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496"/>
  </bookViews>
  <sheets>
    <sheet name="Dados" sheetId="1" r:id="rId1"/>
    <sheet name="Evo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Dados!$A$7:$BM$7</definedName>
    <definedName name="Excel_BuiltIn__FilterDatabase_1_1">Dados!$A$8:$Q$8</definedName>
  </definedNames>
  <calcPr calcId="145621"/>
</workbook>
</file>

<file path=xl/calcChain.xml><?xml version="1.0" encoding="utf-8"?>
<calcChain xmlns="http://schemas.openxmlformats.org/spreadsheetml/2006/main">
  <c r="BH187" i="1" l="1"/>
  <c r="BH188" i="1"/>
  <c r="BH189" i="1"/>
  <c r="BH154" i="1"/>
  <c r="BH190" i="1"/>
  <c r="BC154" i="1"/>
  <c r="BB154" i="1"/>
  <c r="AZ188" i="1"/>
  <c r="AZ189" i="1"/>
  <c r="AZ154" i="1"/>
  <c r="BD154" i="1"/>
  <c r="BE154" i="1"/>
  <c r="BF154" i="1" s="1"/>
  <c r="BJ154" i="1"/>
  <c r="BJ187" i="1"/>
  <c r="BH181" i="1"/>
  <c r="BH182" i="1"/>
  <c r="BH183" i="1"/>
  <c r="BH184" i="1"/>
  <c r="BH185" i="1"/>
  <c r="BH186" i="1"/>
  <c r="BE183" i="1"/>
  <c r="BE184" i="1"/>
  <c r="BE185" i="1"/>
  <c r="BE186" i="1"/>
  <c r="BE187" i="1"/>
  <c r="BF187" i="1" s="1"/>
  <c r="BE188" i="1"/>
  <c r="BD184" i="1"/>
  <c r="BD185" i="1"/>
  <c r="BD186" i="1"/>
  <c r="BD187" i="1"/>
  <c r="BC187" i="1"/>
  <c r="BB185" i="1"/>
  <c r="BB186" i="1"/>
  <c r="BB187" i="1"/>
  <c r="AZ186" i="1"/>
  <c r="AZ187" i="1"/>
  <c r="BJ64" i="1"/>
  <c r="AZ109" i="1" l="1"/>
  <c r="BJ109" i="1"/>
  <c r="BH109" i="1"/>
  <c r="BC109" i="1"/>
  <c r="BB109" i="1"/>
  <c r="BD109" i="1"/>
  <c r="BE109" i="1"/>
  <c r="BF109" i="1" s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8" i="1"/>
  <c r="BH79" i="1"/>
  <c r="BH80" i="1"/>
  <c r="BH81" i="1"/>
  <c r="BH82" i="1"/>
  <c r="BH83" i="1"/>
  <c r="BH84" i="1"/>
  <c r="BH85" i="1"/>
  <c r="BH86" i="1"/>
  <c r="BH77" i="1"/>
  <c r="BH87" i="1"/>
  <c r="BH88" i="1"/>
  <c r="BH89" i="1"/>
  <c r="BH123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7" i="1"/>
  <c r="BH156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55" i="1"/>
  <c r="BH176" i="1"/>
  <c r="BH177" i="1"/>
  <c r="BH178" i="1"/>
  <c r="BH179" i="1"/>
  <c r="BH180" i="1"/>
  <c r="BJ8" i="1"/>
  <c r="BH8" i="1"/>
  <c r="BE8" i="1"/>
  <c r="AP8" i="1"/>
  <c r="BD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79" i="1"/>
  <c r="AZ80" i="1"/>
  <c r="AZ81" i="1"/>
  <c r="AZ82" i="1"/>
  <c r="AZ83" i="1"/>
  <c r="AZ85" i="1"/>
  <c r="AZ84" i="1"/>
  <c r="AZ86" i="1"/>
  <c r="AZ77" i="1"/>
  <c r="AZ87" i="1"/>
  <c r="AZ88" i="1"/>
  <c r="AZ89" i="1"/>
  <c r="AZ123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7" i="1"/>
  <c r="AZ156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55" i="1"/>
  <c r="AZ176" i="1"/>
  <c r="AZ177" i="1"/>
  <c r="AZ178" i="1"/>
  <c r="AZ179" i="1"/>
  <c r="AZ180" i="1"/>
  <c r="AZ181" i="1"/>
  <c r="AZ182" i="1"/>
  <c r="AZ183" i="1"/>
  <c r="AZ184" i="1"/>
  <c r="AZ185" i="1"/>
  <c r="AZ190" i="1"/>
  <c r="AZ8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7" i="1"/>
  <c r="BB156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55" i="1"/>
  <c r="BB176" i="1"/>
  <c r="BB177" i="1"/>
  <c r="BB178" i="1"/>
  <c r="BB179" i="1"/>
  <c r="BB180" i="1"/>
  <c r="BB181" i="1"/>
  <c r="BB182" i="1"/>
  <c r="BB183" i="1"/>
  <c r="BB184" i="1"/>
  <c r="BB188" i="1"/>
  <c r="BB189" i="1"/>
  <c r="BB190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8" i="1"/>
  <c r="BB79" i="1"/>
  <c r="BB80" i="1"/>
  <c r="BB81" i="1"/>
  <c r="BB82" i="1"/>
  <c r="BB83" i="1"/>
  <c r="BB85" i="1"/>
  <c r="BB84" i="1"/>
  <c r="BB86" i="1"/>
  <c r="BB77" i="1"/>
  <c r="BB87" i="1"/>
  <c r="BB88" i="1"/>
  <c r="BB89" i="1"/>
  <c r="BB123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9" i="1"/>
  <c r="BB138" i="1"/>
  <c r="BJ190" i="1"/>
  <c r="BE190" i="1"/>
  <c r="BD190" i="1"/>
  <c r="BJ189" i="1"/>
  <c r="BE189" i="1"/>
  <c r="BD189" i="1"/>
  <c r="BJ188" i="1"/>
  <c r="BD188" i="1"/>
  <c r="BJ186" i="1"/>
  <c r="BJ185" i="1"/>
  <c r="BJ184" i="1"/>
  <c r="BJ183" i="1"/>
  <c r="BD183" i="1"/>
  <c r="BJ182" i="1"/>
  <c r="BE182" i="1"/>
  <c r="BD182" i="1"/>
  <c r="BJ181" i="1"/>
  <c r="BE181" i="1"/>
  <c r="BD181" i="1"/>
  <c r="BJ180" i="1"/>
  <c r="BE180" i="1"/>
  <c r="BD180" i="1"/>
  <c r="BJ179" i="1"/>
  <c r="BE179" i="1"/>
  <c r="BD179" i="1"/>
  <c r="BJ178" i="1"/>
  <c r="BE178" i="1"/>
  <c r="BD178" i="1"/>
  <c r="BJ177" i="1"/>
  <c r="BE177" i="1"/>
  <c r="BD177" i="1"/>
  <c r="BJ176" i="1"/>
  <c r="BE176" i="1"/>
  <c r="BD176" i="1"/>
  <c r="BJ155" i="1"/>
  <c r="BE155" i="1"/>
  <c r="BD155" i="1"/>
  <c r="BJ175" i="1"/>
  <c r="BE175" i="1"/>
  <c r="BD175" i="1"/>
  <c r="BJ174" i="1"/>
  <c r="BE174" i="1"/>
  <c r="BD174" i="1"/>
  <c r="BJ173" i="1"/>
  <c r="BE173" i="1"/>
  <c r="BD173" i="1"/>
  <c r="BJ172" i="1"/>
  <c r="BE172" i="1"/>
  <c r="BD172" i="1"/>
  <c r="BJ171" i="1"/>
  <c r="BE171" i="1"/>
  <c r="BD171" i="1"/>
  <c r="BJ170" i="1"/>
  <c r="BE170" i="1"/>
  <c r="BD170" i="1"/>
  <c r="BJ169" i="1"/>
  <c r="BE169" i="1"/>
  <c r="BD169" i="1"/>
  <c r="BJ168" i="1"/>
  <c r="BE168" i="1"/>
  <c r="BD168" i="1"/>
  <c r="BJ167" i="1"/>
  <c r="BE167" i="1"/>
  <c r="BD167" i="1"/>
  <c r="BJ166" i="1"/>
  <c r="BE166" i="1"/>
  <c r="BD166" i="1"/>
  <c r="BJ165" i="1"/>
  <c r="BE165" i="1"/>
  <c r="BD165" i="1"/>
  <c r="BJ164" i="1"/>
  <c r="BE164" i="1"/>
  <c r="BD164" i="1"/>
  <c r="BJ163" i="1"/>
  <c r="BE163" i="1"/>
  <c r="BD163" i="1"/>
  <c r="BJ162" i="1"/>
  <c r="BE162" i="1"/>
  <c r="BD162" i="1"/>
  <c r="BJ161" i="1"/>
  <c r="BE161" i="1"/>
  <c r="BD161" i="1"/>
  <c r="BJ160" i="1"/>
  <c r="BE160" i="1"/>
  <c r="BD160" i="1"/>
  <c r="BJ159" i="1"/>
  <c r="BE159" i="1"/>
  <c r="BD159" i="1"/>
  <c r="BJ158" i="1"/>
  <c r="BE158" i="1"/>
  <c r="BD158" i="1"/>
  <c r="BJ156" i="1"/>
  <c r="BE156" i="1"/>
  <c r="BD156" i="1"/>
  <c r="BJ157" i="1"/>
  <c r="BE157" i="1"/>
  <c r="BD157" i="1"/>
  <c r="BJ153" i="1"/>
  <c r="BE153" i="1"/>
  <c r="BD153" i="1"/>
  <c r="BJ152" i="1"/>
  <c r="BE152" i="1"/>
  <c r="BD152" i="1"/>
  <c r="BJ151" i="1"/>
  <c r="BE151" i="1"/>
  <c r="BD151" i="1"/>
  <c r="BJ150" i="1"/>
  <c r="BE150" i="1"/>
  <c r="BD150" i="1"/>
  <c r="BJ149" i="1"/>
  <c r="BE149" i="1"/>
  <c r="BD149" i="1"/>
  <c r="BJ148" i="1"/>
  <c r="BE148" i="1"/>
  <c r="BD148" i="1"/>
  <c r="BJ147" i="1"/>
  <c r="BE147" i="1"/>
  <c r="BD147" i="1"/>
  <c r="BJ146" i="1"/>
  <c r="BE146" i="1"/>
  <c r="BD146" i="1"/>
  <c r="BJ145" i="1"/>
  <c r="BE145" i="1"/>
  <c r="BD145" i="1"/>
  <c r="BJ144" i="1"/>
  <c r="BE144" i="1"/>
  <c r="BD144" i="1"/>
  <c r="BJ143" i="1"/>
  <c r="BE143" i="1"/>
  <c r="BD143" i="1"/>
  <c r="BJ142" i="1"/>
  <c r="BE142" i="1"/>
  <c r="BD142" i="1"/>
  <c r="BJ141" i="1"/>
  <c r="BE141" i="1"/>
  <c r="BD141" i="1"/>
  <c r="BJ140" i="1"/>
  <c r="BE140" i="1"/>
  <c r="BD140" i="1"/>
  <c r="BJ138" i="1"/>
  <c r="BE138" i="1"/>
  <c r="BD138" i="1"/>
  <c r="BJ139" i="1"/>
  <c r="BE139" i="1"/>
  <c r="BD139" i="1"/>
  <c r="BJ137" i="1"/>
  <c r="BE137" i="1"/>
  <c r="BD137" i="1"/>
  <c r="BJ136" i="1"/>
  <c r="BE136" i="1"/>
  <c r="BD136" i="1"/>
  <c r="BJ135" i="1"/>
  <c r="BE135" i="1"/>
  <c r="BD135" i="1"/>
  <c r="BJ134" i="1"/>
  <c r="BE134" i="1"/>
  <c r="BD134" i="1"/>
  <c r="BJ133" i="1"/>
  <c r="BE133" i="1"/>
  <c r="BD133" i="1"/>
  <c r="BJ132" i="1"/>
  <c r="BE132" i="1"/>
  <c r="BD132" i="1"/>
  <c r="BJ131" i="1"/>
  <c r="BE131" i="1"/>
  <c r="BD131" i="1"/>
  <c r="BJ130" i="1"/>
  <c r="BE130" i="1"/>
  <c r="BD130" i="1"/>
  <c r="BJ129" i="1"/>
  <c r="BE129" i="1"/>
  <c r="BD129" i="1"/>
  <c r="BJ128" i="1"/>
  <c r="BE128" i="1"/>
  <c r="BD128" i="1"/>
  <c r="BJ127" i="1"/>
  <c r="BE127" i="1"/>
  <c r="BD127" i="1"/>
  <c r="BJ126" i="1"/>
  <c r="BE126" i="1"/>
  <c r="BD126" i="1"/>
  <c r="BJ125" i="1"/>
  <c r="BE125" i="1"/>
  <c r="BD125" i="1"/>
  <c r="BJ124" i="1"/>
  <c r="BE124" i="1"/>
  <c r="BD124" i="1"/>
  <c r="BJ122" i="1"/>
  <c r="BE122" i="1"/>
  <c r="BD122" i="1"/>
  <c r="BJ121" i="1"/>
  <c r="BE121" i="1"/>
  <c r="BD121" i="1"/>
  <c r="BJ120" i="1"/>
  <c r="BE120" i="1"/>
  <c r="BD120" i="1"/>
  <c r="BJ119" i="1"/>
  <c r="BE119" i="1"/>
  <c r="BD119" i="1"/>
  <c r="BJ118" i="1"/>
  <c r="BE118" i="1"/>
  <c r="BD118" i="1"/>
  <c r="BJ117" i="1"/>
  <c r="BE117" i="1"/>
  <c r="BD117" i="1"/>
  <c r="BJ116" i="1"/>
  <c r="BE116" i="1"/>
  <c r="BD116" i="1"/>
  <c r="BJ115" i="1"/>
  <c r="BE115" i="1"/>
  <c r="BD115" i="1"/>
  <c r="BJ114" i="1"/>
  <c r="BE114" i="1"/>
  <c r="BD114" i="1"/>
  <c r="BJ113" i="1"/>
  <c r="BE113" i="1"/>
  <c r="BD113" i="1"/>
  <c r="BJ112" i="1"/>
  <c r="BE112" i="1"/>
  <c r="BD112" i="1"/>
  <c r="BJ111" i="1"/>
  <c r="BE111" i="1"/>
  <c r="BD111" i="1"/>
  <c r="BJ110" i="1"/>
  <c r="BE110" i="1"/>
  <c r="BD110" i="1"/>
  <c r="BJ108" i="1"/>
  <c r="BE108" i="1"/>
  <c r="BD108" i="1"/>
  <c r="BJ107" i="1"/>
  <c r="BE107" i="1"/>
  <c r="BD107" i="1"/>
  <c r="BJ106" i="1"/>
  <c r="BE106" i="1"/>
  <c r="BD106" i="1"/>
  <c r="BJ105" i="1"/>
  <c r="BE105" i="1"/>
  <c r="BD105" i="1"/>
  <c r="BJ104" i="1"/>
  <c r="BE104" i="1"/>
  <c r="BD104" i="1"/>
  <c r="BJ103" i="1"/>
  <c r="BE103" i="1"/>
  <c r="BD103" i="1"/>
  <c r="BJ102" i="1"/>
  <c r="BE102" i="1"/>
  <c r="BD102" i="1"/>
  <c r="BJ101" i="1"/>
  <c r="BE101" i="1"/>
  <c r="BD101" i="1"/>
  <c r="BJ100" i="1"/>
  <c r="BE100" i="1"/>
  <c r="BD100" i="1"/>
  <c r="BJ99" i="1"/>
  <c r="BE99" i="1"/>
  <c r="BD99" i="1"/>
  <c r="BJ98" i="1"/>
  <c r="BE98" i="1"/>
  <c r="BD98" i="1"/>
  <c r="BJ97" i="1"/>
  <c r="BE97" i="1"/>
  <c r="BD97" i="1"/>
  <c r="BJ96" i="1"/>
  <c r="BE96" i="1"/>
  <c r="BD96" i="1"/>
  <c r="BJ95" i="1"/>
  <c r="BE95" i="1"/>
  <c r="BD95" i="1"/>
  <c r="BJ94" i="1"/>
  <c r="BE94" i="1"/>
  <c r="BD94" i="1"/>
  <c r="BJ93" i="1"/>
  <c r="BE93" i="1"/>
  <c r="BD93" i="1"/>
  <c r="BJ92" i="1"/>
  <c r="BE92" i="1"/>
  <c r="BD92" i="1"/>
  <c r="BJ91" i="1"/>
  <c r="BE91" i="1"/>
  <c r="BD91" i="1"/>
  <c r="BJ90" i="1"/>
  <c r="BE90" i="1"/>
  <c r="BD90" i="1"/>
  <c r="BJ123" i="1"/>
  <c r="BE123" i="1"/>
  <c r="BD123" i="1"/>
  <c r="BJ89" i="1"/>
  <c r="BE89" i="1"/>
  <c r="BD89" i="1"/>
  <c r="BJ88" i="1"/>
  <c r="BE88" i="1"/>
  <c r="BD88" i="1"/>
  <c r="BJ87" i="1"/>
  <c r="BE87" i="1"/>
  <c r="BD87" i="1"/>
  <c r="BJ77" i="1"/>
  <c r="BE77" i="1"/>
  <c r="BD77" i="1"/>
  <c r="BJ86" i="1"/>
  <c r="BE86" i="1"/>
  <c r="BD86" i="1"/>
  <c r="BJ84" i="1"/>
  <c r="BE84" i="1"/>
  <c r="BD84" i="1"/>
  <c r="BJ85" i="1"/>
  <c r="BE85" i="1"/>
  <c r="BD85" i="1"/>
  <c r="BJ83" i="1"/>
  <c r="BE83" i="1"/>
  <c r="BD83" i="1"/>
  <c r="BJ82" i="1"/>
  <c r="BE82" i="1"/>
  <c r="BD82" i="1"/>
  <c r="BJ81" i="1"/>
  <c r="BE81" i="1"/>
  <c r="BD81" i="1"/>
  <c r="BJ80" i="1"/>
  <c r="BE80" i="1"/>
  <c r="BD80" i="1"/>
  <c r="BJ79" i="1"/>
  <c r="BE79" i="1"/>
  <c r="BD79" i="1"/>
  <c r="BJ78" i="1"/>
  <c r="BE78" i="1"/>
  <c r="BD78" i="1"/>
  <c r="BJ76" i="1"/>
  <c r="BE76" i="1"/>
  <c r="BD76" i="1"/>
  <c r="BJ75" i="1"/>
  <c r="BE75" i="1"/>
  <c r="BD75" i="1"/>
  <c r="BJ74" i="1"/>
  <c r="BE74" i="1"/>
  <c r="BD74" i="1"/>
  <c r="BJ73" i="1"/>
  <c r="BE73" i="1"/>
  <c r="BD73" i="1"/>
  <c r="BJ72" i="1"/>
  <c r="BE72" i="1"/>
  <c r="BD72" i="1"/>
  <c r="BJ71" i="1"/>
  <c r="BE71" i="1"/>
  <c r="BD71" i="1"/>
  <c r="BJ70" i="1"/>
  <c r="BE70" i="1"/>
  <c r="BD70" i="1"/>
  <c r="BJ69" i="1"/>
  <c r="BE69" i="1"/>
  <c r="BD69" i="1"/>
  <c r="BJ68" i="1"/>
  <c r="BE68" i="1"/>
  <c r="BD68" i="1"/>
  <c r="BJ67" i="1"/>
  <c r="BE67" i="1"/>
  <c r="BD67" i="1"/>
  <c r="BJ66" i="1"/>
  <c r="BE66" i="1"/>
  <c r="BD66" i="1"/>
  <c r="BJ65" i="1"/>
  <c r="BE65" i="1"/>
  <c r="BD65" i="1"/>
  <c r="BE64" i="1"/>
  <c r="BD64" i="1"/>
  <c r="BJ63" i="1"/>
  <c r="BE63" i="1"/>
  <c r="BD63" i="1"/>
  <c r="BJ62" i="1"/>
  <c r="BE62" i="1"/>
  <c r="BD62" i="1"/>
  <c r="BJ61" i="1"/>
  <c r="BE61" i="1"/>
  <c r="BD61" i="1"/>
  <c r="BJ60" i="1"/>
  <c r="BE60" i="1"/>
  <c r="BD60" i="1"/>
  <c r="BJ59" i="1"/>
  <c r="BE59" i="1"/>
  <c r="BD59" i="1"/>
  <c r="BJ58" i="1"/>
  <c r="BE58" i="1"/>
  <c r="BD58" i="1"/>
  <c r="BJ57" i="1"/>
  <c r="BE57" i="1"/>
  <c r="BD57" i="1"/>
  <c r="BJ56" i="1"/>
  <c r="BE56" i="1"/>
  <c r="BD56" i="1"/>
  <c r="BJ55" i="1"/>
  <c r="BE55" i="1"/>
  <c r="BD55" i="1"/>
  <c r="BJ54" i="1"/>
  <c r="BE54" i="1"/>
  <c r="BD54" i="1"/>
  <c r="BJ53" i="1"/>
  <c r="BE53" i="1"/>
  <c r="BD53" i="1"/>
  <c r="BJ52" i="1"/>
  <c r="BE52" i="1"/>
  <c r="BD52" i="1"/>
  <c r="BJ51" i="1"/>
  <c r="BE51" i="1"/>
  <c r="BD51" i="1"/>
  <c r="BJ50" i="1"/>
  <c r="BE50" i="1"/>
  <c r="BD50" i="1"/>
  <c r="BJ49" i="1"/>
  <c r="BE49" i="1"/>
  <c r="BD49" i="1"/>
  <c r="BJ48" i="1"/>
  <c r="BE48" i="1"/>
  <c r="BD48" i="1"/>
  <c r="BJ47" i="1"/>
  <c r="BE47" i="1"/>
  <c r="BD47" i="1"/>
  <c r="BJ46" i="1"/>
  <c r="BE46" i="1"/>
  <c r="BD46" i="1"/>
  <c r="BJ45" i="1"/>
  <c r="BE45" i="1"/>
  <c r="BD45" i="1"/>
  <c r="BJ44" i="1"/>
  <c r="BE44" i="1"/>
  <c r="BD44" i="1"/>
  <c r="BJ43" i="1"/>
  <c r="BE43" i="1"/>
  <c r="BD43" i="1"/>
  <c r="BJ42" i="1"/>
  <c r="BE42" i="1"/>
  <c r="BD42" i="1"/>
  <c r="BJ41" i="1"/>
  <c r="BE41" i="1"/>
  <c r="BD41" i="1"/>
  <c r="BJ40" i="1"/>
  <c r="BE40" i="1"/>
  <c r="BD40" i="1"/>
  <c r="BJ39" i="1"/>
  <c r="BE39" i="1"/>
  <c r="BD39" i="1"/>
  <c r="BJ38" i="1"/>
  <c r="BE38" i="1"/>
  <c r="BD38" i="1"/>
  <c r="BJ37" i="1"/>
  <c r="BE37" i="1"/>
  <c r="BD37" i="1"/>
  <c r="BJ36" i="1"/>
  <c r="BE36" i="1"/>
  <c r="BD36" i="1"/>
  <c r="BJ35" i="1"/>
  <c r="BE35" i="1"/>
  <c r="BD35" i="1"/>
  <c r="BJ34" i="1"/>
  <c r="BE34" i="1"/>
  <c r="BD34" i="1"/>
  <c r="BJ33" i="1"/>
  <c r="BE33" i="1"/>
  <c r="BD33" i="1"/>
  <c r="BJ32" i="1"/>
  <c r="BE32" i="1"/>
  <c r="BD32" i="1"/>
  <c r="BJ31" i="1"/>
  <c r="BE31" i="1"/>
  <c r="BD31" i="1"/>
  <c r="BJ30" i="1"/>
  <c r="BE30" i="1"/>
  <c r="BD30" i="1"/>
  <c r="BJ29" i="1"/>
  <c r="BE29" i="1"/>
  <c r="BD29" i="1"/>
  <c r="BJ28" i="1"/>
  <c r="BE28" i="1"/>
  <c r="BD28" i="1"/>
  <c r="BJ27" i="1"/>
  <c r="BE27" i="1"/>
  <c r="BD27" i="1"/>
  <c r="BJ26" i="1"/>
  <c r="BE26" i="1"/>
  <c r="BD26" i="1"/>
  <c r="BJ25" i="1"/>
  <c r="BE25" i="1"/>
  <c r="BD25" i="1"/>
  <c r="BJ24" i="1"/>
  <c r="BE24" i="1"/>
  <c r="BD24" i="1"/>
  <c r="BJ23" i="1"/>
  <c r="BE23" i="1"/>
  <c r="BD23" i="1"/>
  <c r="BJ22" i="1"/>
  <c r="BE22" i="1"/>
  <c r="BD22" i="1"/>
  <c r="BJ21" i="1"/>
  <c r="BE21" i="1"/>
  <c r="BD21" i="1"/>
  <c r="BJ20" i="1"/>
  <c r="BE20" i="1"/>
  <c r="BD20" i="1"/>
  <c r="BJ19" i="1"/>
  <c r="BE19" i="1"/>
  <c r="BD19" i="1"/>
  <c r="BJ18" i="1"/>
  <c r="BE18" i="1"/>
  <c r="BD18" i="1"/>
  <c r="BJ17" i="1"/>
  <c r="BE17" i="1"/>
  <c r="BD17" i="1"/>
  <c r="BJ16" i="1"/>
  <c r="BE16" i="1"/>
  <c r="BD16" i="1"/>
  <c r="BJ15" i="1"/>
  <c r="BE15" i="1"/>
  <c r="BD15" i="1"/>
  <c r="BJ14" i="1"/>
  <c r="BE14" i="1"/>
  <c r="BD14" i="1"/>
  <c r="BJ13" i="1"/>
  <c r="BE13" i="1"/>
  <c r="BD13" i="1"/>
  <c r="BJ12" i="1"/>
  <c r="BE12" i="1"/>
  <c r="BD12" i="1"/>
  <c r="BJ11" i="1"/>
  <c r="BE11" i="1"/>
  <c r="BD11" i="1"/>
  <c r="BJ10" i="1"/>
  <c r="BE10" i="1"/>
  <c r="BD10" i="1"/>
  <c r="BJ9" i="1"/>
  <c r="BE9" i="1"/>
  <c r="BD9" i="1"/>
  <c r="BI3" i="1"/>
  <c r="BK5" i="1" s="1"/>
  <c r="BA3" i="1"/>
  <c r="AY3" i="1"/>
  <c r="BF8" i="1" l="1"/>
  <c r="BD3" i="1"/>
  <c r="BH2" i="1" s="1"/>
  <c r="BD2" i="1"/>
  <c r="BK2" i="1"/>
  <c r="BI6" i="1"/>
  <c r="BD1" i="1"/>
  <c r="BD4" i="1"/>
  <c r="AT3" i="1"/>
  <c r="AV5" i="1" s="1"/>
  <c r="BM5" i="1" s="1"/>
  <c r="AL3" i="1"/>
  <c r="Y8" i="1"/>
  <c r="AJ3" i="1"/>
  <c r="AV2" i="1" s="1"/>
  <c r="AU190" i="1"/>
  <c r="AP190" i="1"/>
  <c r="AQ190" i="1" s="1"/>
  <c r="AO190" i="1"/>
  <c r="BC190" i="1" s="1"/>
  <c r="AU189" i="1"/>
  <c r="AP189" i="1"/>
  <c r="AQ189" i="1" s="1"/>
  <c r="AO189" i="1"/>
  <c r="BC189" i="1" s="1"/>
  <c r="AU188" i="1"/>
  <c r="AP188" i="1"/>
  <c r="BF188" i="1" s="1"/>
  <c r="AO188" i="1"/>
  <c r="BC188" i="1" s="1"/>
  <c r="AU186" i="1"/>
  <c r="AP186" i="1"/>
  <c r="AO186" i="1"/>
  <c r="BC186" i="1" s="1"/>
  <c r="AU185" i="1"/>
  <c r="AP185" i="1"/>
  <c r="AO185" i="1"/>
  <c r="BC185" i="1" s="1"/>
  <c r="AU184" i="1"/>
  <c r="AP184" i="1"/>
  <c r="AQ184" i="1" s="1"/>
  <c r="AO184" i="1"/>
  <c r="BC184" i="1" s="1"/>
  <c r="AU183" i="1"/>
  <c r="AP183" i="1"/>
  <c r="AQ183" i="1" s="1"/>
  <c r="AO183" i="1"/>
  <c r="BC183" i="1" s="1"/>
  <c r="AU182" i="1"/>
  <c r="AP182" i="1"/>
  <c r="AQ182" i="1" s="1"/>
  <c r="AO182" i="1"/>
  <c r="BC182" i="1" s="1"/>
  <c r="AU181" i="1"/>
  <c r="AP181" i="1"/>
  <c r="AQ181" i="1" s="1"/>
  <c r="AO181" i="1"/>
  <c r="BC181" i="1" s="1"/>
  <c r="AU180" i="1"/>
  <c r="AP180" i="1"/>
  <c r="AQ180" i="1" s="1"/>
  <c r="AO180" i="1"/>
  <c r="BC180" i="1" s="1"/>
  <c r="AU179" i="1"/>
  <c r="AP179" i="1"/>
  <c r="AO179" i="1"/>
  <c r="BC179" i="1" s="1"/>
  <c r="AU178" i="1"/>
  <c r="AP178" i="1"/>
  <c r="AO178" i="1"/>
  <c r="BC178" i="1" s="1"/>
  <c r="AU177" i="1"/>
  <c r="AP177" i="1"/>
  <c r="AQ177" i="1" s="1"/>
  <c r="AO177" i="1"/>
  <c r="BC177" i="1" s="1"/>
  <c r="AU176" i="1"/>
  <c r="AP176" i="1"/>
  <c r="AQ176" i="1" s="1"/>
  <c r="AO176" i="1"/>
  <c r="BC176" i="1" s="1"/>
  <c r="AU155" i="1"/>
  <c r="AP155" i="1"/>
  <c r="AO155" i="1"/>
  <c r="BC155" i="1" s="1"/>
  <c r="AU175" i="1"/>
  <c r="AP175" i="1"/>
  <c r="AQ175" i="1" s="1"/>
  <c r="AO175" i="1"/>
  <c r="BC175" i="1" s="1"/>
  <c r="AU174" i="1"/>
  <c r="AP174" i="1"/>
  <c r="AQ174" i="1" s="1"/>
  <c r="AO174" i="1"/>
  <c r="BC174" i="1" s="1"/>
  <c r="AU173" i="1"/>
  <c r="AP173" i="1"/>
  <c r="AO173" i="1"/>
  <c r="BC173" i="1" s="1"/>
  <c r="AU172" i="1"/>
  <c r="AP172" i="1"/>
  <c r="AQ172" i="1" s="1"/>
  <c r="AO172" i="1"/>
  <c r="BC172" i="1" s="1"/>
  <c r="AU171" i="1"/>
  <c r="AP171" i="1"/>
  <c r="AQ171" i="1" s="1"/>
  <c r="AO171" i="1"/>
  <c r="BC171" i="1" s="1"/>
  <c r="AU170" i="1"/>
  <c r="AP170" i="1"/>
  <c r="AQ170" i="1" s="1"/>
  <c r="AO170" i="1"/>
  <c r="BC170" i="1" s="1"/>
  <c r="AU169" i="1"/>
  <c r="AP169" i="1"/>
  <c r="AQ169" i="1" s="1"/>
  <c r="AO169" i="1"/>
  <c r="BC169" i="1" s="1"/>
  <c r="AU168" i="1"/>
  <c r="AP168" i="1"/>
  <c r="AQ168" i="1" s="1"/>
  <c r="AO168" i="1"/>
  <c r="BC168" i="1" s="1"/>
  <c r="AU167" i="1"/>
  <c r="AP167" i="1"/>
  <c r="AQ167" i="1" s="1"/>
  <c r="AO167" i="1"/>
  <c r="BC167" i="1" s="1"/>
  <c r="AU166" i="1"/>
  <c r="AP166" i="1"/>
  <c r="AQ166" i="1" s="1"/>
  <c r="AO166" i="1"/>
  <c r="BC166" i="1" s="1"/>
  <c r="AU165" i="1"/>
  <c r="AP165" i="1"/>
  <c r="AO165" i="1"/>
  <c r="BC165" i="1" s="1"/>
  <c r="AU164" i="1"/>
  <c r="AP164" i="1"/>
  <c r="AQ164" i="1" s="1"/>
  <c r="AO164" i="1"/>
  <c r="BC164" i="1" s="1"/>
  <c r="AU163" i="1"/>
  <c r="AP163" i="1"/>
  <c r="AO163" i="1"/>
  <c r="BC163" i="1" s="1"/>
  <c r="AU162" i="1"/>
  <c r="AP162" i="1"/>
  <c r="AQ162" i="1" s="1"/>
  <c r="AO162" i="1"/>
  <c r="BC162" i="1" s="1"/>
  <c r="AU161" i="1"/>
  <c r="AP161" i="1"/>
  <c r="AQ161" i="1" s="1"/>
  <c r="AO161" i="1"/>
  <c r="BC161" i="1" s="1"/>
  <c r="AU160" i="1"/>
  <c r="AP160" i="1"/>
  <c r="AQ160" i="1" s="1"/>
  <c r="AO160" i="1"/>
  <c r="BC160" i="1" s="1"/>
  <c r="AU159" i="1"/>
  <c r="AP159" i="1"/>
  <c r="AQ159" i="1" s="1"/>
  <c r="AO159" i="1"/>
  <c r="BC159" i="1" s="1"/>
  <c r="AU158" i="1"/>
  <c r="AP158" i="1"/>
  <c r="AQ158" i="1" s="1"/>
  <c r="AO158" i="1"/>
  <c r="BC158" i="1" s="1"/>
  <c r="AU156" i="1"/>
  <c r="AP156" i="1"/>
  <c r="AQ156" i="1" s="1"/>
  <c r="AO156" i="1"/>
  <c r="BC156" i="1" s="1"/>
  <c r="AU157" i="1"/>
  <c r="AP157" i="1"/>
  <c r="AQ157" i="1" s="1"/>
  <c r="AO157" i="1"/>
  <c r="BC157" i="1" s="1"/>
  <c r="AU153" i="1"/>
  <c r="AP153" i="1"/>
  <c r="AQ153" i="1" s="1"/>
  <c r="AO153" i="1"/>
  <c r="BC153" i="1" s="1"/>
  <c r="AU152" i="1"/>
  <c r="AP152" i="1"/>
  <c r="AO152" i="1"/>
  <c r="BC152" i="1" s="1"/>
  <c r="AU151" i="1"/>
  <c r="AP151" i="1"/>
  <c r="AQ151" i="1" s="1"/>
  <c r="AO151" i="1"/>
  <c r="BC151" i="1" s="1"/>
  <c r="AU150" i="1"/>
  <c r="AP150" i="1"/>
  <c r="AQ150" i="1" s="1"/>
  <c r="AO150" i="1"/>
  <c r="BC150" i="1" s="1"/>
  <c r="AU149" i="1"/>
  <c r="AP149" i="1"/>
  <c r="AQ149" i="1" s="1"/>
  <c r="AO149" i="1"/>
  <c r="BC149" i="1" s="1"/>
  <c r="AU148" i="1"/>
  <c r="AP148" i="1"/>
  <c r="AQ148" i="1" s="1"/>
  <c r="AO148" i="1"/>
  <c r="BC148" i="1" s="1"/>
  <c r="AU147" i="1"/>
  <c r="AP147" i="1"/>
  <c r="AO147" i="1"/>
  <c r="BC147" i="1" s="1"/>
  <c r="AU146" i="1"/>
  <c r="AP146" i="1"/>
  <c r="AO146" i="1"/>
  <c r="BC146" i="1" s="1"/>
  <c r="AU145" i="1"/>
  <c r="AP145" i="1"/>
  <c r="AQ145" i="1" s="1"/>
  <c r="AO145" i="1"/>
  <c r="BC145" i="1" s="1"/>
  <c r="AU144" i="1"/>
  <c r="AP144" i="1"/>
  <c r="AQ144" i="1" s="1"/>
  <c r="AO144" i="1"/>
  <c r="BC144" i="1" s="1"/>
  <c r="AU143" i="1"/>
  <c r="AP143" i="1"/>
  <c r="AQ143" i="1" s="1"/>
  <c r="AO143" i="1"/>
  <c r="BC143" i="1" s="1"/>
  <c r="AU142" i="1"/>
  <c r="AP142" i="1"/>
  <c r="AQ142" i="1" s="1"/>
  <c r="AO142" i="1"/>
  <c r="BC142" i="1" s="1"/>
  <c r="AU141" i="1"/>
  <c r="AP141" i="1"/>
  <c r="AQ141" i="1" s="1"/>
  <c r="AO141" i="1"/>
  <c r="BC141" i="1" s="1"/>
  <c r="AU140" i="1"/>
  <c r="AP140" i="1"/>
  <c r="AQ140" i="1" s="1"/>
  <c r="AO140" i="1"/>
  <c r="BC140" i="1" s="1"/>
  <c r="AU138" i="1"/>
  <c r="AP138" i="1"/>
  <c r="AO138" i="1"/>
  <c r="BC138" i="1" s="1"/>
  <c r="AU139" i="1"/>
  <c r="AP139" i="1"/>
  <c r="AO139" i="1"/>
  <c r="BC139" i="1" s="1"/>
  <c r="AU137" i="1"/>
  <c r="AP137" i="1"/>
  <c r="AQ137" i="1" s="1"/>
  <c r="AO137" i="1"/>
  <c r="BC137" i="1" s="1"/>
  <c r="AU136" i="1"/>
  <c r="AP136" i="1"/>
  <c r="AO136" i="1"/>
  <c r="BC136" i="1" s="1"/>
  <c r="AU135" i="1"/>
  <c r="AP135" i="1"/>
  <c r="AQ135" i="1" s="1"/>
  <c r="AO135" i="1"/>
  <c r="BC135" i="1" s="1"/>
  <c r="AU134" i="1"/>
  <c r="AP134" i="1"/>
  <c r="AQ134" i="1" s="1"/>
  <c r="AO134" i="1"/>
  <c r="BC134" i="1" s="1"/>
  <c r="AU133" i="1"/>
  <c r="AP133" i="1"/>
  <c r="AQ133" i="1" s="1"/>
  <c r="AO133" i="1"/>
  <c r="BC133" i="1" s="1"/>
  <c r="AU132" i="1"/>
  <c r="AP132" i="1"/>
  <c r="AQ132" i="1" s="1"/>
  <c r="AO132" i="1"/>
  <c r="BC132" i="1" s="1"/>
  <c r="AU131" i="1"/>
  <c r="AP131" i="1"/>
  <c r="AQ131" i="1" s="1"/>
  <c r="AO131" i="1"/>
  <c r="BC131" i="1" s="1"/>
  <c r="AU130" i="1"/>
  <c r="AP130" i="1"/>
  <c r="AQ130" i="1" s="1"/>
  <c r="AO130" i="1"/>
  <c r="BC130" i="1" s="1"/>
  <c r="AU129" i="1"/>
  <c r="AP129" i="1"/>
  <c r="AQ129" i="1" s="1"/>
  <c r="AO129" i="1"/>
  <c r="BC129" i="1" s="1"/>
  <c r="AU128" i="1"/>
  <c r="AP128" i="1"/>
  <c r="AQ128" i="1" s="1"/>
  <c r="AO128" i="1"/>
  <c r="BC128" i="1" s="1"/>
  <c r="AU127" i="1"/>
  <c r="AP127" i="1"/>
  <c r="AQ127" i="1" s="1"/>
  <c r="AO127" i="1"/>
  <c r="BC127" i="1" s="1"/>
  <c r="AU126" i="1"/>
  <c r="AP126" i="1"/>
  <c r="AQ126" i="1" s="1"/>
  <c r="AO126" i="1"/>
  <c r="BC126" i="1" s="1"/>
  <c r="AU125" i="1"/>
  <c r="AP125" i="1"/>
  <c r="AQ125" i="1" s="1"/>
  <c r="AO125" i="1"/>
  <c r="BC125" i="1" s="1"/>
  <c r="AU124" i="1"/>
  <c r="AP124" i="1"/>
  <c r="AQ124" i="1" s="1"/>
  <c r="AO124" i="1"/>
  <c r="BC124" i="1" s="1"/>
  <c r="AU122" i="1"/>
  <c r="AP122" i="1"/>
  <c r="AQ122" i="1" s="1"/>
  <c r="AO122" i="1"/>
  <c r="BC122" i="1" s="1"/>
  <c r="AU121" i="1"/>
  <c r="AP121" i="1"/>
  <c r="AO121" i="1"/>
  <c r="BC121" i="1" s="1"/>
  <c r="AU120" i="1"/>
  <c r="AP120" i="1"/>
  <c r="AQ120" i="1" s="1"/>
  <c r="AO120" i="1"/>
  <c r="BC120" i="1" s="1"/>
  <c r="AU119" i="1"/>
  <c r="AP119" i="1"/>
  <c r="AQ119" i="1" s="1"/>
  <c r="AO119" i="1"/>
  <c r="BC119" i="1" s="1"/>
  <c r="AU118" i="1"/>
  <c r="AP118" i="1"/>
  <c r="AQ118" i="1" s="1"/>
  <c r="AO118" i="1"/>
  <c r="BC118" i="1" s="1"/>
  <c r="AU117" i="1"/>
  <c r="AP117" i="1"/>
  <c r="AQ117" i="1" s="1"/>
  <c r="AO117" i="1"/>
  <c r="BC117" i="1" s="1"/>
  <c r="AU116" i="1"/>
  <c r="AP116" i="1"/>
  <c r="AQ116" i="1" s="1"/>
  <c r="AO116" i="1"/>
  <c r="BC116" i="1" s="1"/>
  <c r="AU115" i="1"/>
  <c r="AP115" i="1"/>
  <c r="AQ115" i="1" s="1"/>
  <c r="AO115" i="1"/>
  <c r="BC115" i="1" s="1"/>
  <c r="AU114" i="1"/>
  <c r="AP114" i="1"/>
  <c r="AQ114" i="1" s="1"/>
  <c r="AO114" i="1"/>
  <c r="BC114" i="1" s="1"/>
  <c r="AU113" i="1"/>
  <c r="AP113" i="1"/>
  <c r="AO113" i="1"/>
  <c r="BC113" i="1" s="1"/>
  <c r="AU112" i="1"/>
  <c r="AP112" i="1"/>
  <c r="AO112" i="1"/>
  <c r="BC112" i="1" s="1"/>
  <c r="AU111" i="1"/>
  <c r="AP111" i="1"/>
  <c r="AQ111" i="1" s="1"/>
  <c r="AO111" i="1"/>
  <c r="BC111" i="1" s="1"/>
  <c r="AU110" i="1"/>
  <c r="AP110" i="1"/>
  <c r="AQ110" i="1" s="1"/>
  <c r="AO110" i="1"/>
  <c r="BC110" i="1" s="1"/>
  <c r="AU108" i="1"/>
  <c r="AP108" i="1"/>
  <c r="AO108" i="1"/>
  <c r="BC108" i="1" s="1"/>
  <c r="AU107" i="1"/>
  <c r="AP107" i="1"/>
  <c r="AQ107" i="1" s="1"/>
  <c r="AO107" i="1"/>
  <c r="BC107" i="1" s="1"/>
  <c r="AU106" i="1"/>
  <c r="AP106" i="1"/>
  <c r="AQ106" i="1" s="1"/>
  <c r="AO106" i="1"/>
  <c r="BC106" i="1" s="1"/>
  <c r="AU105" i="1"/>
  <c r="AP105" i="1"/>
  <c r="AO105" i="1"/>
  <c r="BC105" i="1" s="1"/>
  <c r="AU104" i="1"/>
  <c r="AP104" i="1"/>
  <c r="AQ104" i="1" s="1"/>
  <c r="AO104" i="1"/>
  <c r="BC104" i="1" s="1"/>
  <c r="AU103" i="1"/>
  <c r="AP103" i="1"/>
  <c r="AQ103" i="1" s="1"/>
  <c r="AO103" i="1"/>
  <c r="BC103" i="1" s="1"/>
  <c r="AU102" i="1"/>
  <c r="AP102" i="1"/>
  <c r="AQ102" i="1" s="1"/>
  <c r="AO102" i="1"/>
  <c r="BC102" i="1" s="1"/>
  <c r="AU101" i="1"/>
  <c r="AP101" i="1"/>
  <c r="BF101" i="1" s="1"/>
  <c r="AO101" i="1"/>
  <c r="BC101" i="1" s="1"/>
  <c r="AU100" i="1"/>
  <c r="AP100" i="1"/>
  <c r="AQ100" i="1" s="1"/>
  <c r="AO100" i="1"/>
  <c r="BC100" i="1" s="1"/>
  <c r="AU99" i="1"/>
  <c r="AP99" i="1"/>
  <c r="AQ99" i="1" s="1"/>
  <c r="AO99" i="1"/>
  <c r="BC99" i="1" s="1"/>
  <c r="AU98" i="1"/>
  <c r="AP98" i="1"/>
  <c r="BF98" i="1" s="1"/>
  <c r="AO98" i="1"/>
  <c r="BC98" i="1" s="1"/>
  <c r="AU97" i="1"/>
  <c r="AP97" i="1"/>
  <c r="BF97" i="1" s="1"/>
  <c r="AO97" i="1"/>
  <c r="BC97" i="1" s="1"/>
  <c r="AU96" i="1"/>
  <c r="AP96" i="1"/>
  <c r="AQ96" i="1" s="1"/>
  <c r="AO96" i="1"/>
  <c r="BC96" i="1" s="1"/>
  <c r="AU95" i="1"/>
  <c r="AP95" i="1"/>
  <c r="AO95" i="1"/>
  <c r="BC95" i="1" s="1"/>
  <c r="AU94" i="1"/>
  <c r="AP94" i="1"/>
  <c r="AQ94" i="1" s="1"/>
  <c r="AO94" i="1"/>
  <c r="BC94" i="1" s="1"/>
  <c r="AU93" i="1"/>
  <c r="AP93" i="1"/>
  <c r="BF93" i="1" s="1"/>
  <c r="AO93" i="1"/>
  <c r="BC93" i="1" s="1"/>
  <c r="AU92" i="1"/>
  <c r="AP92" i="1"/>
  <c r="AQ92" i="1" s="1"/>
  <c r="AO92" i="1"/>
  <c r="BC92" i="1" s="1"/>
  <c r="AU91" i="1"/>
  <c r="AP91" i="1"/>
  <c r="BF91" i="1" s="1"/>
  <c r="AO91" i="1"/>
  <c r="BC91" i="1" s="1"/>
  <c r="AU90" i="1"/>
  <c r="AP90" i="1"/>
  <c r="AQ90" i="1" s="1"/>
  <c r="AO90" i="1"/>
  <c r="BC90" i="1" s="1"/>
  <c r="AU123" i="1"/>
  <c r="AP123" i="1"/>
  <c r="AQ123" i="1" s="1"/>
  <c r="AO123" i="1"/>
  <c r="BC123" i="1" s="1"/>
  <c r="AU89" i="1"/>
  <c r="AP89" i="1"/>
  <c r="BF89" i="1" s="1"/>
  <c r="AO89" i="1"/>
  <c r="BC89" i="1" s="1"/>
  <c r="AU88" i="1"/>
  <c r="AP88" i="1"/>
  <c r="AO88" i="1"/>
  <c r="BC88" i="1" s="1"/>
  <c r="AU87" i="1"/>
  <c r="AP87" i="1"/>
  <c r="AO87" i="1"/>
  <c r="BC87" i="1" s="1"/>
  <c r="AU77" i="1"/>
  <c r="AP77" i="1"/>
  <c r="BF77" i="1" s="1"/>
  <c r="AO77" i="1"/>
  <c r="BC77" i="1" s="1"/>
  <c r="AU86" i="1"/>
  <c r="AP86" i="1"/>
  <c r="AQ86" i="1" s="1"/>
  <c r="AO86" i="1"/>
  <c r="BC86" i="1" s="1"/>
  <c r="AU84" i="1"/>
  <c r="AP84" i="1"/>
  <c r="AQ84" i="1" s="1"/>
  <c r="AO84" i="1"/>
  <c r="BC84" i="1" s="1"/>
  <c r="AU85" i="1"/>
  <c r="AP85" i="1"/>
  <c r="BF85" i="1" s="1"/>
  <c r="AO85" i="1"/>
  <c r="BC85" i="1" s="1"/>
  <c r="AU83" i="1"/>
  <c r="AP83" i="1"/>
  <c r="BF83" i="1" s="1"/>
  <c r="AO83" i="1"/>
  <c r="BC83" i="1" s="1"/>
  <c r="AU82" i="1"/>
  <c r="AP82" i="1"/>
  <c r="AO82" i="1"/>
  <c r="BC82" i="1" s="1"/>
  <c r="AU81" i="1"/>
  <c r="AP81" i="1"/>
  <c r="AO81" i="1"/>
  <c r="BC81" i="1" s="1"/>
  <c r="AU80" i="1"/>
  <c r="AP80" i="1"/>
  <c r="AQ80" i="1" s="1"/>
  <c r="AO80" i="1"/>
  <c r="BC80" i="1" s="1"/>
  <c r="AU79" i="1"/>
  <c r="AP79" i="1"/>
  <c r="BF79" i="1" s="1"/>
  <c r="AO79" i="1"/>
  <c r="BC79" i="1" s="1"/>
  <c r="AU78" i="1"/>
  <c r="AP78" i="1"/>
  <c r="AQ78" i="1" s="1"/>
  <c r="AO78" i="1"/>
  <c r="BC78" i="1" s="1"/>
  <c r="AU76" i="1"/>
  <c r="AP76" i="1"/>
  <c r="BF76" i="1" s="1"/>
  <c r="AO76" i="1"/>
  <c r="BC76" i="1" s="1"/>
  <c r="AU75" i="1"/>
  <c r="AP75" i="1"/>
  <c r="AQ75" i="1" s="1"/>
  <c r="AO75" i="1"/>
  <c r="BC75" i="1" s="1"/>
  <c r="AU74" i="1"/>
  <c r="AP74" i="1"/>
  <c r="AQ74" i="1" s="1"/>
  <c r="AO74" i="1"/>
  <c r="BC74" i="1" s="1"/>
  <c r="AU73" i="1"/>
  <c r="AP73" i="1"/>
  <c r="BF73" i="1" s="1"/>
  <c r="AO73" i="1"/>
  <c r="BC73" i="1" s="1"/>
  <c r="AU72" i="1"/>
  <c r="AP72" i="1"/>
  <c r="AQ72" i="1" s="1"/>
  <c r="AO72" i="1"/>
  <c r="BC72" i="1" s="1"/>
  <c r="AU71" i="1"/>
  <c r="AP71" i="1"/>
  <c r="AQ71" i="1" s="1"/>
  <c r="AO71" i="1"/>
  <c r="BC71" i="1" s="1"/>
  <c r="AU70" i="1"/>
  <c r="AP70" i="1"/>
  <c r="BF70" i="1" s="1"/>
  <c r="AO70" i="1"/>
  <c r="BC70" i="1" s="1"/>
  <c r="AU69" i="1"/>
  <c r="AP69" i="1"/>
  <c r="AQ69" i="1" s="1"/>
  <c r="AO69" i="1"/>
  <c r="BC69" i="1" s="1"/>
  <c r="AU68" i="1"/>
  <c r="AP68" i="1"/>
  <c r="AO68" i="1"/>
  <c r="BC68" i="1" s="1"/>
  <c r="AU67" i="1"/>
  <c r="AP67" i="1"/>
  <c r="BF67" i="1" s="1"/>
  <c r="AO67" i="1"/>
  <c r="BC67" i="1" s="1"/>
  <c r="AU66" i="1"/>
  <c r="AP66" i="1"/>
  <c r="AQ66" i="1" s="1"/>
  <c r="AO66" i="1"/>
  <c r="BC66" i="1" s="1"/>
  <c r="AU65" i="1"/>
  <c r="AP65" i="1"/>
  <c r="AQ65" i="1" s="1"/>
  <c r="AO65" i="1"/>
  <c r="BC65" i="1" s="1"/>
  <c r="AU64" i="1"/>
  <c r="AP64" i="1"/>
  <c r="AQ64" i="1" s="1"/>
  <c r="AO64" i="1"/>
  <c r="BC64" i="1" s="1"/>
  <c r="AU63" i="1"/>
  <c r="AP63" i="1"/>
  <c r="AQ63" i="1" s="1"/>
  <c r="AO63" i="1"/>
  <c r="BC63" i="1" s="1"/>
  <c r="AU62" i="1"/>
  <c r="AP62" i="1"/>
  <c r="AO62" i="1"/>
  <c r="BC62" i="1" s="1"/>
  <c r="AU61" i="1"/>
  <c r="AP61" i="1"/>
  <c r="AQ61" i="1" s="1"/>
  <c r="AO61" i="1"/>
  <c r="BC61" i="1" s="1"/>
  <c r="AU60" i="1"/>
  <c r="AP60" i="1"/>
  <c r="AO60" i="1"/>
  <c r="BC60" i="1" s="1"/>
  <c r="AU59" i="1"/>
  <c r="AP59" i="1"/>
  <c r="AQ59" i="1" s="1"/>
  <c r="AO59" i="1"/>
  <c r="BC59" i="1" s="1"/>
  <c r="AU58" i="1"/>
  <c r="AP58" i="1"/>
  <c r="AQ58" i="1" s="1"/>
  <c r="AO58" i="1"/>
  <c r="BC58" i="1" s="1"/>
  <c r="AU57" i="1"/>
  <c r="AP57" i="1"/>
  <c r="AQ57" i="1" s="1"/>
  <c r="AO57" i="1"/>
  <c r="BC57" i="1" s="1"/>
  <c r="AU56" i="1"/>
  <c r="AP56" i="1"/>
  <c r="AO56" i="1"/>
  <c r="BC56" i="1" s="1"/>
  <c r="AU55" i="1"/>
  <c r="AP55" i="1"/>
  <c r="AQ55" i="1" s="1"/>
  <c r="AO55" i="1"/>
  <c r="BC55" i="1" s="1"/>
  <c r="AU54" i="1"/>
  <c r="AP54" i="1"/>
  <c r="AQ54" i="1" s="1"/>
  <c r="AO54" i="1"/>
  <c r="BC54" i="1" s="1"/>
  <c r="AU53" i="1"/>
  <c r="AP53" i="1"/>
  <c r="AQ53" i="1" s="1"/>
  <c r="AO53" i="1"/>
  <c r="BC53" i="1" s="1"/>
  <c r="AU52" i="1"/>
  <c r="AP52" i="1"/>
  <c r="AQ52" i="1" s="1"/>
  <c r="AO52" i="1"/>
  <c r="BC52" i="1" s="1"/>
  <c r="AU51" i="1"/>
  <c r="AP51" i="1"/>
  <c r="AQ51" i="1" s="1"/>
  <c r="AO51" i="1"/>
  <c r="BC51" i="1" s="1"/>
  <c r="AU50" i="1"/>
  <c r="AP50" i="1"/>
  <c r="AQ50" i="1" s="1"/>
  <c r="AO50" i="1"/>
  <c r="BC50" i="1" s="1"/>
  <c r="AU49" i="1"/>
  <c r="AP49" i="1"/>
  <c r="AQ49" i="1" s="1"/>
  <c r="AO49" i="1"/>
  <c r="BC49" i="1" s="1"/>
  <c r="AU48" i="1"/>
  <c r="AP48" i="1"/>
  <c r="AO48" i="1"/>
  <c r="BC48" i="1" s="1"/>
  <c r="AU47" i="1"/>
  <c r="AP47" i="1"/>
  <c r="AQ47" i="1" s="1"/>
  <c r="AO47" i="1"/>
  <c r="BC47" i="1" s="1"/>
  <c r="AU46" i="1"/>
  <c r="AP46" i="1"/>
  <c r="AQ46" i="1" s="1"/>
  <c r="AO46" i="1"/>
  <c r="BC46" i="1" s="1"/>
  <c r="AU45" i="1"/>
  <c r="AP45" i="1"/>
  <c r="AQ45" i="1" s="1"/>
  <c r="AO45" i="1"/>
  <c r="BC45" i="1" s="1"/>
  <c r="AU44" i="1"/>
  <c r="AP44" i="1"/>
  <c r="AO44" i="1"/>
  <c r="BC44" i="1" s="1"/>
  <c r="AU43" i="1"/>
  <c r="AP43" i="1"/>
  <c r="AQ43" i="1" s="1"/>
  <c r="AO43" i="1"/>
  <c r="BC43" i="1" s="1"/>
  <c r="AU42" i="1"/>
  <c r="AP42" i="1"/>
  <c r="AQ42" i="1" s="1"/>
  <c r="AO42" i="1"/>
  <c r="BC42" i="1" s="1"/>
  <c r="AU41" i="1"/>
  <c r="AP41" i="1"/>
  <c r="AQ41" i="1" s="1"/>
  <c r="AO41" i="1"/>
  <c r="BC41" i="1" s="1"/>
  <c r="AU40" i="1"/>
  <c r="AP40" i="1"/>
  <c r="AQ40" i="1" s="1"/>
  <c r="AO40" i="1"/>
  <c r="BC40" i="1" s="1"/>
  <c r="AU39" i="1"/>
  <c r="AP39" i="1"/>
  <c r="AQ39" i="1" s="1"/>
  <c r="AO39" i="1"/>
  <c r="BC39" i="1" s="1"/>
  <c r="AU38" i="1"/>
  <c r="AP38" i="1"/>
  <c r="AQ38" i="1" s="1"/>
  <c r="AO38" i="1"/>
  <c r="BC38" i="1" s="1"/>
  <c r="AU37" i="1"/>
  <c r="AP37" i="1"/>
  <c r="AQ37" i="1" s="1"/>
  <c r="AO37" i="1"/>
  <c r="BC37" i="1" s="1"/>
  <c r="AU36" i="1"/>
  <c r="AP36" i="1"/>
  <c r="AO36" i="1"/>
  <c r="BC36" i="1" s="1"/>
  <c r="AU35" i="1"/>
  <c r="AP35" i="1"/>
  <c r="AQ35" i="1" s="1"/>
  <c r="AO35" i="1"/>
  <c r="BC35" i="1" s="1"/>
  <c r="AU34" i="1"/>
  <c r="AP34" i="1"/>
  <c r="AQ34" i="1" s="1"/>
  <c r="AO34" i="1"/>
  <c r="BC34" i="1" s="1"/>
  <c r="AU33" i="1"/>
  <c r="AP33" i="1"/>
  <c r="AQ33" i="1" s="1"/>
  <c r="AO33" i="1"/>
  <c r="BC33" i="1" s="1"/>
  <c r="AU32" i="1"/>
  <c r="AP32" i="1"/>
  <c r="AQ32" i="1" s="1"/>
  <c r="AO32" i="1"/>
  <c r="BC32" i="1" s="1"/>
  <c r="AU31" i="1"/>
  <c r="AP31" i="1"/>
  <c r="AQ31" i="1" s="1"/>
  <c r="AO31" i="1"/>
  <c r="BC31" i="1" s="1"/>
  <c r="AU30" i="1"/>
  <c r="AP30" i="1"/>
  <c r="AO30" i="1"/>
  <c r="BC30" i="1" s="1"/>
  <c r="AU29" i="1"/>
  <c r="AP29" i="1"/>
  <c r="AQ29" i="1" s="1"/>
  <c r="AO29" i="1"/>
  <c r="BC29" i="1" s="1"/>
  <c r="AU28" i="1"/>
  <c r="AP28" i="1"/>
  <c r="AQ28" i="1" s="1"/>
  <c r="AO28" i="1"/>
  <c r="BC28" i="1" s="1"/>
  <c r="AU27" i="1"/>
  <c r="AP27" i="1"/>
  <c r="AQ27" i="1" s="1"/>
  <c r="AO27" i="1"/>
  <c r="BC27" i="1" s="1"/>
  <c r="AU26" i="1"/>
  <c r="AP26" i="1"/>
  <c r="AQ26" i="1" s="1"/>
  <c r="AO26" i="1"/>
  <c r="BC26" i="1" s="1"/>
  <c r="AU25" i="1"/>
  <c r="AP25" i="1"/>
  <c r="AQ25" i="1" s="1"/>
  <c r="AO25" i="1"/>
  <c r="BC25" i="1" s="1"/>
  <c r="AU24" i="1"/>
  <c r="AP24" i="1"/>
  <c r="AQ24" i="1" s="1"/>
  <c r="AO24" i="1"/>
  <c r="AU23" i="1"/>
  <c r="AP23" i="1"/>
  <c r="AQ23" i="1" s="1"/>
  <c r="AO23" i="1"/>
  <c r="BC23" i="1" s="1"/>
  <c r="AU22" i="1"/>
  <c r="AP22" i="1"/>
  <c r="AO22" i="1"/>
  <c r="BC22" i="1" s="1"/>
  <c r="AU21" i="1"/>
  <c r="AP21" i="1"/>
  <c r="AQ21" i="1" s="1"/>
  <c r="AO21" i="1"/>
  <c r="BC21" i="1" s="1"/>
  <c r="AU20" i="1"/>
  <c r="AP20" i="1"/>
  <c r="AQ20" i="1" s="1"/>
  <c r="AO20" i="1"/>
  <c r="BC20" i="1" s="1"/>
  <c r="AU19" i="1"/>
  <c r="AP19" i="1"/>
  <c r="AQ19" i="1" s="1"/>
  <c r="AO19" i="1"/>
  <c r="BC19" i="1" s="1"/>
  <c r="AU18" i="1"/>
  <c r="AP18" i="1"/>
  <c r="AQ18" i="1" s="1"/>
  <c r="AO18" i="1"/>
  <c r="BC18" i="1" s="1"/>
  <c r="AU17" i="1"/>
  <c r="AP17" i="1"/>
  <c r="AQ17" i="1" s="1"/>
  <c r="AO17" i="1"/>
  <c r="BC17" i="1" s="1"/>
  <c r="AU16" i="1"/>
  <c r="AP16" i="1"/>
  <c r="AO16" i="1"/>
  <c r="BC16" i="1" s="1"/>
  <c r="AU15" i="1"/>
  <c r="AP15" i="1"/>
  <c r="AQ15" i="1" s="1"/>
  <c r="AO15" i="1"/>
  <c r="BC15" i="1" s="1"/>
  <c r="AU14" i="1"/>
  <c r="AP14" i="1"/>
  <c r="AQ14" i="1" s="1"/>
  <c r="AO14" i="1"/>
  <c r="BC14" i="1" s="1"/>
  <c r="AU13" i="1"/>
  <c r="AP13" i="1"/>
  <c r="AQ13" i="1" s="1"/>
  <c r="AO13" i="1"/>
  <c r="BC13" i="1" s="1"/>
  <c r="AU12" i="1"/>
  <c r="AP12" i="1"/>
  <c r="AQ12" i="1" s="1"/>
  <c r="AO12" i="1"/>
  <c r="BC12" i="1" s="1"/>
  <c r="AU11" i="1"/>
  <c r="AP11" i="1"/>
  <c r="AQ11" i="1" s="1"/>
  <c r="AO11" i="1"/>
  <c r="BC11" i="1" s="1"/>
  <c r="AU10" i="1"/>
  <c r="AP10" i="1"/>
  <c r="AQ10" i="1" s="1"/>
  <c r="AO10" i="1"/>
  <c r="BC10" i="1" s="1"/>
  <c r="AU9" i="1"/>
  <c r="AP9" i="1"/>
  <c r="AQ9" i="1" s="1"/>
  <c r="AO9" i="1"/>
  <c r="BC9" i="1" s="1"/>
  <c r="AU8" i="1"/>
  <c r="AQ8" i="1"/>
  <c r="AO8" i="1"/>
  <c r="BC8" i="1" s="1"/>
  <c r="AQ186" i="1" l="1"/>
  <c r="BF186" i="1"/>
  <c r="AQ185" i="1"/>
  <c r="BF185" i="1"/>
  <c r="BF190" i="1"/>
  <c r="BF189" i="1"/>
  <c r="BF27" i="1"/>
  <c r="AQ76" i="1"/>
  <c r="BF46" i="1"/>
  <c r="BF135" i="1"/>
  <c r="BF96" i="1"/>
  <c r="BF124" i="1"/>
  <c r="BF94" i="1"/>
  <c r="BF149" i="1"/>
  <c r="BF78" i="1"/>
  <c r="BF19" i="1"/>
  <c r="BF58" i="1"/>
  <c r="BF140" i="1"/>
  <c r="BF175" i="1"/>
  <c r="BF63" i="1"/>
  <c r="BF107" i="1"/>
  <c r="BF177" i="1"/>
  <c r="BF55" i="1"/>
  <c r="AT6" i="1"/>
  <c r="AQ85" i="1"/>
  <c r="BF118" i="1"/>
  <c r="BF116" i="1"/>
  <c r="BF111" i="1"/>
  <c r="BF38" i="1"/>
  <c r="BF137" i="1"/>
  <c r="BF15" i="1"/>
  <c r="BF75" i="1"/>
  <c r="BF74" i="1"/>
  <c r="BF110" i="1"/>
  <c r="BF59" i="1"/>
  <c r="BF120" i="1"/>
  <c r="BF143" i="1"/>
  <c r="AQ89" i="1"/>
  <c r="AQ101" i="1"/>
  <c r="BF151" i="1"/>
  <c r="BF32" i="1"/>
  <c r="BF176" i="1"/>
  <c r="BF161" i="1"/>
  <c r="BF119" i="1"/>
  <c r="AQ67" i="1"/>
  <c r="AQ83" i="1"/>
  <c r="BF166" i="1"/>
  <c r="BF61" i="1"/>
  <c r="BF129" i="1"/>
  <c r="BF71" i="1"/>
  <c r="BF28" i="1"/>
  <c r="BF86" i="1"/>
  <c r="BF174" i="1"/>
  <c r="BF132" i="1"/>
  <c r="BF123" i="1"/>
  <c r="BF11" i="1"/>
  <c r="BF171" i="1"/>
  <c r="BE3" i="1"/>
  <c r="BE6" i="1" s="1"/>
  <c r="AQ139" i="1"/>
  <c r="BF139" i="1"/>
  <c r="AQ36" i="1"/>
  <c r="BF36" i="1"/>
  <c r="AQ44" i="1"/>
  <c r="BF44" i="1"/>
  <c r="AQ60" i="1"/>
  <c r="BF60" i="1"/>
  <c r="AQ77" i="1"/>
  <c r="AQ97" i="1"/>
  <c r="BL5" i="1"/>
  <c r="BF50" i="1"/>
  <c r="BF125" i="1"/>
  <c r="BF160" i="1"/>
  <c r="BF33" i="1"/>
  <c r="BF172" i="1"/>
  <c r="BF37" i="1"/>
  <c r="BF157" i="1"/>
  <c r="BF20" i="1"/>
  <c r="AQ70" i="1"/>
  <c r="AQ95" i="1"/>
  <c r="BF95" i="1"/>
  <c r="AQ136" i="1"/>
  <c r="BF136" i="1"/>
  <c r="AQ152" i="1"/>
  <c r="BF152" i="1"/>
  <c r="BF42" i="1"/>
  <c r="BF133" i="1"/>
  <c r="BF181" i="1"/>
  <c r="BF115" i="1"/>
  <c r="BF130" i="1"/>
  <c r="BF25" i="1"/>
  <c r="BF134" i="1"/>
  <c r="BF170" i="1"/>
  <c r="BF54" i="1"/>
  <c r="BF43" i="1"/>
  <c r="BF164" i="1"/>
  <c r="BF64" i="1"/>
  <c r="BF131" i="1"/>
  <c r="BF103" i="1"/>
  <c r="BF180" i="1"/>
  <c r="BF153" i="1"/>
  <c r="AQ188" i="1"/>
  <c r="BF41" i="1"/>
  <c r="AQ68" i="1"/>
  <c r="BF68" i="1"/>
  <c r="AQ138" i="1"/>
  <c r="BF138" i="1"/>
  <c r="AO3" i="1"/>
  <c r="BD6" i="1" s="1"/>
  <c r="BC24" i="1"/>
  <c r="BC6" i="1" s="1"/>
  <c r="AQ73" i="1"/>
  <c r="AQ81" i="1"/>
  <c r="BF81" i="1"/>
  <c r="AQ93" i="1"/>
  <c r="BF182" i="1"/>
  <c r="AQ56" i="1"/>
  <c r="BF56" i="1"/>
  <c r="AQ91" i="1"/>
  <c r="AQ98" i="1"/>
  <c r="AQ112" i="1"/>
  <c r="BF112" i="1"/>
  <c r="AQ163" i="1"/>
  <c r="BF163" i="1"/>
  <c r="AQ178" i="1"/>
  <c r="BF178" i="1"/>
  <c r="BF18" i="1"/>
  <c r="BF106" i="1"/>
  <c r="AY6" i="1"/>
  <c r="BF159" i="1"/>
  <c r="BF65" i="1"/>
  <c r="BF72" i="1"/>
  <c r="BF24" i="1"/>
  <c r="BF145" i="1"/>
  <c r="BF14" i="1"/>
  <c r="BF104" i="1"/>
  <c r="BF53" i="1"/>
  <c r="BF13" i="1"/>
  <c r="BF47" i="1"/>
  <c r="BF114" i="1"/>
  <c r="BF128" i="1"/>
  <c r="AQ113" i="1"/>
  <c r="BF113" i="1"/>
  <c r="AQ121" i="1"/>
  <c r="BF121" i="1"/>
  <c r="AQ105" i="1"/>
  <c r="BF105" i="1"/>
  <c r="BF34" i="1"/>
  <c r="BF17" i="1"/>
  <c r="BF156" i="1"/>
  <c r="AQ87" i="1"/>
  <c r="BF87" i="1"/>
  <c r="BF26" i="1"/>
  <c r="BF90" i="1"/>
  <c r="BF92" i="1"/>
  <c r="BF150" i="1"/>
  <c r="BF29" i="1"/>
  <c r="AQ48" i="1"/>
  <c r="BF48" i="1"/>
  <c r="AQ79" i="1"/>
  <c r="BK3" i="1"/>
  <c r="BA6" i="1"/>
  <c r="BB6" i="1" s="1"/>
  <c r="BF10" i="1"/>
  <c r="BF99" i="1"/>
  <c r="BF167" i="1"/>
  <c r="BF169" i="1"/>
  <c r="BF148" i="1"/>
  <c r="BF57" i="1"/>
  <c r="BF51" i="1"/>
  <c r="BF144" i="1"/>
  <c r="BF127" i="1"/>
  <c r="BF162" i="1"/>
  <c r="BF69" i="1"/>
  <c r="BF45" i="1"/>
  <c r="BF39" i="1"/>
  <c r="BF23" i="1"/>
  <c r="AQ146" i="1"/>
  <c r="BF146" i="1"/>
  <c r="AQ179" i="1"/>
  <c r="BF179" i="1"/>
  <c r="AQ147" i="1"/>
  <c r="BF147" i="1"/>
  <c r="AQ165" i="1"/>
  <c r="BF165" i="1"/>
  <c r="AQ173" i="1"/>
  <c r="BF173" i="1"/>
  <c r="BM2" i="1"/>
  <c r="BF66" i="1"/>
  <c r="BF122" i="1"/>
  <c r="BF100" i="1"/>
  <c r="AQ108" i="1"/>
  <c r="BF108" i="1"/>
  <c r="AQ155" i="1"/>
  <c r="BF155" i="1"/>
  <c r="BF12" i="1"/>
  <c r="BF80" i="1"/>
  <c r="BF117" i="1"/>
  <c r="BF168" i="1"/>
  <c r="AQ16" i="1"/>
  <c r="BF16" i="1"/>
  <c r="AQ22" i="1"/>
  <c r="BF22" i="1"/>
  <c r="AQ30" i="1"/>
  <c r="BF30" i="1"/>
  <c r="AQ62" i="1"/>
  <c r="BF62" i="1"/>
  <c r="AQ82" i="1"/>
  <c r="BF82" i="1"/>
  <c r="AQ88" i="1"/>
  <c r="BF88" i="1"/>
  <c r="BF184" i="1"/>
  <c r="BF84" i="1"/>
  <c r="BF158" i="1"/>
  <c r="BF141" i="1"/>
  <c r="BF49" i="1"/>
  <c r="BF35" i="1"/>
  <c r="BF126" i="1"/>
  <c r="BF102" i="1"/>
  <c r="BF142" i="1"/>
  <c r="BF40" i="1"/>
  <c r="BF21" i="1"/>
  <c r="BF183" i="1"/>
  <c r="BF31" i="1"/>
  <c r="BF52" i="1"/>
  <c r="BF9" i="1"/>
  <c r="BL2" i="1"/>
  <c r="AO1" i="1"/>
  <c r="AO2" i="1"/>
  <c r="AO4" i="1"/>
  <c r="V99" i="1"/>
  <c r="AS2" i="1" l="1"/>
  <c r="BI2" i="1" s="1"/>
  <c r="BK4" i="1"/>
  <c r="AP3" i="1"/>
  <c r="AV4" i="1" s="1"/>
  <c r="AV3" i="1"/>
  <c r="AF171" i="1"/>
  <c r="AD171" i="1"/>
  <c r="AS171" i="1" s="1"/>
  <c r="X171" i="1"/>
  <c r="AK171" i="1" s="1"/>
  <c r="Y171" i="1"/>
  <c r="Z171" i="1"/>
  <c r="AA171" i="1"/>
  <c r="V171" i="1"/>
  <c r="P171" i="1"/>
  <c r="L171" i="1"/>
  <c r="M171" i="1"/>
  <c r="N171" i="1"/>
  <c r="J171" i="1"/>
  <c r="E171" i="1"/>
  <c r="F171" i="1"/>
  <c r="AF179" i="1"/>
  <c r="AD179" i="1"/>
  <c r="AS179" i="1" s="1"/>
  <c r="X179" i="1"/>
  <c r="AK179" i="1" s="1"/>
  <c r="Y179" i="1"/>
  <c r="Z179" i="1"/>
  <c r="AA179" i="1"/>
  <c r="V179" i="1"/>
  <c r="R25" i="2"/>
  <c r="O25" i="2"/>
  <c r="M25" i="2"/>
  <c r="T25" i="2" s="1"/>
  <c r="K25" i="2"/>
  <c r="F25" i="2"/>
  <c r="J25" i="2" s="1"/>
  <c r="D25" i="2"/>
  <c r="I25" i="2" s="1"/>
  <c r="P179" i="1"/>
  <c r="L179" i="1"/>
  <c r="M179" i="1"/>
  <c r="N179" i="1"/>
  <c r="J179" i="1"/>
  <c r="E179" i="1"/>
  <c r="F179" i="1"/>
  <c r="V150" i="1"/>
  <c r="AF178" i="1"/>
  <c r="AD178" i="1"/>
  <c r="AS178" i="1" s="1"/>
  <c r="X178" i="1"/>
  <c r="AK178" i="1" s="1"/>
  <c r="Y178" i="1"/>
  <c r="Z178" i="1"/>
  <c r="AA178" i="1"/>
  <c r="V178" i="1"/>
  <c r="P178" i="1"/>
  <c r="L178" i="1"/>
  <c r="M178" i="1"/>
  <c r="N178" i="1"/>
  <c r="J178" i="1"/>
  <c r="E178" i="1"/>
  <c r="F17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7" i="1"/>
  <c r="Y46" i="1"/>
  <c r="Y48" i="1"/>
  <c r="Y49" i="1"/>
  <c r="Y45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69" i="1"/>
  <c r="Y71" i="1"/>
  <c r="Y72" i="1"/>
  <c r="Y73" i="1"/>
  <c r="Y76" i="1"/>
  <c r="Y74" i="1"/>
  <c r="Y75" i="1"/>
  <c r="Y78" i="1"/>
  <c r="Y79" i="1"/>
  <c r="Y80" i="1"/>
  <c r="Y81" i="1"/>
  <c r="Y85" i="1"/>
  <c r="Y84" i="1"/>
  <c r="Y86" i="1"/>
  <c r="Y77" i="1"/>
  <c r="Y87" i="1"/>
  <c r="Y83" i="1"/>
  <c r="Y88" i="1"/>
  <c r="Y123" i="1"/>
  <c r="Y91" i="1"/>
  <c r="Y92" i="1"/>
  <c r="Y93" i="1"/>
  <c r="Y94" i="1"/>
  <c r="Y95" i="1"/>
  <c r="Y96" i="1"/>
  <c r="Y90" i="1"/>
  <c r="Y97" i="1"/>
  <c r="Y98" i="1"/>
  <c r="Y82" i="1"/>
  <c r="Y103" i="1"/>
  <c r="Y104" i="1"/>
  <c r="Y105" i="1"/>
  <c r="Y99" i="1"/>
  <c r="Y106" i="1"/>
  <c r="Y89" i="1"/>
  <c r="Y102" i="1"/>
  <c r="Y110" i="1"/>
  <c r="Y111" i="1"/>
  <c r="Y115" i="1"/>
  <c r="Y116" i="1"/>
  <c r="Y107" i="1"/>
  <c r="Y108" i="1"/>
  <c r="Y119" i="1"/>
  <c r="Y120" i="1"/>
  <c r="Y101" i="1"/>
  <c r="Y121" i="1"/>
  <c r="Y124" i="1"/>
  <c r="Y125" i="1"/>
  <c r="Y112" i="1"/>
  <c r="Y127" i="1"/>
  <c r="Y100" i="1"/>
  <c r="Y133" i="1"/>
  <c r="Y118" i="1"/>
  <c r="Y135" i="1"/>
  <c r="Y114" i="1"/>
  <c r="Y136" i="1"/>
  <c r="Y122" i="1"/>
  <c r="Y126" i="1"/>
  <c r="Y139" i="1"/>
  <c r="Y138" i="1"/>
  <c r="Y141" i="1"/>
  <c r="Y142" i="1"/>
  <c r="Y143" i="1"/>
  <c r="Y113" i="1"/>
  <c r="Y144" i="1"/>
  <c r="Y145" i="1"/>
  <c r="Y146" i="1"/>
  <c r="Y147" i="1"/>
  <c r="Y148" i="1"/>
  <c r="Y129" i="1"/>
  <c r="Y130" i="1"/>
  <c r="Y117" i="1"/>
  <c r="Y151" i="1"/>
  <c r="Y152" i="1"/>
  <c r="Y134" i="1"/>
  <c r="Y153" i="1"/>
  <c r="Y157" i="1"/>
  <c r="Y156" i="1"/>
  <c r="Y158" i="1"/>
  <c r="Y140" i="1"/>
  <c r="Y159" i="1"/>
  <c r="Y160" i="1"/>
  <c r="Y161" i="1"/>
  <c r="Y162" i="1"/>
  <c r="Y163" i="1"/>
  <c r="Y164" i="1"/>
  <c r="Y128" i="1"/>
  <c r="Y165" i="1"/>
  <c r="Y166" i="1"/>
  <c r="Y167" i="1"/>
  <c r="Y168" i="1"/>
  <c r="Y169" i="1"/>
  <c r="Y170" i="1"/>
  <c r="Y132" i="1"/>
  <c r="Y131" i="1"/>
  <c r="Y172" i="1"/>
  <c r="Y174" i="1"/>
  <c r="Y149" i="1"/>
  <c r="Y175" i="1"/>
  <c r="Y173" i="1"/>
  <c r="Y181" i="1"/>
  <c r="Y155" i="1"/>
  <c r="Y182" i="1"/>
  <c r="Y183" i="1"/>
  <c r="Y150" i="1"/>
  <c r="Y184" i="1"/>
  <c r="Y185" i="1"/>
  <c r="Y176" i="1"/>
  <c r="Y186" i="1"/>
  <c r="Y137" i="1"/>
  <c r="Y177" i="1"/>
  <c r="Y188" i="1"/>
  <c r="Y189" i="1"/>
  <c r="Y180" i="1"/>
  <c r="Y190" i="1"/>
  <c r="AD87" i="1"/>
  <c r="AS87" i="1" s="1"/>
  <c r="X87" i="1"/>
  <c r="AK87" i="1" s="1"/>
  <c r="Z87" i="1"/>
  <c r="AA87" i="1"/>
  <c r="AF87" i="1"/>
  <c r="V87" i="1"/>
  <c r="P87" i="1"/>
  <c r="L87" i="1"/>
  <c r="M87" i="1"/>
  <c r="N87" i="1"/>
  <c r="J87" i="1"/>
  <c r="F87" i="1"/>
  <c r="AD128" i="1"/>
  <c r="AS128" i="1" s="1"/>
  <c r="X128" i="1"/>
  <c r="AK128" i="1" s="1"/>
  <c r="Z128" i="1"/>
  <c r="AA128" i="1"/>
  <c r="AF128" i="1"/>
  <c r="V128" i="1"/>
  <c r="P128" i="1"/>
  <c r="L128" i="1"/>
  <c r="M128" i="1"/>
  <c r="N128" i="1"/>
  <c r="J128" i="1"/>
  <c r="E128" i="1"/>
  <c r="F128" i="1"/>
  <c r="E190" i="1"/>
  <c r="F190" i="1"/>
  <c r="J190" i="1"/>
  <c r="L190" i="1"/>
  <c r="M190" i="1"/>
  <c r="N190" i="1"/>
  <c r="P190" i="1"/>
  <c r="V190" i="1"/>
  <c r="X190" i="1"/>
  <c r="AK190" i="1" s="1"/>
  <c r="Z190" i="1"/>
  <c r="AA190" i="1"/>
  <c r="AD190" i="1"/>
  <c r="AS190" i="1" s="1"/>
  <c r="AF190" i="1"/>
  <c r="AD136" i="1"/>
  <c r="AS136" i="1" s="1"/>
  <c r="X136" i="1"/>
  <c r="AK136" i="1" s="1"/>
  <c r="Z136" i="1"/>
  <c r="AA136" i="1"/>
  <c r="AF136" i="1"/>
  <c r="V136" i="1"/>
  <c r="P136" i="1"/>
  <c r="L136" i="1"/>
  <c r="M136" i="1"/>
  <c r="N136" i="1"/>
  <c r="J136" i="1"/>
  <c r="E136" i="1"/>
  <c r="F136" i="1"/>
  <c r="AD97" i="1"/>
  <c r="AS97" i="1" s="1"/>
  <c r="X97" i="1"/>
  <c r="AK97" i="1" s="1"/>
  <c r="Z97" i="1"/>
  <c r="AA97" i="1"/>
  <c r="AF97" i="1"/>
  <c r="V97" i="1"/>
  <c r="P97" i="1"/>
  <c r="L97" i="1"/>
  <c r="M97" i="1"/>
  <c r="N97" i="1"/>
  <c r="J97" i="1"/>
  <c r="E97" i="1"/>
  <c r="F97" i="1"/>
  <c r="AP6" i="1" l="1"/>
  <c r="BM4" i="1"/>
  <c r="BL4" i="1"/>
  <c r="BL3" i="1"/>
  <c r="BI1" i="1" s="1"/>
  <c r="BM3" i="1"/>
  <c r="AN178" i="1"/>
  <c r="AM178" i="1"/>
  <c r="AN190" i="1"/>
  <c r="AM190" i="1"/>
  <c r="AN87" i="1"/>
  <c r="AM87" i="1"/>
  <c r="AN179" i="1"/>
  <c r="AM179" i="1"/>
  <c r="AM136" i="1"/>
  <c r="AN136" i="1"/>
  <c r="AN128" i="1"/>
  <c r="AM128" i="1"/>
  <c r="AN97" i="1"/>
  <c r="AM97" i="1"/>
  <c r="AN171" i="1"/>
  <c r="AM171" i="1"/>
  <c r="G25" i="2"/>
  <c r="Y6" i="1"/>
  <c r="AB171" i="1"/>
  <c r="AB179" i="1"/>
  <c r="AB178" i="1"/>
  <c r="AB190" i="1"/>
  <c r="AB87" i="1"/>
  <c r="AB128" i="1"/>
  <c r="AB136" i="1"/>
  <c r="AB97" i="1"/>
  <c r="AF89" i="1"/>
  <c r="AD89" i="1"/>
  <c r="AS89" i="1" s="1"/>
  <c r="X89" i="1"/>
  <c r="AK89" i="1" s="1"/>
  <c r="Z89" i="1"/>
  <c r="AA89" i="1"/>
  <c r="V89" i="1"/>
  <c r="P89" i="1"/>
  <c r="L89" i="1"/>
  <c r="M89" i="1"/>
  <c r="N89" i="1"/>
  <c r="J89" i="1"/>
  <c r="E89" i="1"/>
  <c r="F89" i="1"/>
  <c r="AF151" i="1"/>
  <c r="AD151" i="1"/>
  <c r="AS151" i="1" s="1"/>
  <c r="X151" i="1"/>
  <c r="AK151" i="1" s="1"/>
  <c r="Z151" i="1"/>
  <c r="AA151" i="1"/>
  <c r="V151" i="1"/>
  <c r="P151" i="1"/>
  <c r="L151" i="1"/>
  <c r="M151" i="1"/>
  <c r="N151" i="1"/>
  <c r="J151" i="1"/>
  <c r="E151" i="1"/>
  <c r="F151" i="1"/>
  <c r="AF177" i="1"/>
  <c r="AF69" i="1"/>
  <c r="AD69" i="1"/>
  <c r="AS69" i="1" s="1"/>
  <c r="AD177" i="1"/>
  <c r="AS177" i="1" s="1"/>
  <c r="X69" i="1"/>
  <c r="AK69" i="1" s="1"/>
  <c r="Z69" i="1"/>
  <c r="AA69" i="1"/>
  <c r="V69" i="1"/>
  <c r="P69" i="1"/>
  <c r="L69" i="1"/>
  <c r="M69" i="1"/>
  <c r="N69" i="1"/>
  <c r="J69" i="1"/>
  <c r="E69" i="1"/>
  <c r="F69" i="1"/>
  <c r="X177" i="1"/>
  <c r="AK177" i="1" s="1"/>
  <c r="Z177" i="1"/>
  <c r="AA177" i="1"/>
  <c r="P177" i="1"/>
  <c r="L177" i="1"/>
  <c r="M177" i="1"/>
  <c r="N177" i="1"/>
  <c r="J177" i="1"/>
  <c r="V177" i="1"/>
  <c r="E177" i="1"/>
  <c r="F177" i="1"/>
  <c r="AF164" i="1"/>
  <c r="AD164" i="1"/>
  <c r="AS164" i="1" s="1"/>
  <c r="X164" i="1"/>
  <c r="AK164" i="1" s="1"/>
  <c r="Z164" i="1"/>
  <c r="AA164" i="1"/>
  <c r="P164" i="1"/>
  <c r="L164" i="1"/>
  <c r="M164" i="1"/>
  <c r="N164" i="1"/>
  <c r="J164" i="1"/>
  <c r="V164" i="1"/>
  <c r="E164" i="1"/>
  <c r="F164" i="1"/>
  <c r="AF86" i="1"/>
  <c r="AD86" i="1"/>
  <c r="AS86" i="1" s="1"/>
  <c r="X86" i="1"/>
  <c r="AK86" i="1" s="1"/>
  <c r="Z86" i="1"/>
  <c r="AA86" i="1"/>
  <c r="V86" i="1"/>
  <c r="P86" i="1"/>
  <c r="L86" i="1"/>
  <c r="M86" i="1"/>
  <c r="N86" i="1"/>
  <c r="J86" i="1"/>
  <c r="E86" i="1"/>
  <c r="F86" i="1"/>
  <c r="AN151" i="1" l="1"/>
  <c r="AM151" i="1"/>
  <c r="AM164" i="1"/>
  <c r="AN164" i="1"/>
  <c r="AN69" i="1"/>
  <c r="AM69" i="1"/>
  <c r="AN86" i="1"/>
  <c r="AM86" i="1"/>
  <c r="AN89" i="1"/>
  <c r="AM89" i="1"/>
  <c r="AM177" i="1"/>
  <c r="AN177" i="1"/>
  <c r="AB69" i="1"/>
  <c r="AB151" i="1"/>
  <c r="AB89" i="1"/>
  <c r="AB177" i="1"/>
  <c r="AB164" i="1"/>
  <c r="AB86" i="1"/>
  <c r="D1" i="5"/>
  <c r="F1" i="5" s="1"/>
  <c r="AD176" i="1"/>
  <c r="AS176" i="1" s="1"/>
  <c r="X176" i="1"/>
  <c r="AK176" i="1" s="1"/>
  <c r="Z176" i="1"/>
  <c r="AA176" i="1"/>
  <c r="AF176" i="1"/>
  <c r="V176" i="1"/>
  <c r="P176" i="1"/>
  <c r="L176" i="1"/>
  <c r="M176" i="1"/>
  <c r="N176" i="1"/>
  <c r="J176" i="1"/>
  <c r="E176" i="1"/>
  <c r="F176" i="1"/>
  <c r="AF133" i="1"/>
  <c r="AD133" i="1"/>
  <c r="AS133" i="1" s="1"/>
  <c r="X133" i="1"/>
  <c r="AK133" i="1" s="1"/>
  <c r="Z133" i="1"/>
  <c r="AA133" i="1"/>
  <c r="V133" i="1"/>
  <c r="P133" i="1"/>
  <c r="L133" i="1"/>
  <c r="M133" i="1"/>
  <c r="N133" i="1"/>
  <c r="J133" i="1"/>
  <c r="E133" i="1"/>
  <c r="F133" i="1"/>
  <c r="AF169" i="1"/>
  <c r="AD169" i="1"/>
  <c r="AS169" i="1" s="1"/>
  <c r="X169" i="1"/>
  <c r="AK169" i="1" s="1"/>
  <c r="Z169" i="1"/>
  <c r="AA169" i="1"/>
  <c r="V169" i="1"/>
  <c r="P169" i="1"/>
  <c r="L169" i="1"/>
  <c r="M169" i="1"/>
  <c r="N169" i="1"/>
  <c r="J169" i="1"/>
  <c r="E169" i="1"/>
  <c r="F169" i="1"/>
  <c r="AD138" i="1"/>
  <c r="AS138" i="1" s="1"/>
  <c r="AF138" i="1"/>
  <c r="X138" i="1"/>
  <c r="AK138" i="1" s="1"/>
  <c r="Z138" i="1"/>
  <c r="AA138" i="1"/>
  <c r="V138" i="1"/>
  <c r="P138" i="1"/>
  <c r="L138" i="1"/>
  <c r="M138" i="1"/>
  <c r="N138" i="1"/>
  <c r="J138" i="1"/>
  <c r="E138" i="1"/>
  <c r="AF173" i="1"/>
  <c r="AD173" i="1"/>
  <c r="AS173" i="1" s="1"/>
  <c r="X173" i="1"/>
  <c r="AK173" i="1" s="1"/>
  <c r="Z173" i="1"/>
  <c r="AA173" i="1"/>
  <c r="V173" i="1"/>
  <c r="P173" i="1"/>
  <c r="L173" i="1"/>
  <c r="M173" i="1"/>
  <c r="N173" i="1"/>
  <c r="J173" i="1"/>
  <c r="E173" i="1"/>
  <c r="F173" i="1"/>
  <c r="AA108" i="1"/>
  <c r="R24" i="2"/>
  <c r="R23" i="2"/>
  <c r="X8" i="1"/>
  <c r="AK8" i="1" s="1"/>
  <c r="X14" i="1"/>
  <c r="AK14" i="1" s="1"/>
  <c r="F24" i="2"/>
  <c r="J2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I17" i="2" s="1"/>
  <c r="D18" i="2"/>
  <c r="D19" i="2"/>
  <c r="D20" i="2"/>
  <c r="D21" i="2"/>
  <c r="D22" i="2"/>
  <c r="D23" i="2"/>
  <c r="D24" i="2"/>
  <c r="I24" i="2" s="1"/>
  <c r="F17" i="2"/>
  <c r="J17" i="2" s="1"/>
  <c r="K17" i="2"/>
  <c r="M17" i="2"/>
  <c r="G17" i="2" s="1"/>
  <c r="O17" i="2"/>
  <c r="K24" i="2"/>
  <c r="L25" i="2" s="1"/>
  <c r="M24" i="2"/>
  <c r="N25" i="2" s="1"/>
  <c r="S25" i="2" s="1"/>
  <c r="O24" i="2"/>
  <c r="P25" i="2" s="1"/>
  <c r="AM173" i="1" l="1"/>
  <c r="AN173" i="1"/>
  <c r="AN169" i="1"/>
  <c r="AM169" i="1"/>
  <c r="T24" i="2"/>
  <c r="U25" i="2" s="1"/>
  <c r="AM138" i="1"/>
  <c r="AN138" i="1"/>
  <c r="AM176" i="1"/>
  <c r="AN176" i="1"/>
  <c r="AN133" i="1"/>
  <c r="AM133" i="1"/>
  <c r="G24" i="2"/>
  <c r="H25" i="2" s="1"/>
  <c r="AB176" i="1"/>
  <c r="AB133" i="1"/>
  <c r="AB138" i="1"/>
  <c r="AB169" i="1"/>
  <c r="AB173" i="1"/>
  <c r="AF93" i="1"/>
  <c r="AD93" i="1"/>
  <c r="AS93" i="1" s="1"/>
  <c r="X93" i="1"/>
  <c r="AK93" i="1" s="1"/>
  <c r="Z93" i="1"/>
  <c r="AA93" i="1"/>
  <c r="V93" i="1"/>
  <c r="P93" i="1"/>
  <c r="L93" i="1"/>
  <c r="M93" i="1"/>
  <c r="N93" i="1"/>
  <c r="J93" i="1"/>
  <c r="E93" i="1"/>
  <c r="F93" i="1"/>
  <c r="AF155" i="1"/>
  <c r="AD155" i="1"/>
  <c r="AS155" i="1" s="1"/>
  <c r="X155" i="1"/>
  <c r="AK155" i="1" s="1"/>
  <c r="Z155" i="1"/>
  <c r="AA155" i="1"/>
  <c r="P155" i="1"/>
  <c r="L155" i="1"/>
  <c r="M155" i="1"/>
  <c r="N155" i="1"/>
  <c r="J155" i="1"/>
  <c r="V155" i="1"/>
  <c r="E155" i="1"/>
  <c r="F155" i="1"/>
  <c r="AM93" i="1" l="1"/>
  <c r="AN93" i="1"/>
  <c r="AN155" i="1"/>
  <c r="AM155" i="1"/>
  <c r="AB93" i="1"/>
  <c r="AB155" i="1"/>
  <c r="AF139" i="1"/>
  <c r="AD139" i="1"/>
  <c r="AS139" i="1" s="1"/>
  <c r="X139" i="1"/>
  <c r="AK139" i="1" s="1"/>
  <c r="Z139" i="1"/>
  <c r="AA139" i="1"/>
  <c r="V139" i="1"/>
  <c r="P139" i="1"/>
  <c r="L139" i="1"/>
  <c r="M139" i="1"/>
  <c r="N139" i="1"/>
  <c r="J139" i="1"/>
  <c r="E139" i="1"/>
  <c r="AE3" i="1"/>
  <c r="AF8" i="1"/>
  <c r="AF9" i="1"/>
  <c r="AF10" i="1"/>
  <c r="AF11" i="1"/>
  <c r="AF13" i="1"/>
  <c r="AF14" i="1"/>
  <c r="AF15" i="1"/>
  <c r="AF12" i="1"/>
  <c r="AF16" i="1"/>
  <c r="AF17" i="1"/>
  <c r="AF18" i="1"/>
  <c r="AF19" i="1"/>
  <c r="AF20" i="1"/>
  <c r="AF21" i="1"/>
  <c r="AF22" i="1"/>
  <c r="AF23" i="1"/>
  <c r="AF24" i="1"/>
  <c r="AF29" i="1"/>
  <c r="AF28" i="1"/>
  <c r="AF30" i="1"/>
  <c r="AF26" i="1"/>
  <c r="AF25" i="1"/>
  <c r="AF31" i="1"/>
  <c r="AF33" i="1"/>
  <c r="AF32" i="1"/>
  <c r="AF34" i="1"/>
  <c r="AF35" i="1"/>
  <c r="AF36" i="1"/>
  <c r="AF37" i="1"/>
  <c r="AF38" i="1"/>
  <c r="AF40" i="1"/>
  <c r="AF42" i="1"/>
  <c r="AF43" i="1"/>
  <c r="AF44" i="1"/>
  <c r="AF41" i="1"/>
  <c r="AF46" i="1"/>
  <c r="AF48" i="1"/>
  <c r="AF49" i="1"/>
  <c r="AF52" i="1"/>
  <c r="AF50" i="1"/>
  <c r="AF54" i="1"/>
  <c r="AF55" i="1"/>
  <c r="AF45" i="1"/>
  <c r="AF57" i="1"/>
  <c r="AF58" i="1"/>
  <c r="AF59" i="1"/>
  <c r="AF60" i="1"/>
  <c r="AF27" i="1"/>
  <c r="AF62" i="1"/>
  <c r="AF63" i="1"/>
  <c r="AF64" i="1"/>
  <c r="AF65" i="1"/>
  <c r="AF66" i="1"/>
  <c r="AF56" i="1"/>
  <c r="AF53" i="1"/>
  <c r="AF67" i="1"/>
  <c r="AF68" i="1"/>
  <c r="AF70" i="1"/>
  <c r="AF73" i="1"/>
  <c r="AF76" i="1"/>
  <c r="AF74" i="1"/>
  <c r="AF39" i="1"/>
  <c r="AF78" i="1"/>
  <c r="AF79" i="1"/>
  <c r="AF80" i="1"/>
  <c r="AF81" i="1"/>
  <c r="AF75" i="1"/>
  <c r="AF85" i="1"/>
  <c r="AF61" i="1"/>
  <c r="AF83" i="1"/>
  <c r="AF88" i="1"/>
  <c r="AF123" i="1"/>
  <c r="AF84" i="1"/>
  <c r="AF92" i="1"/>
  <c r="AF94" i="1"/>
  <c r="AF95" i="1"/>
  <c r="AF96" i="1"/>
  <c r="AF90" i="1"/>
  <c r="AF103" i="1"/>
  <c r="AF71" i="1"/>
  <c r="AF104" i="1"/>
  <c r="AF105" i="1"/>
  <c r="AF99" i="1"/>
  <c r="AF91" i="1"/>
  <c r="AF82" i="1"/>
  <c r="AF102" i="1"/>
  <c r="AF77" i="1"/>
  <c r="AF110" i="1"/>
  <c r="AF111" i="1"/>
  <c r="AF98" i="1"/>
  <c r="AF115" i="1"/>
  <c r="AF116" i="1"/>
  <c r="AF107" i="1"/>
  <c r="AF120" i="1"/>
  <c r="AF101" i="1"/>
  <c r="AF124" i="1"/>
  <c r="AF125" i="1"/>
  <c r="AF112" i="1"/>
  <c r="AF127" i="1"/>
  <c r="AF100" i="1"/>
  <c r="AF118" i="1"/>
  <c r="AF135" i="1"/>
  <c r="AF114" i="1"/>
  <c r="AF47" i="1"/>
  <c r="AF122" i="1"/>
  <c r="AF126" i="1"/>
  <c r="AF141" i="1"/>
  <c r="AF142" i="1"/>
  <c r="AF143" i="1"/>
  <c r="AF113" i="1"/>
  <c r="AF144" i="1"/>
  <c r="AF146" i="1"/>
  <c r="AF147" i="1"/>
  <c r="AF148" i="1"/>
  <c r="AF108" i="1"/>
  <c r="AF129" i="1"/>
  <c r="AF130" i="1"/>
  <c r="AF119" i="1"/>
  <c r="AF117" i="1"/>
  <c r="AF152" i="1"/>
  <c r="AF134" i="1"/>
  <c r="AF153" i="1"/>
  <c r="AF157" i="1"/>
  <c r="AF156" i="1"/>
  <c r="AF158" i="1"/>
  <c r="AF140" i="1"/>
  <c r="AF159" i="1"/>
  <c r="AF160" i="1"/>
  <c r="AF161" i="1"/>
  <c r="AF162" i="1"/>
  <c r="AF163" i="1"/>
  <c r="AF106" i="1"/>
  <c r="AF165" i="1"/>
  <c r="AF166" i="1"/>
  <c r="AF145" i="1"/>
  <c r="AF72" i="1"/>
  <c r="AF167" i="1"/>
  <c r="AF170" i="1"/>
  <c r="AF131" i="1"/>
  <c r="AF132" i="1"/>
  <c r="AF172" i="1"/>
  <c r="AF149" i="1"/>
  <c r="AF174" i="1"/>
  <c r="AF175" i="1"/>
  <c r="AF180" i="1"/>
  <c r="AF181" i="1"/>
  <c r="AF121" i="1"/>
  <c r="AF182" i="1"/>
  <c r="AF183" i="1"/>
  <c r="AF184" i="1"/>
  <c r="AF185" i="1"/>
  <c r="AF186" i="1"/>
  <c r="AF137" i="1"/>
  <c r="AF188" i="1"/>
  <c r="AF51" i="1"/>
  <c r="AF150" i="1"/>
  <c r="AF168" i="1"/>
  <c r="AF189" i="1"/>
  <c r="AD168" i="1"/>
  <c r="AS168" i="1" s="1"/>
  <c r="X168" i="1"/>
  <c r="AK168" i="1" s="1"/>
  <c r="Z168" i="1"/>
  <c r="AA168" i="1"/>
  <c r="V168" i="1"/>
  <c r="P168" i="1"/>
  <c r="L168" i="1"/>
  <c r="M168" i="1"/>
  <c r="N168" i="1"/>
  <c r="J168" i="1"/>
  <c r="E168" i="1"/>
  <c r="F168" i="1"/>
  <c r="AD162" i="1"/>
  <c r="AS162" i="1" s="1"/>
  <c r="X162" i="1"/>
  <c r="AK162" i="1" s="1"/>
  <c r="Z162" i="1"/>
  <c r="AA162" i="1"/>
  <c r="V162" i="1"/>
  <c r="P162" i="1"/>
  <c r="L162" i="1"/>
  <c r="M162" i="1"/>
  <c r="N162" i="1"/>
  <c r="J162" i="1"/>
  <c r="E162" i="1"/>
  <c r="F162" i="1"/>
  <c r="AD150" i="1"/>
  <c r="AS150" i="1" s="1"/>
  <c r="AA150" i="1"/>
  <c r="X150" i="1"/>
  <c r="AK150" i="1" s="1"/>
  <c r="Z150" i="1"/>
  <c r="P150" i="1"/>
  <c r="L150" i="1"/>
  <c r="M150" i="1"/>
  <c r="N150" i="1"/>
  <c r="J150" i="1"/>
  <c r="E150" i="1"/>
  <c r="F150" i="1"/>
  <c r="AM162" i="1" l="1"/>
  <c r="AN162" i="1"/>
  <c r="AN168" i="1"/>
  <c r="AM168" i="1"/>
  <c r="AN139" i="1"/>
  <c r="AM139" i="1"/>
  <c r="AN150" i="1"/>
  <c r="AM150" i="1"/>
  <c r="AB139" i="1"/>
  <c r="AB168" i="1"/>
  <c r="AB162" i="1"/>
  <c r="AB150" i="1"/>
  <c r="U3" i="1"/>
  <c r="W3" i="1"/>
  <c r="AL6" i="1" s="1"/>
  <c r="AD163" i="1"/>
  <c r="AS163" i="1" s="1"/>
  <c r="X163" i="1"/>
  <c r="AK163" i="1" s="1"/>
  <c r="Z163" i="1"/>
  <c r="AA163" i="1"/>
  <c r="V163" i="1"/>
  <c r="P163" i="1"/>
  <c r="L163" i="1"/>
  <c r="M163" i="1"/>
  <c r="N163" i="1"/>
  <c r="J163" i="1"/>
  <c r="E163" i="1"/>
  <c r="F163" i="1"/>
  <c r="AD119" i="1"/>
  <c r="AS119" i="1" s="1"/>
  <c r="X119" i="1"/>
  <c r="AK119" i="1" s="1"/>
  <c r="Z119" i="1"/>
  <c r="AA119" i="1"/>
  <c r="V119" i="1"/>
  <c r="P119" i="1"/>
  <c r="L119" i="1"/>
  <c r="M119" i="1"/>
  <c r="N119" i="1"/>
  <c r="J119" i="1"/>
  <c r="E119" i="1"/>
  <c r="F119" i="1"/>
  <c r="AD127" i="1"/>
  <c r="AS127" i="1" s="1"/>
  <c r="X127" i="1"/>
  <c r="AK127" i="1" s="1"/>
  <c r="Z127" i="1"/>
  <c r="AA127" i="1"/>
  <c r="V127" i="1"/>
  <c r="P127" i="1"/>
  <c r="L127" i="1"/>
  <c r="M127" i="1"/>
  <c r="N127" i="1"/>
  <c r="J127" i="1"/>
  <c r="E127" i="1"/>
  <c r="F127" i="1"/>
  <c r="AD149" i="1"/>
  <c r="AS149" i="1" s="1"/>
  <c r="X149" i="1"/>
  <c r="AK149" i="1" s="1"/>
  <c r="Z149" i="1"/>
  <c r="AA149" i="1"/>
  <c r="V149" i="1"/>
  <c r="P149" i="1"/>
  <c r="L149" i="1"/>
  <c r="M149" i="1"/>
  <c r="N149" i="1"/>
  <c r="J149" i="1"/>
  <c r="E149" i="1"/>
  <c r="F149" i="1"/>
  <c r="E28" i="2" l="1"/>
  <c r="K28" i="2" s="1"/>
  <c r="L28" i="2" s="1"/>
  <c r="AM6" i="1"/>
  <c r="AN149" i="1"/>
  <c r="AM149" i="1"/>
  <c r="AN119" i="1"/>
  <c r="AM119" i="1"/>
  <c r="C28" i="2"/>
  <c r="D28" i="2" s="1"/>
  <c r="I28" i="2" s="1"/>
  <c r="AJ6" i="1"/>
  <c r="AM127" i="1"/>
  <c r="AN127" i="1"/>
  <c r="AN163" i="1"/>
  <c r="AM163" i="1"/>
  <c r="Z4" i="1"/>
  <c r="Z2" i="1"/>
  <c r="AB163" i="1"/>
  <c r="AB149" i="1"/>
  <c r="AB127" i="1"/>
  <c r="AB119" i="1"/>
  <c r="O23" i="2"/>
  <c r="M23" i="2"/>
  <c r="K23" i="2"/>
  <c r="F23" i="2"/>
  <c r="J23" i="2" s="1"/>
  <c r="I23" i="2"/>
  <c r="O22" i="2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8" i="2"/>
  <c r="J18" i="2" s="1"/>
  <c r="F19" i="2"/>
  <c r="J19" i="2" s="1"/>
  <c r="F20" i="2"/>
  <c r="J20" i="2" s="1"/>
  <c r="F21" i="2"/>
  <c r="J21" i="2" s="1"/>
  <c r="F22" i="2"/>
  <c r="J22" i="2" s="1"/>
  <c r="F3" i="2"/>
  <c r="J3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P18" i="2" s="1"/>
  <c r="O19" i="2"/>
  <c r="O20" i="2"/>
  <c r="O2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N18" i="2" s="1"/>
  <c r="M19" i="2"/>
  <c r="M20" i="2"/>
  <c r="M21" i="2"/>
  <c r="M22" i="2"/>
  <c r="M2" i="2"/>
  <c r="G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L18" i="2" s="1"/>
  <c r="K19" i="2"/>
  <c r="K20" i="2"/>
  <c r="K21" i="2"/>
  <c r="K22" i="2"/>
  <c r="K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3" i="2"/>
  <c r="AD76" i="1"/>
  <c r="AS76" i="1" s="1"/>
  <c r="X76" i="1"/>
  <c r="AK76" i="1" s="1"/>
  <c r="Z76" i="1"/>
  <c r="AA76" i="1"/>
  <c r="V76" i="1"/>
  <c r="P76" i="1"/>
  <c r="L76" i="1"/>
  <c r="M76" i="1"/>
  <c r="N76" i="1"/>
  <c r="J76" i="1"/>
  <c r="E76" i="1"/>
  <c r="F28" i="2" l="1"/>
  <c r="J28" i="2" s="1"/>
  <c r="O28" i="2"/>
  <c r="P28" i="2" s="1"/>
  <c r="M28" i="2"/>
  <c r="G28" i="2" s="1"/>
  <c r="H28" i="2" s="1"/>
  <c r="AM76" i="1"/>
  <c r="AN76" i="1"/>
  <c r="L22" i="2"/>
  <c r="L20" i="2"/>
  <c r="L15" i="2"/>
  <c r="L13" i="2"/>
  <c r="L11" i="2"/>
  <c r="L9" i="2"/>
  <c r="L7" i="2"/>
  <c r="L5" i="2"/>
  <c r="N22" i="2"/>
  <c r="N20" i="2"/>
  <c r="N15" i="2"/>
  <c r="N13" i="2"/>
  <c r="N11" i="2"/>
  <c r="N9" i="2"/>
  <c r="N7" i="2"/>
  <c r="P21" i="2"/>
  <c r="P19" i="2"/>
  <c r="P14" i="2"/>
  <c r="P12" i="2"/>
  <c r="P10" i="2"/>
  <c r="P8" i="2"/>
  <c r="P6" i="2"/>
  <c r="P5" i="2"/>
  <c r="P4" i="2"/>
  <c r="L3" i="2"/>
  <c r="G5" i="2"/>
  <c r="N5" i="2"/>
  <c r="G3" i="2"/>
  <c r="H3" i="2" s="1"/>
  <c r="N3" i="2"/>
  <c r="P16" i="2"/>
  <c r="P17" i="2"/>
  <c r="L24" i="2"/>
  <c r="L23" i="2"/>
  <c r="P24" i="2"/>
  <c r="P23" i="2"/>
  <c r="L21" i="2"/>
  <c r="L19" i="2"/>
  <c r="L16" i="2"/>
  <c r="L17" i="2"/>
  <c r="L14" i="2"/>
  <c r="L12" i="2"/>
  <c r="L10" i="2"/>
  <c r="L8" i="2"/>
  <c r="L6" i="2"/>
  <c r="L4" i="2"/>
  <c r="N21" i="2"/>
  <c r="N19" i="2"/>
  <c r="N16" i="2"/>
  <c r="N17" i="2"/>
  <c r="N14" i="2"/>
  <c r="N12" i="2"/>
  <c r="N10" i="2"/>
  <c r="N8" i="2"/>
  <c r="N6" i="2"/>
  <c r="G4" i="2"/>
  <c r="N4" i="2"/>
  <c r="P20" i="2"/>
  <c r="P15" i="2"/>
  <c r="P13" i="2"/>
  <c r="P11" i="2"/>
  <c r="P9" i="2"/>
  <c r="P7" i="2"/>
  <c r="P3" i="2"/>
  <c r="P22" i="2"/>
  <c r="N24" i="2"/>
  <c r="S24" i="2" s="1"/>
  <c r="N23" i="2"/>
  <c r="S23" i="2" s="1"/>
  <c r="G21" i="2"/>
  <c r="G19" i="2"/>
  <c r="G16" i="2"/>
  <c r="H17" i="2" s="1"/>
  <c r="G14" i="2"/>
  <c r="G12" i="2"/>
  <c r="G10" i="2"/>
  <c r="G8" i="2"/>
  <c r="G6" i="2"/>
  <c r="H6" i="2" s="1"/>
  <c r="T23" i="2"/>
  <c r="T22" i="2"/>
  <c r="G20" i="2"/>
  <c r="G18" i="2"/>
  <c r="H18" i="2" s="1"/>
  <c r="G15" i="2"/>
  <c r="G13" i="2"/>
  <c r="G11" i="2"/>
  <c r="H12" i="2" s="1"/>
  <c r="G9" i="2"/>
  <c r="G7" i="2"/>
  <c r="AB76" i="1"/>
  <c r="G22" i="2"/>
  <c r="G23" i="2"/>
  <c r="AD180" i="1"/>
  <c r="AS180" i="1" s="1"/>
  <c r="X180" i="1"/>
  <c r="AK180" i="1" s="1"/>
  <c r="Z180" i="1"/>
  <c r="AA180" i="1"/>
  <c r="V180" i="1"/>
  <c r="P180" i="1"/>
  <c r="L180" i="1"/>
  <c r="M180" i="1"/>
  <c r="N180" i="1"/>
  <c r="J180" i="1"/>
  <c r="E180" i="1"/>
  <c r="F180" i="1"/>
  <c r="AD104" i="1"/>
  <c r="AS104" i="1" s="1"/>
  <c r="X104" i="1"/>
  <c r="AK104" i="1" s="1"/>
  <c r="Z104" i="1"/>
  <c r="AA104" i="1"/>
  <c r="V104" i="1"/>
  <c r="P104" i="1"/>
  <c r="L104" i="1"/>
  <c r="N104" i="1"/>
  <c r="J104" i="1"/>
  <c r="E104" i="1"/>
  <c r="F104" i="1"/>
  <c r="D9" i="4"/>
  <c r="N28" i="2" l="1"/>
  <c r="AM180" i="1"/>
  <c r="AN180" i="1"/>
  <c r="H16" i="2"/>
  <c r="H5" i="2"/>
  <c r="AM104" i="1"/>
  <c r="AN104" i="1"/>
  <c r="H20" i="2"/>
  <c r="H8" i="2"/>
  <c r="H21" i="2"/>
  <c r="H22" i="2"/>
  <c r="H11" i="2"/>
  <c r="H24" i="2"/>
  <c r="U24" i="2"/>
  <c r="H15" i="2"/>
  <c r="H19" i="2"/>
  <c r="H4" i="2"/>
  <c r="H7" i="2"/>
  <c r="H9" i="2"/>
  <c r="H10" i="2"/>
  <c r="H13" i="2"/>
  <c r="H14" i="2"/>
  <c r="U23" i="2"/>
  <c r="H23" i="2"/>
  <c r="AB180" i="1"/>
  <c r="AB104" i="1"/>
  <c r="AD167" i="1"/>
  <c r="AS167" i="1" s="1"/>
  <c r="X167" i="1"/>
  <c r="AK167" i="1" s="1"/>
  <c r="Z167" i="1"/>
  <c r="AA167" i="1"/>
  <c r="V167" i="1"/>
  <c r="P167" i="1"/>
  <c r="L167" i="1"/>
  <c r="M167" i="1"/>
  <c r="N167" i="1"/>
  <c r="J167" i="1"/>
  <c r="E167" i="1"/>
  <c r="F167" i="1"/>
  <c r="E13" i="4"/>
  <c r="G13" i="4" s="1"/>
  <c r="AG5" i="1"/>
  <c r="AD161" i="1"/>
  <c r="AS161" i="1" s="1"/>
  <c r="X161" i="1"/>
  <c r="AK161" i="1" s="1"/>
  <c r="Z161" i="1"/>
  <c r="AA161" i="1"/>
  <c r="V161" i="1"/>
  <c r="P161" i="1"/>
  <c r="L161" i="1"/>
  <c r="M161" i="1"/>
  <c r="N161" i="1"/>
  <c r="J161" i="1"/>
  <c r="E161" i="1"/>
  <c r="F161" i="1"/>
  <c r="AD72" i="1"/>
  <c r="AS72" i="1" s="1"/>
  <c r="X72" i="1"/>
  <c r="AK72" i="1" s="1"/>
  <c r="Z72" i="1"/>
  <c r="AA72" i="1"/>
  <c r="V72" i="1"/>
  <c r="P72" i="1"/>
  <c r="L72" i="1"/>
  <c r="M72" i="1"/>
  <c r="N72" i="1"/>
  <c r="J72" i="1"/>
  <c r="E72" i="1"/>
  <c r="F72" i="1"/>
  <c r="AD186" i="1"/>
  <c r="AS186" i="1" s="1"/>
  <c r="X186" i="1"/>
  <c r="AK186" i="1" s="1"/>
  <c r="Z186" i="1"/>
  <c r="AA186" i="1"/>
  <c r="V186" i="1"/>
  <c r="P186" i="1"/>
  <c r="L186" i="1"/>
  <c r="M186" i="1"/>
  <c r="N186" i="1"/>
  <c r="J186" i="1"/>
  <c r="F186" i="1"/>
  <c r="AD144" i="1"/>
  <c r="AS144" i="1" s="1"/>
  <c r="X144" i="1"/>
  <c r="AK144" i="1" s="1"/>
  <c r="Z144" i="1"/>
  <c r="AA144" i="1"/>
  <c r="V144" i="1"/>
  <c r="P144" i="1"/>
  <c r="L144" i="1"/>
  <c r="M144" i="1"/>
  <c r="N144" i="1"/>
  <c r="J144" i="1"/>
  <c r="F144" i="1"/>
  <c r="AG2" i="1"/>
  <c r="AD135" i="1"/>
  <c r="AS135" i="1" s="1"/>
  <c r="X135" i="1"/>
  <c r="AK135" i="1" s="1"/>
  <c r="Z135" i="1"/>
  <c r="AA135" i="1"/>
  <c r="V135" i="1"/>
  <c r="P135" i="1"/>
  <c r="L135" i="1"/>
  <c r="M135" i="1"/>
  <c r="N135" i="1"/>
  <c r="J135" i="1"/>
  <c r="E135" i="1"/>
  <c r="F135" i="1"/>
  <c r="I3" i="1"/>
  <c r="K3" i="1"/>
  <c r="E9" i="1"/>
  <c r="E10" i="1"/>
  <c r="E11" i="1"/>
  <c r="E14" i="1"/>
  <c r="E15" i="1"/>
  <c r="E12" i="1"/>
  <c r="E17" i="1"/>
  <c r="E16" i="1"/>
  <c r="E18" i="1"/>
  <c r="E21" i="1"/>
  <c r="E22" i="1"/>
  <c r="E19" i="1"/>
  <c r="E23" i="1"/>
  <c r="E29" i="1"/>
  <c r="E28" i="1"/>
  <c r="E20" i="1"/>
  <c r="E30" i="1"/>
  <c r="E31" i="1"/>
  <c r="E24" i="1"/>
  <c r="E34" i="1"/>
  <c r="E26" i="1"/>
  <c r="E25" i="1"/>
  <c r="E38" i="1"/>
  <c r="E43" i="1"/>
  <c r="E42" i="1"/>
  <c r="E41" i="1"/>
  <c r="E48" i="1"/>
  <c r="E35" i="1"/>
  <c r="E49" i="1"/>
  <c r="E50" i="1"/>
  <c r="E55" i="1"/>
  <c r="E57" i="1"/>
  <c r="E45" i="1"/>
  <c r="E59" i="1"/>
  <c r="E58" i="1"/>
  <c r="E44" i="1"/>
  <c r="E37" i="1"/>
  <c r="E33" i="1"/>
  <c r="E63" i="1"/>
  <c r="E27" i="1"/>
  <c r="E65" i="1"/>
  <c r="E60" i="1"/>
  <c r="E54" i="1"/>
  <c r="E66" i="1"/>
  <c r="E53" i="1"/>
  <c r="E62" i="1"/>
  <c r="E32" i="1"/>
  <c r="E67" i="1"/>
  <c r="E73" i="1"/>
  <c r="E64" i="1"/>
  <c r="E13" i="1"/>
  <c r="E68" i="1"/>
  <c r="E74" i="1"/>
  <c r="E36" i="1"/>
  <c r="E80" i="1"/>
  <c r="E40" i="1"/>
  <c r="E85" i="1"/>
  <c r="E78" i="1"/>
  <c r="E39" i="1"/>
  <c r="E88" i="1"/>
  <c r="E70" i="1"/>
  <c r="E123" i="1"/>
  <c r="E61" i="1"/>
  <c r="E84" i="1"/>
  <c r="E95" i="1"/>
  <c r="E94" i="1"/>
  <c r="E92" i="1"/>
  <c r="E90" i="1"/>
  <c r="E56" i="1"/>
  <c r="E103" i="1"/>
  <c r="E52" i="1"/>
  <c r="E91" i="1"/>
  <c r="E102" i="1"/>
  <c r="E148" i="1"/>
  <c r="E111" i="1"/>
  <c r="E105" i="1"/>
  <c r="E82" i="1"/>
  <c r="E99" i="1"/>
  <c r="E96" i="1"/>
  <c r="E101" i="1"/>
  <c r="E120" i="1"/>
  <c r="E116" i="1"/>
  <c r="E112" i="1"/>
  <c r="E114" i="1"/>
  <c r="E115" i="1"/>
  <c r="E107" i="1"/>
  <c r="E100" i="1"/>
  <c r="E122" i="1"/>
  <c r="E71" i="1"/>
  <c r="E98" i="1"/>
  <c r="E118" i="1"/>
  <c r="E47" i="1"/>
  <c r="E153" i="1"/>
  <c r="E141" i="1"/>
  <c r="E143" i="1"/>
  <c r="E113" i="1"/>
  <c r="E129" i="1"/>
  <c r="E147" i="1"/>
  <c r="E46" i="1"/>
  <c r="E117" i="1"/>
  <c r="E126" i="1"/>
  <c r="E110" i="1"/>
  <c r="E146" i="1"/>
  <c r="E81" i="1"/>
  <c r="E134" i="1"/>
  <c r="E175" i="1"/>
  <c r="E142" i="1"/>
  <c r="E108" i="1"/>
  <c r="E130" i="1"/>
  <c r="E79" i="1"/>
  <c r="E158" i="1"/>
  <c r="E159" i="1"/>
  <c r="E106" i="1"/>
  <c r="E165" i="1"/>
  <c r="E132" i="1"/>
  <c r="E181" i="1"/>
  <c r="E152" i="1"/>
  <c r="E182" i="1"/>
  <c r="E174" i="1"/>
  <c r="E131" i="1"/>
  <c r="E51" i="1"/>
  <c r="E189" i="1"/>
  <c r="E157" i="1"/>
  <c r="E125" i="1"/>
  <c r="E124" i="1"/>
  <c r="E156" i="1"/>
  <c r="E83" i="1"/>
  <c r="E160" i="1"/>
  <c r="E75" i="1"/>
  <c r="E145" i="1"/>
  <c r="E172" i="1"/>
  <c r="E137" i="1"/>
  <c r="E166" i="1"/>
  <c r="E183" i="1"/>
  <c r="E184" i="1"/>
  <c r="E185" i="1"/>
  <c r="E121" i="1"/>
  <c r="E188" i="1"/>
  <c r="E170" i="1"/>
  <c r="E140" i="1"/>
  <c r="E8" i="1"/>
  <c r="F148" i="1"/>
  <c r="C3" i="1"/>
  <c r="H2" i="1" s="1"/>
  <c r="D3" i="1"/>
  <c r="AD130" i="1"/>
  <c r="AS130" i="1" s="1"/>
  <c r="J130" i="1"/>
  <c r="P130" i="1"/>
  <c r="L130" i="1"/>
  <c r="M130" i="1"/>
  <c r="N130" i="1"/>
  <c r="X130" i="1"/>
  <c r="AK130" i="1" s="1"/>
  <c r="V130" i="1"/>
  <c r="F130" i="1"/>
  <c r="Z130" i="1"/>
  <c r="AA130" i="1"/>
  <c r="P170" i="1"/>
  <c r="AD170" i="1"/>
  <c r="AS170" i="1" s="1"/>
  <c r="L170" i="1"/>
  <c r="M170" i="1"/>
  <c r="N170" i="1"/>
  <c r="X170" i="1"/>
  <c r="AK170" i="1" s="1"/>
  <c r="J170" i="1"/>
  <c r="V170" i="1"/>
  <c r="F170" i="1"/>
  <c r="Z170" i="1"/>
  <c r="AA170" i="1"/>
  <c r="AD140" i="1"/>
  <c r="AS140" i="1" s="1"/>
  <c r="P140" i="1"/>
  <c r="L140" i="1"/>
  <c r="M140" i="1"/>
  <c r="N140" i="1"/>
  <c r="X140" i="1"/>
  <c r="AK140" i="1" s="1"/>
  <c r="V140" i="1"/>
  <c r="F140" i="1"/>
  <c r="Z140" i="1"/>
  <c r="AA140" i="1"/>
  <c r="AD9" i="1"/>
  <c r="AS9" i="1" s="1"/>
  <c r="AD10" i="1"/>
  <c r="AS10" i="1" s="1"/>
  <c r="AD11" i="1"/>
  <c r="AS11" i="1" s="1"/>
  <c r="AD14" i="1"/>
  <c r="AS14" i="1" s="1"/>
  <c r="AD15" i="1"/>
  <c r="AS15" i="1" s="1"/>
  <c r="AD17" i="1"/>
  <c r="AS17" i="1" s="1"/>
  <c r="AD12" i="1"/>
  <c r="AS12" i="1" s="1"/>
  <c r="AD16" i="1"/>
  <c r="AS16" i="1" s="1"/>
  <c r="AD18" i="1"/>
  <c r="AS18" i="1" s="1"/>
  <c r="AD21" i="1"/>
  <c r="AS21" i="1" s="1"/>
  <c r="AD22" i="1"/>
  <c r="AS22" i="1" s="1"/>
  <c r="AD19" i="1"/>
  <c r="AS19" i="1" s="1"/>
  <c r="AD23" i="1"/>
  <c r="AS23" i="1" s="1"/>
  <c r="AD29" i="1"/>
  <c r="AS29" i="1" s="1"/>
  <c r="AD28" i="1"/>
  <c r="AS28" i="1" s="1"/>
  <c r="AD30" i="1"/>
  <c r="AS30" i="1" s="1"/>
  <c r="AD20" i="1"/>
  <c r="AS20" i="1" s="1"/>
  <c r="AD31" i="1"/>
  <c r="AS31" i="1" s="1"/>
  <c r="AD34" i="1"/>
  <c r="AS34" i="1" s="1"/>
  <c r="AD25" i="1"/>
  <c r="AS25" i="1" s="1"/>
  <c r="AD26" i="1"/>
  <c r="AS26" i="1" s="1"/>
  <c r="AD38" i="1"/>
  <c r="AS38" i="1" s="1"/>
  <c r="AD43" i="1"/>
  <c r="AS43" i="1" s="1"/>
  <c r="AD42" i="1"/>
  <c r="AS42" i="1" s="1"/>
  <c r="AD41" i="1"/>
  <c r="AS41" i="1" s="1"/>
  <c r="AD48" i="1"/>
  <c r="AS48" i="1" s="1"/>
  <c r="AD35" i="1"/>
  <c r="AS35" i="1" s="1"/>
  <c r="AD49" i="1"/>
  <c r="AS49" i="1" s="1"/>
  <c r="AD24" i="1"/>
  <c r="AS24" i="1" s="1"/>
  <c r="AD55" i="1"/>
  <c r="AS55" i="1" s="1"/>
  <c r="AD50" i="1"/>
  <c r="AS50" i="1" s="1"/>
  <c r="AD57" i="1"/>
  <c r="AS57" i="1" s="1"/>
  <c r="AD45" i="1"/>
  <c r="AS45" i="1" s="1"/>
  <c r="AD59" i="1"/>
  <c r="AS59" i="1" s="1"/>
  <c r="AD58" i="1"/>
  <c r="AS58" i="1" s="1"/>
  <c r="AD44" i="1"/>
  <c r="AS44" i="1" s="1"/>
  <c r="AD37" i="1"/>
  <c r="AS37" i="1" s="1"/>
  <c r="AD33" i="1"/>
  <c r="AS33" i="1" s="1"/>
  <c r="AD63" i="1"/>
  <c r="AS63" i="1" s="1"/>
  <c r="AD27" i="1"/>
  <c r="AS27" i="1" s="1"/>
  <c r="AD65" i="1"/>
  <c r="AS65" i="1" s="1"/>
  <c r="AD54" i="1"/>
  <c r="AS54" i="1" s="1"/>
  <c r="AD66" i="1"/>
  <c r="AS66" i="1" s="1"/>
  <c r="AD60" i="1"/>
  <c r="AS60" i="1" s="1"/>
  <c r="AD62" i="1"/>
  <c r="AS62" i="1" s="1"/>
  <c r="AD53" i="1"/>
  <c r="AS53" i="1" s="1"/>
  <c r="AD32" i="1"/>
  <c r="AS32" i="1" s="1"/>
  <c r="AD67" i="1"/>
  <c r="AS67" i="1" s="1"/>
  <c r="AD73" i="1"/>
  <c r="AS73" i="1" s="1"/>
  <c r="AD64" i="1"/>
  <c r="AS64" i="1" s="1"/>
  <c r="AD13" i="1"/>
  <c r="AS13" i="1" s="1"/>
  <c r="AD68" i="1"/>
  <c r="AS68" i="1" s="1"/>
  <c r="AD36" i="1"/>
  <c r="AS36" i="1" s="1"/>
  <c r="AD80" i="1"/>
  <c r="AS80" i="1" s="1"/>
  <c r="AD74" i="1"/>
  <c r="AS74" i="1" s="1"/>
  <c r="AD78" i="1"/>
  <c r="AS78" i="1" s="1"/>
  <c r="AD85" i="1"/>
  <c r="AS85" i="1" s="1"/>
  <c r="AD84" i="1"/>
  <c r="AS84" i="1" s="1"/>
  <c r="AD77" i="1"/>
  <c r="AS77" i="1" s="1"/>
  <c r="AD123" i="1"/>
  <c r="AS123" i="1" s="1"/>
  <c r="AD61" i="1"/>
  <c r="AS61" i="1" s="1"/>
  <c r="AD88" i="1"/>
  <c r="AS88" i="1" s="1"/>
  <c r="AD70" i="1"/>
  <c r="AS70" i="1" s="1"/>
  <c r="AD94" i="1"/>
  <c r="AS94" i="1" s="1"/>
  <c r="AD92" i="1"/>
  <c r="AS92" i="1" s="1"/>
  <c r="AD95" i="1"/>
  <c r="AS95" i="1" s="1"/>
  <c r="AD39" i="1"/>
  <c r="AS39" i="1" s="1"/>
  <c r="AD90" i="1"/>
  <c r="AS90" i="1" s="1"/>
  <c r="AD52" i="1"/>
  <c r="AS52" i="1" s="1"/>
  <c r="AD91" i="1"/>
  <c r="AS91" i="1" s="1"/>
  <c r="AD102" i="1"/>
  <c r="AS102" i="1" s="1"/>
  <c r="AD103" i="1"/>
  <c r="AS103" i="1" s="1"/>
  <c r="AD56" i="1"/>
  <c r="AS56" i="1" s="1"/>
  <c r="AD96" i="1"/>
  <c r="AS96" i="1" s="1"/>
  <c r="AD101" i="1"/>
  <c r="AS101" i="1" s="1"/>
  <c r="AD99" i="1"/>
  <c r="AS99" i="1" s="1"/>
  <c r="AD82" i="1"/>
  <c r="AS82" i="1" s="1"/>
  <c r="AD111" i="1"/>
  <c r="AS111" i="1" s="1"/>
  <c r="AD105" i="1"/>
  <c r="AS105" i="1" s="1"/>
  <c r="AD148" i="1"/>
  <c r="AS148" i="1" s="1"/>
  <c r="AD71" i="1"/>
  <c r="AS71" i="1" s="1"/>
  <c r="AD98" i="1"/>
  <c r="AS98" i="1" s="1"/>
  <c r="AD107" i="1"/>
  <c r="AS107" i="1" s="1"/>
  <c r="AD118" i="1"/>
  <c r="AS118" i="1" s="1"/>
  <c r="AD40" i="1"/>
  <c r="AS40" i="1" s="1"/>
  <c r="AD116" i="1"/>
  <c r="AS116" i="1" s="1"/>
  <c r="AD100" i="1"/>
  <c r="AS100" i="1" s="1"/>
  <c r="AD122" i="1"/>
  <c r="AS122" i="1" s="1"/>
  <c r="AD112" i="1"/>
  <c r="AS112" i="1" s="1"/>
  <c r="AD120" i="1"/>
  <c r="AS120" i="1" s="1"/>
  <c r="AD114" i="1"/>
  <c r="AS114" i="1" s="1"/>
  <c r="AD115" i="1"/>
  <c r="AS115" i="1" s="1"/>
  <c r="AD126" i="1"/>
  <c r="AS126" i="1" s="1"/>
  <c r="AD110" i="1"/>
  <c r="AS110" i="1" s="1"/>
  <c r="AD146" i="1"/>
  <c r="AS146" i="1" s="1"/>
  <c r="AD153" i="1"/>
  <c r="AS153" i="1" s="1"/>
  <c r="AD47" i="1"/>
  <c r="AS47" i="1" s="1"/>
  <c r="AD81" i="1"/>
  <c r="AS81" i="1" s="1"/>
  <c r="AD134" i="1"/>
  <c r="AS134" i="1" s="1"/>
  <c r="AD46" i="1"/>
  <c r="AS46" i="1" s="1"/>
  <c r="AD117" i="1"/>
  <c r="AS117" i="1" s="1"/>
  <c r="AD141" i="1"/>
  <c r="AS141" i="1" s="1"/>
  <c r="AD143" i="1"/>
  <c r="AS143" i="1" s="1"/>
  <c r="AD113" i="1"/>
  <c r="AS113" i="1" s="1"/>
  <c r="AD129" i="1"/>
  <c r="AS129" i="1" s="1"/>
  <c r="AD147" i="1"/>
  <c r="AS147" i="1" s="1"/>
  <c r="AD175" i="1"/>
  <c r="AS175" i="1" s="1"/>
  <c r="AD157" i="1"/>
  <c r="AS157" i="1" s="1"/>
  <c r="AD125" i="1"/>
  <c r="AS125" i="1" s="1"/>
  <c r="AD124" i="1"/>
  <c r="AS124" i="1" s="1"/>
  <c r="AD156" i="1"/>
  <c r="AS156" i="1" s="1"/>
  <c r="AD83" i="1"/>
  <c r="AS83" i="1" s="1"/>
  <c r="AD160" i="1"/>
  <c r="AS160" i="1" s="1"/>
  <c r="AD75" i="1"/>
  <c r="AS75" i="1" s="1"/>
  <c r="AD142" i="1"/>
  <c r="AS142" i="1" s="1"/>
  <c r="AD145" i="1"/>
  <c r="AS145" i="1" s="1"/>
  <c r="AD172" i="1"/>
  <c r="AS172" i="1" s="1"/>
  <c r="AD137" i="1"/>
  <c r="AS137" i="1" s="1"/>
  <c r="AD166" i="1"/>
  <c r="AS166" i="1" s="1"/>
  <c r="AD183" i="1"/>
  <c r="AS183" i="1" s="1"/>
  <c r="AD184" i="1"/>
  <c r="AS184" i="1" s="1"/>
  <c r="AD185" i="1"/>
  <c r="AS185" i="1" s="1"/>
  <c r="AD121" i="1"/>
  <c r="AS121" i="1" s="1"/>
  <c r="AD108" i="1"/>
  <c r="AS108" i="1" s="1"/>
  <c r="AD188" i="1"/>
  <c r="AS188" i="1" s="1"/>
  <c r="AD79" i="1"/>
  <c r="AS79" i="1" s="1"/>
  <c r="AD158" i="1"/>
  <c r="AS158" i="1" s="1"/>
  <c r="AD159" i="1"/>
  <c r="AS159" i="1" s="1"/>
  <c r="AD106" i="1"/>
  <c r="AS106" i="1" s="1"/>
  <c r="AD165" i="1"/>
  <c r="AS165" i="1" s="1"/>
  <c r="AD132" i="1"/>
  <c r="AS132" i="1" s="1"/>
  <c r="AD181" i="1"/>
  <c r="AS181" i="1" s="1"/>
  <c r="AD152" i="1"/>
  <c r="AS152" i="1" s="1"/>
  <c r="AD182" i="1"/>
  <c r="AS182" i="1" s="1"/>
  <c r="AD174" i="1"/>
  <c r="AS174" i="1" s="1"/>
  <c r="AD131" i="1"/>
  <c r="AS131" i="1" s="1"/>
  <c r="AD51" i="1"/>
  <c r="AS51" i="1" s="1"/>
  <c r="AD189" i="1"/>
  <c r="AS189" i="1" s="1"/>
  <c r="AD8" i="1"/>
  <c r="AS8" i="1" s="1"/>
  <c r="Z8" i="1"/>
  <c r="X9" i="1"/>
  <c r="AK9" i="1" s="1"/>
  <c r="X10" i="1"/>
  <c r="AK10" i="1" s="1"/>
  <c r="X11" i="1"/>
  <c r="AK11" i="1" s="1"/>
  <c r="X15" i="1"/>
  <c r="AK15" i="1" s="1"/>
  <c r="X17" i="1"/>
  <c r="AK17" i="1" s="1"/>
  <c r="X12" i="1"/>
  <c r="AK12" i="1" s="1"/>
  <c r="X16" i="1"/>
  <c r="AK16" i="1" s="1"/>
  <c r="X18" i="1"/>
  <c r="AK18" i="1" s="1"/>
  <c r="X21" i="1"/>
  <c r="AK21" i="1" s="1"/>
  <c r="X22" i="1"/>
  <c r="AK22" i="1" s="1"/>
  <c r="X19" i="1"/>
  <c r="AK19" i="1" s="1"/>
  <c r="X23" i="1"/>
  <c r="AK23" i="1" s="1"/>
  <c r="X29" i="1"/>
  <c r="AK29" i="1" s="1"/>
  <c r="X28" i="1"/>
  <c r="AK28" i="1" s="1"/>
  <c r="X30" i="1"/>
  <c r="AK30" i="1" s="1"/>
  <c r="X20" i="1"/>
  <c r="AK20" i="1" s="1"/>
  <c r="X31" i="1"/>
  <c r="AK31" i="1" s="1"/>
  <c r="X34" i="1"/>
  <c r="AK34" i="1" s="1"/>
  <c r="X25" i="1"/>
  <c r="AK25" i="1" s="1"/>
  <c r="X26" i="1"/>
  <c r="AK26" i="1" s="1"/>
  <c r="X38" i="1"/>
  <c r="AK38" i="1" s="1"/>
  <c r="X43" i="1"/>
  <c r="AK43" i="1" s="1"/>
  <c r="X42" i="1"/>
  <c r="AK42" i="1" s="1"/>
  <c r="X41" i="1"/>
  <c r="AK41" i="1" s="1"/>
  <c r="X48" i="1"/>
  <c r="AK48" i="1" s="1"/>
  <c r="X35" i="1"/>
  <c r="AK35" i="1" s="1"/>
  <c r="X49" i="1"/>
  <c r="AK49" i="1" s="1"/>
  <c r="X24" i="1"/>
  <c r="AK24" i="1" s="1"/>
  <c r="X55" i="1"/>
  <c r="AK55" i="1" s="1"/>
  <c r="X50" i="1"/>
  <c r="AK50" i="1" s="1"/>
  <c r="X57" i="1"/>
  <c r="AK57" i="1" s="1"/>
  <c r="X45" i="1"/>
  <c r="AK45" i="1" s="1"/>
  <c r="X59" i="1"/>
  <c r="AK59" i="1" s="1"/>
  <c r="X58" i="1"/>
  <c r="AK58" i="1" s="1"/>
  <c r="X44" i="1"/>
  <c r="AK44" i="1" s="1"/>
  <c r="X37" i="1"/>
  <c r="AK37" i="1" s="1"/>
  <c r="X33" i="1"/>
  <c r="AK33" i="1" s="1"/>
  <c r="X63" i="1"/>
  <c r="AK63" i="1" s="1"/>
  <c r="X27" i="1"/>
  <c r="AK27" i="1" s="1"/>
  <c r="X65" i="1"/>
  <c r="AK65" i="1" s="1"/>
  <c r="X54" i="1"/>
  <c r="AK54" i="1" s="1"/>
  <c r="X66" i="1"/>
  <c r="AK66" i="1" s="1"/>
  <c r="X60" i="1"/>
  <c r="AK60" i="1" s="1"/>
  <c r="X62" i="1"/>
  <c r="AK62" i="1" s="1"/>
  <c r="X53" i="1"/>
  <c r="AK53" i="1" s="1"/>
  <c r="X32" i="1"/>
  <c r="AK32" i="1" s="1"/>
  <c r="X67" i="1"/>
  <c r="AK67" i="1" s="1"/>
  <c r="X73" i="1"/>
  <c r="AK73" i="1" s="1"/>
  <c r="X64" i="1"/>
  <c r="AK64" i="1" s="1"/>
  <c r="X13" i="1"/>
  <c r="AK13" i="1" s="1"/>
  <c r="X68" i="1"/>
  <c r="AK68" i="1" s="1"/>
  <c r="X36" i="1"/>
  <c r="AK36" i="1" s="1"/>
  <c r="X80" i="1"/>
  <c r="AK80" i="1" s="1"/>
  <c r="X74" i="1"/>
  <c r="AK74" i="1" s="1"/>
  <c r="X78" i="1"/>
  <c r="AK78" i="1" s="1"/>
  <c r="X85" i="1"/>
  <c r="AK85" i="1" s="1"/>
  <c r="X84" i="1"/>
  <c r="AK84" i="1" s="1"/>
  <c r="X77" i="1"/>
  <c r="AK77" i="1" s="1"/>
  <c r="X123" i="1"/>
  <c r="AK123" i="1" s="1"/>
  <c r="X61" i="1"/>
  <c r="AK61" i="1" s="1"/>
  <c r="X88" i="1"/>
  <c r="AK88" i="1" s="1"/>
  <c r="X70" i="1"/>
  <c r="AK70" i="1" s="1"/>
  <c r="X94" i="1"/>
  <c r="AK94" i="1" s="1"/>
  <c r="X92" i="1"/>
  <c r="AK92" i="1" s="1"/>
  <c r="X95" i="1"/>
  <c r="AK95" i="1" s="1"/>
  <c r="X39" i="1"/>
  <c r="AK39" i="1" s="1"/>
  <c r="X90" i="1"/>
  <c r="AK90" i="1" s="1"/>
  <c r="X52" i="1"/>
  <c r="AK52" i="1" s="1"/>
  <c r="X91" i="1"/>
  <c r="AK91" i="1" s="1"/>
  <c r="X102" i="1"/>
  <c r="AK102" i="1" s="1"/>
  <c r="X103" i="1"/>
  <c r="AK103" i="1" s="1"/>
  <c r="X56" i="1"/>
  <c r="AK56" i="1" s="1"/>
  <c r="X96" i="1"/>
  <c r="AK96" i="1" s="1"/>
  <c r="X101" i="1"/>
  <c r="AK101" i="1" s="1"/>
  <c r="X99" i="1"/>
  <c r="AK99" i="1" s="1"/>
  <c r="X82" i="1"/>
  <c r="AK82" i="1" s="1"/>
  <c r="X111" i="1"/>
  <c r="AK111" i="1" s="1"/>
  <c r="X105" i="1"/>
  <c r="AK105" i="1" s="1"/>
  <c r="X148" i="1"/>
  <c r="AK148" i="1" s="1"/>
  <c r="X71" i="1"/>
  <c r="AK71" i="1" s="1"/>
  <c r="X98" i="1"/>
  <c r="AK98" i="1" s="1"/>
  <c r="X107" i="1"/>
  <c r="AK107" i="1" s="1"/>
  <c r="X118" i="1"/>
  <c r="AK118" i="1" s="1"/>
  <c r="X40" i="1"/>
  <c r="AK40" i="1" s="1"/>
  <c r="X116" i="1"/>
  <c r="AK116" i="1" s="1"/>
  <c r="X100" i="1"/>
  <c r="AK100" i="1" s="1"/>
  <c r="X122" i="1"/>
  <c r="AK122" i="1" s="1"/>
  <c r="X112" i="1"/>
  <c r="AK112" i="1" s="1"/>
  <c r="X120" i="1"/>
  <c r="AK120" i="1" s="1"/>
  <c r="X114" i="1"/>
  <c r="AK114" i="1" s="1"/>
  <c r="X115" i="1"/>
  <c r="AK115" i="1" s="1"/>
  <c r="X126" i="1"/>
  <c r="AK126" i="1" s="1"/>
  <c r="X110" i="1"/>
  <c r="AK110" i="1" s="1"/>
  <c r="X146" i="1"/>
  <c r="AK146" i="1" s="1"/>
  <c r="X153" i="1"/>
  <c r="AK153" i="1" s="1"/>
  <c r="X47" i="1"/>
  <c r="AK47" i="1" s="1"/>
  <c r="X81" i="1"/>
  <c r="AK81" i="1" s="1"/>
  <c r="X134" i="1"/>
  <c r="AK134" i="1" s="1"/>
  <c r="X46" i="1"/>
  <c r="AK46" i="1" s="1"/>
  <c r="X117" i="1"/>
  <c r="AK117" i="1" s="1"/>
  <c r="X141" i="1"/>
  <c r="AK141" i="1" s="1"/>
  <c r="X143" i="1"/>
  <c r="AK143" i="1" s="1"/>
  <c r="X113" i="1"/>
  <c r="AK113" i="1" s="1"/>
  <c r="X129" i="1"/>
  <c r="AK129" i="1" s="1"/>
  <c r="X147" i="1"/>
  <c r="AK147" i="1" s="1"/>
  <c r="X175" i="1"/>
  <c r="AK175" i="1" s="1"/>
  <c r="X157" i="1"/>
  <c r="AK157" i="1" s="1"/>
  <c r="X125" i="1"/>
  <c r="AK125" i="1" s="1"/>
  <c r="X124" i="1"/>
  <c r="AK124" i="1" s="1"/>
  <c r="X156" i="1"/>
  <c r="AK156" i="1" s="1"/>
  <c r="X83" i="1"/>
  <c r="AK83" i="1" s="1"/>
  <c r="X160" i="1"/>
  <c r="AK160" i="1" s="1"/>
  <c r="X75" i="1"/>
  <c r="AK75" i="1" s="1"/>
  <c r="X142" i="1"/>
  <c r="AK142" i="1" s="1"/>
  <c r="X145" i="1"/>
  <c r="AK145" i="1" s="1"/>
  <c r="X172" i="1"/>
  <c r="AK172" i="1" s="1"/>
  <c r="X137" i="1"/>
  <c r="AK137" i="1" s="1"/>
  <c r="X166" i="1"/>
  <c r="AK166" i="1" s="1"/>
  <c r="X183" i="1"/>
  <c r="AK183" i="1" s="1"/>
  <c r="X184" i="1"/>
  <c r="AK184" i="1" s="1"/>
  <c r="X185" i="1"/>
  <c r="AK185" i="1" s="1"/>
  <c r="X121" i="1"/>
  <c r="AK121" i="1" s="1"/>
  <c r="X108" i="1"/>
  <c r="AK108" i="1" s="1"/>
  <c r="X188" i="1"/>
  <c r="AK188" i="1" s="1"/>
  <c r="X79" i="1"/>
  <c r="AK79" i="1" s="1"/>
  <c r="X158" i="1"/>
  <c r="AK158" i="1" s="1"/>
  <c r="X159" i="1"/>
  <c r="AK159" i="1" s="1"/>
  <c r="X106" i="1"/>
  <c r="AK106" i="1" s="1"/>
  <c r="X165" i="1"/>
  <c r="AK165" i="1" s="1"/>
  <c r="X132" i="1"/>
  <c r="AK132" i="1" s="1"/>
  <c r="X181" i="1"/>
  <c r="AK181" i="1" s="1"/>
  <c r="X152" i="1"/>
  <c r="AK152" i="1" s="1"/>
  <c r="X182" i="1"/>
  <c r="AK182" i="1" s="1"/>
  <c r="X174" i="1"/>
  <c r="AK174" i="1" s="1"/>
  <c r="X131" i="1"/>
  <c r="AK131" i="1" s="1"/>
  <c r="X51" i="1"/>
  <c r="AK51" i="1" s="1"/>
  <c r="X189" i="1"/>
  <c r="AK189" i="1" s="1"/>
  <c r="V9" i="1"/>
  <c r="V10" i="1"/>
  <c r="V11" i="1"/>
  <c r="V14" i="1"/>
  <c r="V15" i="1"/>
  <c r="V17" i="1"/>
  <c r="V12" i="1"/>
  <c r="V16" i="1"/>
  <c r="V18" i="1"/>
  <c r="V21" i="1"/>
  <c r="V22" i="1"/>
  <c r="V19" i="1"/>
  <c r="V23" i="1"/>
  <c r="V29" i="1"/>
  <c r="V28" i="1"/>
  <c r="V30" i="1"/>
  <c r="V20" i="1"/>
  <c r="V31" i="1"/>
  <c r="V34" i="1"/>
  <c r="V25" i="1"/>
  <c r="V26" i="1"/>
  <c r="V38" i="1"/>
  <c r="V43" i="1"/>
  <c r="V42" i="1"/>
  <c r="V41" i="1"/>
  <c r="V48" i="1"/>
  <c r="V35" i="1"/>
  <c r="V49" i="1"/>
  <c r="V24" i="1"/>
  <c r="V55" i="1"/>
  <c r="V50" i="1"/>
  <c r="V57" i="1"/>
  <c r="V45" i="1"/>
  <c r="V59" i="1"/>
  <c r="V58" i="1"/>
  <c r="V44" i="1"/>
  <c r="V37" i="1"/>
  <c r="V33" i="1"/>
  <c r="V63" i="1"/>
  <c r="V27" i="1"/>
  <c r="V65" i="1"/>
  <c r="V54" i="1"/>
  <c r="V66" i="1"/>
  <c r="V60" i="1"/>
  <c r="V62" i="1"/>
  <c r="V53" i="1"/>
  <c r="V32" i="1"/>
  <c r="V67" i="1"/>
  <c r="V73" i="1"/>
  <c r="V64" i="1"/>
  <c r="V13" i="1"/>
  <c r="V68" i="1"/>
  <c r="V36" i="1"/>
  <c r="V80" i="1"/>
  <c r="V74" i="1"/>
  <c r="V78" i="1"/>
  <c r="V85" i="1"/>
  <c r="V84" i="1"/>
  <c r="V77" i="1"/>
  <c r="V123" i="1"/>
  <c r="V61" i="1"/>
  <c r="V88" i="1"/>
  <c r="V70" i="1"/>
  <c r="V94" i="1"/>
  <c r="V92" i="1"/>
  <c r="V95" i="1"/>
  <c r="V39" i="1"/>
  <c r="V90" i="1"/>
  <c r="V52" i="1"/>
  <c r="V91" i="1"/>
  <c r="V102" i="1"/>
  <c r="V103" i="1"/>
  <c r="V56" i="1"/>
  <c r="V96" i="1"/>
  <c r="V101" i="1"/>
  <c r="V82" i="1"/>
  <c r="V111" i="1"/>
  <c r="V105" i="1"/>
  <c r="V148" i="1"/>
  <c r="V71" i="1"/>
  <c r="V98" i="1"/>
  <c r="V107" i="1"/>
  <c r="V118" i="1"/>
  <c r="V40" i="1"/>
  <c r="V116" i="1"/>
  <c r="V100" i="1"/>
  <c r="V122" i="1"/>
  <c r="V112" i="1"/>
  <c r="V120" i="1"/>
  <c r="V114" i="1"/>
  <c r="V115" i="1"/>
  <c r="V126" i="1"/>
  <c r="V110" i="1"/>
  <c r="V146" i="1"/>
  <c r="V153" i="1"/>
  <c r="V47" i="1"/>
  <c r="V81" i="1"/>
  <c r="V134" i="1"/>
  <c r="V46" i="1"/>
  <c r="V117" i="1"/>
  <c r="V141" i="1"/>
  <c r="V143" i="1"/>
  <c r="V113" i="1"/>
  <c r="V129" i="1"/>
  <c r="V147" i="1"/>
  <c r="V175" i="1"/>
  <c r="V157" i="1"/>
  <c r="V125" i="1"/>
  <c r="V124" i="1"/>
  <c r="V156" i="1"/>
  <c r="V83" i="1"/>
  <c r="V160" i="1"/>
  <c r="V75" i="1"/>
  <c r="V142" i="1"/>
  <c r="V145" i="1"/>
  <c r="V172" i="1"/>
  <c r="V137" i="1"/>
  <c r="V166" i="1"/>
  <c r="V183" i="1"/>
  <c r="V184" i="1"/>
  <c r="V185" i="1"/>
  <c r="V121" i="1"/>
  <c r="V108" i="1"/>
  <c r="V188" i="1"/>
  <c r="V79" i="1"/>
  <c r="V158" i="1"/>
  <c r="V159" i="1"/>
  <c r="V106" i="1"/>
  <c r="V165" i="1"/>
  <c r="V132" i="1"/>
  <c r="V181" i="1"/>
  <c r="V152" i="1"/>
  <c r="V182" i="1"/>
  <c r="V174" i="1"/>
  <c r="V131" i="1"/>
  <c r="V51" i="1"/>
  <c r="V189" i="1"/>
  <c r="V8" i="1"/>
  <c r="AA189" i="1"/>
  <c r="Z189" i="1"/>
  <c r="AA51" i="1"/>
  <c r="Z51" i="1"/>
  <c r="AA131" i="1"/>
  <c r="Z131" i="1"/>
  <c r="AA174" i="1"/>
  <c r="Z174" i="1"/>
  <c r="AA182" i="1"/>
  <c r="Z182" i="1"/>
  <c r="AA152" i="1"/>
  <c r="Z152" i="1"/>
  <c r="AA181" i="1"/>
  <c r="Z181" i="1"/>
  <c r="AA132" i="1"/>
  <c r="Z132" i="1"/>
  <c r="AA165" i="1"/>
  <c r="Z165" i="1"/>
  <c r="AA106" i="1"/>
  <c r="Z106" i="1"/>
  <c r="AA159" i="1"/>
  <c r="Z159" i="1"/>
  <c r="AA158" i="1"/>
  <c r="Z158" i="1"/>
  <c r="AA79" i="1"/>
  <c r="Z79" i="1"/>
  <c r="AA188" i="1"/>
  <c r="Z188" i="1"/>
  <c r="Z108" i="1"/>
  <c r="AA121" i="1"/>
  <c r="Z121" i="1"/>
  <c r="AA185" i="1"/>
  <c r="Z185" i="1"/>
  <c r="AA184" i="1"/>
  <c r="Z184" i="1"/>
  <c r="AA183" i="1"/>
  <c r="Z183" i="1"/>
  <c r="AA166" i="1"/>
  <c r="Z166" i="1"/>
  <c r="AA137" i="1"/>
  <c r="Z137" i="1"/>
  <c r="AA172" i="1"/>
  <c r="Z172" i="1"/>
  <c r="AA145" i="1"/>
  <c r="Z145" i="1"/>
  <c r="AA142" i="1"/>
  <c r="Z142" i="1"/>
  <c r="AA75" i="1"/>
  <c r="Z75" i="1"/>
  <c r="AA160" i="1"/>
  <c r="Z160" i="1"/>
  <c r="AA83" i="1"/>
  <c r="Z83" i="1"/>
  <c r="AA156" i="1"/>
  <c r="Z156" i="1"/>
  <c r="AA124" i="1"/>
  <c r="Z124" i="1"/>
  <c r="AA125" i="1"/>
  <c r="Z125" i="1"/>
  <c r="AA157" i="1"/>
  <c r="Z157" i="1"/>
  <c r="AA175" i="1"/>
  <c r="Z175" i="1"/>
  <c r="AA147" i="1"/>
  <c r="Z147" i="1"/>
  <c r="AA129" i="1"/>
  <c r="Z129" i="1"/>
  <c r="AA113" i="1"/>
  <c r="Z113" i="1"/>
  <c r="AA143" i="1"/>
  <c r="Z143" i="1"/>
  <c r="AA141" i="1"/>
  <c r="Z141" i="1"/>
  <c r="AA117" i="1"/>
  <c r="Z117" i="1"/>
  <c r="AA46" i="1"/>
  <c r="Z46" i="1"/>
  <c r="AA134" i="1"/>
  <c r="Z134" i="1"/>
  <c r="AA81" i="1"/>
  <c r="Z81" i="1"/>
  <c r="AA47" i="1"/>
  <c r="Z47" i="1"/>
  <c r="AA153" i="1"/>
  <c r="Z153" i="1"/>
  <c r="AA146" i="1"/>
  <c r="Z146" i="1"/>
  <c r="AA110" i="1"/>
  <c r="Z110" i="1"/>
  <c r="AA126" i="1"/>
  <c r="Z126" i="1"/>
  <c r="AA115" i="1"/>
  <c r="Z115" i="1"/>
  <c r="AA114" i="1"/>
  <c r="Z114" i="1"/>
  <c r="AA120" i="1"/>
  <c r="Z120" i="1"/>
  <c r="AA112" i="1"/>
  <c r="Z112" i="1"/>
  <c r="AA122" i="1"/>
  <c r="Z122" i="1"/>
  <c r="AA100" i="1"/>
  <c r="Z100" i="1"/>
  <c r="AA116" i="1"/>
  <c r="Z116" i="1"/>
  <c r="AA40" i="1"/>
  <c r="Z40" i="1"/>
  <c r="AA118" i="1"/>
  <c r="Z118" i="1"/>
  <c r="AA107" i="1"/>
  <c r="Z107" i="1"/>
  <c r="AA98" i="1"/>
  <c r="Z98" i="1"/>
  <c r="AA71" i="1"/>
  <c r="Z71" i="1"/>
  <c r="AA148" i="1"/>
  <c r="Z148" i="1"/>
  <c r="AA105" i="1"/>
  <c r="Z105" i="1"/>
  <c r="AA111" i="1"/>
  <c r="Z111" i="1"/>
  <c r="AA82" i="1"/>
  <c r="Z82" i="1"/>
  <c r="AA99" i="1"/>
  <c r="Z99" i="1"/>
  <c r="AA101" i="1"/>
  <c r="Z101" i="1"/>
  <c r="AA96" i="1"/>
  <c r="Z96" i="1"/>
  <c r="AA56" i="1"/>
  <c r="Z56" i="1"/>
  <c r="AA103" i="1"/>
  <c r="Z103" i="1"/>
  <c r="AA102" i="1"/>
  <c r="Z102" i="1"/>
  <c r="AA91" i="1"/>
  <c r="Z91" i="1"/>
  <c r="AA52" i="1"/>
  <c r="Z52" i="1"/>
  <c r="AA90" i="1"/>
  <c r="Z90" i="1"/>
  <c r="AA39" i="1"/>
  <c r="Z39" i="1"/>
  <c r="AA95" i="1"/>
  <c r="Z95" i="1"/>
  <c r="AA92" i="1"/>
  <c r="Z92" i="1"/>
  <c r="AA94" i="1"/>
  <c r="Z94" i="1"/>
  <c r="AA70" i="1"/>
  <c r="Z70" i="1"/>
  <c r="AA88" i="1"/>
  <c r="Z88" i="1"/>
  <c r="AA61" i="1"/>
  <c r="Z61" i="1"/>
  <c r="AA123" i="1"/>
  <c r="Z123" i="1"/>
  <c r="AA77" i="1"/>
  <c r="Z77" i="1"/>
  <c r="AA84" i="1"/>
  <c r="Z84" i="1"/>
  <c r="AA85" i="1"/>
  <c r="Z85" i="1"/>
  <c r="AA78" i="1"/>
  <c r="Z78" i="1"/>
  <c r="AA74" i="1"/>
  <c r="Z74" i="1"/>
  <c r="AA80" i="1"/>
  <c r="Z80" i="1"/>
  <c r="AA36" i="1"/>
  <c r="Z36" i="1"/>
  <c r="AA68" i="1"/>
  <c r="Z68" i="1"/>
  <c r="AA13" i="1"/>
  <c r="Z13" i="1"/>
  <c r="AA64" i="1"/>
  <c r="Z64" i="1"/>
  <c r="AA73" i="1"/>
  <c r="Z73" i="1"/>
  <c r="AA67" i="1"/>
  <c r="Z67" i="1"/>
  <c r="AA32" i="1"/>
  <c r="Z32" i="1"/>
  <c r="AA53" i="1"/>
  <c r="Z53" i="1"/>
  <c r="AA62" i="1"/>
  <c r="Z62" i="1"/>
  <c r="AA60" i="1"/>
  <c r="Z60" i="1"/>
  <c r="AA66" i="1"/>
  <c r="Z66" i="1"/>
  <c r="AA54" i="1"/>
  <c r="Z54" i="1"/>
  <c r="AA65" i="1"/>
  <c r="Z65" i="1"/>
  <c r="AA27" i="1"/>
  <c r="Z27" i="1"/>
  <c r="AA63" i="1"/>
  <c r="Z63" i="1"/>
  <c r="AA33" i="1"/>
  <c r="Z33" i="1"/>
  <c r="AA37" i="1"/>
  <c r="Z37" i="1"/>
  <c r="AA44" i="1"/>
  <c r="Z44" i="1"/>
  <c r="AA58" i="1"/>
  <c r="Z58" i="1"/>
  <c r="AA59" i="1"/>
  <c r="Z59" i="1"/>
  <c r="AA45" i="1"/>
  <c r="Z45" i="1"/>
  <c r="AA57" i="1"/>
  <c r="Z57" i="1"/>
  <c r="AA50" i="1"/>
  <c r="Z50" i="1"/>
  <c r="AA55" i="1"/>
  <c r="Z55" i="1"/>
  <c r="AA24" i="1"/>
  <c r="Z24" i="1"/>
  <c r="AA49" i="1"/>
  <c r="Z49" i="1"/>
  <c r="AA35" i="1"/>
  <c r="Z35" i="1"/>
  <c r="AA48" i="1"/>
  <c r="Z48" i="1"/>
  <c r="AA41" i="1"/>
  <c r="Z41" i="1"/>
  <c r="AA42" i="1"/>
  <c r="Z42" i="1"/>
  <c r="AA43" i="1"/>
  <c r="Z43" i="1"/>
  <c r="AA38" i="1"/>
  <c r="Z38" i="1"/>
  <c r="AA26" i="1"/>
  <c r="Z26" i="1"/>
  <c r="AA25" i="1"/>
  <c r="Z25" i="1"/>
  <c r="AA34" i="1"/>
  <c r="Z34" i="1"/>
  <c r="AA31" i="1"/>
  <c r="Z31" i="1"/>
  <c r="AA20" i="1"/>
  <c r="Z20" i="1"/>
  <c r="AA30" i="1"/>
  <c r="Z30" i="1"/>
  <c r="AA28" i="1"/>
  <c r="Z28" i="1"/>
  <c r="AA29" i="1"/>
  <c r="Z29" i="1"/>
  <c r="AA23" i="1"/>
  <c r="Z23" i="1"/>
  <c r="AA19" i="1"/>
  <c r="Z19" i="1"/>
  <c r="AA22" i="1"/>
  <c r="Z22" i="1"/>
  <c r="AA21" i="1"/>
  <c r="Z21" i="1"/>
  <c r="AA18" i="1"/>
  <c r="Z18" i="1"/>
  <c r="AA16" i="1"/>
  <c r="Z16" i="1"/>
  <c r="AA12" i="1"/>
  <c r="Z12" i="1"/>
  <c r="AA17" i="1"/>
  <c r="Z17" i="1"/>
  <c r="AA15" i="1"/>
  <c r="Z15" i="1"/>
  <c r="AA14" i="1"/>
  <c r="Z14" i="1"/>
  <c r="AA11" i="1"/>
  <c r="Z11" i="1"/>
  <c r="AA10" i="1"/>
  <c r="Z10" i="1"/>
  <c r="AA9" i="1"/>
  <c r="Z9" i="1"/>
  <c r="AA8" i="1"/>
  <c r="P47" i="1"/>
  <c r="L47" i="1"/>
  <c r="M47" i="1"/>
  <c r="N47" i="1"/>
  <c r="J47" i="1"/>
  <c r="F47" i="1"/>
  <c r="Q3" i="1"/>
  <c r="AE6" i="1" s="1"/>
  <c r="L56" i="1"/>
  <c r="F8" i="1"/>
  <c r="F9" i="1"/>
  <c r="F10" i="1"/>
  <c r="F11" i="1"/>
  <c r="F14" i="1"/>
  <c r="F15" i="1"/>
  <c r="F17" i="1"/>
  <c r="F12" i="1"/>
  <c r="F16" i="1"/>
  <c r="F18" i="1"/>
  <c r="F21" i="1"/>
  <c r="F22" i="1"/>
  <c r="F19" i="1"/>
  <c r="F23" i="1"/>
  <c r="F29" i="1"/>
  <c r="F28" i="1"/>
  <c r="F30" i="1"/>
  <c r="F20" i="1"/>
  <c r="F31" i="1"/>
  <c r="F34" i="1"/>
  <c r="F25" i="1"/>
  <c r="F26" i="1"/>
  <c r="F38" i="1"/>
  <c r="F43" i="1"/>
  <c r="F42" i="1"/>
  <c r="F41" i="1"/>
  <c r="F48" i="1"/>
  <c r="F35" i="1"/>
  <c r="F49" i="1"/>
  <c r="F24" i="1"/>
  <c r="F55" i="1"/>
  <c r="F50" i="1"/>
  <c r="F57" i="1"/>
  <c r="F45" i="1"/>
  <c r="F59" i="1"/>
  <c r="F58" i="1"/>
  <c r="F44" i="1"/>
  <c r="F37" i="1"/>
  <c r="F63" i="1"/>
  <c r="F33" i="1"/>
  <c r="F27" i="1"/>
  <c r="F65" i="1"/>
  <c r="F54" i="1"/>
  <c r="F66" i="1"/>
  <c r="F60" i="1"/>
  <c r="F62" i="1"/>
  <c r="F67" i="1"/>
  <c r="F53" i="1"/>
  <c r="F73" i="1"/>
  <c r="F64" i="1"/>
  <c r="F32" i="1"/>
  <c r="F68" i="1"/>
  <c r="F13" i="1"/>
  <c r="F36" i="1"/>
  <c r="F80" i="1"/>
  <c r="F74" i="1"/>
  <c r="F78" i="1"/>
  <c r="F85" i="1"/>
  <c r="F84" i="1"/>
  <c r="F77" i="1"/>
  <c r="F123" i="1"/>
  <c r="F61" i="1"/>
  <c r="F88" i="1"/>
  <c r="F70" i="1"/>
  <c r="F92" i="1"/>
  <c r="F94" i="1"/>
  <c r="F95" i="1"/>
  <c r="F39" i="1"/>
  <c r="F102" i="1"/>
  <c r="F91" i="1"/>
  <c r="F52" i="1"/>
  <c r="F90" i="1"/>
  <c r="F103" i="1"/>
  <c r="F96" i="1"/>
  <c r="F101" i="1"/>
  <c r="F56" i="1"/>
  <c r="F99" i="1"/>
  <c r="F82" i="1"/>
  <c r="F111" i="1"/>
  <c r="F105" i="1"/>
  <c r="F118" i="1"/>
  <c r="F98" i="1"/>
  <c r="F40" i="1"/>
  <c r="F71" i="1"/>
  <c r="F100" i="1"/>
  <c r="F116" i="1"/>
  <c r="F107" i="1"/>
  <c r="F122" i="1"/>
  <c r="F112" i="1"/>
  <c r="F120" i="1"/>
  <c r="F114" i="1"/>
  <c r="F115" i="1"/>
  <c r="F126" i="1"/>
  <c r="F110" i="1"/>
  <c r="F146" i="1"/>
  <c r="F81" i="1"/>
  <c r="F134" i="1"/>
  <c r="F46" i="1"/>
  <c r="F117" i="1"/>
  <c r="F141" i="1"/>
  <c r="F143" i="1"/>
  <c r="F113" i="1"/>
  <c r="F129" i="1"/>
  <c r="F147" i="1"/>
  <c r="F153" i="1"/>
  <c r="F160" i="1"/>
  <c r="F75" i="1"/>
  <c r="F142" i="1"/>
  <c r="F145" i="1"/>
  <c r="F172" i="1"/>
  <c r="F137" i="1"/>
  <c r="F166" i="1"/>
  <c r="F183" i="1"/>
  <c r="F184" i="1"/>
  <c r="F185" i="1"/>
  <c r="F175" i="1"/>
  <c r="F121" i="1"/>
  <c r="F108" i="1"/>
  <c r="F188" i="1"/>
  <c r="F157" i="1"/>
  <c r="F125" i="1"/>
  <c r="F124" i="1"/>
  <c r="F156" i="1"/>
  <c r="F83" i="1"/>
  <c r="F79" i="1"/>
  <c r="F158" i="1"/>
  <c r="F159" i="1"/>
  <c r="F106" i="1"/>
  <c r="F165" i="1"/>
  <c r="F132" i="1"/>
  <c r="F181" i="1"/>
  <c r="F152" i="1"/>
  <c r="F182" i="1"/>
  <c r="F174" i="1"/>
  <c r="F131" i="1"/>
  <c r="F51" i="1"/>
  <c r="F189" i="1"/>
  <c r="L10" i="1"/>
  <c r="L9" i="1"/>
  <c r="L11" i="1"/>
  <c r="L15" i="1"/>
  <c r="L14" i="1"/>
  <c r="L16" i="1"/>
  <c r="L17" i="1"/>
  <c r="L18" i="1"/>
  <c r="L21" i="1"/>
  <c r="L19" i="1"/>
  <c r="L22" i="1"/>
  <c r="L28" i="1"/>
  <c r="L29" i="1"/>
  <c r="L12" i="1"/>
  <c r="L23" i="1"/>
  <c r="L43" i="1"/>
  <c r="L38" i="1"/>
  <c r="L41" i="1"/>
  <c r="L42" i="1"/>
  <c r="L49" i="1"/>
  <c r="L55" i="1"/>
  <c r="L50" i="1"/>
  <c r="L59" i="1"/>
  <c r="L58" i="1"/>
  <c r="L37" i="1"/>
  <c r="L30" i="1"/>
  <c r="L57" i="1"/>
  <c r="L65" i="1"/>
  <c r="L60" i="1"/>
  <c r="L33" i="1"/>
  <c r="L68" i="1"/>
  <c r="L63" i="1"/>
  <c r="L88" i="1"/>
  <c r="L70" i="1"/>
  <c r="L123" i="1"/>
  <c r="L61" i="1"/>
  <c r="L95" i="1"/>
  <c r="L39" i="1"/>
  <c r="L85" i="1"/>
  <c r="L103" i="1"/>
  <c r="L111" i="1"/>
  <c r="L105" i="1"/>
  <c r="L148" i="1"/>
  <c r="L48" i="1"/>
  <c r="L53" i="1"/>
  <c r="L74" i="1"/>
  <c r="L94" i="1"/>
  <c r="L52" i="1"/>
  <c r="L90" i="1"/>
  <c r="L82" i="1"/>
  <c r="L112" i="1"/>
  <c r="L120" i="1"/>
  <c r="L114" i="1"/>
  <c r="L115" i="1"/>
  <c r="L77" i="1"/>
  <c r="L91" i="1"/>
  <c r="L99" i="1"/>
  <c r="L100" i="1"/>
  <c r="L116" i="1"/>
  <c r="L107" i="1"/>
  <c r="L122" i="1"/>
  <c r="L141" i="1"/>
  <c r="L143" i="1"/>
  <c r="L113" i="1"/>
  <c r="L129" i="1"/>
  <c r="L147" i="1"/>
  <c r="L175" i="1"/>
  <c r="L71" i="1"/>
  <c r="L46" i="1"/>
  <c r="L117" i="1"/>
  <c r="L79" i="1"/>
  <c r="L158" i="1"/>
  <c r="L159" i="1"/>
  <c r="L106" i="1"/>
  <c r="L165" i="1"/>
  <c r="L132" i="1"/>
  <c r="L181" i="1"/>
  <c r="L152" i="1"/>
  <c r="L182" i="1"/>
  <c r="L174" i="1"/>
  <c r="L131" i="1"/>
  <c r="L51" i="1"/>
  <c r="L189" i="1"/>
  <c r="L160" i="1"/>
  <c r="L20" i="1"/>
  <c r="L31" i="1"/>
  <c r="L34" i="1"/>
  <c r="L25" i="1"/>
  <c r="L26" i="1"/>
  <c r="L35" i="1"/>
  <c r="L24" i="1"/>
  <c r="L45" i="1"/>
  <c r="L44" i="1"/>
  <c r="L27" i="1"/>
  <c r="L54" i="1"/>
  <c r="L66" i="1"/>
  <c r="L62" i="1"/>
  <c r="L67" i="1"/>
  <c r="L73" i="1"/>
  <c r="L64" i="1"/>
  <c r="L32" i="1"/>
  <c r="L13" i="1"/>
  <c r="L36" i="1"/>
  <c r="L80" i="1"/>
  <c r="L78" i="1"/>
  <c r="L84" i="1"/>
  <c r="L92" i="1"/>
  <c r="L102" i="1"/>
  <c r="L96" i="1"/>
  <c r="L101" i="1"/>
  <c r="L98" i="1"/>
  <c r="L40" i="1"/>
  <c r="L118" i="1"/>
  <c r="L126" i="1"/>
  <c r="L110" i="1"/>
  <c r="L146" i="1"/>
  <c r="L153" i="1"/>
  <c r="L81" i="1"/>
  <c r="L134" i="1"/>
  <c r="L157" i="1"/>
  <c r="L125" i="1"/>
  <c r="L124" i="1"/>
  <c r="L156" i="1"/>
  <c r="L83" i="1"/>
  <c r="L75" i="1"/>
  <c r="L142" i="1"/>
  <c r="L145" i="1"/>
  <c r="L172" i="1"/>
  <c r="L137" i="1"/>
  <c r="L166" i="1"/>
  <c r="L183" i="1"/>
  <c r="L184" i="1"/>
  <c r="L185" i="1"/>
  <c r="L121" i="1"/>
  <c r="L108" i="1"/>
  <c r="L188" i="1"/>
  <c r="L8" i="1"/>
  <c r="J10" i="1"/>
  <c r="J9" i="1"/>
  <c r="J11" i="1"/>
  <c r="J15" i="1"/>
  <c r="J14" i="1"/>
  <c r="J16" i="1"/>
  <c r="J17" i="1"/>
  <c r="J18" i="1"/>
  <c r="J21" i="1"/>
  <c r="J19" i="1"/>
  <c r="J22" i="1"/>
  <c r="J28" i="1"/>
  <c r="J29" i="1"/>
  <c r="J12" i="1"/>
  <c r="J23" i="1"/>
  <c r="J43" i="1"/>
  <c r="J38" i="1"/>
  <c r="J41" i="1"/>
  <c r="J42" i="1"/>
  <c r="J49" i="1"/>
  <c r="J55" i="1"/>
  <c r="J50" i="1"/>
  <c r="J59" i="1"/>
  <c r="J58" i="1"/>
  <c r="J37" i="1"/>
  <c r="J30" i="1"/>
  <c r="J57" i="1"/>
  <c r="J65" i="1"/>
  <c r="J60" i="1"/>
  <c r="J33" i="1"/>
  <c r="J68" i="1"/>
  <c r="J63" i="1"/>
  <c r="J88" i="1"/>
  <c r="J70" i="1"/>
  <c r="J123" i="1"/>
  <c r="J61" i="1"/>
  <c r="J95" i="1"/>
  <c r="J39" i="1"/>
  <c r="J85" i="1"/>
  <c r="J103" i="1"/>
  <c r="J111" i="1"/>
  <c r="J105" i="1"/>
  <c r="J148" i="1"/>
  <c r="J48" i="1"/>
  <c r="J53" i="1"/>
  <c r="J74" i="1"/>
  <c r="J94" i="1"/>
  <c r="J52" i="1"/>
  <c r="J90" i="1"/>
  <c r="J82" i="1"/>
  <c r="J112" i="1"/>
  <c r="J120" i="1"/>
  <c r="J114" i="1"/>
  <c r="J115" i="1"/>
  <c r="J77" i="1"/>
  <c r="J91" i="1"/>
  <c r="J56" i="1"/>
  <c r="J99" i="1"/>
  <c r="J100" i="1"/>
  <c r="J116" i="1"/>
  <c r="J107" i="1"/>
  <c r="J122" i="1"/>
  <c r="J141" i="1"/>
  <c r="J143" i="1"/>
  <c r="J113" i="1"/>
  <c r="J129" i="1"/>
  <c r="J147" i="1"/>
  <c r="J175" i="1"/>
  <c r="J71" i="1"/>
  <c r="J46" i="1"/>
  <c r="J117" i="1"/>
  <c r="J79" i="1"/>
  <c r="J158" i="1"/>
  <c r="J159" i="1"/>
  <c r="J106" i="1"/>
  <c r="J165" i="1"/>
  <c r="J132" i="1"/>
  <c r="J181" i="1"/>
  <c r="J152" i="1"/>
  <c r="J182" i="1"/>
  <c r="J174" i="1"/>
  <c r="J131" i="1"/>
  <c r="J51" i="1"/>
  <c r="J189" i="1"/>
  <c r="J160" i="1"/>
  <c r="J20" i="1"/>
  <c r="J31" i="1"/>
  <c r="J34" i="1"/>
  <c r="J25" i="1"/>
  <c r="J26" i="1"/>
  <c r="J35" i="1"/>
  <c r="J24" i="1"/>
  <c r="J45" i="1"/>
  <c r="J44" i="1"/>
  <c r="J27" i="1"/>
  <c r="J54" i="1"/>
  <c r="J66" i="1"/>
  <c r="J62" i="1"/>
  <c r="J67" i="1"/>
  <c r="J73" i="1"/>
  <c r="J64" i="1"/>
  <c r="J32" i="1"/>
  <c r="J13" i="1"/>
  <c r="J36" i="1"/>
  <c r="J80" i="1"/>
  <c r="J78" i="1"/>
  <c r="J84" i="1"/>
  <c r="J92" i="1"/>
  <c r="J102" i="1"/>
  <c r="J96" i="1"/>
  <c r="J101" i="1"/>
  <c r="J98" i="1"/>
  <c r="J40" i="1"/>
  <c r="J118" i="1"/>
  <c r="J126" i="1"/>
  <c r="J110" i="1"/>
  <c r="J146" i="1"/>
  <c r="J153" i="1"/>
  <c r="J81" i="1"/>
  <c r="J134" i="1"/>
  <c r="J157" i="1"/>
  <c r="J125" i="1"/>
  <c r="J124" i="1"/>
  <c r="J156" i="1"/>
  <c r="J83" i="1"/>
  <c r="J75" i="1"/>
  <c r="J142" i="1"/>
  <c r="J145" i="1"/>
  <c r="J172" i="1"/>
  <c r="J137" i="1"/>
  <c r="J166" i="1"/>
  <c r="J183" i="1"/>
  <c r="J184" i="1"/>
  <c r="J185" i="1"/>
  <c r="J121" i="1"/>
  <c r="J108" i="1"/>
  <c r="J188" i="1"/>
  <c r="J8" i="1"/>
  <c r="E77" i="1"/>
  <c r="N8" i="1"/>
  <c r="N34" i="1"/>
  <c r="N10" i="1"/>
  <c r="N9" i="1"/>
  <c r="N11" i="1"/>
  <c r="N15" i="1"/>
  <c r="N14" i="1"/>
  <c r="N16" i="1"/>
  <c r="N17" i="1"/>
  <c r="N18" i="1"/>
  <c r="N21" i="1"/>
  <c r="N19" i="1"/>
  <c r="N22" i="1"/>
  <c r="N28" i="1"/>
  <c r="N29" i="1"/>
  <c r="N12" i="1"/>
  <c r="N23" i="1"/>
  <c r="N43" i="1"/>
  <c r="N38" i="1"/>
  <c r="N41" i="1"/>
  <c r="N42" i="1"/>
  <c r="N49" i="1"/>
  <c r="N55" i="1"/>
  <c r="N50" i="1"/>
  <c r="N59" i="1"/>
  <c r="N58" i="1"/>
  <c r="N37" i="1"/>
  <c r="N30" i="1"/>
  <c r="N57" i="1"/>
  <c r="N65" i="1"/>
  <c r="N60" i="1"/>
  <c r="N33" i="1"/>
  <c r="N68" i="1"/>
  <c r="N63" i="1"/>
  <c r="N88" i="1"/>
  <c r="N70" i="1"/>
  <c r="N123" i="1"/>
  <c r="N61" i="1"/>
  <c r="N95" i="1"/>
  <c r="N39" i="1"/>
  <c r="N85" i="1"/>
  <c r="N103" i="1"/>
  <c r="N111" i="1"/>
  <c r="N105" i="1"/>
  <c r="N148" i="1"/>
  <c r="N48" i="1"/>
  <c r="N53" i="1"/>
  <c r="N74" i="1"/>
  <c r="N94" i="1"/>
  <c r="N52" i="1"/>
  <c r="N90" i="1"/>
  <c r="N82" i="1"/>
  <c r="N112" i="1"/>
  <c r="N120" i="1"/>
  <c r="N114" i="1"/>
  <c r="N115" i="1"/>
  <c r="N77" i="1"/>
  <c r="N91" i="1"/>
  <c r="N56" i="1"/>
  <c r="N99" i="1"/>
  <c r="N100" i="1"/>
  <c r="N116" i="1"/>
  <c r="N107" i="1"/>
  <c r="N122" i="1"/>
  <c r="N141" i="1"/>
  <c r="N143" i="1"/>
  <c r="N113" i="1"/>
  <c r="N129" i="1"/>
  <c r="N147" i="1"/>
  <c r="N175" i="1"/>
  <c r="N71" i="1"/>
  <c r="N46" i="1"/>
  <c r="N117" i="1"/>
  <c r="N79" i="1"/>
  <c r="N158" i="1"/>
  <c r="N159" i="1"/>
  <c r="N106" i="1"/>
  <c r="N165" i="1"/>
  <c r="N132" i="1"/>
  <c r="N181" i="1"/>
  <c r="N152" i="1"/>
  <c r="N182" i="1"/>
  <c r="N174" i="1"/>
  <c r="N131" i="1"/>
  <c r="N51" i="1"/>
  <c r="N189" i="1"/>
  <c r="N160" i="1"/>
  <c r="N20" i="1"/>
  <c r="N31" i="1"/>
  <c r="N25" i="1"/>
  <c r="N26" i="1"/>
  <c r="N35" i="1"/>
  <c r="N24" i="1"/>
  <c r="N45" i="1"/>
  <c r="N44" i="1"/>
  <c r="N27" i="1"/>
  <c r="N54" i="1"/>
  <c r="N66" i="1"/>
  <c r="N62" i="1"/>
  <c r="N67" i="1"/>
  <c r="N73" i="1"/>
  <c r="N64" i="1"/>
  <c r="N32" i="1"/>
  <c r="N13" i="1"/>
  <c r="N36" i="1"/>
  <c r="N80" i="1"/>
  <c r="N78" i="1"/>
  <c r="N84" i="1"/>
  <c r="N92" i="1"/>
  <c r="N102" i="1"/>
  <c r="N96" i="1"/>
  <c r="N101" i="1"/>
  <c r="N98" i="1"/>
  <c r="N40" i="1"/>
  <c r="N118" i="1"/>
  <c r="N126" i="1"/>
  <c r="N110" i="1"/>
  <c r="N146" i="1"/>
  <c r="N153" i="1"/>
  <c r="N81" i="1"/>
  <c r="N134" i="1"/>
  <c r="N157" i="1"/>
  <c r="N125" i="1"/>
  <c r="N124" i="1"/>
  <c r="N156" i="1"/>
  <c r="N83" i="1"/>
  <c r="N75" i="1"/>
  <c r="N142" i="1"/>
  <c r="N145" i="1"/>
  <c r="N172" i="1"/>
  <c r="N137" i="1"/>
  <c r="N166" i="1"/>
  <c r="N183" i="1"/>
  <c r="N184" i="1"/>
  <c r="N185" i="1"/>
  <c r="N121" i="1"/>
  <c r="N108" i="1"/>
  <c r="AB108" i="1" s="1"/>
  <c r="N188" i="1"/>
  <c r="M8" i="1"/>
  <c r="P8" i="1"/>
  <c r="M10" i="1"/>
  <c r="P10" i="1"/>
  <c r="M11" i="1"/>
  <c r="P11" i="1"/>
  <c r="M14" i="1"/>
  <c r="P14" i="1"/>
  <c r="M23" i="1"/>
  <c r="P23" i="1"/>
  <c r="M9" i="1"/>
  <c r="P9" i="1"/>
  <c r="M36" i="1"/>
  <c r="P36" i="1"/>
  <c r="M22" i="1"/>
  <c r="P22" i="1"/>
  <c r="M28" i="1"/>
  <c r="P28" i="1"/>
  <c r="M30" i="1"/>
  <c r="P30" i="1"/>
  <c r="M15" i="1"/>
  <c r="P15" i="1"/>
  <c r="M16" i="1"/>
  <c r="P16" i="1"/>
  <c r="M33" i="1"/>
  <c r="P33" i="1"/>
  <c r="M31" i="1"/>
  <c r="P31" i="1"/>
  <c r="M24" i="1"/>
  <c r="P24" i="1"/>
  <c r="M12" i="1"/>
  <c r="P12" i="1"/>
  <c r="M18" i="1"/>
  <c r="P18" i="1"/>
  <c r="M17" i="1"/>
  <c r="P17" i="1"/>
  <c r="M35" i="1"/>
  <c r="P35" i="1"/>
  <c r="M29" i="1"/>
  <c r="P29" i="1"/>
  <c r="M21" i="1"/>
  <c r="P21" i="1"/>
  <c r="M38" i="1"/>
  <c r="P38" i="1"/>
  <c r="M54" i="1"/>
  <c r="P54" i="1"/>
  <c r="M48" i="1"/>
  <c r="P48" i="1"/>
  <c r="M43" i="1"/>
  <c r="P43" i="1"/>
  <c r="M58" i="1"/>
  <c r="P58" i="1"/>
  <c r="M50" i="1"/>
  <c r="P50" i="1"/>
  <c r="M19" i="1"/>
  <c r="P19" i="1"/>
  <c r="M34" i="1"/>
  <c r="P34" i="1"/>
  <c r="M49" i="1"/>
  <c r="P49" i="1"/>
  <c r="M42" i="1"/>
  <c r="P42" i="1"/>
  <c r="M25" i="1"/>
  <c r="P25" i="1"/>
  <c r="M78" i="1"/>
  <c r="P78" i="1"/>
  <c r="M157" i="1"/>
  <c r="P157" i="1"/>
  <c r="M55" i="1"/>
  <c r="P55" i="1"/>
  <c r="M41" i="1"/>
  <c r="P41" i="1"/>
  <c r="M26" i="1"/>
  <c r="P26" i="1"/>
  <c r="M59" i="1"/>
  <c r="P59" i="1"/>
  <c r="M20" i="1"/>
  <c r="P20" i="1"/>
  <c r="M80" i="1"/>
  <c r="P80" i="1"/>
  <c r="M57" i="1"/>
  <c r="P57" i="1"/>
  <c r="M45" i="1"/>
  <c r="P45" i="1"/>
  <c r="M27" i="1"/>
  <c r="P27" i="1"/>
  <c r="M125" i="1"/>
  <c r="P125" i="1"/>
  <c r="M67" i="1"/>
  <c r="P67" i="1"/>
  <c r="M37" i="1"/>
  <c r="P37" i="1"/>
  <c r="M65" i="1"/>
  <c r="P65" i="1"/>
  <c r="M44" i="1"/>
  <c r="P44" i="1"/>
  <c r="M124" i="1"/>
  <c r="P124" i="1"/>
  <c r="M66" i="1"/>
  <c r="P66" i="1"/>
  <c r="M126" i="1"/>
  <c r="P126" i="1"/>
  <c r="M13" i="1"/>
  <c r="P13" i="1"/>
  <c r="M63" i="1"/>
  <c r="P63" i="1"/>
  <c r="M94" i="1"/>
  <c r="P94" i="1"/>
  <c r="M53" i="1"/>
  <c r="P53" i="1"/>
  <c r="M74" i="1"/>
  <c r="P74" i="1"/>
  <c r="M103" i="1"/>
  <c r="P103" i="1"/>
  <c r="M111" i="1"/>
  <c r="P111" i="1"/>
  <c r="M73" i="1"/>
  <c r="P73" i="1"/>
  <c r="M110" i="1"/>
  <c r="P110" i="1"/>
  <c r="M62" i="1"/>
  <c r="P62" i="1"/>
  <c r="M88" i="1"/>
  <c r="P88" i="1"/>
  <c r="M95" i="1"/>
  <c r="P95" i="1"/>
  <c r="M60" i="1"/>
  <c r="P60" i="1"/>
  <c r="M64" i="1"/>
  <c r="P64" i="1"/>
  <c r="M112" i="1"/>
  <c r="P112" i="1"/>
  <c r="M71" i="1"/>
  <c r="P71" i="1"/>
  <c r="M123" i="1"/>
  <c r="P123" i="1"/>
  <c r="M68" i="1"/>
  <c r="P68" i="1"/>
  <c r="M85" i="1"/>
  <c r="P85" i="1"/>
  <c r="M79" i="1"/>
  <c r="P79" i="1"/>
  <c r="M56" i="1"/>
  <c r="P56" i="1"/>
  <c r="M32" i="1"/>
  <c r="P32" i="1"/>
  <c r="M156" i="1"/>
  <c r="P156" i="1"/>
  <c r="M83" i="1"/>
  <c r="P83" i="1"/>
  <c r="M158" i="1"/>
  <c r="P158" i="1"/>
  <c r="M52" i="1"/>
  <c r="P52" i="1"/>
  <c r="M90" i="1"/>
  <c r="P90" i="1"/>
  <c r="M96" i="1"/>
  <c r="P96" i="1"/>
  <c r="M70" i="1"/>
  <c r="P70" i="1"/>
  <c r="M141" i="1"/>
  <c r="P141" i="1"/>
  <c r="M84" i="1"/>
  <c r="P84" i="1"/>
  <c r="M77" i="1"/>
  <c r="P77" i="1"/>
  <c r="M159" i="1"/>
  <c r="P159" i="1"/>
  <c r="M143" i="1"/>
  <c r="P143" i="1"/>
  <c r="M160" i="1"/>
  <c r="P160" i="1"/>
  <c r="M98" i="1"/>
  <c r="P98" i="1"/>
  <c r="M113" i="1"/>
  <c r="P113" i="1"/>
  <c r="M99" i="1"/>
  <c r="P99" i="1"/>
  <c r="M106" i="1"/>
  <c r="P106" i="1"/>
  <c r="M75" i="1"/>
  <c r="P75" i="1"/>
  <c r="M61" i="1"/>
  <c r="P61" i="1"/>
  <c r="M91" i="1"/>
  <c r="P91" i="1"/>
  <c r="M92" i="1"/>
  <c r="P92" i="1"/>
  <c r="M82" i="1"/>
  <c r="P82" i="1"/>
  <c r="M100" i="1"/>
  <c r="P100" i="1"/>
  <c r="M116" i="1"/>
  <c r="P116" i="1"/>
  <c r="M46" i="1"/>
  <c r="P46" i="1"/>
  <c r="M39" i="1"/>
  <c r="P39" i="1"/>
  <c r="M107" i="1"/>
  <c r="P107" i="1"/>
  <c r="M146" i="1"/>
  <c r="P146" i="1"/>
  <c r="M102" i="1"/>
  <c r="P102" i="1"/>
  <c r="M153" i="1"/>
  <c r="P153" i="1"/>
  <c r="M165" i="1"/>
  <c r="P165" i="1"/>
  <c r="M105" i="1"/>
  <c r="P105" i="1"/>
  <c r="M148" i="1"/>
  <c r="P148" i="1"/>
  <c r="M101" i="1"/>
  <c r="P101" i="1"/>
  <c r="M118" i="1"/>
  <c r="P118" i="1"/>
  <c r="M129" i="1"/>
  <c r="P129" i="1"/>
  <c r="M142" i="1"/>
  <c r="P142" i="1"/>
  <c r="M120" i="1"/>
  <c r="P120" i="1"/>
  <c r="M40" i="1"/>
  <c r="P40" i="1"/>
  <c r="M114" i="1"/>
  <c r="P114" i="1"/>
  <c r="M115" i="1"/>
  <c r="P115" i="1"/>
  <c r="M147" i="1"/>
  <c r="P147" i="1"/>
  <c r="M145" i="1"/>
  <c r="P145" i="1"/>
  <c r="M122" i="1"/>
  <c r="P122" i="1"/>
  <c r="M81" i="1"/>
  <c r="P81" i="1"/>
  <c r="M134" i="1"/>
  <c r="P134" i="1"/>
  <c r="M175" i="1"/>
  <c r="P175" i="1"/>
  <c r="M117" i="1"/>
  <c r="P117" i="1"/>
  <c r="M132" i="1"/>
  <c r="P132" i="1"/>
  <c r="M172" i="1"/>
  <c r="P172" i="1"/>
  <c r="M181" i="1"/>
  <c r="P181" i="1"/>
  <c r="M152" i="1"/>
  <c r="P152" i="1"/>
  <c r="M182" i="1"/>
  <c r="P182" i="1"/>
  <c r="M137" i="1"/>
  <c r="P137" i="1"/>
  <c r="M166" i="1"/>
  <c r="P166" i="1"/>
  <c r="M174" i="1"/>
  <c r="P174" i="1"/>
  <c r="M183" i="1"/>
  <c r="P183" i="1"/>
  <c r="M184" i="1"/>
  <c r="P184" i="1"/>
  <c r="M185" i="1"/>
  <c r="P185" i="1"/>
  <c r="M131" i="1"/>
  <c r="P131" i="1"/>
  <c r="M121" i="1"/>
  <c r="P121" i="1"/>
  <c r="M108" i="1"/>
  <c r="P108" i="1"/>
  <c r="M188" i="1"/>
  <c r="P188" i="1"/>
  <c r="M51" i="1"/>
  <c r="P51" i="1"/>
  <c r="M189" i="1"/>
  <c r="P189" i="1"/>
  <c r="AM188" i="1" l="1"/>
  <c r="AN188" i="1"/>
  <c r="AN106" i="1"/>
  <c r="AM106" i="1"/>
  <c r="AN152" i="1"/>
  <c r="AM152" i="1"/>
  <c r="AN51" i="1"/>
  <c r="AM51" i="1"/>
  <c r="Q28" i="2"/>
  <c r="AX5" i="1"/>
  <c r="AW5" i="1"/>
  <c r="AM9" i="1"/>
  <c r="AN9" i="1"/>
  <c r="AN15" i="1"/>
  <c r="AM15" i="1"/>
  <c r="AN18" i="1"/>
  <c r="AM18" i="1"/>
  <c r="AN23" i="1"/>
  <c r="AM23" i="1"/>
  <c r="AN20" i="1"/>
  <c r="AM20" i="1"/>
  <c r="AM26" i="1"/>
  <c r="AN26" i="1"/>
  <c r="AM41" i="1"/>
  <c r="AN41" i="1"/>
  <c r="AN24" i="1"/>
  <c r="AM24" i="1"/>
  <c r="AN45" i="1"/>
  <c r="AM45" i="1"/>
  <c r="AN37" i="1"/>
  <c r="AM37" i="1"/>
  <c r="AM65" i="1"/>
  <c r="AN65" i="1"/>
  <c r="AM62" i="1"/>
  <c r="AN62" i="1"/>
  <c r="AM73" i="1"/>
  <c r="AN73" i="1"/>
  <c r="AN36" i="1"/>
  <c r="AM36" i="1"/>
  <c r="AN85" i="1"/>
  <c r="AM85" i="1"/>
  <c r="AN61" i="1"/>
  <c r="AM61" i="1"/>
  <c r="AN92" i="1"/>
  <c r="AM92" i="1"/>
  <c r="AN52" i="1"/>
  <c r="AM52" i="1"/>
  <c r="AN56" i="1"/>
  <c r="AM56" i="1"/>
  <c r="AN82" i="1"/>
  <c r="AM82" i="1"/>
  <c r="AN71" i="1"/>
  <c r="AM71" i="1"/>
  <c r="AN40" i="1"/>
  <c r="AM40" i="1"/>
  <c r="AN112" i="1"/>
  <c r="AM112" i="1"/>
  <c r="AN126" i="1"/>
  <c r="AM126" i="1"/>
  <c r="AM47" i="1"/>
  <c r="AN47" i="1"/>
  <c r="AN117" i="1"/>
  <c r="AM117" i="1"/>
  <c r="AN129" i="1"/>
  <c r="AM129" i="1"/>
  <c r="AN125" i="1"/>
  <c r="AM125" i="1"/>
  <c r="AN160" i="1"/>
  <c r="AM160" i="1"/>
  <c r="AN172" i="1"/>
  <c r="AM172" i="1"/>
  <c r="AM184" i="1"/>
  <c r="AN184" i="1"/>
  <c r="AM130" i="1"/>
  <c r="AN130" i="1"/>
  <c r="AW2" i="1"/>
  <c r="AZ6" i="1" s="1"/>
  <c r="AX2" i="1"/>
  <c r="AN72" i="1"/>
  <c r="AM72" i="1"/>
  <c r="AN167" i="1"/>
  <c r="AM167" i="1"/>
  <c r="AN182" i="1"/>
  <c r="AM182" i="1"/>
  <c r="AM17" i="1"/>
  <c r="AN17" i="1"/>
  <c r="AM31" i="1"/>
  <c r="AN31" i="1"/>
  <c r="AN48" i="1"/>
  <c r="AM48" i="1"/>
  <c r="AM33" i="1"/>
  <c r="AN33" i="1"/>
  <c r="AN53" i="1"/>
  <c r="AM53" i="1"/>
  <c r="AM84" i="1"/>
  <c r="AN84" i="1"/>
  <c r="AN95" i="1"/>
  <c r="AM95" i="1"/>
  <c r="AN96" i="1"/>
  <c r="AM96" i="1"/>
  <c r="AN98" i="1"/>
  <c r="AM98" i="1"/>
  <c r="AM110" i="1"/>
  <c r="AN110" i="1"/>
  <c r="AN147" i="1"/>
  <c r="AM147" i="1"/>
  <c r="AN137" i="1"/>
  <c r="AM137" i="1"/>
  <c r="AN132" i="1"/>
  <c r="AM132" i="1"/>
  <c r="AN140" i="1"/>
  <c r="AM140" i="1"/>
  <c r="AN165" i="1"/>
  <c r="AM165" i="1"/>
  <c r="AN21" i="1"/>
  <c r="AM21" i="1"/>
  <c r="AN55" i="1"/>
  <c r="AM55" i="1"/>
  <c r="AN64" i="1"/>
  <c r="AM64" i="1"/>
  <c r="AM91" i="1"/>
  <c r="AN91" i="1"/>
  <c r="AN120" i="1"/>
  <c r="AM120" i="1"/>
  <c r="AN124" i="1"/>
  <c r="AM124" i="1"/>
  <c r="AM185" i="1"/>
  <c r="AN185" i="1"/>
  <c r="R2" i="1"/>
  <c r="T2" i="1" s="1"/>
  <c r="U6" i="1"/>
  <c r="AM156" i="1"/>
  <c r="AN156" i="1"/>
  <c r="AN159" i="1"/>
  <c r="AM159" i="1"/>
  <c r="AN181" i="1"/>
  <c r="AM181" i="1"/>
  <c r="AN131" i="1"/>
  <c r="AM131" i="1"/>
  <c r="AM170" i="1"/>
  <c r="AN170" i="1"/>
  <c r="AN135" i="1"/>
  <c r="AM135" i="1"/>
  <c r="AM79" i="1"/>
  <c r="AN79" i="1"/>
  <c r="AM189" i="1"/>
  <c r="AN189" i="1"/>
  <c r="AN144" i="1"/>
  <c r="AM144" i="1"/>
  <c r="AM10" i="1"/>
  <c r="AN10" i="1"/>
  <c r="AN29" i="1"/>
  <c r="AM29" i="1"/>
  <c r="AM38" i="1"/>
  <c r="AN38" i="1"/>
  <c r="AN59" i="1"/>
  <c r="AM59" i="1"/>
  <c r="AM54" i="1"/>
  <c r="AN54" i="1"/>
  <c r="AN80" i="1"/>
  <c r="AM80" i="1"/>
  <c r="AN88" i="1"/>
  <c r="AM88" i="1"/>
  <c r="AN111" i="1"/>
  <c r="AM111" i="1"/>
  <c r="AN116" i="1"/>
  <c r="AM116" i="1"/>
  <c r="AN81" i="1"/>
  <c r="AM81" i="1"/>
  <c r="AN141" i="1"/>
  <c r="AM141" i="1"/>
  <c r="AN75" i="1"/>
  <c r="AM75" i="1"/>
  <c r="AN158" i="1"/>
  <c r="AM158" i="1"/>
  <c r="AN174" i="1"/>
  <c r="AM174" i="1"/>
  <c r="AN11" i="1"/>
  <c r="AM11" i="1"/>
  <c r="AN12" i="1"/>
  <c r="AM12" i="1"/>
  <c r="AM22" i="1"/>
  <c r="AN22" i="1"/>
  <c r="AN28" i="1"/>
  <c r="AM28" i="1"/>
  <c r="AN34" i="1"/>
  <c r="AM34" i="1"/>
  <c r="AN43" i="1"/>
  <c r="AM43" i="1"/>
  <c r="AN35" i="1"/>
  <c r="AM35" i="1"/>
  <c r="AN50" i="1"/>
  <c r="AM50" i="1"/>
  <c r="AM58" i="1"/>
  <c r="AN58" i="1"/>
  <c r="AM63" i="1"/>
  <c r="AN63" i="1"/>
  <c r="AN66" i="1"/>
  <c r="AM66" i="1"/>
  <c r="AN32" i="1"/>
  <c r="AM32" i="1"/>
  <c r="AN13" i="1"/>
  <c r="AM13" i="1"/>
  <c r="AN74" i="1"/>
  <c r="AM74" i="1"/>
  <c r="AN77" i="1"/>
  <c r="AM77" i="1"/>
  <c r="AN70" i="1"/>
  <c r="AM70" i="1"/>
  <c r="AN39" i="1"/>
  <c r="AM39" i="1"/>
  <c r="AN102" i="1"/>
  <c r="AM102" i="1"/>
  <c r="AN101" i="1"/>
  <c r="AM101" i="1"/>
  <c r="AN105" i="1"/>
  <c r="AM105" i="1"/>
  <c r="AN107" i="1"/>
  <c r="AM107" i="1"/>
  <c r="AN100" i="1"/>
  <c r="AM100" i="1"/>
  <c r="AN114" i="1"/>
  <c r="AM114" i="1"/>
  <c r="AN146" i="1"/>
  <c r="AM146" i="1"/>
  <c r="AN134" i="1"/>
  <c r="AM134" i="1"/>
  <c r="AN143" i="1"/>
  <c r="AM143" i="1"/>
  <c r="AN175" i="1"/>
  <c r="AM175" i="1"/>
  <c r="AN142" i="1"/>
  <c r="AM142" i="1"/>
  <c r="AN166" i="1"/>
  <c r="AM166" i="1"/>
  <c r="AM121" i="1"/>
  <c r="AN121" i="1"/>
  <c r="AB170" i="1"/>
  <c r="AN186" i="1"/>
  <c r="AM186" i="1"/>
  <c r="AM161" i="1"/>
  <c r="AN161" i="1"/>
  <c r="AM14" i="1"/>
  <c r="AN14" i="1"/>
  <c r="AN16" i="1"/>
  <c r="AM16" i="1"/>
  <c r="AN19" i="1"/>
  <c r="AM19" i="1"/>
  <c r="AM30" i="1"/>
  <c r="AN30" i="1"/>
  <c r="AM25" i="1"/>
  <c r="AN25" i="1"/>
  <c r="AM42" i="1"/>
  <c r="AN42" i="1"/>
  <c r="AM49" i="1"/>
  <c r="AN49" i="1"/>
  <c r="AM57" i="1"/>
  <c r="AN57" i="1"/>
  <c r="AN44" i="1"/>
  <c r="AM44" i="1"/>
  <c r="AN27" i="1"/>
  <c r="AM27" i="1"/>
  <c r="AN60" i="1"/>
  <c r="AM60" i="1"/>
  <c r="AN67" i="1"/>
  <c r="AM67" i="1"/>
  <c r="AM68" i="1"/>
  <c r="AN68" i="1"/>
  <c r="AN78" i="1"/>
  <c r="AM78" i="1"/>
  <c r="AN123" i="1"/>
  <c r="AM123" i="1"/>
  <c r="AN94" i="1"/>
  <c r="AM94" i="1"/>
  <c r="AN90" i="1"/>
  <c r="AM90" i="1"/>
  <c r="AN103" i="1"/>
  <c r="AM103" i="1"/>
  <c r="AM99" i="1"/>
  <c r="AN99" i="1"/>
  <c r="AN148" i="1"/>
  <c r="AM148" i="1"/>
  <c r="AN118" i="1"/>
  <c r="AM118" i="1"/>
  <c r="AN122" i="1"/>
  <c r="AM122" i="1"/>
  <c r="AN115" i="1"/>
  <c r="AM115" i="1"/>
  <c r="AN153" i="1"/>
  <c r="AM153" i="1"/>
  <c r="AM46" i="1"/>
  <c r="AN46" i="1"/>
  <c r="AM113" i="1"/>
  <c r="AN113" i="1"/>
  <c r="AM157" i="1"/>
  <c r="AN157" i="1"/>
  <c r="AN83" i="1"/>
  <c r="AM83" i="1"/>
  <c r="AN145" i="1"/>
  <c r="AM145" i="1"/>
  <c r="AN183" i="1"/>
  <c r="AM183" i="1"/>
  <c r="AN108" i="1"/>
  <c r="AM108" i="1"/>
  <c r="AN8" i="1"/>
  <c r="AM8" i="1"/>
  <c r="Z3" i="1"/>
  <c r="R5" i="1"/>
  <c r="AH5" i="1" s="1"/>
  <c r="W6" i="1"/>
  <c r="X6" i="1" s="1"/>
  <c r="Z1" i="1"/>
  <c r="AB9" i="1"/>
  <c r="AB15" i="1"/>
  <c r="AB12" i="1"/>
  <c r="AB16" i="1"/>
  <c r="AB18" i="1"/>
  <c r="AB19" i="1"/>
  <c r="AB28" i="1"/>
  <c r="AB30" i="1"/>
  <c r="AB20" i="1"/>
  <c r="AB34" i="1"/>
  <c r="AB25" i="1"/>
  <c r="AB43" i="1"/>
  <c r="AB41" i="1"/>
  <c r="AB48" i="1"/>
  <c r="AB35" i="1"/>
  <c r="AB49" i="1"/>
  <c r="AB50" i="1"/>
  <c r="AB45" i="1"/>
  <c r="AB58" i="1"/>
  <c r="AB33" i="1"/>
  <c r="AB63" i="1"/>
  <c r="AB27" i="1"/>
  <c r="AB65" i="1"/>
  <c r="AB66" i="1"/>
  <c r="AB67" i="1"/>
  <c r="AB64" i="1"/>
  <c r="AB13" i="1"/>
  <c r="AB80" i="1"/>
  <c r="AB74" i="1"/>
  <c r="AB84" i="1"/>
  <c r="AB61" i="1"/>
  <c r="AB70" i="1"/>
  <c r="AB39" i="1"/>
  <c r="AB52" i="1"/>
  <c r="AB91" i="1"/>
  <c r="AB102" i="1"/>
  <c r="AB103" i="1"/>
  <c r="AB101" i="1"/>
  <c r="AB99" i="1"/>
  <c r="AB82" i="1"/>
  <c r="AB105" i="1"/>
  <c r="AB40" i="1"/>
  <c r="AB116" i="1"/>
  <c r="AB122" i="1"/>
  <c r="AB120" i="1"/>
  <c r="AB115" i="1"/>
  <c r="AB126" i="1"/>
  <c r="AB146" i="1"/>
  <c r="AB81" i="1"/>
  <c r="AB46" i="1"/>
  <c r="AB143" i="1"/>
  <c r="AB129" i="1"/>
  <c r="AB175" i="1"/>
  <c r="AB157" i="1"/>
  <c r="AB124" i="1"/>
  <c r="AB83" i="1"/>
  <c r="AB142" i="1"/>
  <c r="AB172" i="1"/>
  <c r="AB166" i="1"/>
  <c r="AB184" i="1"/>
  <c r="AB121" i="1"/>
  <c r="AB188" i="1"/>
  <c r="AB79" i="1"/>
  <c r="AB159" i="1"/>
  <c r="AB165" i="1"/>
  <c r="AB181" i="1"/>
  <c r="AB182" i="1"/>
  <c r="AB131" i="1"/>
  <c r="AB189" i="1"/>
  <c r="AB130" i="1"/>
  <c r="AB72" i="1"/>
  <c r="AB140" i="1"/>
  <c r="AB135" i="1"/>
  <c r="AB144" i="1"/>
  <c r="AB186" i="1"/>
  <c r="AB161" i="1"/>
  <c r="AB8" i="1"/>
  <c r="AB10" i="1"/>
  <c r="AB11" i="1"/>
  <c r="AB14" i="1"/>
  <c r="AB17" i="1"/>
  <c r="AB21" i="1"/>
  <c r="AB22" i="1"/>
  <c r="AB23" i="1"/>
  <c r="AB29" i="1"/>
  <c r="AB31" i="1"/>
  <c r="AB26" i="1"/>
  <c r="AB38" i="1"/>
  <c r="AB42" i="1"/>
  <c r="AB24" i="1"/>
  <c r="AB55" i="1"/>
  <c r="AB57" i="1"/>
  <c r="AB59" i="1"/>
  <c r="AB44" i="1"/>
  <c r="AB37" i="1"/>
  <c r="AB54" i="1"/>
  <c r="AB60" i="1"/>
  <c r="AB62" i="1"/>
  <c r="AB53" i="1"/>
  <c r="AB32" i="1"/>
  <c r="AB73" i="1"/>
  <c r="AB68" i="1"/>
  <c r="AB36" i="1"/>
  <c r="AB78" i="1"/>
  <c r="AB85" i="1"/>
  <c r="AB77" i="1"/>
  <c r="AB123" i="1"/>
  <c r="AB88" i="1"/>
  <c r="AB94" i="1"/>
  <c r="AB92" i="1"/>
  <c r="AB95" i="1"/>
  <c r="AB90" i="1"/>
  <c r="AB56" i="1"/>
  <c r="AB96" i="1"/>
  <c r="AB111" i="1"/>
  <c r="AB148" i="1"/>
  <c r="AB71" i="1"/>
  <c r="AB98" i="1"/>
  <c r="AB107" i="1"/>
  <c r="AB118" i="1"/>
  <c r="AB100" i="1"/>
  <c r="AB112" i="1"/>
  <c r="AB114" i="1"/>
  <c r="AB110" i="1"/>
  <c r="AB153" i="1"/>
  <c r="AB47" i="1"/>
  <c r="AB134" i="1"/>
  <c r="AB117" i="1"/>
  <c r="AB141" i="1"/>
  <c r="AB113" i="1"/>
  <c r="AB147" i="1"/>
  <c r="AB125" i="1"/>
  <c r="AB156" i="1"/>
  <c r="AB160" i="1"/>
  <c r="AB75" i="1"/>
  <c r="AB145" i="1"/>
  <c r="AB137" i="1"/>
  <c r="AB183" i="1"/>
  <c r="AB185" i="1"/>
  <c r="AB158" i="1"/>
  <c r="AB106" i="1"/>
  <c r="AB132" i="1"/>
  <c r="AB152" i="1"/>
  <c r="AB174" i="1"/>
  <c r="AB51" i="1"/>
  <c r="AB167" i="1"/>
  <c r="E18" i="4"/>
  <c r="G18" i="4" s="1"/>
  <c r="E24" i="4"/>
  <c r="G24" i="4" s="1"/>
  <c r="E22" i="4"/>
  <c r="G22" i="4" s="1"/>
  <c r="E20" i="4"/>
  <c r="G20" i="4" s="1"/>
  <c r="E10" i="4"/>
  <c r="G10" i="4" s="1"/>
  <c r="E23" i="4"/>
  <c r="G23" i="4" s="1"/>
  <c r="E21" i="4"/>
  <c r="G21" i="4" s="1"/>
  <c r="E19" i="4"/>
  <c r="G19" i="4" s="1"/>
  <c r="E17" i="4"/>
  <c r="G17" i="4" s="1"/>
  <c r="E16" i="4"/>
  <c r="G16" i="4" s="1"/>
  <c r="E15" i="4"/>
  <c r="G15" i="4" s="1"/>
  <c r="E14" i="4"/>
  <c r="G14" i="4" s="1"/>
  <c r="E11" i="4"/>
  <c r="G11" i="4" s="1"/>
  <c r="E9" i="4"/>
  <c r="I9" i="4"/>
  <c r="E12" i="4"/>
  <c r="G12" i="4" s="1"/>
  <c r="E3" i="1"/>
  <c r="K6" i="1"/>
  <c r="I6" i="1"/>
  <c r="M3" i="1"/>
  <c r="N3" i="1" s="1"/>
  <c r="AH2" i="1" l="1"/>
  <c r="AK6" i="1" s="1"/>
  <c r="AN6" i="1"/>
  <c r="S2" i="1"/>
  <c r="V6" i="1" s="1"/>
  <c r="AI2" i="1"/>
  <c r="AA3" i="1"/>
  <c r="AA6" i="1" s="1"/>
  <c r="Z6" i="1"/>
  <c r="AO6" i="1"/>
  <c r="R28" i="2"/>
  <c r="S28" i="2" s="1"/>
  <c r="T28" i="2"/>
  <c r="U28" i="2" s="1"/>
  <c r="AI5" i="1"/>
  <c r="AG3" i="1"/>
  <c r="AD2" i="1"/>
  <c r="AT2" i="1" s="1"/>
  <c r="H3" i="1"/>
  <c r="F3" i="1"/>
  <c r="H4" i="1" s="1"/>
  <c r="G9" i="4"/>
  <c r="G8" i="4" s="1"/>
  <c r="E8" i="4"/>
  <c r="Q2" i="1"/>
  <c r="R3" i="1"/>
  <c r="M6" i="1"/>
  <c r="AG4" i="1" l="1"/>
  <c r="AW4" i="1" s="1"/>
  <c r="AX3" i="1"/>
  <c r="AW3" i="1"/>
  <c r="AT1" i="1" s="1"/>
  <c r="AI3" i="1"/>
  <c r="AE2" i="1"/>
  <c r="AH3" i="1"/>
  <c r="AE1" i="1" s="1"/>
  <c r="S3" i="1"/>
  <c r="N6" i="1"/>
  <c r="R4" i="1"/>
  <c r="T3" i="1"/>
  <c r="AX4" i="1" l="1"/>
  <c r="AH4" i="1"/>
  <c r="AI4" i="1"/>
  <c r="S4" i="1"/>
  <c r="T4" i="1"/>
</calcChain>
</file>

<file path=xl/sharedStrings.xml><?xml version="1.0" encoding="utf-8"?>
<sst xmlns="http://schemas.openxmlformats.org/spreadsheetml/2006/main" count="277" uniqueCount="233">
  <si>
    <t>QTT</t>
  </si>
  <si>
    <t>€</t>
  </si>
  <si>
    <t>Portugal</t>
  </si>
  <si>
    <t>Germany</t>
  </si>
  <si>
    <t>Angola</t>
  </si>
  <si>
    <t>Macau</t>
  </si>
  <si>
    <t>Bavaria (Bayern)</t>
  </si>
  <si>
    <t>Great Britain</t>
  </si>
  <si>
    <t>Greece</t>
  </si>
  <si>
    <t>Brazil</t>
  </si>
  <si>
    <t>San Marino</t>
  </si>
  <si>
    <t>New Zealand</t>
  </si>
  <si>
    <t>Liechenstein</t>
  </si>
  <si>
    <t>Timor</t>
  </si>
  <si>
    <t>Argentina</t>
  </si>
  <si>
    <t>Austria</t>
  </si>
  <si>
    <t>Mozambique Company</t>
  </si>
  <si>
    <t>Canada</t>
  </si>
  <si>
    <t>Wurttenberg</t>
  </si>
  <si>
    <t>South Australia</t>
  </si>
  <si>
    <t>Cabo Verde</t>
  </si>
  <si>
    <t>USA</t>
  </si>
  <si>
    <t>Lithuania</t>
  </si>
  <si>
    <t>Chile</t>
  </si>
  <si>
    <t>Japan</t>
  </si>
  <si>
    <t>Victoria Land</t>
  </si>
  <si>
    <t>Paraguay</t>
  </si>
  <si>
    <t>Mexico</t>
  </si>
  <si>
    <t>Yugoslavia</t>
  </si>
  <si>
    <t>Prussia</t>
  </si>
  <si>
    <t>Mauritius</t>
  </si>
  <si>
    <t>Australia</t>
  </si>
  <si>
    <t>Colombia</t>
  </si>
  <si>
    <t>Guatemala</t>
  </si>
  <si>
    <t>Cuba</t>
  </si>
  <si>
    <t>Monaco</t>
  </si>
  <si>
    <t>Lourenço Marques</t>
  </si>
  <si>
    <t>Vanuatu</t>
  </si>
  <si>
    <t>Egipto</t>
  </si>
  <si>
    <t>Natal</t>
  </si>
  <si>
    <t>Venezuela</t>
  </si>
  <si>
    <t>Uganda</t>
  </si>
  <si>
    <t>Israel</t>
  </si>
  <si>
    <t>Togo</t>
  </si>
  <si>
    <t>Bangladesh</t>
  </si>
  <si>
    <t>Thailand</t>
  </si>
  <si>
    <t>Bulgaria</t>
  </si>
  <si>
    <t>Ghana</t>
  </si>
  <si>
    <t>United Arab Emirates</t>
  </si>
  <si>
    <t>India</t>
  </si>
  <si>
    <t>Czechoslovakia</t>
  </si>
  <si>
    <t>Ecuador</t>
  </si>
  <si>
    <t>Quelimane</t>
  </si>
  <si>
    <t>Peru</t>
  </si>
  <si>
    <t>Barbados</t>
  </si>
  <si>
    <t>Algeria</t>
  </si>
  <si>
    <t>UN - Geneva</t>
  </si>
  <si>
    <t>Inhambane</t>
  </si>
  <si>
    <t>Nyassa</t>
  </si>
  <si>
    <t>Cayman Islands</t>
  </si>
  <si>
    <t>Malta</t>
  </si>
  <si>
    <t>Indonesia</t>
  </si>
  <si>
    <t>Jamaica</t>
  </si>
  <si>
    <t>Estonia</t>
  </si>
  <si>
    <t>Singapore</t>
  </si>
  <si>
    <t>Gibraltar</t>
  </si>
  <si>
    <t>Grenada</t>
  </si>
  <si>
    <t>Queensland</t>
  </si>
  <si>
    <t>Polinesia Francesa</t>
  </si>
  <si>
    <t>Falkland islands</t>
  </si>
  <si>
    <t>IFNI</t>
  </si>
  <si>
    <t>Bolivia</t>
  </si>
  <si>
    <t>Zaire</t>
  </si>
  <si>
    <t>Trinidad &amp; Tobago</t>
  </si>
  <si>
    <t>Chad</t>
  </si>
  <si>
    <t>Ivory Coast</t>
  </si>
  <si>
    <t>Central Lithuania</t>
  </si>
  <si>
    <t>UN - New York</t>
  </si>
  <si>
    <t>Dahomey</t>
  </si>
  <si>
    <t>Malawi</t>
  </si>
  <si>
    <t>Senegal</t>
  </si>
  <si>
    <t>Grenada-Grenadines</t>
  </si>
  <si>
    <t>Zambezia</t>
  </si>
  <si>
    <t>Barbuda</t>
  </si>
  <si>
    <t>British Guiana</t>
  </si>
  <si>
    <t>Costa Rica</t>
  </si>
  <si>
    <t>Eritreia</t>
  </si>
  <si>
    <t>Fernando Poo</t>
  </si>
  <si>
    <t>French India</t>
  </si>
  <si>
    <t>Italian Offices Abroad</t>
  </si>
  <si>
    <t>Italian Social Republic</t>
  </si>
  <si>
    <t>St. Pierre &amp; Miquelon</t>
  </si>
  <si>
    <t>Triestre</t>
  </si>
  <si>
    <t>Tunisia</t>
  </si>
  <si>
    <t xml:space="preserve">Wallis and Futuna </t>
  </si>
  <si>
    <t>Mes</t>
  </si>
  <si>
    <t>Ano</t>
  </si>
  <si>
    <t>TOTAL</t>
  </si>
  <si>
    <t>med</t>
  </si>
  <si>
    <t>med.tot</t>
  </si>
  <si>
    <t>perc_qtt</t>
  </si>
  <si>
    <t>perc_val</t>
  </si>
  <si>
    <t>Outubro</t>
  </si>
  <si>
    <t>Novembro</t>
  </si>
  <si>
    <t>Dezembro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</si>
  <si>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</si>
  <si>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</si>
  <si>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</si>
  <si>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</si>
  <si>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</si>
  <si>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</si>
  <si>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</si>
  <si>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</si>
  <si>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Março</t>
  </si>
  <si>
    <t>Valor</t>
  </si>
  <si>
    <t>V.20%</t>
  </si>
  <si>
    <t>POS</t>
  </si>
  <si>
    <t>Pais</t>
  </si>
  <si>
    <t>Custo</t>
  </si>
  <si>
    <t>Qtt</t>
  </si>
  <si>
    <t>Val</t>
  </si>
  <si>
    <t>V20%</t>
  </si>
  <si>
    <t>Pos</t>
  </si>
  <si>
    <t>Nicaragua</t>
  </si>
  <si>
    <t>evolution</t>
  </si>
  <si>
    <t>Martinique</t>
  </si>
  <si>
    <t>Africa Equatorial Francesa</t>
  </si>
  <si>
    <t>valor</t>
  </si>
  <si>
    <t>qtt</t>
  </si>
  <si>
    <t>total valor</t>
  </si>
  <si>
    <t>total pago</t>
  </si>
  <si>
    <t>%pago</t>
  </si>
  <si>
    <t>% col</t>
  </si>
  <si>
    <t>% val</t>
  </si>
  <si>
    <t>Netherland Antilles</t>
  </si>
  <si>
    <t>média</t>
  </si>
  <si>
    <t>custo</t>
  </si>
  <si>
    <t>Jersey</t>
  </si>
  <si>
    <t>Panama</t>
  </si>
  <si>
    <t>Puerto Rico</t>
  </si>
  <si>
    <t>Uruguay</t>
  </si>
  <si>
    <t>Afghanistan</t>
  </si>
  <si>
    <t>Ceylon</t>
  </si>
  <si>
    <t>Hong Kong</t>
  </si>
  <si>
    <t>Libya</t>
  </si>
  <si>
    <t>Ned.Indies</t>
  </si>
  <si>
    <t>Philippines</t>
  </si>
  <si>
    <t>Belgium</t>
  </si>
  <si>
    <t>Comoro Islands</t>
  </si>
  <si>
    <t>Cyprus</t>
  </si>
  <si>
    <t>Denmark</t>
  </si>
  <si>
    <t>Finland</t>
  </si>
  <si>
    <t>France</t>
  </si>
  <si>
    <t>German Democratic Republic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</si>
  <si>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</si>
  <si>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</si>
  <si>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</si>
  <si>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</si>
  <si>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</si>
  <si>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</si>
  <si>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</si>
  <si>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</si>
  <si>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Romania</t>
  </si>
  <si>
    <t>Spain</t>
  </si>
  <si>
    <t>Sweden</t>
  </si>
  <si>
    <t>Switzerland</t>
  </si>
  <si>
    <t>Turquey</t>
  </si>
  <si>
    <t>Turkish Republic Nothern Cyprus</t>
  </si>
  <si>
    <t>Vatican City</t>
  </si>
  <si>
    <t>French Southern Antartic Territories</t>
  </si>
  <si>
    <t>Mozambique</t>
  </si>
  <si>
    <t>Portuguese Congo</t>
  </si>
  <si>
    <t>Portuguese Guinea</t>
  </si>
  <si>
    <t>Portuguese India</t>
  </si>
  <si>
    <t>St. Thomas &amp; Prince Islands</t>
  </si>
  <si>
    <t>Morocco</t>
  </si>
  <si>
    <t>Iran</t>
  </si>
  <si>
    <t>Madagascar (Malagasy Rep.)</t>
  </si>
  <si>
    <t>Cameroun</t>
  </si>
  <si>
    <t>Congo Democratic Repuplique</t>
  </si>
  <si>
    <t>People's Republique Congo</t>
  </si>
  <si>
    <t>French Guiana</t>
  </si>
  <si>
    <t>French West Afrca</t>
  </si>
  <si>
    <t>sm</t>
  </si>
  <si>
    <t>Salvador</t>
  </si>
  <si>
    <t>South Africa</t>
  </si>
  <si>
    <t>Slovakia</t>
  </si>
  <si>
    <t>Australian Antarctic Territory</t>
  </si>
  <si>
    <t>Western Australia</t>
  </si>
  <si>
    <t>Croatia</t>
  </si>
  <si>
    <t>add €</t>
  </si>
  <si>
    <t>add var</t>
  </si>
  <si>
    <t>%Custo</t>
  </si>
  <si>
    <t>%cst</t>
  </si>
  <si>
    <t>Honduras</t>
  </si>
  <si>
    <t>Upper Volta</t>
  </si>
  <si>
    <t>French Morroco</t>
  </si>
  <si>
    <t>Virgin Islands</t>
  </si>
  <si>
    <t>Gilbert &amp; Ellice Islands</t>
  </si>
  <si>
    <t>Cape of Good Hope</t>
  </si>
  <si>
    <t>British Morroco</t>
  </si>
  <si>
    <t>Kuwait</t>
  </si>
  <si>
    <t>Bechualand Protectorate</t>
  </si>
  <si>
    <t>Kenya</t>
  </si>
  <si>
    <t>ACTUAL</t>
  </si>
  <si>
    <t>St. Kittis Nevis</t>
  </si>
  <si>
    <t>Albania (Shqiperia)</t>
  </si>
  <si>
    <t>Cook Islands</t>
  </si>
  <si>
    <t>Dominica</t>
  </si>
  <si>
    <t>Nigeria</t>
  </si>
  <si>
    <t>Malaya - Negri Sembilan</t>
  </si>
  <si>
    <t xml:space="preserve">Angola </t>
  </si>
  <si>
    <t>c33</t>
  </si>
  <si>
    <t>ra7</t>
  </si>
  <si>
    <t>ra28</t>
  </si>
  <si>
    <t>cape verde</t>
  </si>
  <si>
    <t>Rhodesia</t>
  </si>
  <si>
    <t>Southern Rhodesia</t>
  </si>
  <si>
    <t>Zimbabwe</t>
  </si>
  <si>
    <t>Belgian Congo</t>
  </si>
  <si>
    <t>Liberia</t>
  </si>
  <si>
    <t>Niger</t>
  </si>
  <si>
    <t>Mali</t>
  </si>
  <si>
    <t>Lebanon</t>
  </si>
  <si>
    <t>Suriname</t>
  </si>
  <si>
    <t>Spanish Morroco</t>
  </si>
  <si>
    <t>Syria</t>
  </si>
  <si>
    <t>Orange Free State</t>
  </si>
  <si>
    <t>Latvia (Letonia)</t>
  </si>
  <si>
    <t>Andorra ES</t>
  </si>
  <si>
    <t>Andorra FR</t>
  </si>
  <si>
    <t>Bahamas</t>
  </si>
  <si>
    <t>Basutoland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</si>
</sst>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#,##0.000"/>
    <numFmt numFmtId="165" formatCode="0.000"/>
    <numFmt numFmtId="166" formatCode="#,##0.00&quot; €&quot;"/>
    <numFmt numFmtId="167" formatCode="_-* #,##0.00\ [$€-816]_-;\-* #,##0.00\ [$€-816]_-;_-* &quot;-&quot;??\ [$€-816]_-;_-@_-"/>
    <numFmt numFmtId="168" formatCode="_-* #,##0.000\ &quot;€&quot;_-;\-* #,##0.000\ &quot;€&quot;_-;_-* &quot;-&quot;???\ &quot;€&quot;_-;_-@_-"/>
    <numFmt numFmtId="169" formatCode="#,##0.00\ &quot;€&quot;"/>
    <numFmt numFmtId="170" formatCode="0.0%"/>
    <numFmt numFmtId="171" formatCode="#,##0.000\ &quot;€&quot;"/>
  </numFmts>
  <fonts count="8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 tint="0.14999847407452621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  <font>
      <sz val="10"/>
      <color rgb="FF92D050"/>
      <name val="Arial"/>
      <family val="2"/>
    </font>
    <font>
      <sz val="10"/>
      <color rgb="FF00B0F0"/>
      <name val="Arial"/>
      <family val="2"/>
    </font>
    <font>
      <sz val="8"/>
      <color theme="1" tint="4.9989318521683403E-2"/>
      <name val="Arial"/>
      <family val="2"/>
    </font>
    <font>
      <sz val="8"/>
      <color rgb="FF92D050"/>
      <name val="Arial"/>
      <family val="2"/>
    </font>
    <font>
      <b/>
      <sz val="10"/>
      <color rgb="FF92D050"/>
      <name val="Arial"/>
      <family val="2"/>
    </font>
    <font>
      <sz val="9"/>
      <color rgb="FF92D050"/>
      <name val="Arial"/>
      <family val="2"/>
    </font>
    <font>
      <sz val="8"/>
      <color theme="2" tint="-0.499984740745262"/>
      <name val="Arial"/>
      <family val="2"/>
    </font>
    <font>
      <sz val="10"/>
      <color theme="6" tint="0.59999389629810485"/>
      <name val="Arial"/>
      <family val="2"/>
    </font>
    <font>
      <b/>
      <sz val="12"/>
      <color theme="6" tint="0.59999389629810485"/>
      <name val="Arial"/>
      <family val="2"/>
    </font>
    <font>
      <sz val="8"/>
      <color theme="6" tint="0.59999389629810485"/>
      <name val="Arial"/>
      <family val="2"/>
    </font>
    <font>
      <sz val="9"/>
      <color theme="6" tint="0.59999389629810485"/>
      <name val="Arial"/>
      <family val="2"/>
    </font>
    <font>
      <sz val="8"/>
      <color theme="0" tint="-4.9989318521683403E-2"/>
      <name val="Arial"/>
      <family val="2"/>
    </font>
    <font>
      <sz val="10"/>
      <color theme="8" tint="-0.249977111117893"/>
      <name val="Arial"/>
      <family val="2"/>
    </font>
    <font>
      <sz val="7"/>
      <color theme="8" tint="-0.249977111117893"/>
      <name val="Arial"/>
      <family val="2"/>
    </font>
    <font>
      <sz val="8"/>
      <color rgb="FF00B0F0"/>
      <name val="Arial"/>
      <family val="2"/>
    </font>
    <font>
      <sz val="9"/>
      <color theme="8" tint="0.39997558519241921"/>
      <name val="Arial"/>
      <family val="2"/>
    </font>
    <font>
      <sz val="9"/>
      <color theme="3" tint="0.39997558519241921"/>
      <name val="Arial"/>
      <family val="2"/>
    </font>
    <font>
      <sz val="8"/>
      <color theme="2" tint="-0.749992370372631"/>
      <name val="Arial"/>
      <family val="2"/>
    </font>
    <font>
      <sz val="8"/>
      <color rgb="FFFFC000"/>
      <name val="Arial"/>
      <family val="2"/>
    </font>
    <font>
      <sz val="8"/>
      <color theme="0" tint="-0.499984740745262"/>
      <name val="Arial"/>
      <family val="2"/>
    </font>
    <font>
      <sz val="9"/>
      <color rgb="FFFFC00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b/>
      <sz val="10"/>
      <color theme="0"/>
      <name val="Arial"/>
      <family val="2"/>
    </font>
    <font>
      <b/>
      <sz val="9"/>
      <color indexed="50"/>
      <name val="Arial"/>
      <family val="2"/>
    </font>
    <font>
      <b/>
      <sz val="9"/>
      <color indexed="45"/>
      <name val="Arial"/>
      <family val="2"/>
    </font>
    <font>
      <b/>
      <sz val="9"/>
      <color rgb="FFFFC000"/>
      <name val="Arial"/>
      <family val="2"/>
    </font>
    <font>
      <sz val="7"/>
      <color theme="6" tint="0.59999389629810485"/>
      <name val="Arial"/>
      <family val="2"/>
    </font>
    <font>
      <sz val="9"/>
      <color rgb="FF0070C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9"/>
      <color theme="1" tint="0.14999847407452621"/>
      <name val="Arial"/>
      <family val="2"/>
    </font>
    <font>
      <sz val="8"/>
      <color theme="3" tint="0.39997558519241921"/>
      <name val="Arial"/>
      <family val="2"/>
    </font>
    <font>
      <sz val="8"/>
      <color rgb="FF00B050"/>
      <name val="Arial"/>
      <family val="2"/>
    </font>
    <font>
      <sz val="8"/>
      <color theme="4" tint="0.39997558519241921"/>
      <name val="Arial"/>
      <family val="2"/>
    </font>
    <font>
      <sz val="8"/>
      <color theme="9" tint="-0.249977111117893"/>
      <name val="Arial"/>
      <family val="2"/>
    </font>
    <font>
      <b/>
      <sz val="8"/>
      <color theme="0" tint="-0.499984740745262"/>
      <name val="Arial"/>
      <family val="2"/>
    </font>
    <font>
      <b/>
      <sz val="8"/>
      <color theme="3" tint="0.39997558519241921"/>
      <name val="Arial"/>
      <family val="2"/>
    </font>
    <font>
      <sz val="10"/>
      <color rgb="FFFFC000"/>
      <name val="Arial"/>
      <family val="2"/>
    </font>
    <font>
      <sz val="8"/>
      <color theme="2" tint="-0.249977111117893"/>
      <name val="Arial"/>
      <family val="2"/>
    </font>
    <font>
      <b/>
      <sz val="8"/>
      <color theme="2" tint="-0.249977111117893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15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25"/>
        <bgColor indexed="60"/>
      </patternFill>
    </fill>
    <fill>
      <patternFill patternType="solid">
        <fgColor indexed="40"/>
        <bgColor indexed="5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61"/>
      </patternFill>
    </fill>
    <fill>
      <patternFill patternType="solid">
        <fgColor indexed="63"/>
        <bgColor indexed="59"/>
      </patternFill>
    </fill>
    <fill>
      <patternFill patternType="solid">
        <fgColor indexed="35"/>
        <bgColor indexed="41"/>
      </patternFill>
    </fill>
    <fill>
      <patternFill patternType="solid">
        <fgColor rgb="FF92D050"/>
        <bgColor indexed="35"/>
      </patternFill>
    </fill>
    <fill>
      <patternFill patternType="solid">
        <fgColor theme="6" tint="-0.249977111117893"/>
        <bgColor indexed="35"/>
      </patternFill>
    </fill>
    <fill>
      <patternFill patternType="solid">
        <fgColor theme="6" tint="-0.499984740745262"/>
        <bgColor indexed="50"/>
      </patternFill>
    </fill>
    <fill>
      <patternFill patternType="solid">
        <fgColor theme="6" tint="-0.499984740745262"/>
        <bgColor indexed="3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20"/>
      </patternFill>
    </fill>
    <fill>
      <patternFill patternType="solid">
        <fgColor theme="8" tint="-0.499984740745262"/>
        <bgColor indexed="3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1" tint="0.14999847407452621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5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13"/>
      </patternFill>
    </fill>
    <fill>
      <patternFill patternType="solid">
        <fgColor theme="1" tint="0.14999847407452621"/>
        <bgColor indexed="20"/>
      </patternFill>
    </fill>
    <fill>
      <patternFill patternType="solid">
        <fgColor theme="1" tint="0.14999847407452621"/>
        <bgColor indexed="13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1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 tint="0.14999847407452621"/>
        <bgColor indexed="61"/>
      </patternFill>
    </fill>
    <fill>
      <patternFill patternType="solid">
        <fgColor theme="1" tint="0.14999847407452621"/>
        <bgColor indexed="59"/>
      </patternFill>
    </fill>
    <fill>
      <patternFill patternType="solid">
        <fgColor theme="3" tint="0.59999389629810485"/>
        <bgColor indexed="59"/>
      </patternFill>
    </fill>
    <fill>
      <patternFill patternType="solid">
        <fgColor theme="1" tint="4.9989318521683403E-2"/>
        <bgColor indexed="50"/>
      </patternFill>
    </fill>
    <fill>
      <patternFill patternType="solid">
        <fgColor theme="1" tint="4.9989318521683403E-2"/>
        <bgColor indexed="13"/>
      </patternFill>
    </fill>
    <fill>
      <patternFill patternType="solid">
        <fgColor theme="1" tint="4.9989318521683403E-2"/>
        <bgColor indexed="35"/>
      </patternFill>
    </fill>
    <fill>
      <patternFill patternType="solid">
        <fgColor theme="1" tint="4.9989318521683403E-2"/>
        <bgColor indexed="41"/>
      </patternFill>
    </fill>
    <fill>
      <patternFill patternType="solid">
        <fgColor theme="2" tint="-0.749992370372631"/>
        <bgColor indexed="50"/>
      </patternFill>
    </fill>
    <fill>
      <patternFill patternType="solid">
        <fgColor theme="2" tint="-0.749992370372631"/>
        <bgColor indexed="13"/>
      </patternFill>
    </fill>
    <fill>
      <patternFill patternType="solid">
        <fgColor theme="2" tint="-0.749992370372631"/>
        <bgColor indexed="35"/>
      </patternFill>
    </fill>
    <fill>
      <patternFill patternType="solid">
        <fgColor theme="2" tint="-0.749992370372631"/>
        <bgColor indexed="41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35"/>
      </patternFill>
    </fill>
    <fill>
      <patternFill patternType="solid">
        <fgColor theme="6" tint="-0.499984740745262"/>
        <bgColor indexed="41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0" borderId="4" applyNumberFormat="0" applyAlignment="0" applyProtection="0"/>
    <xf numFmtId="0" fontId="7" fillId="25" borderId="4" applyNumberFormat="0" applyAlignment="0" applyProtection="0"/>
    <xf numFmtId="0" fontId="8" fillId="0" borderId="5" applyNumberFormat="0" applyFill="0" applyAlignment="0" applyProtection="0"/>
    <xf numFmtId="0" fontId="9" fillId="26" borderId="6" applyNumberFormat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2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1" fillId="7" borderId="4" applyNumberFormat="0" applyAlignment="0" applyProtection="0"/>
    <xf numFmtId="0" fontId="8" fillId="0" borderId="5" applyNumberFormat="0" applyFill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9" borderId="9" applyNumberFormat="0" applyAlignment="0" applyProtection="0"/>
    <xf numFmtId="0" fontId="30" fillId="9" borderId="9" applyNumberFormat="0" applyAlignment="0" applyProtection="0"/>
    <xf numFmtId="0" fontId="17" fillId="20" borderId="10" applyNumberFormat="0" applyAlignment="0" applyProtection="0"/>
    <xf numFmtId="0" fontId="17" fillId="25" borderId="10" applyNumberFormat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9" fillId="26" borderId="6" applyNumberFormat="0" applyAlignment="0" applyProtection="0"/>
    <xf numFmtId="0" fontId="18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44">
    <xf numFmtId="0" fontId="0" fillId="0" borderId="0" xfId="0"/>
    <xf numFmtId="2" fontId="0" fillId="0" borderId="0" xfId="0" applyNumberFormat="1"/>
    <xf numFmtId="2" fontId="22" fillId="8" borderId="0" xfId="0" applyNumberFormat="1" applyFont="1" applyFill="1"/>
    <xf numFmtId="0" fontId="0" fillId="20" borderId="0" xfId="0" applyFill="1"/>
    <xf numFmtId="10" fontId="0" fillId="0" borderId="0" xfId="0" applyNumberFormat="1"/>
    <xf numFmtId="166" fontId="28" fillId="0" borderId="0" xfId="0" applyNumberFormat="1" applyFont="1" applyBorder="1"/>
    <xf numFmtId="166" fontId="28" fillId="0" borderId="0" xfId="0" applyNumberFormat="1" applyFont="1"/>
    <xf numFmtId="0" fontId="29" fillId="30" borderId="0" xfId="0" applyFont="1" applyFill="1"/>
    <xf numFmtId="1" fontId="26" fillId="8" borderId="0" xfId="0" applyNumberFormat="1" applyFont="1" applyFill="1"/>
    <xf numFmtId="0" fontId="31" fillId="31" borderId="0" xfId="0" applyFont="1" applyFill="1" applyBorder="1"/>
    <xf numFmtId="4" fontId="31" fillId="31" borderId="0" xfId="0" applyNumberFormat="1" applyFont="1" applyFill="1" applyBorder="1"/>
    <xf numFmtId="1" fontId="32" fillId="31" borderId="0" xfId="0" applyNumberFormat="1" applyFont="1" applyFill="1" applyBorder="1"/>
    <xf numFmtId="2" fontId="31" fillId="31" borderId="0" xfId="0" applyNumberFormat="1" applyFont="1" applyFill="1" applyBorder="1"/>
    <xf numFmtId="4" fontId="22" fillId="34" borderId="0" xfId="0" applyNumberFormat="1" applyFont="1" applyFill="1" applyBorder="1"/>
    <xf numFmtId="2" fontId="22" fillId="34" borderId="0" xfId="0" applyNumberFormat="1" applyFont="1" applyFill="1" applyBorder="1"/>
    <xf numFmtId="0" fontId="23" fillId="37" borderId="0" xfId="0" applyFont="1" applyFill="1" applyBorder="1"/>
    <xf numFmtId="4" fontId="23" fillId="37" borderId="0" xfId="0" applyNumberFormat="1" applyFont="1" applyFill="1" applyBorder="1"/>
    <xf numFmtId="2" fontId="23" fillId="37" borderId="0" xfId="0" applyNumberFormat="1" applyFont="1" applyFill="1" applyBorder="1"/>
    <xf numFmtId="1" fontId="23" fillId="37" borderId="0" xfId="0" applyNumberFormat="1" applyFont="1" applyFill="1" applyBorder="1"/>
    <xf numFmtId="0" fontId="0" fillId="39" borderId="0" xfId="0" applyFill="1"/>
    <xf numFmtId="2" fontId="0" fillId="39" borderId="0" xfId="0" applyNumberFormat="1" applyFill="1"/>
    <xf numFmtId="1" fontId="26" fillId="35" borderId="0" xfId="0" applyNumberFormat="1" applyFont="1" applyFill="1" applyBorder="1"/>
    <xf numFmtId="1" fontId="26" fillId="35" borderId="0" xfId="0" applyNumberFormat="1" applyFont="1" applyFill="1"/>
    <xf numFmtId="0" fontId="22" fillId="40" borderId="0" xfId="0" applyFont="1" applyFill="1" applyBorder="1"/>
    <xf numFmtId="4" fontId="22" fillId="40" borderId="0" xfId="0" applyNumberFormat="1" applyFont="1" applyFill="1" applyBorder="1"/>
    <xf numFmtId="2" fontId="22" fillId="40" borderId="0" xfId="0" applyNumberFormat="1" applyFont="1" applyFill="1" applyBorder="1"/>
    <xf numFmtId="1" fontId="26" fillId="32" borderId="0" xfId="0" applyNumberFormat="1" applyFont="1" applyFill="1" applyBorder="1"/>
    <xf numFmtId="0" fontId="35" fillId="42" borderId="0" xfId="0" applyFont="1" applyFill="1" applyBorder="1"/>
    <xf numFmtId="0" fontId="42" fillId="43" borderId="0" xfId="0" applyFont="1" applyFill="1" applyBorder="1"/>
    <xf numFmtId="0" fontId="42" fillId="44" borderId="0" xfId="0" applyFont="1" applyFill="1" applyBorder="1"/>
    <xf numFmtId="0" fontId="0" fillId="0" borderId="0" xfId="0" applyFill="1"/>
    <xf numFmtId="2" fontId="0" fillId="0" borderId="0" xfId="0" applyNumberFormat="1" applyFill="1"/>
    <xf numFmtId="1" fontId="26" fillId="0" borderId="0" xfId="0" applyNumberFormat="1" applyFont="1" applyFill="1"/>
    <xf numFmtId="2" fontId="22" fillId="0" borderId="0" xfId="0" applyNumberFormat="1" applyFont="1" applyFill="1"/>
    <xf numFmtId="0" fontId="25" fillId="34" borderId="0" xfId="0" applyFont="1" applyFill="1" applyBorder="1"/>
    <xf numFmtId="0" fontId="22" fillId="45" borderId="0" xfId="0" applyFont="1" applyFill="1" applyBorder="1"/>
    <xf numFmtId="3" fontId="34" fillId="45" borderId="0" xfId="0" applyNumberFormat="1" applyFont="1" applyFill="1" applyBorder="1"/>
    <xf numFmtId="44" fontId="33" fillId="45" borderId="0" xfId="82" applyFont="1" applyFill="1" applyBorder="1"/>
    <xf numFmtId="164" fontId="22" fillId="45" borderId="0" xfId="0" applyNumberFormat="1" applyFont="1" applyFill="1" applyBorder="1"/>
    <xf numFmtId="44" fontId="33" fillId="35" borderId="0" xfId="82" applyFont="1" applyFill="1" applyBorder="1"/>
    <xf numFmtId="2" fontId="0" fillId="38" borderId="0" xfId="0" applyNumberFormat="1" applyFont="1" applyFill="1"/>
    <xf numFmtId="0" fontId="35" fillId="40" borderId="0" xfId="0" applyFont="1" applyFill="1" applyBorder="1"/>
    <xf numFmtId="1" fontId="37" fillId="40" borderId="0" xfId="0" applyNumberFormat="1" applyFont="1" applyFill="1" applyBorder="1"/>
    <xf numFmtId="167" fontId="39" fillId="40" borderId="0" xfId="0" applyNumberFormat="1" applyFont="1" applyFill="1" applyBorder="1"/>
    <xf numFmtId="167" fontId="37" fillId="40" borderId="0" xfId="0" applyNumberFormat="1" applyFont="1" applyFill="1" applyBorder="1"/>
    <xf numFmtId="2" fontId="40" fillId="40" borderId="0" xfId="0" applyNumberFormat="1" applyFont="1" applyFill="1" applyBorder="1"/>
    <xf numFmtId="1" fontId="35" fillId="40" borderId="0" xfId="0" applyNumberFormat="1" applyFont="1" applyFill="1" applyBorder="1"/>
    <xf numFmtId="44" fontId="39" fillId="38" borderId="0" xfId="82" applyFont="1" applyFill="1" applyBorder="1"/>
    <xf numFmtId="0" fontId="35" fillId="39" borderId="0" xfId="0" applyFont="1" applyFill="1"/>
    <xf numFmtId="2" fontId="35" fillId="39" borderId="0" xfId="0" applyNumberFormat="1" applyFont="1" applyFill="1"/>
    <xf numFmtId="167" fontId="36" fillId="39" borderId="0" xfId="0" applyNumberFormat="1" applyFont="1" applyFill="1"/>
    <xf numFmtId="2" fontId="35" fillId="38" borderId="0" xfId="0" applyNumberFormat="1" applyFont="1" applyFill="1"/>
    <xf numFmtId="10" fontId="33" fillId="35" borderId="0" xfId="0" applyNumberFormat="1" applyFont="1" applyFill="1" applyBorder="1"/>
    <xf numFmtId="0" fontId="35" fillId="36" borderId="0" xfId="0" applyFont="1" applyFill="1" applyBorder="1"/>
    <xf numFmtId="170" fontId="43" fillId="33" borderId="0" xfId="83" applyNumberFormat="1" applyFont="1" applyFill="1" applyBorder="1"/>
    <xf numFmtId="0" fontId="24" fillId="37" borderId="0" xfId="0" applyFont="1" applyFill="1" applyBorder="1"/>
    <xf numFmtId="44" fontId="38" fillId="37" borderId="0" xfId="82" applyFont="1" applyFill="1" applyBorder="1"/>
    <xf numFmtId="164" fontId="23" fillId="37" borderId="0" xfId="0" applyNumberFormat="1" applyFont="1" applyFill="1" applyBorder="1"/>
    <xf numFmtId="2" fontId="40" fillId="37" borderId="0" xfId="0" applyNumberFormat="1" applyFont="1" applyFill="1" applyBorder="1"/>
    <xf numFmtId="0" fontId="35" fillId="36" borderId="0" xfId="0" applyFont="1" applyFill="1"/>
    <xf numFmtId="1" fontId="43" fillId="35" borderId="0" xfId="0" applyNumberFormat="1" applyFont="1" applyFill="1" applyBorder="1"/>
    <xf numFmtId="169" fontId="43" fillId="35" borderId="0" xfId="0" applyNumberFormat="1" applyFont="1" applyFill="1" applyBorder="1"/>
    <xf numFmtId="168" fontId="33" fillId="45" borderId="0" xfId="82" applyNumberFormat="1" applyFont="1" applyFill="1" applyBorder="1"/>
    <xf numFmtId="0" fontId="41" fillId="43" borderId="0" xfId="0" applyFont="1" applyFill="1" applyBorder="1" applyAlignment="1">
      <alignment horizontal="right"/>
    </xf>
    <xf numFmtId="0" fontId="41" fillId="46" borderId="0" xfId="0" applyFont="1" applyFill="1" applyBorder="1"/>
    <xf numFmtId="44" fontId="44" fillId="46" borderId="0" xfId="82" applyFont="1" applyFill="1" applyBorder="1"/>
    <xf numFmtId="164" fontId="41" fillId="46" borderId="0" xfId="0" applyNumberFormat="1" applyFont="1" applyFill="1" applyBorder="1"/>
    <xf numFmtId="1" fontId="45" fillId="41" borderId="0" xfId="0" applyNumberFormat="1" applyFont="1" applyFill="1" applyBorder="1"/>
    <xf numFmtId="0" fontId="44" fillId="47" borderId="0" xfId="0" applyFont="1" applyFill="1" applyBorder="1"/>
    <xf numFmtId="3" fontId="46" fillId="47" borderId="0" xfId="0" applyNumberFormat="1" applyFont="1" applyFill="1" applyBorder="1"/>
    <xf numFmtId="44" fontId="44" fillId="47" borderId="0" xfId="82" applyFont="1" applyFill="1" applyBorder="1"/>
    <xf numFmtId="168" fontId="44" fillId="47" borderId="0" xfId="82" applyNumberFormat="1" applyFont="1" applyFill="1" applyBorder="1"/>
    <xf numFmtId="164" fontId="41" fillId="47" borderId="0" xfId="0" applyNumberFormat="1" applyFont="1" applyFill="1" applyBorder="1"/>
    <xf numFmtId="2" fontId="41" fillId="41" borderId="0" xfId="0" applyNumberFormat="1" applyFont="1" applyFill="1" applyBorder="1"/>
    <xf numFmtId="10" fontId="41" fillId="44" borderId="0" xfId="0" applyNumberFormat="1" applyFont="1" applyFill="1" applyBorder="1"/>
    <xf numFmtId="0" fontId="41" fillId="44" borderId="0" xfId="0" applyFont="1" applyFill="1"/>
    <xf numFmtId="1" fontId="52" fillId="33" borderId="0" xfId="0" applyNumberFormat="1" applyFont="1" applyFill="1" applyBorder="1"/>
    <xf numFmtId="169" fontId="52" fillId="33" borderId="0" xfId="0" applyNumberFormat="1" applyFont="1" applyFill="1" applyBorder="1"/>
    <xf numFmtId="44" fontId="0" fillId="0" borderId="0" xfId="82" applyFont="1"/>
    <xf numFmtId="10" fontId="0" fillId="0" borderId="0" xfId="83" applyNumberFormat="1" applyFont="1"/>
    <xf numFmtId="0" fontId="0" fillId="48" borderId="0" xfId="0" applyFill="1"/>
    <xf numFmtId="44" fontId="53" fillId="49" borderId="0" xfId="82" applyFont="1" applyFill="1"/>
    <xf numFmtId="44" fontId="0" fillId="0" borderId="0" xfId="0" applyNumberFormat="1"/>
    <xf numFmtId="9" fontId="53" fillId="50" borderId="0" xfId="83" applyFont="1" applyFill="1"/>
    <xf numFmtId="10" fontId="0" fillId="48" borderId="0" xfId="0" applyNumberFormat="1" applyFill="1"/>
    <xf numFmtId="44" fontId="0" fillId="48" borderId="0" xfId="0" applyNumberFormat="1" applyFill="1"/>
    <xf numFmtId="171" fontId="43" fillId="35" borderId="0" xfId="0" applyNumberFormat="1" applyFont="1" applyFill="1" applyBorder="1"/>
    <xf numFmtId="171" fontId="52" fillId="33" borderId="0" xfId="83" applyNumberFormat="1" applyFont="1" applyFill="1" applyBorder="1"/>
    <xf numFmtId="171" fontId="52" fillId="33" borderId="0" xfId="0" applyNumberFormat="1" applyFont="1" applyFill="1" applyBorder="1"/>
    <xf numFmtId="0" fontId="55" fillId="43" borderId="0" xfId="0" applyFont="1" applyFill="1" applyBorder="1" applyAlignment="1">
      <alignment horizontal="right"/>
    </xf>
    <xf numFmtId="1" fontId="52" fillId="33" borderId="0" xfId="0" applyNumberFormat="1" applyFont="1" applyFill="1" applyBorder="1" applyAlignment="1">
      <alignment horizontal="right"/>
    </xf>
    <xf numFmtId="171" fontId="52" fillId="33" borderId="0" xfId="83" applyNumberFormat="1" applyFont="1" applyFill="1" applyBorder="1" applyAlignment="1">
      <alignment horizontal="right"/>
    </xf>
    <xf numFmtId="169" fontId="52" fillId="33" borderId="0" xfId="82" applyNumberFormat="1" applyFont="1" applyFill="1" applyBorder="1" applyAlignment="1">
      <alignment horizontal="right"/>
    </xf>
    <xf numFmtId="0" fontId="56" fillId="43" borderId="0" xfId="0" applyFont="1" applyFill="1" applyBorder="1"/>
    <xf numFmtId="0" fontId="57" fillId="43" borderId="0" xfId="0" applyFont="1" applyFill="1" applyBorder="1"/>
    <xf numFmtId="0" fontId="51" fillId="43" borderId="0" xfId="0" applyFont="1" applyFill="1" applyBorder="1"/>
    <xf numFmtId="0" fontId="53" fillId="36" borderId="0" xfId="0" applyFont="1" applyFill="1" applyBorder="1"/>
    <xf numFmtId="44" fontId="0" fillId="51" borderId="0" xfId="82" applyFont="1" applyFill="1"/>
    <xf numFmtId="0" fontId="0" fillId="51" borderId="0" xfId="0" applyFill="1"/>
    <xf numFmtId="0" fontId="46" fillId="43" borderId="0" xfId="0" applyFont="1" applyFill="1" applyBorder="1"/>
    <xf numFmtId="0" fontId="39" fillId="42" borderId="0" xfId="0" applyFont="1" applyFill="1" applyBorder="1"/>
    <xf numFmtId="0" fontId="39" fillId="36" borderId="0" xfId="0" applyFont="1" applyFill="1" applyBorder="1"/>
    <xf numFmtId="167" fontId="39" fillId="36" borderId="0" xfId="0" applyNumberFormat="1" applyFont="1" applyFill="1" applyBorder="1"/>
    <xf numFmtId="0" fontId="61" fillId="43" borderId="0" xfId="0" applyFont="1" applyFill="1" applyBorder="1"/>
    <xf numFmtId="0" fontId="62" fillId="43" borderId="0" xfId="0" applyFont="1" applyFill="1" applyBorder="1"/>
    <xf numFmtId="0" fontId="63" fillId="44" borderId="0" xfId="0" applyFont="1" applyFill="1" applyBorder="1"/>
    <xf numFmtId="169" fontId="27" fillId="29" borderId="0" xfId="0" applyNumberFormat="1" applyFont="1" applyFill="1"/>
    <xf numFmtId="1" fontId="0" fillId="20" borderId="0" xfId="0" applyNumberFormat="1" applyFill="1" applyAlignment="1">
      <alignment horizontal="right"/>
    </xf>
    <xf numFmtId="0" fontId="0" fillId="42" borderId="0" xfId="0" applyFill="1"/>
    <xf numFmtId="1" fontId="0" fillId="52" borderId="0" xfId="0" applyNumberFormat="1" applyFill="1" applyAlignment="1">
      <alignment horizontal="right"/>
    </xf>
    <xf numFmtId="0" fontId="0" fillId="52" borderId="0" xfId="0" applyFill="1"/>
    <xf numFmtId="169" fontId="27" fillId="53" borderId="0" xfId="0" applyNumberFormat="1" applyFont="1" applyFill="1"/>
    <xf numFmtId="10" fontId="0" fillId="42" borderId="0" xfId="0" applyNumberFormat="1" applyFill="1"/>
    <xf numFmtId="166" fontId="28" fillId="42" borderId="0" xfId="0" applyNumberFormat="1" applyFont="1" applyFill="1" applyBorder="1"/>
    <xf numFmtId="166" fontId="28" fillId="42" borderId="0" xfId="0" applyNumberFormat="1" applyFont="1" applyFill="1"/>
    <xf numFmtId="0" fontId="53" fillId="0" borderId="0" xfId="0" applyFont="1"/>
    <xf numFmtId="0" fontId="59" fillId="44" borderId="0" xfId="0" applyFont="1" applyFill="1"/>
    <xf numFmtId="0" fontId="55" fillId="44" borderId="0" xfId="0" applyFont="1" applyFill="1"/>
    <xf numFmtId="169" fontId="55" fillId="44" borderId="0" xfId="0" applyNumberFormat="1" applyFont="1" applyFill="1"/>
    <xf numFmtId="14" fontId="55" fillId="44" borderId="0" xfId="0" applyNumberFormat="1" applyFont="1" applyFill="1" applyBorder="1"/>
    <xf numFmtId="0" fontId="55" fillId="54" borderId="0" xfId="0" applyNumberFormat="1" applyFont="1" applyFill="1" applyBorder="1" applyAlignment="1">
      <alignment horizontal="right"/>
    </xf>
    <xf numFmtId="169" fontId="65" fillId="55" borderId="0" xfId="0" applyNumberFormat="1" applyFont="1" applyFill="1" applyBorder="1"/>
    <xf numFmtId="0" fontId="66" fillId="0" borderId="0" xfId="0" applyFont="1"/>
    <xf numFmtId="14" fontId="39" fillId="44" borderId="0" xfId="0" applyNumberFormat="1" applyFont="1" applyFill="1" applyBorder="1"/>
    <xf numFmtId="0" fontId="39" fillId="54" borderId="0" xfId="0" applyNumberFormat="1" applyFont="1" applyFill="1" applyBorder="1" applyAlignment="1">
      <alignment horizontal="right"/>
    </xf>
    <xf numFmtId="0" fontId="35" fillId="0" borderId="0" xfId="0" applyFont="1"/>
    <xf numFmtId="0" fontId="67" fillId="30" borderId="0" xfId="0" applyFont="1" applyFill="1"/>
    <xf numFmtId="1" fontId="67" fillId="30" borderId="0" xfId="0" applyNumberFormat="1" applyFont="1" applyFill="1" applyAlignment="1">
      <alignment horizontal="right"/>
    </xf>
    <xf numFmtId="10" fontId="67" fillId="30" borderId="0" xfId="0" applyNumberFormat="1" applyFont="1" applyFill="1"/>
    <xf numFmtId="9" fontId="68" fillId="30" borderId="0" xfId="0" applyNumberFormat="1" applyFont="1" applyFill="1"/>
    <xf numFmtId="9" fontId="68" fillId="30" borderId="0" xfId="0" applyNumberFormat="1" applyFont="1" applyFill="1" applyBorder="1"/>
    <xf numFmtId="0" fontId="69" fillId="30" borderId="0" xfId="0" applyFont="1" applyFill="1"/>
    <xf numFmtId="0" fontId="71" fillId="43" borderId="0" xfId="0" applyFont="1" applyFill="1" applyBorder="1"/>
    <xf numFmtId="0" fontId="73" fillId="44" borderId="0" xfId="0" applyFont="1" applyFill="1"/>
    <xf numFmtId="0" fontId="72" fillId="44" borderId="0" xfId="0" applyFont="1" applyFill="1"/>
    <xf numFmtId="0" fontId="74" fillId="56" borderId="0" xfId="0" applyFont="1" applyFill="1"/>
    <xf numFmtId="0" fontId="75" fillId="44" borderId="0" xfId="0" applyFont="1" applyFill="1"/>
    <xf numFmtId="0" fontId="76" fillId="57" borderId="0" xfId="0" applyFont="1" applyFill="1"/>
    <xf numFmtId="169" fontId="76" fillId="57" borderId="0" xfId="0" applyNumberFormat="1" applyFont="1" applyFill="1"/>
    <xf numFmtId="166" fontId="78" fillId="44" borderId="0" xfId="0" applyNumberFormat="1" applyFont="1" applyFill="1"/>
    <xf numFmtId="0" fontId="77" fillId="44" borderId="0" xfId="0" applyFont="1" applyFill="1"/>
    <xf numFmtId="0" fontId="80" fillId="44" borderId="0" xfId="0" applyFont="1" applyFill="1"/>
    <xf numFmtId="10" fontId="81" fillId="44" borderId="0" xfId="0" applyNumberFormat="1" applyFont="1" applyFill="1"/>
    <xf numFmtId="10" fontId="60" fillId="44" borderId="0" xfId="0" applyNumberFormat="1" applyFont="1" applyFill="1"/>
    <xf numFmtId="169" fontId="78" fillId="44" borderId="0" xfId="0" applyNumberFormat="1" applyFont="1" applyFill="1"/>
    <xf numFmtId="0" fontId="78" fillId="44" borderId="0" xfId="0" applyFont="1" applyFill="1"/>
    <xf numFmtId="0" fontId="78" fillId="44" borderId="0" xfId="0" applyNumberFormat="1" applyFont="1" applyFill="1" applyAlignment="1">
      <alignment horizontal="right"/>
    </xf>
    <xf numFmtId="0" fontId="82" fillId="44" borderId="0" xfId="0" applyFont="1" applyFill="1"/>
    <xf numFmtId="0" fontId="82" fillId="44" borderId="0" xfId="0" applyNumberFormat="1" applyFont="1" applyFill="1" applyAlignment="1">
      <alignment horizontal="right"/>
    </xf>
    <xf numFmtId="0" fontId="77" fillId="44" borderId="0" xfId="0" applyNumberFormat="1" applyFont="1" applyFill="1" applyAlignment="1">
      <alignment horizontal="right"/>
    </xf>
    <xf numFmtId="169" fontId="79" fillId="44" borderId="0" xfId="0" applyNumberFormat="1" applyFont="1" applyFill="1"/>
    <xf numFmtId="166" fontId="79" fillId="44" borderId="0" xfId="0" applyNumberFormat="1" applyFont="1" applyFill="1"/>
    <xf numFmtId="0" fontId="59" fillId="44" borderId="0" xfId="0" applyNumberFormat="1" applyFont="1" applyFill="1" applyAlignment="1">
      <alignment horizontal="right"/>
    </xf>
    <xf numFmtId="0" fontId="83" fillId="44" borderId="0" xfId="0" applyFont="1" applyFill="1"/>
    <xf numFmtId="14" fontId="59" fillId="44" borderId="0" xfId="0" applyNumberFormat="1" applyFont="1" applyFill="1" applyBorder="1"/>
    <xf numFmtId="0" fontId="59" fillId="54" borderId="0" xfId="0" applyNumberFormat="1" applyFont="1" applyFill="1" applyBorder="1" applyAlignment="1">
      <alignment horizontal="right"/>
    </xf>
    <xf numFmtId="10" fontId="80" fillId="44" borderId="0" xfId="0" applyNumberFormat="1" applyFont="1" applyFill="1"/>
    <xf numFmtId="166" fontId="55" fillId="44" borderId="0" xfId="0" applyNumberFormat="1" applyFont="1" applyFill="1"/>
    <xf numFmtId="0" fontId="84" fillId="44" borderId="0" xfId="0" applyFont="1" applyFill="1" applyBorder="1"/>
    <xf numFmtId="0" fontId="84" fillId="44" borderId="0" xfId="0" applyFont="1" applyFill="1"/>
    <xf numFmtId="0" fontId="85" fillId="44" borderId="0" xfId="0" applyFont="1" applyFill="1"/>
    <xf numFmtId="169" fontId="65" fillId="44" borderId="0" xfId="0" applyNumberFormat="1" applyFont="1" applyFill="1"/>
    <xf numFmtId="166" fontId="65" fillId="44" borderId="0" xfId="0" applyNumberFormat="1" applyFont="1" applyFill="1"/>
    <xf numFmtId="165" fontId="60" fillId="44" borderId="0" xfId="0" applyNumberFormat="1" applyFont="1" applyFill="1"/>
    <xf numFmtId="10" fontId="60" fillId="44" borderId="0" xfId="83" applyNumberFormat="1" applyFont="1" applyFill="1"/>
    <xf numFmtId="165" fontId="81" fillId="44" borderId="0" xfId="0" applyNumberFormat="1" applyFont="1" applyFill="1"/>
    <xf numFmtId="44" fontId="80" fillId="44" borderId="0" xfId="82" applyFont="1" applyFill="1"/>
    <xf numFmtId="0" fontId="48" fillId="58" borderId="0" xfId="0" applyFont="1" applyFill="1" applyBorder="1"/>
    <xf numFmtId="2" fontId="48" fillId="58" borderId="0" xfId="0" applyNumberFormat="1" applyFont="1" applyFill="1" applyBorder="1"/>
    <xf numFmtId="4" fontId="48" fillId="58" borderId="0" xfId="0" applyNumberFormat="1" applyFont="1" applyFill="1" applyBorder="1"/>
    <xf numFmtId="9" fontId="60" fillId="59" borderId="0" xfId="82" applyNumberFormat="1" applyFont="1" applyFill="1" applyBorder="1"/>
    <xf numFmtId="44" fontId="59" fillId="59" borderId="0" xfId="82" applyFont="1" applyFill="1" applyBorder="1"/>
    <xf numFmtId="2" fontId="48" fillId="58" borderId="0" xfId="0" applyNumberFormat="1" applyFont="1" applyFill="1" applyBorder="1" applyAlignment="1">
      <alignment horizontal="center"/>
    </xf>
    <xf numFmtId="2" fontId="48" fillId="58" borderId="0" xfId="0" applyNumberFormat="1" applyFont="1" applyFill="1" applyBorder="1" applyAlignment="1">
      <alignment horizontal="right"/>
    </xf>
    <xf numFmtId="10" fontId="50" fillId="60" borderId="0" xfId="0" applyNumberFormat="1" applyFont="1" applyFill="1"/>
    <xf numFmtId="2" fontId="48" fillId="60" borderId="0" xfId="0" applyNumberFormat="1" applyFont="1" applyFill="1"/>
    <xf numFmtId="0" fontId="49" fillId="58" borderId="0" xfId="0" applyFont="1" applyFill="1" applyBorder="1"/>
    <xf numFmtId="2" fontId="70" fillId="58" borderId="0" xfId="0" applyNumberFormat="1" applyFont="1" applyFill="1" applyBorder="1" applyAlignment="1">
      <alignment horizontal="center"/>
    </xf>
    <xf numFmtId="10" fontId="64" fillId="60" borderId="0" xfId="0" applyNumberFormat="1" applyFont="1" applyFill="1" applyBorder="1" applyAlignment="1">
      <alignment horizontal="right"/>
    </xf>
    <xf numFmtId="10" fontId="64" fillId="60" borderId="0" xfId="83" applyNumberFormat="1" applyFont="1" applyFill="1" applyAlignment="1">
      <alignment horizontal="right"/>
    </xf>
    <xf numFmtId="10" fontId="50" fillId="60" borderId="0" xfId="83" applyNumberFormat="1" applyFont="1" applyFill="1"/>
    <xf numFmtId="0" fontId="48" fillId="59" borderId="0" xfId="0" applyFont="1" applyFill="1" applyBorder="1"/>
    <xf numFmtId="3" fontId="51" fillId="59" borderId="0" xfId="0" applyNumberFormat="1" applyFont="1" applyFill="1" applyBorder="1"/>
    <xf numFmtId="44" fontId="50" fillId="59" borderId="0" xfId="82" applyFont="1" applyFill="1" applyBorder="1"/>
    <xf numFmtId="168" fontId="50" fillId="59" borderId="0" xfId="82" applyNumberFormat="1" applyFont="1" applyFill="1" applyBorder="1"/>
    <xf numFmtId="164" fontId="48" fillId="59" borderId="0" xfId="0" applyNumberFormat="1" applyFont="1" applyFill="1" applyBorder="1" applyAlignment="1">
      <alignment horizontal="center"/>
    </xf>
    <xf numFmtId="164" fontId="48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 applyAlignment="1">
      <alignment horizontal="right"/>
    </xf>
    <xf numFmtId="44" fontId="50" fillId="60" borderId="0" xfId="82" applyFont="1" applyFill="1" applyBorder="1"/>
    <xf numFmtId="0" fontId="44" fillId="59" borderId="0" xfId="0" applyFont="1" applyFill="1" applyBorder="1"/>
    <xf numFmtId="10" fontId="54" fillId="59" borderId="0" xfId="83" applyNumberFormat="1" applyFont="1" applyFill="1" applyBorder="1"/>
    <xf numFmtId="44" fontId="44" fillId="59" borderId="0" xfId="82" applyFont="1" applyFill="1" applyBorder="1"/>
    <xf numFmtId="10" fontId="47" fillId="59" borderId="0" xfId="83" applyNumberFormat="1" applyFont="1" applyFill="1" applyBorder="1"/>
    <xf numFmtId="10" fontId="58" fillId="58" borderId="0" xfId="83" applyNumberFormat="1" applyFont="1" applyFill="1" applyBorder="1"/>
    <xf numFmtId="168" fontId="44" fillId="59" borderId="0" xfId="82" applyNumberFormat="1" applyFont="1" applyFill="1" applyBorder="1"/>
    <xf numFmtId="169" fontId="44" fillId="59" borderId="0" xfId="82" applyNumberFormat="1" applyFont="1" applyFill="1" applyBorder="1"/>
    <xf numFmtId="164" fontId="41" fillId="59" borderId="0" xfId="0" applyNumberFormat="1" applyFont="1" applyFill="1" applyBorder="1" applyAlignment="1">
      <alignment horizontal="center"/>
    </xf>
    <xf numFmtId="164" fontId="41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/>
    <xf numFmtId="44" fontId="44" fillId="60" borderId="0" xfId="82" applyFont="1" applyFill="1" applyBorder="1"/>
    <xf numFmtId="0" fontId="31" fillId="61" borderId="0" xfId="0" applyFont="1" applyFill="1" applyBorder="1"/>
    <xf numFmtId="2" fontId="31" fillId="61" borderId="0" xfId="0" applyNumberFormat="1" applyFont="1" applyFill="1" applyBorder="1"/>
    <xf numFmtId="4" fontId="31" fillId="61" borderId="0" xfId="0" applyNumberFormat="1" applyFont="1" applyFill="1" applyBorder="1"/>
    <xf numFmtId="2" fontId="31" fillId="61" borderId="0" xfId="0" applyNumberFormat="1" applyFont="1" applyFill="1" applyBorder="1" applyAlignment="1">
      <alignment horizontal="center"/>
    </xf>
    <xf numFmtId="2" fontId="31" fillId="61" borderId="0" xfId="0" applyNumberFormat="1" applyFont="1" applyFill="1" applyBorder="1" applyAlignment="1">
      <alignment horizontal="right"/>
    </xf>
    <xf numFmtId="0" fontId="35" fillId="58" borderId="0" xfId="0" applyFont="1" applyFill="1" applyBorder="1"/>
    <xf numFmtId="1" fontId="47" fillId="58" borderId="0" xfId="0" applyNumberFormat="1" applyFont="1" applyFill="1" applyBorder="1"/>
    <xf numFmtId="167" fontId="39" fillId="58" borderId="0" xfId="0" applyNumberFormat="1" applyFont="1" applyFill="1" applyBorder="1"/>
    <xf numFmtId="167" fontId="47" fillId="58" borderId="0" xfId="0" applyNumberFormat="1" applyFont="1" applyFill="1" applyBorder="1"/>
    <xf numFmtId="9" fontId="58" fillId="58" borderId="0" xfId="83" applyFont="1" applyFill="1" applyBorder="1"/>
    <xf numFmtId="2" fontId="40" fillId="58" borderId="0" xfId="0" applyNumberFormat="1" applyFont="1" applyFill="1" applyBorder="1"/>
    <xf numFmtId="169" fontId="47" fillId="58" borderId="0" xfId="0" applyNumberFormat="1" applyFont="1" applyFill="1" applyBorder="1" applyAlignment="1">
      <alignment horizontal="right"/>
    </xf>
    <xf numFmtId="1" fontId="39" fillId="58" borderId="0" xfId="0" applyNumberFormat="1" applyFont="1" applyFill="1" applyBorder="1" applyAlignment="1">
      <alignment horizontal="center"/>
    </xf>
    <xf numFmtId="1" fontId="47" fillId="58" borderId="0" xfId="0" applyNumberFormat="1" applyFont="1" applyFill="1" applyBorder="1" applyAlignment="1">
      <alignment horizontal="right"/>
    </xf>
    <xf numFmtId="44" fontId="39" fillId="60" borderId="0" xfId="82" applyFont="1" applyFill="1" applyBorder="1"/>
    <xf numFmtId="10" fontId="47" fillId="60" borderId="0" xfId="83" applyNumberFormat="1" applyFont="1" applyFill="1" applyBorder="1"/>
    <xf numFmtId="0" fontId="35" fillId="49" borderId="0" xfId="0" applyFont="1" applyFill="1"/>
    <xf numFmtId="2" fontId="35" fillId="49" borderId="0" xfId="0" applyNumberFormat="1" applyFont="1" applyFill="1"/>
    <xf numFmtId="167" fontId="36" fillId="49" borderId="0" xfId="0" applyNumberFormat="1" applyFont="1" applyFill="1"/>
    <xf numFmtId="2" fontId="35" fillId="49" borderId="0" xfId="0" applyNumberFormat="1" applyFont="1" applyFill="1" applyAlignment="1">
      <alignment horizontal="center"/>
    </xf>
    <xf numFmtId="2" fontId="35" fillId="49" borderId="0" xfId="0" applyNumberFormat="1" applyFont="1" applyFill="1" applyAlignment="1">
      <alignment horizontal="right"/>
    </xf>
    <xf numFmtId="2" fontId="35" fillId="60" borderId="0" xfId="0" applyNumberFormat="1" applyFont="1" applyFill="1"/>
    <xf numFmtId="0" fontId="48" fillId="62" borderId="0" xfId="0" applyFont="1" applyFill="1" applyBorder="1"/>
    <xf numFmtId="2" fontId="48" fillId="62" borderId="0" xfId="0" applyNumberFormat="1" applyFont="1" applyFill="1" applyBorder="1"/>
    <xf numFmtId="4" fontId="48" fillId="62" borderId="0" xfId="0" applyNumberFormat="1" applyFont="1" applyFill="1" applyBorder="1"/>
    <xf numFmtId="9" fontId="60" fillId="63" borderId="0" xfId="82" applyNumberFormat="1" applyFont="1" applyFill="1" applyBorder="1"/>
    <xf numFmtId="44" fontId="59" fillId="63" borderId="0" xfId="82" applyFont="1" applyFill="1" applyBorder="1"/>
    <xf numFmtId="2" fontId="48" fillId="62" borderId="0" xfId="0" applyNumberFormat="1" applyFont="1" applyFill="1" applyBorder="1" applyAlignment="1">
      <alignment horizontal="center"/>
    </xf>
    <xf numFmtId="2" fontId="48" fillId="62" borderId="0" xfId="0" applyNumberFormat="1" applyFont="1" applyFill="1" applyBorder="1" applyAlignment="1">
      <alignment horizontal="right"/>
    </xf>
    <xf numFmtId="10" fontId="50" fillId="64" borderId="0" xfId="0" applyNumberFormat="1" applyFont="1" applyFill="1"/>
    <xf numFmtId="2" fontId="48" fillId="64" borderId="0" xfId="0" applyNumberFormat="1" applyFont="1" applyFill="1"/>
    <xf numFmtId="0" fontId="49" fillId="62" borderId="0" xfId="0" applyFont="1" applyFill="1" applyBorder="1"/>
    <xf numFmtId="2" fontId="70" fillId="62" borderId="0" xfId="0" applyNumberFormat="1" applyFont="1" applyFill="1" applyBorder="1" applyAlignment="1">
      <alignment horizontal="center"/>
    </xf>
    <xf numFmtId="10" fontId="64" fillId="64" borderId="0" xfId="0" applyNumberFormat="1" applyFont="1" applyFill="1" applyBorder="1" applyAlignment="1">
      <alignment horizontal="right"/>
    </xf>
    <xf numFmtId="10" fontId="64" fillId="64" borderId="0" xfId="83" applyNumberFormat="1" applyFont="1" applyFill="1" applyAlignment="1">
      <alignment horizontal="right"/>
    </xf>
    <xf numFmtId="10" fontId="50" fillId="64" borderId="0" xfId="83" applyNumberFormat="1" applyFont="1" applyFill="1"/>
    <xf numFmtId="0" fontId="48" fillId="63" borderId="0" xfId="0" applyFont="1" applyFill="1" applyBorder="1"/>
    <xf numFmtId="3" fontId="51" fillId="63" borderId="0" xfId="0" applyNumberFormat="1" applyFont="1" applyFill="1" applyBorder="1"/>
    <xf numFmtId="44" fontId="50" fillId="63" borderId="0" xfId="82" applyFont="1" applyFill="1" applyBorder="1"/>
    <xf numFmtId="168" fontId="50" fillId="63" borderId="0" xfId="82" applyNumberFormat="1" applyFont="1" applyFill="1" applyBorder="1"/>
    <xf numFmtId="164" fontId="48" fillId="63" borderId="0" xfId="0" applyNumberFormat="1" applyFont="1" applyFill="1" applyBorder="1" applyAlignment="1">
      <alignment horizontal="center"/>
    </xf>
    <xf numFmtId="164" fontId="48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 applyAlignment="1">
      <alignment horizontal="right"/>
    </xf>
    <xf numFmtId="44" fontId="50" fillId="64" borderId="0" xfId="82" applyFont="1" applyFill="1" applyBorder="1"/>
    <xf numFmtId="0" fontId="44" fillId="63" borderId="0" xfId="0" applyFont="1" applyFill="1" applyBorder="1"/>
    <xf numFmtId="10" fontId="54" fillId="63" borderId="0" xfId="83" applyNumberFormat="1" applyFont="1" applyFill="1" applyBorder="1"/>
    <xf numFmtId="44" fontId="44" fillId="63" borderId="0" xfId="82" applyFont="1" applyFill="1" applyBorder="1"/>
    <xf numFmtId="10" fontId="47" fillId="63" borderId="0" xfId="83" applyNumberFormat="1" applyFont="1" applyFill="1" applyBorder="1"/>
    <xf numFmtId="10" fontId="58" fillId="62" borderId="0" xfId="83" applyNumberFormat="1" applyFont="1" applyFill="1" applyBorder="1"/>
    <xf numFmtId="168" fontId="44" fillId="63" borderId="0" xfId="82" applyNumberFormat="1" applyFont="1" applyFill="1" applyBorder="1"/>
    <xf numFmtId="169" fontId="44" fillId="63" borderId="0" xfId="82" applyNumberFormat="1" applyFont="1" applyFill="1" applyBorder="1"/>
    <xf numFmtId="164" fontId="41" fillId="63" borderId="0" xfId="0" applyNumberFormat="1" applyFont="1" applyFill="1" applyBorder="1" applyAlignment="1">
      <alignment horizontal="center"/>
    </xf>
    <xf numFmtId="164" fontId="41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/>
    <xf numFmtId="44" fontId="44" fillId="64" borderId="0" xfId="82" applyFont="1" applyFill="1" applyBorder="1"/>
    <xf numFmtId="0" fontId="31" fillId="65" borderId="0" xfId="0" applyFont="1" applyFill="1" applyBorder="1"/>
    <xf numFmtId="2" fontId="31" fillId="65" borderId="0" xfId="0" applyNumberFormat="1" applyFont="1" applyFill="1" applyBorder="1"/>
    <xf numFmtId="4" fontId="31" fillId="65" borderId="0" xfId="0" applyNumberFormat="1" applyFont="1" applyFill="1" applyBorder="1"/>
    <xf numFmtId="2" fontId="31" fillId="65" borderId="0" xfId="0" applyNumberFormat="1" applyFont="1" applyFill="1" applyBorder="1" applyAlignment="1">
      <alignment horizontal="center"/>
    </xf>
    <xf numFmtId="2" fontId="31" fillId="65" borderId="0" xfId="0" applyNumberFormat="1" applyFont="1" applyFill="1" applyBorder="1" applyAlignment="1">
      <alignment horizontal="right"/>
    </xf>
    <xf numFmtId="0" fontId="35" fillId="62" borderId="0" xfId="0" applyFont="1" applyFill="1" applyBorder="1"/>
    <xf numFmtId="1" fontId="47" fillId="62" borderId="0" xfId="0" applyNumberFormat="1" applyFont="1" applyFill="1" applyBorder="1"/>
    <xf numFmtId="167" fontId="39" fillId="62" borderId="0" xfId="0" applyNumberFormat="1" applyFont="1" applyFill="1" applyBorder="1"/>
    <xf numFmtId="167" fontId="47" fillId="62" borderId="0" xfId="0" applyNumberFormat="1" applyFont="1" applyFill="1" applyBorder="1"/>
    <xf numFmtId="9" fontId="58" fillId="62" borderId="0" xfId="83" applyFont="1" applyFill="1" applyBorder="1"/>
    <xf numFmtId="2" fontId="40" fillId="62" borderId="0" xfId="0" applyNumberFormat="1" applyFont="1" applyFill="1" applyBorder="1"/>
    <xf numFmtId="169" fontId="47" fillId="62" borderId="0" xfId="0" applyNumberFormat="1" applyFont="1" applyFill="1" applyBorder="1" applyAlignment="1">
      <alignment horizontal="right"/>
    </xf>
    <xf numFmtId="1" fontId="39" fillId="62" borderId="0" xfId="0" applyNumberFormat="1" applyFont="1" applyFill="1" applyBorder="1" applyAlignment="1">
      <alignment horizontal="center"/>
    </xf>
    <xf numFmtId="1" fontId="47" fillId="62" borderId="0" xfId="0" applyNumberFormat="1" applyFont="1" applyFill="1" applyBorder="1" applyAlignment="1">
      <alignment horizontal="right"/>
    </xf>
    <xf numFmtId="44" fontId="39" fillId="64" borderId="0" xfId="82" applyFont="1" applyFill="1" applyBorder="1"/>
    <xf numFmtId="10" fontId="47" fillId="64" borderId="0" xfId="83" applyNumberFormat="1" applyFont="1" applyFill="1" applyBorder="1"/>
    <xf numFmtId="0" fontId="35" fillId="66" borderId="0" xfId="0" applyFont="1" applyFill="1"/>
    <xf numFmtId="2" fontId="35" fillId="66" borderId="0" xfId="0" applyNumberFormat="1" applyFont="1" applyFill="1"/>
    <xf numFmtId="167" fontId="36" fillId="66" borderId="0" xfId="0" applyNumberFormat="1" applyFont="1" applyFill="1"/>
    <xf numFmtId="2" fontId="35" fillId="66" borderId="0" xfId="0" applyNumberFormat="1" applyFont="1" applyFill="1" applyAlignment="1">
      <alignment horizontal="center"/>
    </xf>
    <xf numFmtId="2" fontId="35" fillId="66" borderId="0" xfId="0" applyNumberFormat="1" applyFont="1" applyFill="1" applyAlignment="1">
      <alignment horizontal="right"/>
    </xf>
    <xf numFmtId="2" fontId="35" fillId="64" borderId="0" xfId="0" applyNumberFormat="1" applyFont="1" applyFill="1"/>
    <xf numFmtId="0" fontId="0" fillId="66" borderId="0" xfId="0" applyFill="1"/>
    <xf numFmtId="2" fontId="0" fillId="66" borderId="0" xfId="0" applyNumberFormat="1" applyFill="1"/>
    <xf numFmtId="2" fontId="0" fillId="66" borderId="0" xfId="0" applyNumberFormat="1" applyFill="1" applyAlignment="1">
      <alignment horizontal="center"/>
    </xf>
    <xf numFmtId="2" fontId="0" fillId="66" borderId="0" xfId="0" applyNumberFormat="1" applyFill="1" applyAlignment="1">
      <alignment horizontal="right"/>
    </xf>
    <xf numFmtId="2" fontId="22" fillId="66" borderId="0" xfId="0" applyNumberFormat="1" applyFont="1" applyFill="1"/>
    <xf numFmtId="2" fontId="22" fillId="64" borderId="0" xfId="0" applyNumberFormat="1" applyFont="1" applyFill="1"/>
    <xf numFmtId="1" fontId="26" fillId="67" borderId="0" xfId="0" applyNumberFormat="1" applyFont="1" applyFill="1" applyBorder="1"/>
    <xf numFmtId="0" fontId="48" fillId="34" borderId="0" xfId="0" applyFont="1" applyFill="1" applyBorder="1"/>
    <xf numFmtId="2" fontId="48" fillId="34" borderId="0" xfId="0" applyNumberFormat="1" applyFont="1" applyFill="1" applyBorder="1"/>
    <xf numFmtId="4" fontId="48" fillId="34" borderId="0" xfId="0" applyNumberFormat="1" applyFont="1" applyFill="1" applyBorder="1"/>
    <xf numFmtId="9" fontId="60" fillId="45" borderId="0" xfId="82" applyNumberFormat="1" applyFont="1" applyFill="1" applyBorder="1"/>
    <xf numFmtId="44" fontId="59" fillId="45" borderId="0" xfId="82" applyFont="1" applyFill="1" applyBorder="1"/>
    <xf numFmtId="2" fontId="48" fillId="34" borderId="0" xfId="0" applyNumberFormat="1" applyFont="1" applyFill="1" applyBorder="1" applyAlignment="1">
      <alignment horizontal="center"/>
    </xf>
    <xf numFmtId="2" fontId="48" fillId="34" borderId="0" xfId="0" applyNumberFormat="1" applyFont="1" applyFill="1" applyBorder="1" applyAlignment="1">
      <alignment horizontal="right"/>
    </xf>
    <xf numFmtId="10" fontId="50" fillId="35" borderId="0" xfId="0" applyNumberFormat="1" applyFont="1" applyFill="1"/>
    <xf numFmtId="2" fontId="48" fillId="35" borderId="0" xfId="0" applyNumberFormat="1" applyFont="1" applyFill="1"/>
    <xf numFmtId="0" fontId="49" fillId="34" borderId="0" xfId="0" applyFont="1" applyFill="1" applyBorder="1"/>
    <xf numFmtId="2" fontId="70" fillId="34" borderId="0" xfId="0" applyNumberFormat="1" applyFont="1" applyFill="1" applyBorder="1" applyAlignment="1">
      <alignment horizontal="center"/>
    </xf>
    <xf numFmtId="10" fontId="64" fillId="35" borderId="0" xfId="0" applyNumberFormat="1" applyFont="1" applyFill="1" applyBorder="1" applyAlignment="1">
      <alignment horizontal="right"/>
    </xf>
    <xf numFmtId="10" fontId="64" fillId="35" borderId="0" xfId="83" applyNumberFormat="1" applyFont="1" applyFill="1" applyAlignment="1">
      <alignment horizontal="right"/>
    </xf>
    <xf numFmtId="10" fontId="50" fillId="35" borderId="0" xfId="83" applyNumberFormat="1" applyFont="1" applyFill="1"/>
    <xf numFmtId="0" fontId="48" fillId="45" borderId="0" xfId="0" applyFont="1" applyFill="1" applyBorder="1"/>
    <xf numFmtId="3" fontId="51" fillId="45" borderId="0" xfId="0" applyNumberFormat="1" applyFont="1" applyFill="1" applyBorder="1"/>
    <xf numFmtId="44" fontId="50" fillId="45" borderId="0" xfId="82" applyFont="1" applyFill="1" applyBorder="1"/>
    <xf numFmtId="168" fontId="50" fillId="45" borderId="0" xfId="82" applyNumberFormat="1" applyFont="1" applyFill="1" applyBorder="1"/>
    <xf numFmtId="164" fontId="48" fillId="45" borderId="0" xfId="0" applyNumberFormat="1" applyFont="1" applyFill="1" applyBorder="1" applyAlignment="1">
      <alignment horizontal="center"/>
    </xf>
    <xf numFmtId="164" fontId="48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 applyAlignment="1">
      <alignment horizontal="right"/>
    </xf>
    <xf numFmtId="44" fontId="50" fillId="35" borderId="0" xfId="82" applyFont="1" applyFill="1" applyBorder="1"/>
    <xf numFmtId="0" fontId="44" fillId="45" borderId="0" xfId="0" applyFont="1" applyFill="1" applyBorder="1"/>
    <xf numFmtId="10" fontId="54" fillId="45" borderId="0" xfId="83" applyNumberFormat="1" applyFont="1" applyFill="1" applyBorder="1"/>
    <xf numFmtId="44" fontId="44" fillId="45" borderId="0" xfId="82" applyFont="1" applyFill="1" applyBorder="1"/>
    <xf numFmtId="10" fontId="47" fillId="45" borderId="0" xfId="83" applyNumberFormat="1" applyFont="1" applyFill="1" applyBorder="1"/>
    <xf numFmtId="10" fontId="58" fillId="34" borderId="0" xfId="83" applyNumberFormat="1" applyFont="1" applyFill="1" applyBorder="1"/>
    <xf numFmtId="168" fontId="44" fillId="45" borderId="0" xfId="82" applyNumberFormat="1" applyFont="1" applyFill="1" applyBorder="1"/>
    <xf numFmtId="169" fontId="44" fillId="45" borderId="0" xfId="82" applyNumberFormat="1" applyFont="1" applyFill="1" applyBorder="1"/>
    <xf numFmtId="164" fontId="41" fillId="45" borderId="0" xfId="0" applyNumberFormat="1" applyFont="1" applyFill="1" applyBorder="1" applyAlignment="1">
      <alignment horizontal="center"/>
    </xf>
    <xf numFmtId="164" fontId="41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/>
    <xf numFmtId="44" fontId="44" fillId="35" borderId="0" xfId="82" applyFont="1" applyFill="1" applyBorder="1"/>
    <xf numFmtId="0" fontId="31" fillId="68" borderId="0" xfId="0" applyFont="1" applyFill="1" applyBorder="1"/>
    <xf numFmtId="2" fontId="31" fillId="68" borderId="0" xfId="0" applyNumberFormat="1" applyFont="1" applyFill="1" applyBorder="1"/>
    <xf numFmtId="4" fontId="31" fillId="68" borderId="0" xfId="0" applyNumberFormat="1" applyFont="1" applyFill="1" applyBorder="1"/>
    <xf numFmtId="2" fontId="31" fillId="68" borderId="0" xfId="0" applyNumberFormat="1" applyFont="1" applyFill="1" applyBorder="1" applyAlignment="1">
      <alignment horizontal="center"/>
    </xf>
    <xf numFmtId="2" fontId="31" fillId="68" borderId="0" xfId="0" applyNumberFormat="1" applyFont="1" applyFill="1" applyBorder="1" applyAlignment="1">
      <alignment horizontal="right"/>
    </xf>
    <xf numFmtId="0" fontId="35" fillId="34" borderId="0" xfId="0" applyFont="1" applyFill="1" applyBorder="1"/>
    <xf numFmtId="1" fontId="47" fillId="34" borderId="0" xfId="0" applyNumberFormat="1" applyFont="1" applyFill="1" applyBorder="1"/>
    <xf numFmtId="167" fontId="39" fillId="34" borderId="0" xfId="0" applyNumberFormat="1" applyFont="1" applyFill="1" applyBorder="1"/>
    <xf numFmtId="167" fontId="47" fillId="34" borderId="0" xfId="0" applyNumberFormat="1" applyFont="1" applyFill="1" applyBorder="1"/>
    <xf numFmtId="9" fontId="58" fillId="34" borderId="0" xfId="83" applyFont="1" applyFill="1" applyBorder="1"/>
    <xf numFmtId="2" fontId="40" fillId="34" borderId="0" xfId="0" applyNumberFormat="1" applyFont="1" applyFill="1" applyBorder="1"/>
    <xf numFmtId="169" fontId="47" fillId="34" borderId="0" xfId="0" applyNumberFormat="1" applyFont="1" applyFill="1" applyBorder="1" applyAlignment="1">
      <alignment horizontal="right"/>
    </xf>
    <xf numFmtId="1" fontId="39" fillId="34" borderId="0" xfId="0" applyNumberFormat="1" applyFont="1" applyFill="1" applyBorder="1" applyAlignment="1">
      <alignment horizontal="center"/>
    </xf>
    <xf numFmtId="1" fontId="47" fillId="34" borderId="0" xfId="0" applyNumberFormat="1" applyFont="1" applyFill="1" applyBorder="1" applyAlignment="1">
      <alignment horizontal="right"/>
    </xf>
    <xf numFmtId="44" fontId="39" fillId="35" borderId="0" xfId="82" applyFont="1" applyFill="1" applyBorder="1"/>
    <xf numFmtId="10" fontId="47" fillId="35" borderId="0" xfId="83" applyNumberFormat="1" applyFont="1" applyFill="1" applyBorder="1"/>
    <xf numFmtId="2" fontId="35" fillId="36" borderId="0" xfId="0" applyNumberFormat="1" applyFont="1" applyFill="1"/>
    <xf numFmtId="167" fontId="36" fillId="36" borderId="0" xfId="0" applyNumberFormat="1" applyFont="1" applyFill="1"/>
    <xf numFmtId="2" fontId="35" fillId="36" borderId="0" xfId="0" applyNumberFormat="1" applyFont="1" applyFill="1" applyAlignment="1">
      <alignment horizontal="center"/>
    </xf>
    <xf numFmtId="2" fontId="35" fillId="36" borderId="0" xfId="0" applyNumberFormat="1" applyFont="1" applyFill="1" applyAlignment="1">
      <alignment horizontal="right"/>
    </xf>
    <xf numFmtId="2" fontId="35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right"/>
    </xf>
    <xf numFmtId="2" fontId="22" fillId="36" borderId="0" xfId="0" applyNumberFormat="1" applyFont="1" applyFill="1"/>
    <xf numFmtId="2" fontId="22" fillId="35" borderId="0" xfId="0" applyNumberFormat="1" applyFont="1" applyFill="1"/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r1" xfId="7"/>
    <cellStyle name="20% - Cor2" xfId="8"/>
    <cellStyle name="20% - Cor3" xfId="9"/>
    <cellStyle name="20% - Cor4" xfId="10"/>
    <cellStyle name="20% - Cor5" xfId="11"/>
    <cellStyle name="20% - Cor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Cor1" xfId="19"/>
    <cellStyle name="40% - Cor2" xfId="20"/>
    <cellStyle name="40% - Cor3" xfId="21"/>
    <cellStyle name="40% - Cor4" xfId="22"/>
    <cellStyle name="40% - Cor5" xfId="23"/>
    <cellStyle name="40% - Cor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Cor1" xfId="31"/>
    <cellStyle name="60% - Cor2" xfId="32"/>
    <cellStyle name="60% - Cor3" xfId="33"/>
    <cellStyle name="60% - Cor4" xfId="34"/>
    <cellStyle name="60% - Cor5" xfId="35"/>
    <cellStyle name="60% - Cor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beçalho 1" xfId="44"/>
    <cellStyle name="Cabeçalho 2" xfId="45"/>
    <cellStyle name="Cabeçalho 3" xfId="46"/>
    <cellStyle name="Cabeçalho 4" xfId="47"/>
    <cellStyle name="Calculation" xfId="48" builtinId="22" customBuiltin="1"/>
    <cellStyle name="Cálculo" xfId="49"/>
    <cellStyle name="Célula Ligada" xfId="50"/>
    <cellStyle name="Check Cell" xfId="51" builtinId="23" customBuiltin="1"/>
    <cellStyle name="Cor1" xfId="52"/>
    <cellStyle name="Cor2" xfId="53"/>
    <cellStyle name="Cor3" xfId="54"/>
    <cellStyle name="Cor4" xfId="55"/>
    <cellStyle name="Cor5" xfId="56"/>
    <cellStyle name="Cor6" xfId="57"/>
    <cellStyle name="Correcto" xfId="58"/>
    <cellStyle name="Currency" xfId="82" builtinId="4"/>
    <cellStyle name="Entrada" xfId="59"/>
    <cellStyle name="Explanatory Text" xfId="60" builtinId="53" customBuiltin="1"/>
    <cellStyle name="Good" xfId="61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correcto" xfId="66"/>
    <cellStyle name="Input" xfId="67" builtinId="20" customBuiltin="1"/>
    <cellStyle name="Linked Cell" xfId="68" builtinId="24" customBuiltin="1"/>
    <cellStyle name="Neutral" xfId="69" builtinId="28" customBuiltin="1"/>
    <cellStyle name="Neutro" xfId="70"/>
    <cellStyle name="Normal" xfId="0" builtinId="0"/>
    <cellStyle name="Nota" xfId="71"/>
    <cellStyle name="Note" xfId="72" builtinId="10" customBuiltin="1"/>
    <cellStyle name="Output" xfId="73" builtinId="21" customBuiltin="1"/>
    <cellStyle name="Percent" xfId="83" builtinId="5"/>
    <cellStyle name="Saída" xfId="74"/>
    <cellStyle name="Texto de Aviso" xfId="75"/>
    <cellStyle name="Texto Explicativo" xfId="76"/>
    <cellStyle name="Title" xfId="77" builtinId="15" customBuiltin="1"/>
    <cellStyle name="Título" xfId="78"/>
    <cellStyle name="Total" xfId="79" builtinId="25" customBuiltin="1"/>
    <cellStyle name="Verificar Célula" xfId="80"/>
    <cellStyle name="Warning Text" xfId="81" builtinId="11" customBuiltin="1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D9D9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FBFB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E64C"/>
      <rgbColor rgb="00E6E6E6"/>
      <rgbColor rgb="00B80047"/>
      <rgbColor rgb="00800000"/>
      <rgbColor rgb="00008080"/>
      <rgbColor rgb="000000FF"/>
      <rgbColor rgb="0092D050"/>
      <rgbColor rgb="00F2F2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3B300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Dados!$A$8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val>
            <c:numRef>
              <c:f>(Dados!$C$8,Dados!$I$8,Dados!$U$8)</c:f>
            </c:numRef>
          </c:val>
          <c:smooth val="0"/>
        </c:ser>
        <c:ser>
          <c:idx val="1"/>
          <c:order val="1"/>
          <c:tx>
            <c:strRef>
              <c:f>Dados!$A$9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val>
            <c:numRef>
              <c:f>(Dados!$C$9,Dados!$I$9,Dados!$U$9)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4928"/>
        <c:axId val="97646464"/>
      </c:lineChart>
      <c:catAx>
        <c:axId val="976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646464"/>
        <c:crosses val="autoZero"/>
        <c:auto val="1"/>
        <c:lblAlgn val="ctr"/>
        <c:lblOffset val="100"/>
        <c:noMultiLvlLbl val="0"/>
      </c:catAx>
      <c:valAx>
        <c:axId val="976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0"/>
  <sheetViews>
    <sheetView tabSelected="1" topLeftCell="A128" zoomScaleNormal="100" workbookViewId="0">
      <pane xSplit="1" topLeftCell="B1" activePane="topRight" state="frozen"/>
      <selection pane="topRight" activeCell="A156" sqref="A156:XFD156"/>
    </sheetView>
  </sheetViews>
  <sheetFormatPr defaultRowHeight="12.75" outlineLevelCol="1" x14ac:dyDescent="0.2"/>
  <cols>
    <col min="1" max="1" width="25.140625" customWidth="1"/>
    <col min="2" max="2" width="4.85546875" customWidth="1"/>
    <col min="3" max="3" width="5.85546875" hidden="1" customWidth="1" outlineLevel="1"/>
    <col min="4" max="5" width="10.7109375" hidden="1" customWidth="1" outlineLevel="1"/>
    <col min="6" max="6" width="10.28515625" style="1" hidden="1" customWidth="1" outlineLevel="1"/>
    <col min="7" max="7" width="4.85546875" style="1" hidden="1" customWidth="1" outlineLevel="1"/>
    <col min="8" max="8" width="8.5703125" style="8" customWidth="1" collapsed="1"/>
    <col min="9" max="9" width="9.7109375" hidden="1" customWidth="1" outlineLevel="1"/>
    <col min="10" max="10" width="7.28515625" style="1" hidden="1" customWidth="1" outlineLevel="1"/>
    <col min="11" max="11" width="10.7109375" hidden="1" customWidth="1" outlineLevel="1"/>
    <col min="12" max="12" width="9.42578125" hidden="1" customWidth="1" outlineLevel="1"/>
    <col min="13" max="13" width="11.42578125" hidden="1" customWidth="1" outlineLevel="1"/>
    <col min="14" max="14" width="9.28515625" style="1" hidden="1" customWidth="1" outlineLevel="1"/>
    <col min="15" max="15" width="7.28515625" style="1" hidden="1" customWidth="1" outlineLevel="1"/>
    <col min="16" max="16" width="5" style="1" hidden="1" customWidth="1" outlineLevel="1"/>
    <col min="17" max="17" width="8.140625" style="2" hidden="1" customWidth="1" outlineLevel="1"/>
    <col min="18" max="18" width="9.140625" collapsed="1"/>
    <col min="19" max="19" width="7.7109375" customWidth="1"/>
    <col min="20" max="20" width="6" bestFit="1" customWidth="1"/>
    <col min="21" max="21" width="7" style="277" hidden="1" customWidth="1" outlineLevel="1"/>
    <col min="22" max="22" width="5.28515625" style="278" hidden="1" customWidth="1" outlineLevel="1"/>
    <col min="23" max="23" width="10.7109375" style="277" hidden="1" customWidth="1" outlineLevel="1"/>
    <col min="24" max="24" width="9.42578125" style="277" hidden="1" customWidth="1" outlineLevel="1"/>
    <col min="25" max="25" width="6.7109375" style="277" hidden="1" customWidth="1" outlineLevel="1"/>
    <col min="26" max="26" width="9.42578125" style="277" hidden="1" customWidth="1" outlineLevel="1"/>
    <col min="27" max="27" width="8.7109375" style="278" hidden="1" customWidth="1" outlineLevel="1"/>
    <col min="28" max="28" width="9.28515625" style="278" hidden="1" customWidth="1" outlineLevel="1"/>
    <col min="29" max="29" width="4.85546875" style="279" hidden="1" customWidth="1" outlineLevel="1"/>
    <col min="30" max="30" width="6.28515625" style="280" hidden="1" customWidth="1" outlineLevel="1"/>
    <col min="31" max="31" width="8.28515625" style="282" hidden="1" customWidth="1" outlineLevel="1"/>
    <col min="32" max="32" width="7.140625" style="282" hidden="1" customWidth="1" outlineLevel="1"/>
    <col min="33" max="33" width="9.140625" collapsed="1"/>
    <col min="34" max="34" width="8.140625" customWidth="1"/>
    <col min="35" max="35" width="6.28515625" bestFit="1" customWidth="1" collapsed="1"/>
    <col min="36" max="36" width="7" style="338" hidden="1" customWidth="1" outlineLevel="1"/>
    <col min="37" max="37" width="5.85546875" style="339" hidden="1" customWidth="1" outlineLevel="1"/>
    <col min="38" max="38" width="10.7109375" style="338" hidden="1" customWidth="1" outlineLevel="1"/>
    <col min="39" max="39" width="9.42578125" style="338" hidden="1" customWidth="1" outlineLevel="1"/>
    <col min="40" max="40" width="7.140625" style="338" hidden="1" customWidth="1" outlineLevel="1"/>
    <col min="41" max="41" width="9.42578125" style="338" hidden="1" customWidth="1" outlineLevel="1"/>
    <col min="42" max="42" width="8.7109375" style="339" hidden="1" customWidth="1" outlineLevel="1"/>
    <col min="43" max="43" width="9.28515625" style="339" hidden="1" customWidth="1" outlineLevel="1"/>
    <col min="44" max="44" width="4.85546875" style="340" hidden="1" customWidth="1" outlineLevel="1"/>
    <col min="45" max="45" width="6.28515625" style="341" hidden="1" customWidth="1" outlineLevel="1"/>
    <col min="46" max="46" width="8.28515625" style="343" hidden="1" customWidth="1" outlineLevel="1"/>
    <col min="47" max="47" width="7.140625" style="343" hidden="1" customWidth="1" outlineLevel="1"/>
    <col min="48" max="48" width="9.140625" collapsed="1"/>
    <col min="49" max="49" width="8.140625" customWidth="1"/>
    <col min="50" max="50" width="6.28515625" bestFit="1" customWidth="1" collapsed="1"/>
    <col min="53" max="53" width="10.28515625" bestFit="1" customWidth="1"/>
    <col min="56" max="56" width="9.42578125" bestFit="1" customWidth="1"/>
  </cols>
  <sheetData>
    <row r="1" spans="1:65" x14ac:dyDescent="0.2">
      <c r="A1" s="28"/>
      <c r="B1" s="28"/>
      <c r="C1" s="15" t="s">
        <v>0</v>
      </c>
      <c r="D1" s="16" t="s">
        <v>1</v>
      </c>
      <c r="E1" s="16"/>
      <c r="F1" s="17"/>
      <c r="G1" s="17"/>
      <c r="H1" s="26">
        <v>2008</v>
      </c>
      <c r="I1" s="23" t="s">
        <v>0</v>
      </c>
      <c r="J1" s="25"/>
      <c r="K1" s="24" t="s">
        <v>1</v>
      </c>
      <c r="L1" s="24"/>
      <c r="M1" s="24"/>
      <c r="N1" s="25"/>
      <c r="O1" s="25"/>
      <c r="P1" s="25"/>
      <c r="Q1" s="40"/>
      <c r="R1" s="283">
        <v>2009</v>
      </c>
      <c r="S1" s="283"/>
      <c r="T1" s="283"/>
      <c r="U1" s="222"/>
      <c r="V1" s="223"/>
      <c r="W1" s="224"/>
      <c r="X1" s="224"/>
      <c r="Y1" s="225">
        <v>0.1</v>
      </c>
      <c r="Z1" s="226">
        <f>W3*0.1</f>
        <v>1538.0570000000007</v>
      </c>
      <c r="AA1" s="223"/>
      <c r="AB1" s="223"/>
      <c r="AC1" s="227"/>
      <c r="AD1" s="228"/>
      <c r="AE1" s="229">
        <f>AH5/AH3</f>
        <v>0.55384633758912527</v>
      </c>
      <c r="AF1" s="230"/>
      <c r="AG1" s="26">
        <v>2010</v>
      </c>
      <c r="AH1" s="26"/>
      <c r="AI1" s="26"/>
      <c r="AJ1" s="284"/>
      <c r="AK1" s="285"/>
      <c r="AL1" s="286"/>
      <c r="AM1" s="286"/>
      <c r="AN1" s="287">
        <v>0.1</v>
      </c>
      <c r="AO1" s="288">
        <f>AL3*0.1</f>
        <v>1584.1470000000008</v>
      </c>
      <c r="AP1" s="285"/>
      <c r="AQ1" s="285"/>
      <c r="AR1" s="289"/>
      <c r="AS1" s="290"/>
      <c r="AT1" s="291">
        <f>AW5/AW3</f>
        <v>0</v>
      </c>
      <c r="AU1" s="292"/>
      <c r="AV1" s="283">
        <v>2011</v>
      </c>
      <c r="AW1" s="283"/>
      <c r="AX1" s="283"/>
      <c r="AY1" s="167"/>
      <c r="AZ1" s="168"/>
      <c r="BA1" s="169"/>
      <c r="BB1" s="169"/>
      <c r="BC1" s="170">
        <v>0.1</v>
      </c>
      <c r="BD1" s="171">
        <f>BA3*0.1</f>
        <v>1584.5220000000011</v>
      </c>
      <c r="BE1" s="168"/>
      <c r="BF1" s="168"/>
      <c r="BG1" s="172"/>
      <c r="BH1" s="173"/>
      <c r="BI1" s="174">
        <f>BL5/BL3</f>
        <v>0.45333333333307263</v>
      </c>
      <c r="BJ1" s="175"/>
      <c r="BK1" s="283">
        <v>2013</v>
      </c>
      <c r="BL1" s="283"/>
      <c r="BM1" s="283"/>
    </row>
    <row r="2" spans="1:65" ht="15.75" x14ac:dyDescent="0.25">
      <c r="A2" s="89" t="s">
        <v>128</v>
      </c>
      <c r="B2" s="89"/>
      <c r="C2" s="55"/>
      <c r="D2" s="16"/>
      <c r="E2" s="16"/>
      <c r="F2" s="17"/>
      <c r="G2" s="17"/>
      <c r="H2" s="60">
        <f>C3</f>
        <v>7221</v>
      </c>
      <c r="I2" s="34"/>
      <c r="J2" s="14"/>
      <c r="K2" s="13"/>
      <c r="L2" s="13"/>
      <c r="M2" s="13"/>
      <c r="N2" s="14"/>
      <c r="O2" s="14"/>
      <c r="P2" s="14"/>
      <c r="Q2" s="52">
        <f>(Q3/M3)</f>
        <v>0.19270384809167679</v>
      </c>
      <c r="R2" s="60">
        <f>I3</f>
        <v>9839</v>
      </c>
      <c r="S2" s="90">
        <f>R2-H2</f>
        <v>2618</v>
      </c>
      <c r="T2" s="54">
        <f>(R2/H2)-1</f>
        <v>0.3625536629275723</v>
      </c>
      <c r="U2" s="231"/>
      <c r="V2" s="223"/>
      <c r="W2" s="224"/>
      <c r="X2" s="224"/>
      <c r="Y2" s="225">
        <v>0.15</v>
      </c>
      <c r="Z2" s="226">
        <f>W3*0.15</f>
        <v>2307.085500000001</v>
      </c>
      <c r="AA2" s="223"/>
      <c r="AB2" s="223"/>
      <c r="AC2" s="232" t="s">
        <v>193</v>
      </c>
      <c r="AD2" s="233">
        <f>(AE3/Z3)</f>
        <v>0.29100351937541946</v>
      </c>
      <c r="AE2" s="234">
        <f>(AD2-Q2)</f>
        <v>9.8299671283742673E-2</v>
      </c>
      <c r="AF2" s="235"/>
      <c r="AG2" s="60">
        <f>U3</f>
        <v>12609</v>
      </c>
      <c r="AH2" s="76">
        <f>AG2-R2</f>
        <v>2770</v>
      </c>
      <c r="AI2" s="54">
        <f>(AG2/R2)-1</f>
        <v>0.2815326760849679</v>
      </c>
      <c r="AJ2" s="293"/>
      <c r="AK2" s="285"/>
      <c r="AL2" s="286"/>
      <c r="AM2" s="286"/>
      <c r="AN2" s="287">
        <v>0.15</v>
      </c>
      <c r="AO2" s="288">
        <f>AL3*0.15</f>
        <v>2376.2205000000008</v>
      </c>
      <c r="AP2" s="285"/>
      <c r="AQ2" s="285"/>
      <c r="AR2" s="294" t="s">
        <v>193</v>
      </c>
      <c r="AS2" s="295">
        <f>(AT3/AO3)</f>
        <v>0.28253691103161477</v>
      </c>
      <c r="AT2" s="296">
        <f>(AS2-AD2)</f>
        <v>-8.4666083438046935E-3</v>
      </c>
      <c r="AU2" s="297"/>
      <c r="AV2" s="60">
        <f>AJ3</f>
        <v>12609</v>
      </c>
      <c r="AW2" s="76">
        <f>AV2-AG2</f>
        <v>0</v>
      </c>
      <c r="AX2" s="54">
        <f>(AV2/AG2)-1</f>
        <v>0</v>
      </c>
      <c r="AY2" s="176"/>
      <c r="AZ2" s="168"/>
      <c r="BA2" s="169"/>
      <c r="BB2" s="169"/>
      <c r="BC2" s="170">
        <v>0.15</v>
      </c>
      <c r="BD2" s="171">
        <f>BA3*0.15</f>
        <v>2376.7830000000013</v>
      </c>
      <c r="BE2" s="168"/>
      <c r="BF2" s="168"/>
      <c r="BG2" s="177" t="s">
        <v>193</v>
      </c>
      <c r="BH2" s="178">
        <f>(BI3/BD3)</f>
        <v>0.28257733246998107</v>
      </c>
      <c r="BI2" s="179">
        <f>(BH2-AS2)</f>
        <v>4.0421438366300411E-5</v>
      </c>
      <c r="BJ2" s="180"/>
      <c r="BK2" s="60">
        <f>AY3</f>
        <v>12622</v>
      </c>
      <c r="BL2" s="76">
        <f>BK2-AV2</f>
        <v>13</v>
      </c>
      <c r="BM2" s="54">
        <f>(BK2/AV2)-1</f>
        <v>1.0310095963201871E-3</v>
      </c>
    </row>
    <row r="3" spans="1:65" x14ac:dyDescent="0.2">
      <c r="A3" s="89" t="s">
        <v>127</v>
      </c>
      <c r="B3" s="89"/>
      <c r="C3" s="15">
        <f>SUM(C8:C190)</f>
        <v>7221</v>
      </c>
      <c r="D3" s="56">
        <f>SUM(D8:D190)</f>
        <v>6674.79</v>
      </c>
      <c r="E3" s="56">
        <f>SUM(E8:E190)</f>
        <v>1335.1579999999997</v>
      </c>
      <c r="F3" s="56">
        <f>E3/C3</f>
        <v>0.1848993214236255</v>
      </c>
      <c r="G3" s="57"/>
      <c r="H3" s="61">
        <f>E3</f>
        <v>1335.1579999999997</v>
      </c>
      <c r="I3" s="35">
        <f>SUM(I8:I190)</f>
        <v>9839</v>
      </c>
      <c r="J3" s="36"/>
      <c r="K3" s="37">
        <f>SUM(K8:K190)</f>
        <v>11241.170000000011</v>
      </c>
      <c r="L3" s="37"/>
      <c r="M3" s="37">
        <f>SUM(M8:M148)</f>
        <v>2238.8239999999987</v>
      </c>
      <c r="N3" s="62">
        <f>M3/I3</f>
        <v>0.22754588880983825</v>
      </c>
      <c r="O3" s="38"/>
      <c r="P3" s="38"/>
      <c r="Q3" s="39">
        <f>SUM(Q8:Q152)</f>
        <v>431.42999999999995</v>
      </c>
      <c r="R3" s="61">
        <f>M3</f>
        <v>2238.8239999999987</v>
      </c>
      <c r="S3" s="92">
        <f>R3-H3</f>
        <v>903.66599999999903</v>
      </c>
      <c r="T3" s="54">
        <f>(R3/H3)-1</f>
        <v>0.6768232673586192</v>
      </c>
      <c r="U3" s="236">
        <f>SUM(U8:U190)</f>
        <v>12609</v>
      </c>
      <c r="V3" s="237"/>
      <c r="W3" s="238">
        <f>SUM(W8:W190)</f>
        <v>15380.570000000007</v>
      </c>
      <c r="X3" s="238"/>
      <c r="Y3" s="225">
        <v>0.2</v>
      </c>
      <c r="Z3" s="226">
        <f>SUM(Z8:Z190)</f>
        <v>3076.1139999999987</v>
      </c>
      <c r="AA3" s="239">
        <f>Z3/U3</f>
        <v>0.24396177333650557</v>
      </c>
      <c r="AB3" s="238"/>
      <c r="AC3" s="240"/>
      <c r="AD3" s="241"/>
      <c r="AE3" s="242">
        <f>SUM(AE8:AE190)</f>
        <v>895.1599999999986</v>
      </c>
      <c r="AF3" s="243"/>
      <c r="AG3" s="61">
        <f>Z3</f>
        <v>3076.1139999999987</v>
      </c>
      <c r="AH3" s="77">
        <f>AG3-R3</f>
        <v>837.29</v>
      </c>
      <c r="AI3" s="54">
        <f>(AG3/R3)-1</f>
        <v>0.37398652149521383</v>
      </c>
      <c r="AJ3" s="298">
        <f>SUM(AJ8:AJ190)</f>
        <v>12609</v>
      </c>
      <c r="AK3" s="299"/>
      <c r="AL3" s="300">
        <f>SUM(AL8:AL190)</f>
        <v>15841.470000000007</v>
      </c>
      <c r="AM3" s="300"/>
      <c r="AN3" s="287">
        <v>0.2</v>
      </c>
      <c r="AO3" s="288">
        <f>SUM(AO8:AO190)</f>
        <v>3168.293999999999</v>
      </c>
      <c r="AP3" s="301">
        <f>AO3/AJ3</f>
        <v>0.25127242445871989</v>
      </c>
      <c r="AQ3" s="300"/>
      <c r="AR3" s="302"/>
      <c r="AS3" s="303"/>
      <c r="AT3" s="304">
        <f>SUM(AT8:AT190)</f>
        <v>895.1599999999986</v>
      </c>
      <c r="AU3" s="305"/>
      <c r="AV3" s="61">
        <f>AO3</f>
        <v>3168.293999999999</v>
      </c>
      <c r="AW3" s="77">
        <f>AV3-AG3</f>
        <v>92.180000000000291</v>
      </c>
      <c r="AX3" s="54">
        <f>(AV3/AG3)-1</f>
        <v>2.9966379659531528E-2</v>
      </c>
      <c r="AY3" s="181">
        <f>SUM(AY8:AY190)</f>
        <v>12622</v>
      </c>
      <c r="AZ3" s="182"/>
      <c r="BA3" s="183">
        <f>SUM(BA8:BA190)</f>
        <v>15845.22000000001</v>
      </c>
      <c r="BB3" s="183"/>
      <c r="BC3" s="170">
        <v>0.2</v>
      </c>
      <c r="BD3" s="171">
        <f>SUM(BD8:BD190)</f>
        <v>3169.043999999999</v>
      </c>
      <c r="BE3" s="184">
        <f>BD3/AY3</f>
        <v>0.25107304706068762</v>
      </c>
      <c r="BF3" s="183"/>
      <c r="BG3" s="185"/>
      <c r="BH3" s="186"/>
      <c r="BI3" s="187">
        <f>SUM(BI8:BI190)</f>
        <v>895.49999999999841</v>
      </c>
      <c r="BJ3" s="188"/>
      <c r="BK3" s="61">
        <f>BD3</f>
        <v>3169.043999999999</v>
      </c>
      <c r="BL3" s="77">
        <f>BK3-AV3</f>
        <v>0.75</v>
      </c>
      <c r="BM3" s="54">
        <f>(BK3/AV3)-1</f>
        <v>2.3672045586686785E-4</v>
      </c>
    </row>
    <row r="4" spans="1:65" x14ac:dyDescent="0.2">
      <c r="A4" s="89" t="s">
        <v>135</v>
      </c>
      <c r="B4" s="89"/>
      <c r="C4" s="15"/>
      <c r="D4" s="56"/>
      <c r="E4" s="56"/>
      <c r="F4" s="56"/>
      <c r="G4" s="57"/>
      <c r="H4" s="86">
        <f>F3</f>
        <v>0.1848993214236255</v>
      </c>
      <c r="I4" s="35"/>
      <c r="J4" s="36"/>
      <c r="K4" s="37"/>
      <c r="L4" s="37"/>
      <c r="M4" s="37"/>
      <c r="N4" s="62"/>
      <c r="O4" s="38"/>
      <c r="P4" s="38"/>
      <c r="Q4" s="39"/>
      <c r="R4" s="86">
        <f>N3</f>
        <v>0.22754588880983825</v>
      </c>
      <c r="S4" s="91">
        <f>R4-H4</f>
        <v>4.2646567386212753E-2</v>
      </c>
      <c r="T4" s="54">
        <f>(R4/H4)-1</f>
        <v>0.23064750620963381</v>
      </c>
      <c r="U4" s="236"/>
      <c r="V4" s="237"/>
      <c r="W4" s="238"/>
      <c r="X4" s="238"/>
      <c r="Y4" s="225">
        <v>0.25</v>
      </c>
      <c r="Z4" s="226">
        <f>W3*0.25</f>
        <v>3845.1425000000017</v>
      </c>
      <c r="AA4" s="239"/>
      <c r="AB4" s="238"/>
      <c r="AC4" s="240"/>
      <c r="AD4" s="241"/>
      <c r="AE4" s="243"/>
      <c r="AF4" s="243"/>
      <c r="AG4" s="86">
        <f>AA3</f>
        <v>0.24396177333650557</v>
      </c>
      <c r="AH4" s="88">
        <f>AG4-R4</f>
        <v>1.6415884526667313E-2</v>
      </c>
      <c r="AI4" s="54">
        <f>(AG4/R4)-1</f>
        <v>7.2143182250091975E-2</v>
      </c>
      <c r="AJ4" s="298"/>
      <c r="AK4" s="299"/>
      <c r="AL4" s="300"/>
      <c r="AM4" s="300"/>
      <c r="AN4" s="287">
        <v>0.25</v>
      </c>
      <c r="AO4" s="288">
        <f>AL3*0.25</f>
        <v>3960.3675000000017</v>
      </c>
      <c r="AP4" s="301"/>
      <c r="AQ4" s="300"/>
      <c r="AR4" s="302"/>
      <c r="AS4" s="303"/>
      <c r="AT4" s="305"/>
      <c r="AU4" s="305"/>
      <c r="AV4" s="86">
        <f>AP3</f>
        <v>0.25127242445871989</v>
      </c>
      <c r="AW4" s="88">
        <f>AV4-AG4</f>
        <v>7.3106511222143233E-3</v>
      </c>
      <c r="AX4" s="54">
        <f>(AV4/AG4)-1</f>
        <v>2.9966379659531528E-2</v>
      </c>
      <c r="AY4" s="181"/>
      <c r="AZ4" s="182"/>
      <c r="BA4" s="183"/>
      <c r="BB4" s="183"/>
      <c r="BC4" s="170">
        <v>0.25</v>
      </c>
      <c r="BD4" s="171">
        <f>BA3*0.25</f>
        <v>3961.3050000000026</v>
      </c>
      <c r="BE4" s="184"/>
      <c r="BF4" s="183"/>
      <c r="BG4" s="185"/>
      <c r="BH4" s="186"/>
      <c r="BI4" s="188"/>
      <c r="BJ4" s="188"/>
      <c r="BK4" s="86">
        <f>BE3</f>
        <v>0.25107304706068762</v>
      </c>
      <c r="BL4" s="88">
        <f>BK4-AV4</f>
        <v>-1.9937739803227439E-4</v>
      </c>
      <c r="BM4" s="54">
        <f>(BK4/AV4)-1</f>
        <v>-7.9347106417171354E-4</v>
      </c>
    </row>
    <row r="5" spans="1:65" x14ac:dyDescent="0.2">
      <c r="A5" s="89" t="s">
        <v>136</v>
      </c>
      <c r="B5" s="89"/>
      <c r="C5" s="15"/>
      <c r="D5" s="56"/>
      <c r="E5" s="56"/>
      <c r="F5" s="56"/>
      <c r="G5" s="57"/>
      <c r="H5" s="86"/>
      <c r="I5" s="35"/>
      <c r="J5" s="36"/>
      <c r="K5" s="37"/>
      <c r="L5" s="37"/>
      <c r="M5" s="37"/>
      <c r="N5" s="62"/>
      <c r="O5" s="38"/>
      <c r="P5" s="38"/>
      <c r="Q5" s="39"/>
      <c r="R5" s="86">
        <f>Q3</f>
        <v>431.42999999999995</v>
      </c>
      <c r="S5" s="87"/>
      <c r="T5" s="54"/>
      <c r="U5" s="236"/>
      <c r="V5" s="237"/>
      <c r="W5" s="238"/>
      <c r="X5" s="238"/>
      <c r="Y5" s="238"/>
      <c r="Z5" s="238"/>
      <c r="AA5" s="239"/>
      <c r="AB5" s="238"/>
      <c r="AC5" s="240"/>
      <c r="AD5" s="241"/>
      <c r="AE5" s="243"/>
      <c r="AF5" s="243"/>
      <c r="AG5" s="86">
        <f>AE3</f>
        <v>895.1599999999986</v>
      </c>
      <c r="AH5" s="77">
        <f>AG5-R5</f>
        <v>463.72999999999865</v>
      </c>
      <c r="AI5" s="54">
        <f>(AG5/R5)-1</f>
        <v>1.0748673017638986</v>
      </c>
      <c r="AJ5" s="298"/>
      <c r="AK5" s="299"/>
      <c r="AL5" s="300"/>
      <c r="AM5" s="300"/>
      <c r="AN5" s="300"/>
      <c r="AO5" s="300"/>
      <c r="AP5" s="301"/>
      <c r="AQ5" s="300"/>
      <c r="AR5" s="302"/>
      <c r="AS5" s="303"/>
      <c r="AT5" s="305"/>
      <c r="AU5" s="305"/>
      <c r="AV5" s="86">
        <f>AT3</f>
        <v>895.1599999999986</v>
      </c>
      <c r="AW5" s="77">
        <f>AV5-AG5</f>
        <v>0</v>
      </c>
      <c r="AX5" s="54">
        <f>(AV5/AG5)-1</f>
        <v>0</v>
      </c>
      <c r="AY5" s="181"/>
      <c r="AZ5" s="182"/>
      <c r="BA5" s="183"/>
      <c r="BB5" s="183"/>
      <c r="BC5" s="183"/>
      <c r="BD5" s="183"/>
      <c r="BE5" s="184"/>
      <c r="BF5" s="183"/>
      <c r="BG5" s="185"/>
      <c r="BH5" s="186"/>
      <c r="BI5" s="188"/>
      <c r="BJ5" s="188"/>
      <c r="BK5" s="86">
        <f>BI3</f>
        <v>895.49999999999841</v>
      </c>
      <c r="BL5" s="77">
        <f>BK5-AV5</f>
        <v>0.33999999999980446</v>
      </c>
      <c r="BM5" s="54">
        <f>(BK5/AV5)-1</f>
        <v>3.798203673084366E-4</v>
      </c>
    </row>
    <row r="6" spans="1:65" s="75" customFormat="1" x14ac:dyDescent="0.2">
      <c r="A6" s="63" t="s">
        <v>124</v>
      </c>
      <c r="B6" s="63"/>
      <c r="C6" s="64"/>
      <c r="D6" s="65"/>
      <c r="E6" s="65"/>
      <c r="F6" s="65"/>
      <c r="G6" s="66"/>
      <c r="H6" s="67"/>
      <c r="I6" s="68">
        <f>I3-C3</f>
        <v>2618</v>
      </c>
      <c r="J6" s="69"/>
      <c r="K6" s="70">
        <f>K3-D3</f>
        <v>4566.380000000011</v>
      </c>
      <c r="L6" s="70"/>
      <c r="M6" s="70">
        <f>M3-E3</f>
        <v>903.66599999999903</v>
      </c>
      <c r="N6" s="71">
        <f>N3-F3</f>
        <v>4.2646567386212753E-2</v>
      </c>
      <c r="O6" s="72"/>
      <c r="P6" s="72"/>
      <c r="Q6" s="73"/>
      <c r="R6" s="74"/>
      <c r="S6" s="74"/>
      <c r="T6" s="74"/>
      <c r="U6" s="244">
        <f>U3-I3</f>
        <v>2770</v>
      </c>
      <c r="V6" s="245">
        <f>U6/S2-1</f>
        <v>5.8059587471352092E-2</v>
      </c>
      <c r="W6" s="246">
        <f>W3-K3</f>
        <v>4139.399999999996</v>
      </c>
      <c r="X6" s="247">
        <f>W6/W3</f>
        <v>0.26913176819844742</v>
      </c>
      <c r="Y6" s="248">
        <f>MEDIAN(Y8:Y190)</f>
        <v>0.32844795189778275</v>
      </c>
      <c r="Z6" s="246">
        <f>Z3-M3</f>
        <v>837.29</v>
      </c>
      <c r="AA6" s="249">
        <f>AA3-N3</f>
        <v>1.6415884526667313E-2</v>
      </c>
      <c r="AB6" s="250"/>
      <c r="AC6" s="251"/>
      <c r="AD6" s="252"/>
      <c r="AE6" s="253">
        <f>AE3-Q3</f>
        <v>463.72999999999865</v>
      </c>
      <c r="AF6" s="254"/>
      <c r="AG6" s="74"/>
      <c r="AH6" s="74"/>
      <c r="AI6" s="74"/>
      <c r="AJ6" s="306">
        <f>AJ3-U3</f>
        <v>0</v>
      </c>
      <c r="AK6" s="307">
        <f>AJ6/AH2-1</f>
        <v>-1</v>
      </c>
      <c r="AL6" s="308">
        <f>AL3-W3</f>
        <v>460.89999999999964</v>
      </c>
      <c r="AM6" s="309">
        <f>AL6/AL3</f>
        <v>2.9094522162400299E-2</v>
      </c>
      <c r="AN6" s="310">
        <f>MEDIAN(AN8:AN190)</f>
        <v>0</v>
      </c>
      <c r="AO6" s="308">
        <f>AO3-Z3</f>
        <v>92.180000000000291</v>
      </c>
      <c r="AP6" s="311">
        <f>AP3-AC3</f>
        <v>0.25127242445871989</v>
      </c>
      <c r="AQ6" s="312"/>
      <c r="AR6" s="313"/>
      <c r="AS6" s="314"/>
      <c r="AT6" s="315">
        <f>AT3-AF3</f>
        <v>895.1599999999986</v>
      </c>
      <c r="AU6" s="316"/>
      <c r="AV6" s="74"/>
      <c r="AW6" s="74"/>
      <c r="AX6" s="74"/>
      <c r="AY6" s="189">
        <f>AY3-AJ3</f>
        <v>13</v>
      </c>
      <c r="AZ6" s="190" t="e">
        <f>AY6/AW2-1</f>
        <v>#DIV/0!</v>
      </c>
      <c r="BA6" s="191">
        <f>BA3-AL3</f>
        <v>3.750000000003638</v>
      </c>
      <c r="BB6" s="192">
        <f>BA6/BA3</f>
        <v>2.366644325546528E-4</v>
      </c>
      <c r="BC6" s="193">
        <f>MEDIAN(BC8:BC190)</f>
        <v>0</v>
      </c>
      <c r="BD6" s="191">
        <f>BD3-AO3</f>
        <v>0.75</v>
      </c>
      <c r="BE6" s="194">
        <f>BE3-AR3</f>
        <v>0.25107304706068762</v>
      </c>
      <c r="BF6" s="195"/>
      <c r="BG6" s="196"/>
      <c r="BH6" s="197"/>
      <c r="BI6" s="198">
        <f>BI3-AU3</f>
        <v>895.49999999999841</v>
      </c>
      <c r="BJ6" s="199"/>
      <c r="BK6" s="74"/>
      <c r="BL6" s="74"/>
      <c r="BM6" s="74"/>
    </row>
    <row r="7" spans="1:65" x14ac:dyDescent="0.2">
      <c r="A7" s="9" t="s">
        <v>117</v>
      </c>
      <c r="B7" s="9" t="s">
        <v>183</v>
      </c>
      <c r="C7" s="9" t="s">
        <v>119</v>
      </c>
      <c r="D7" s="10" t="s">
        <v>120</v>
      </c>
      <c r="E7" s="10" t="s">
        <v>121</v>
      </c>
      <c r="F7" s="12" t="s">
        <v>98</v>
      </c>
      <c r="G7" s="12" t="s">
        <v>122</v>
      </c>
      <c r="H7" s="11"/>
      <c r="I7" s="9" t="s">
        <v>0</v>
      </c>
      <c r="J7" s="12"/>
      <c r="K7" s="10" t="s">
        <v>114</v>
      </c>
      <c r="L7" s="10"/>
      <c r="M7" s="10" t="s">
        <v>115</v>
      </c>
      <c r="N7" s="12" t="s">
        <v>98</v>
      </c>
      <c r="O7" s="12" t="s">
        <v>116</v>
      </c>
      <c r="P7" s="12"/>
      <c r="Q7" s="12" t="s">
        <v>118</v>
      </c>
      <c r="R7" s="27"/>
      <c r="S7" s="27"/>
      <c r="T7" s="27"/>
      <c r="U7" s="255" t="s">
        <v>0</v>
      </c>
      <c r="V7" s="256"/>
      <c r="W7" s="257" t="s">
        <v>114</v>
      </c>
      <c r="X7" s="257"/>
      <c r="Y7" s="257"/>
      <c r="Z7" s="257" t="s">
        <v>115</v>
      </c>
      <c r="AA7" s="256" t="s">
        <v>98</v>
      </c>
      <c r="AB7" s="256"/>
      <c r="AC7" s="258" t="s">
        <v>116</v>
      </c>
      <c r="AD7" s="259"/>
      <c r="AE7" s="256" t="s">
        <v>118</v>
      </c>
      <c r="AF7" s="256"/>
      <c r="AG7" s="100"/>
      <c r="AH7" s="100"/>
      <c r="AI7" s="27"/>
      <c r="AJ7" s="317" t="s">
        <v>0</v>
      </c>
      <c r="AK7" s="318"/>
      <c r="AL7" s="319" t="s">
        <v>114</v>
      </c>
      <c r="AM7" s="319"/>
      <c r="AN7" s="319"/>
      <c r="AO7" s="319" t="s">
        <v>115</v>
      </c>
      <c r="AP7" s="318" t="s">
        <v>98</v>
      </c>
      <c r="AQ7" s="318"/>
      <c r="AR7" s="320" t="s">
        <v>116</v>
      </c>
      <c r="AS7" s="321"/>
      <c r="AT7" s="318" t="s">
        <v>118</v>
      </c>
      <c r="AU7" s="318"/>
      <c r="AV7" s="100"/>
      <c r="AW7" s="100"/>
      <c r="AX7" s="27"/>
      <c r="AY7" s="200" t="s">
        <v>0</v>
      </c>
      <c r="AZ7" s="201"/>
      <c r="BA7" s="202" t="s">
        <v>114</v>
      </c>
      <c r="BB7" s="202"/>
      <c r="BC7" s="202"/>
      <c r="BD7" s="202" t="s">
        <v>115</v>
      </c>
      <c r="BE7" s="201" t="s">
        <v>98</v>
      </c>
      <c r="BF7" s="201"/>
      <c r="BG7" s="203" t="s">
        <v>116</v>
      </c>
      <c r="BH7" s="204"/>
      <c r="BI7" s="201" t="s">
        <v>118</v>
      </c>
      <c r="BJ7" s="201"/>
      <c r="BK7" s="100"/>
      <c r="BL7" s="100"/>
      <c r="BM7" s="27"/>
    </row>
    <row r="8" spans="1:65" x14ac:dyDescent="0.2">
      <c r="A8" s="93" t="s">
        <v>2</v>
      </c>
      <c r="B8" s="104">
        <v>782</v>
      </c>
      <c r="C8" s="15">
        <v>1891</v>
      </c>
      <c r="D8" s="56">
        <v>3964.67</v>
      </c>
      <c r="E8" s="56">
        <f>D8*0.2</f>
        <v>792.93400000000008</v>
      </c>
      <c r="F8" s="58">
        <f>IF(C8&gt;0,D8/C8,0)</f>
        <v>2.0965996827075624</v>
      </c>
      <c r="G8" s="18">
        <v>1</v>
      </c>
      <c r="H8" s="21"/>
      <c r="I8" s="41">
        <v>2045</v>
      </c>
      <c r="J8" s="42">
        <f>I8-C8</f>
        <v>154</v>
      </c>
      <c r="K8" s="43">
        <v>5769.8</v>
      </c>
      <c r="L8" s="44">
        <f>K8-D8</f>
        <v>1805.13</v>
      </c>
      <c r="M8" s="43">
        <f>K8*0.2</f>
        <v>1153.96</v>
      </c>
      <c r="N8" s="45">
        <f>IF(I8&gt;0,K8/I8,0)</f>
        <v>2.8214180929095356</v>
      </c>
      <c r="O8" s="46">
        <v>1</v>
      </c>
      <c r="P8" s="42">
        <f>(O8-G8)*-1</f>
        <v>0</v>
      </c>
      <c r="Q8" s="47">
        <v>178.4</v>
      </c>
      <c r="R8" s="53"/>
      <c r="S8" s="53"/>
      <c r="T8" s="53"/>
      <c r="U8" s="260">
        <v>2199</v>
      </c>
      <c r="V8" s="261">
        <f>U8-I8</f>
        <v>154</v>
      </c>
      <c r="W8" s="262">
        <v>7410.8</v>
      </c>
      <c r="X8" s="263">
        <f>W8-K8</f>
        <v>1641</v>
      </c>
      <c r="Y8" s="264">
        <f>IF(K8&lt;&gt;0,(W8/K8)-1,"NEW")</f>
        <v>0.28441193802211506</v>
      </c>
      <c r="Z8" s="262">
        <f>W8*0.2</f>
        <v>1482.16</v>
      </c>
      <c r="AA8" s="265">
        <f>IF(U8&gt;0,W8/U8,0)</f>
        <v>3.3700773078672124</v>
      </c>
      <c r="AB8" s="266">
        <f>AA8-N8</f>
        <v>0.54865921495767678</v>
      </c>
      <c r="AC8" s="267">
        <v>1</v>
      </c>
      <c r="AD8" s="268">
        <f>(AC8-O8)*-1</f>
        <v>0</v>
      </c>
      <c r="AE8" s="269">
        <v>437.49</v>
      </c>
      <c r="AF8" s="270">
        <f>AE8/W8</f>
        <v>5.9034112376531549E-2</v>
      </c>
      <c r="AG8" s="101"/>
      <c r="AH8" s="102"/>
      <c r="AI8" s="53"/>
      <c r="AJ8" s="322">
        <v>2199</v>
      </c>
      <c r="AK8" s="323">
        <f>AJ8-X8</f>
        <v>558</v>
      </c>
      <c r="AL8" s="324">
        <v>7871.7</v>
      </c>
      <c r="AM8" s="325">
        <f>AL8-Z8</f>
        <v>6389.54</v>
      </c>
      <c r="AN8" s="326">
        <f>IF(Z8&lt;&gt;0,(AL8/W8)-1,"NEW")</f>
        <v>6.2193015598855705E-2</v>
      </c>
      <c r="AO8" s="324">
        <f>AL8*0.2</f>
        <v>1574.3400000000001</v>
      </c>
      <c r="AP8" s="327">
        <f>IF(AJ8&gt;0,AL8/AJ8,0)</f>
        <v>3.5796725784447476</v>
      </c>
      <c r="AQ8" s="328">
        <f>AP8-AC8</f>
        <v>2.5796725784447476</v>
      </c>
      <c r="AR8" s="329">
        <v>1</v>
      </c>
      <c r="AS8" s="330">
        <f>(AR8-AD8)*-1</f>
        <v>-1</v>
      </c>
      <c r="AT8" s="331">
        <v>437.49</v>
      </c>
      <c r="AU8" s="332">
        <f>AT8/AL8</f>
        <v>5.5577575364914825E-2</v>
      </c>
      <c r="AV8" s="101"/>
      <c r="AW8" s="102"/>
      <c r="AX8" s="53"/>
      <c r="AY8" s="205">
        <v>2199</v>
      </c>
      <c r="AZ8" s="206">
        <f>AY8-AJ8</f>
        <v>0</v>
      </c>
      <c r="BA8" s="207">
        <v>7871.7</v>
      </c>
      <c r="BB8" s="208">
        <f>BA8-AL8</f>
        <v>0</v>
      </c>
      <c r="BC8" s="209">
        <f>IF(AO8&lt;&gt;0,(BA8/AL8)-1,"NEW")</f>
        <v>0</v>
      </c>
      <c r="BD8" s="207">
        <f>BA8*0.2</f>
        <v>1574.3400000000001</v>
      </c>
      <c r="BE8" s="210">
        <f>IF(AY8&gt;0,BA8/AY8,0)</f>
        <v>3.5796725784447476</v>
      </c>
      <c r="BF8" s="211">
        <f>BE8-AP8</f>
        <v>0</v>
      </c>
      <c r="BG8" s="212">
        <v>1</v>
      </c>
      <c r="BH8" s="213">
        <f>(BG8-AR8)*-1</f>
        <v>0</v>
      </c>
      <c r="BI8" s="214">
        <v>437.49</v>
      </c>
      <c r="BJ8" s="215">
        <f>BI8/BA8</f>
        <v>5.5577575364914825E-2</v>
      </c>
      <c r="BK8" s="101"/>
      <c r="BL8" s="102"/>
      <c r="BM8" s="53"/>
    </row>
    <row r="9" spans="1:65" x14ac:dyDescent="0.2">
      <c r="A9" s="103" t="s">
        <v>163</v>
      </c>
      <c r="B9" s="104">
        <v>202</v>
      </c>
      <c r="C9" s="15">
        <v>764</v>
      </c>
      <c r="D9" s="56">
        <v>179.1</v>
      </c>
      <c r="E9" s="56">
        <f>D9*0.2</f>
        <v>35.82</v>
      </c>
      <c r="F9" s="58">
        <f>IF(C9&gt;0,D9/C9,0)</f>
        <v>0.2344240837696335</v>
      </c>
      <c r="G9" s="18">
        <v>3</v>
      </c>
      <c r="H9" s="21"/>
      <c r="I9" s="41">
        <v>953</v>
      </c>
      <c r="J9" s="42">
        <f>I9-C9</f>
        <v>189</v>
      </c>
      <c r="K9" s="43">
        <v>279.35000000000002</v>
      </c>
      <c r="L9" s="44">
        <f>K9-D9</f>
        <v>100.25000000000003</v>
      </c>
      <c r="M9" s="43">
        <f>K9*0.2</f>
        <v>55.870000000000005</v>
      </c>
      <c r="N9" s="45">
        <f>IF(I9&gt;0,K9/I9,0)</f>
        <v>0.29312696747114381</v>
      </c>
      <c r="O9" s="46">
        <v>2</v>
      </c>
      <c r="P9" s="42">
        <f>(O9-G9)*-1</f>
        <v>1</v>
      </c>
      <c r="Q9" s="47">
        <v>14.5</v>
      </c>
      <c r="R9" s="53"/>
      <c r="S9" s="53"/>
      <c r="T9" s="53"/>
      <c r="U9" s="260">
        <v>969</v>
      </c>
      <c r="V9" s="261">
        <f>U9-I9</f>
        <v>16</v>
      </c>
      <c r="W9" s="262">
        <v>297.7</v>
      </c>
      <c r="X9" s="263">
        <f>W9-K9</f>
        <v>18.349999999999966</v>
      </c>
      <c r="Y9" s="264">
        <f>IF(K9&lt;&gt;0,(W9/K9)-1,"NEW")</f>
        <v>6.5688204761052305E-2</v>
      </c>
      <c r="Z9" s="262">
        <f>W9*0.2</f>
        <v>59.54</v>
      </c>
      <c r="AA9" s="265">
        <f>IF(U9&gt;0,W9/U9,0)</f>
        <v>0.30722394220846233</v>
      </c>
      <c r="AB9" s="266">
        <f>AA9-N9</f>
        <v>1.4096974737318524E-2</v>
      </c>
      <c r="AC9" s="267">
        <v>2</v>
      </c>
      <c r="AD9" s="268">
        <f>(AC9-O9)*-1</f>
        <v>0</v>
      </c>
      <c r="AE9" s="269">
        <v>14.78</v>
      </c>
      <c r="AF9" s="270">
        <f>AE9/W9</f>
        <v>4.9647295935505542E-2</v>
      </c>
      <c r="AG9" s="53"/>
      <c r="AH9" s="53"/>
      <c r="AI9" s="53"/>
      <c r="AJ9" s="322">
        <v>969</v>
      </c>
      <c r="AK9" s="323">
        <f>AJ9-X9</f>
        <v>950.65000000000009</v>
      </c>
      <c r="AL9" s="324">
        <v>297.7</v>
      </c>
      <c r="AM9" s="325">
        <f>AL9-Z9</f>
        <v>238.16</v>
      </c>
      <c r="AN9" s="326">
        <f>IF(Z9&lt;&gt;0,(AL9/W9)-1,"NEW")</f>
        <v>0</v>
      </c>
      <c r="AO9" s="324">
        <f>AL9*0.2</f>
        <v>59.54</v>
      </c>
      <c r="AP9" s="327">
        <f>IF(AJ9&gt;0,AL9/AJ9,0)</f>
        <v>0.30722394220846233</v>
      </c>
      <c r="AQ9" s="328">
        <f>AP9-AC9</f>
        <v>-1.6927760577915376</v>
      </c>
      <c r="AR9" s="329">
        <v>2</v>
      </c>
      <c r="AS9" s="330">
        <f>(AR9-AD9)*-1</f>
        <v>-2</v>
      </c>
      <c r="AT9" s="331">
        <v>14.78</v>
      </c>
      <c r="AU9" s="332">
        <f>AT9/AL9</f>
        <v>4.9647295935505542E-2</v>
      </c>
      <c r="AV9" s="53"/>
      <c r="AW9" s="53"/>
      <c r="AX9" s="53"/>
      <c r="AY9" s="205">
        <v>969</v>
      </c>
      <c r="AZ9" s="206">
        <f>AY9-AJ9</f>
        <v>0</v>
      </c>
      <c r="BA9" s="207">
        <v>297.7</v>
      </c>
      <c r="BB9" s="208">
        <f>BA9-AL9</f>
        <v>0</v>
      </c>
      <c r="BC9" s="209">
        <f>IF(AO9&lt;&gt;0,(BA9/AL9)-1,"NEW")</f>
        <v>0</v>
      </c>
      <c r="BD9" s="207">
        <f>BA9*0.2</f>
        <v>59.54</v>
      </c>
      <c r="BE9" s="210">
        <f>IF(AY9&gt;0,BA9/AY9,0)</f>
        <v>0.30722394220846233</v>
      </c>
      <c r="BF9" s="211">
        <f>BE9-AP9</f>
        <v>0</v>
      </c>
      <c r="BG9" s="212">
        <v>2</v>
      </c>
      <c r="BH9" s="213">
        <f>(BG9-AR9)*-1</f>
        <v>0</v>
      </c>
      <c r="BI9" s="214">
        <v>14.78</v>
      </c>
      <c r="BJ9" s="215">
        <f>BI9/BA9</f>
        <v>4.9647295935505542E-2</v>
      </c>
      <c r="BK9" s="53"/>
      <c r="BL9" s="53"/>
      <c r="BM9" s="53"/>
    </row>
    <row r="10" spans="1:65" x14ac:dyDescent="0.2">
      <c r="A10" s="103" t="s">
        <v>152</v>
      </c>
      <c r="B10" s="104"/>
      <c r="C10" s="15">
        <v>788</v>
      </c>
      <c r="D10" s="56">
        <v>529</v>
      </c>
      <c r="E10" s="56">
        <f>D10*0.2</f>
        <v>105.80000000000001</v>
      </c>
      <c r="F10" s="58">
        <f>IF(C10&gt;0,D10/C10,0)</f>
        <v>0.67131979695431476</v>
      </c>
      <c r="G10" s="18">
        <v>2</v>
      </c>
      <c r="H10" s="21"/>
      <c r="I10" s="41">
        <v>884</v>
      </c>
      <c r="J10" s="42">
        <f>I10-C10</f>
        <v>96</v>
      </c>
      <c r="K10" s="43">
        <v>644.65</v>
      </c>
      <c r="L10" s="44">
        <f>K10-D10</f>
        <v>115.64999999999998</v>
      </c>
      <c r="M10" s="43">
        <f>K10*0.2</f>
        <v>128.93</v>
      </c>
      <c r="N10" s="45">
        <f>IF(I10&gt;0,K10/I10,0)</f>
        <v>0.72924208144796376</v>
      </c>
      <c r="O10" s="46">
        <v>3</v>
      </c>
      <c r="P10" s="42">
        <f>(O10-G10)*-1</f>
        <v>-1</v>
      </c>
      <c r="Q10" s="47">
        <v>14.86</v>
      </c>
      <c r="R10" s="53"/>
      <c r="S10" s="53"/>
      <c r="T10" s="53"/>
      <c r="U10" s="260">
        <v>937</v>
      </c>
      <c r="V10" s="261">
        <f>U10-I10</f>
        <v>53</v>
      </c>
      <c r="W10" s="262">
        <v>1011.45</v>
      </c>
      <c r="X10" s="263">
        <f>W10-K10</f>
        <v>366.80000000000007</v>
      </c>
      <c r="Y10" s="264">
        <f>IF(K10&lt;&gt;0,(W10/K10)-1,"NEW")</f>
        <v>0.56899092530830697</v>
      </c>
      <c r="Z10" s="262">
        <f>W10*0.2</f>
        <v>202.29000000000002</v>
      </c>
      <c r="AA10" s="265">
        <f>IF(U10&gt;0,W10/U10,0)</f>
        <v>1.0794557097118465</v>
      </c>
      <c r="AB10" s="266">
        <f>AA10-N10</f>
        <v>0.35021362826388269</v>
      </c>
      <c r="AC10" s="267">
        <v>3</v>
      </c>
      <c r="AD10" s="268">
        <f>(AC10-O10)*-1</f>
        <v>0</v>
      </c>
      <c r="AE10" s="269">
        <v>45.49</v>
      </c>
      <c r="AF10" s="270">
        <f>AE10/W10</f>
        <v>4.4975035839636163E-2</v>
      </c>
      <c r="AG10" s="53"/>
      <c r="AH10" s="53"/>
      <c r="AI10" s="53"/>
      <c r="AJ10" s="322">
        <v>937</v>
      </c>
      <c r="AK10" s="323">
        <f>AJ10-X10</f>
        <v>570.19999999999993</v>
      </c>
      <c r="AL10" s="324">
        <v>1011.45</v>
      </c>
      <c r="AM10" s="325">
        <f>AL10-Z10</f>
        <v>809.16000000000008</v>
      </c>
      <c r="AN10" s="326">
        <f>IF(Z10&lt;&gt;0,(AL10/W10)-1,"NEW")</f>
        <v>0</v>
      </c>
      <c r="AO10" s="324">
        <f>AL10*0.2</f>
        <v>202.29000000000002</v>
      </c>
      <c r="AP10" s="327">
        <f>IF(AJ10&gt;0,AL10/AJ10,0)</f>
        <v>1.0794557097118465</v>
      </c>
      <c r="AQ10" s="328">
        <f>AP10-AC10</f>
        <v>-1.9205442902881535</v>
      </c>
      <c r="AR10" s="329">
        <v>3</v>
      </c>
      <c r="AS10" s="330">
        <f>(AR10-AD10)*-1</f>
        <v>-3</v>
      </c>
      <c r="AT10" s="331">
        <v>45.49</v>
      </c>
      <c r="AU10" s="332">
        <f>AT10/AL10</f>
        <v>4.4975035839636163E-2</v>
      </c>
      <c r="AV10" s="53"/>
      <c r="AW10" s="53"/>
      <c r="AX10" s="53"/>
      <c r="AY10" s="205">
        <v>937</v>
      </c>
      <c r="AZ10" s="206">
        <f>AY10-AJ10</f>
        <v>0</v>
      </c>
      <c r="BA10" s="207">
        <v>1011.45</v>
      </c>
      <c r="BB10" s="208">
        <f>BA10-AL10</f>
        <v>0</v>
      </c>
      <c r="BC10" s="209">
        <f>IF(AO10&lt;&gt;0,(BA10/AL10)-1,"NEW")</f>
        <v>0</v>
      </c>
      <c r="BD10" s="207">
        <f>BA10*0.2</f>
        <v>202.29000000000002</v>
      </c>
      <c r="BE10" s="210">
        <f>IF(AY10&gt;0,BA10/AY10,0)</f>
        <v>1.0794557097118465</v>
      </c>
      <c r="BF10" s="211">
        <f>BE10-AP10</f>
        <v>0</v>
      </c>
      <c r="BG10" s="212">
        <v>3</v>
      </c>
      <c r="BH10" s="213">
        <f>(BG10-AR10)*-1</f>
        <v>0</v>
      </c>
      <c r="BI10" s="214">
        <v>45.49</v>
      </c>
      <c r="BJ10" s="215">
        <f>BI10/BA10</f>
        <v>4.4975035839636163E-2</v>
      </c>
      <c r="BK10" s="53"/>
      <c r="BL10" s="53"/>
      <c r="BM10" s="53"/>
    </row>
    <row r="11" spans="1:65" x14ac:dyDescent="0.2">
      <c r="A11" s="103" t="s">
        <v>3</v>
      </c>
      <c r="B11" s="104"/>
      <c r="C11" s="15">
        <v>597</v>
      </c>
      <c r="D11" s="56">
        <v>307.45</v>
      </c>
      <c r="E11" s="56">
        <f>D11*0.2</f>
        <v>61.49</v>
      </c>
      <c r="F11" s="58">
        <f>IF(C11&gt;0,D11/C11,0)</f>
        <v>0.51499162479061977</v>
      </c>
      <c r="G11" s="18">
        <v>4</v>
      </c>
      <c r="H11" s="21"/>
      <c r="I11" s="41">
        <v>733</v>
      </c>
      <c r="J11" s="42">
        <f>I11-C11</f>
        <v>136</v>
      </c>
      <c r="K11" s="43">
        <v>418.98</v>
      </c>
      <c r="L11" s="44">
        <f>K11-D11</f>
        <v>111.53000000000003</v>
      </c>
      <c r="M11" s="43">
        <f>K11*0.2</f>
        <v>83.796000000000006</v>
      </c>
      <c r="N11" s="45">
        <f>IF(I11&gt;0,K11/I11,0)</f>
        <v>0.57159618008185542</v>
      </c>
      <c r="O11" s="46">
        <v>4</v>
      </c>
      <c r="P11" s="42">
        <f>(O11-G11)*-1</f>
        <v>0</v>
      </c>
      <c r="Q11" s="47">
        <v>9.76</v>
      </c>
      <c r="R11" s="53"/>
      <c r="S11" s="53"/>
      <c r="T11" s="53"/>
      <c r="U11" s="260">
        <v>751</v>
      </c>
      <c r="V11" s="261">
        <f>U11-I11</f>
        <v>18</v>
      </c>
      <c r="W11" s="262">
        <v>440.53</v>
      </c>
      <c r="X11" s="263">
        <f>W11-K11</f>
        <v>21.549999999999955</v>
      </c>
      <c r="Y11" s="264">
        <f>IF(K11&lt;&gt;0,(W11/K11)-1,"NEW")</f>
        <v>5.1434436011265294E-2</v>
      </c>
      <c r="Z11" s="262">
        <f>W11*0.2</f>
        <v>88.105999999999995</v>
      </c>
      <c r="AA11" s="265">
        <f>IF(U11&gt;0,W11/U11,0)</f>
        <v>0.58659121171770967</v>
      </c>
      <c r="AB11" s="266">
        <f>AA11-N11</f>
        <v>1.499503163585425E-2</v>
      </c>
      <c r="AC11" s="267">
        <v>4</v>
      </c>
      <c r="AD11" s="268">
        <f>(AC11-O11)*-1</f>
        <v>0</v>
      </c>
      <c r="AE11" s="269">
        <v>14.8</v>
      </c>
      <c r="AF11" s="270">
        <f>AE11/W11</f>
        <v>3.3595895852722858E-2</v>
      </c>
      <c r="AG11" s="53"/>
      <c r="AH11" s="53"/>
      <c r="AI11" s="53"/>
      <c r="AJ11" s="322">
        <v>751</v>
      </c>
      <c r="AK11" s="323">
        <f>AJ11-X11</f>
        <v>729.45</v>
      </c>
      <c r="AL11" s="324">
        <v>440.53</v>
      </c>
      <c r="AM11" s="325">
        <f>AL11-Z11</f>
        <v>352.42399999999998</v>
      </c>
      <c r="AN11" s="326">
        <f>IF(Z11&lt;&gt;0,(AL11/W11)-1,"NEW")</f>
        <v>0</v>
      </c>
      <c r="AO11" s="324">
        <f>AL11*0.2</f>
        <v>88.105999999999995</v>
      </c>
      <c r="AP11" s="327">
        <f>IF(AJ11&gt;0,AL11/AJ11,0)</f>
        <v>0.58659121171770967</v>
      </c>
      <c r="AQ11" s="328">
        <f>AP11-AC11</f>
        <v>-3.4134087882822906</v>
      </c>
      <c r="AR11" s="329">
        <v>4</v>
      </c>
      <c r="AS11" s="330">
        <f>(AR11-AD11)*-1</f>
        <v>-4</v>
      </c>
      <c r="AT11" s="331">
        <v>14.8</v>
      </c>
      <c r="AU11" s="332">
        <f>AT11/AL11</f>
        <v>3.3595895852722858E-2</v>
      </c>
      <c r="AV11" s="53"/>
      <c r="AW11" s="53"/>
      <c r="AX11" s="53"/>
      <c r="AY11" s="205">
        <v>751</v>
      </c>
      <c r="AZ11" s="206">
        <f>AY11-AJ11</f>
        <v>0</v>
      </c>
      <c r="BA11" s="207">
        <v>440.53</v>
      </c>
      <c r="BB11" s="208">
        <f>BA11-AL11</f>
        <v>0</v>
      </c>
      <c r="BC11" s="209">
        <f>IF(AO11&lt;&gt;0,(BA11/AL11)-1,"NEW")</f>
        <v>0</v>
      </c>
      <c r="BD11" s="207">
        <f>BA11*0.2</f>
        <v>88.105999999999995</v>
      </c>
      <c r="BE11" s="210">
        <f>IF(AY11&gt;0,BA11/AY11,0)</f>
        <v>0.58659121171770967</v>
      </c>
      <c r="BF11" s="211">
        <f>BE11-AP11</f>
        <v>0</v>
      </c>
      <c r="BG11" s="212">
        <v>4</v>
      </c>
      <c r="BH11" s="213">
        <f>(BG11-AR11)*-1</f>
        <v>0</v>
      </c>
      <c r="BI11" s="214">
        <v>14.8</v>
      </c>
      <c r="BJ11" s="215">
        <f>BI11/BA11</f>
        <v>3.3595895852722858E-2</v>
      </c>
      <c r="BK11" s="53"/>
      <c r="BL11" s="53"/>
      <c r="BM11" s="53"/>
    </row>
    <row r="12" spans="1:65" x14ac:dyDescent="0.2">
      <c r="A12" s="103" t="s">
        <v>151</v>
      </c>
      <c r="B12" s="104"/>
      <c r="C12" s="15">
        <v>99</v>
      </c>
      <c r="D12" s="56">
        <v>37.950000000000003</v>
      </c>
      <c r="E12" s="56">
        <f>D12*0.2</f>
        <v>7.5900000000000007</v>
      </c>
      <c r="F12" s="58">
        <f>IF(C12&gt;0,D12/C12,0)</f>
        <v>0.38333333333333336</v>
      </c>
      <c r="G12" s="18">
        <v>15</v>
      </c>
      <c r="H12" s="21"/>
      <c r="I12" s="41">
        <v>324</v>
      </c>
      <c r="J12" s="42">
        <f>I12-C12</f>
        <v>225</v>
      </c>
      <c r="K12" s="43">
        <v>137.19999999999999</v>
      </c>
      <c r="L12" s="44">
        <f>K12-D12</f>
        <v>99.249999999999986</v>
      </c>
      <c r="M12" s="43">
        <f>K12*0.2</f>
        <v>27.439999999999998</v>
      </c>
      <c r="N12" s="45">
        <f>IF(I12&gt;0,K12/I12,0)</f>
        <v>0.42345679012345677</v>
      </c>
      <c r="O12" s="46">
        <v>8</v>
      </c>
      <c r="P12" s="42">
        <f>(O12-G12)*-1</f>
        <v>7</v>
      </c>
      <c r="Q12" s="47">
        <v>8.36</v>
      </c>
      <c r="R12" s="53"/>
      <c r="S12" s="96"/>
      <c r="T12" s="53"/>
      <c r="U12" s="260">
        <v>463</v>
      </c>
      <c r="V12" s="261">
        <f>U12-I12</f>
        <v>139</v>
      </c>
      <c r="W12" s="262">
        <v>222.25</v>
      </c>
      <c r="X12" s="263">
        <f>W12-K12</f>
        <v>85.050000000000011</v>
      </c>
      <c r="Y12" s="264">
        <f>IF(K12&lt;&gt;0,(W12/K12)-1,"NEW")</f>
        <v>0.61989795918367352</v>
      </c>
      <c r="Z12" s="262">
        <f>W12*0.2</f>
        <v>44.45</v>
      </c>
      <c r="AA12" s="265">
        <f>IF(U12&gt;0,W12/U12,0)</f>
        <v>0.48002159827213825</v>
      </c>
      <c r="AB12" s="266">
        <f>AA12-N12</f>
        <v>5.6564808148681478E-2</v>
      </c>
      <c r="AC12" s="267">
        <v>5</v>
      </c>
      <c r="AD12" s="268">
        <f>(AC12-O12)*-1</f>
        <v>3</v>
      </c>
      <c r="AE12" s="269">
        <v>12.7</v>
      </c>
      <c r="AF12" s="270">
        <f>AE12/W12</f>
        <v>5.7142857142857141E-2</v>
      </c>
      <c r="AG12" s="53"/>
      <c r="AH12" s="53"/>
      <c r="AI12" s="53"/>
      <c r="AJ12" s="322">
        <v>463</v>
      </c>
      <c r="AK12" s="323">
        <f>AJ12-X12</f>
        <v>377.95</v>
      </c>
      <c r="AL12" s="324">
        <v>222.25</v>
      </c>
      <c r="AM12" s="325">
        <f>AL12-Z12</f>
        <v>177.8</v>
      </c>
      <c r="AN12" s="326">
        <f>IF(Z12&lt;&gt;0,(AL12/W12)-1,"NEW")</f>
        <v>0</v>
      </c>
      <c r="AO12" s="324">
        <f>AL12*0.2</f>
        <v>44.45</v>
      </c>
      <c r="AP12" s="327">
        <f>IF(AJ12&gt;0,AL12/AJ12,0)</f>
        <v>0.48002159827213825</v>
      </c>
      <c r="AQ12" s="328">
        <f>AP12-AC12</f>
        <v>-4.5199784017278617</v>
      </c>
      <c r="AR12" s="329">
        <v>5</v>
      </c>
      <c r="AS12" s="330">
        <f>(AR12-AD12)*-1</f>
        <v>-2</v>
      </c>
      <c r="AT12" s="331">
        <v>12.7</v>
      </c>
      <c r="AU12" s="332">
        <f>AT12/AL12</f>
        <v>5.7142857142857141E-2</v>
      </c>
      <c r="AV12" s="53"/>
      <c r="AW12" s="53"/>
      <c r="AX12" s="53"/>
      <c r="AY12" s="205">
        <v>463</v>
      </c>
      <c r="AZ12" s="206">
        <f>AY12-AJ12</f>
        <v>0</v>
      </c>
      <c r="BA12" s="207">
        <v>222.25</v>
      </c>
      <c r="BB12" s="208">
        <f>BA12-AL12</f>
        <v>0</v>
      </c>
      <c r="BC12" s="209">
        <f>IF(AO12&lt;&gt;0,(BA12/AL12)-1,"NEW")</f>
        <v>0</v>
      </c>
      <c r="BD12" s="207">
        <f>BA12*0.2</f>
        <v>44.45</v>
      </c>
      <c r="BE12" s="210">
        <f>IF(AY12&gt;0,BA12/AY12,0)</f>
        <v>0.48002159827213825</v>
      </c>
      <c r="BF12" s="211">
        <f>BE12-AP12</f>
        <v>0</v>
      </c>
      <c r="BG12" s="212">
        <v>5</v>
      </c>
      <c r="BH12" s="213">
        <f>(BG12-AR12)*-1</f>
        <v>0</v>
      </c>
      <c r="BI12" s="214">
        <v>12.7</v>
      </c>
      <c r="BJ12" s="215">
        <f>BI12/BA12</f>
        <v>5.7142857142857141E-2</v>
      </c>
      <c r="BK12" s="53"/>
      <c r="BL12" s="53"/>
      <c r="BM12" s="53"/>
    </row>
    <row r="13" spans="1:65" x14ac:dyDescent="0.2">
      <c r="A13" s="99" t="s">
        <v>31</v>
      </c>
      <c r="B13" s="104"/>
      <c r="C13" s="15">
        <v>0</v>
      </c>
      <c r="D13" s="56">
        <v>0</v>
      </c>
      <c r="E13" s="56">
        <f>D13*0.2</f>
        <v>0</v>
      </c>
      <c r="F13" s="58">
        <f>IF(C13&gt;0,D13/C13,0)</f>
        <v>0</v>
      </c>
      <c r="G13" s="18">
        <v>102</v>
      </c>
      <c r="H13" s="21"/>
      <c r="I13" s="41">
        <v>14</v>
      </c>
      <c r="J13" s="42">
        <f>I13-C13</f>
        <v>14</v>
      </c>
      <c r="K13" s="43">
        <v>6.7</v>
      </c>
      <c r="L13" s="44">
        <f>K13-D13</f>
        <v>6.7</v>
      </c>
      <c r="M13" s="43">
        <f>K13*0.2</f>
        <v>1.34</v>
      </c>
      <c r="N13" s="45">
        <f>IF(I13&gt;0,K13/I13,0)</f>
        <v>0.47857142857142859</v>
      </c>
      <c r="O13" s="46">
        <v>52</v>
      </c>
      <c r="P13" s="42">
        <f>(O13-G13)*-1</f>
        <v>50</v>
      </c>
      <c r="Q13" s="47">
        <v>0.14000000000000001</v>
      </c>
      <c r="R13" s="59"/>
      <c r="S13" s="59"/>
      <c r="T13" s="59"/>
      <c r="U13" s="260">
        <v>435</v>
      </c>
      <c r="V13" s="261">
        <f>U13-I13</f>
        <v>421</v>
      </c>
      <c r="W13" s="262">
        <v>157.47</v>
      </c>
      <c r="X13" s="263">
        <f>W13-K13</f>
        <v>150.77000000000001</v>
      </c>
      <c r="Y13" s="264">
        <f>IF(K13&lt;&gt;0,(W13/K13)-1,"NEW")</f>
        <v>22.502985074626864</v>
      </c>
      <c r="Z13" s="262">
        <f>W13*0.2</f>
        <v>31.494</v>
      </c>
      <c r="AA13" s="265">
        <f>IF(U13&gt;0,W13/U13,0)</f>
        <v>0.36199999999999999</v>
      </c>
      <c r="AB13" s="266">
        <f>AA13-N13</f>
        <v>-0.1165714285714286</v>
      </c>
      <c r="AC13" s="267">
        <v>6</v>
      </c>
      <c r="AD13" s="268">
        <f>(AC13-O13)*-1</f>
        <v>46</v>
      </c>
      <c r="AE13" s="269">
        <v>8.58</v>
      </c>
      <c r="AF13" s="270">
        <f>AE13/W13</f>
        <v>5.4486568870261001E-2</v>
      </c>
      <c r="AG13" s="59"/>
      <c r="AH13" s="59"/>
      <c r="AI13" s="59"/>
      <c r="AJ13" s="322">
        <v>435</v>
      </c>
      <c r="AK13" s="323">
        <f>AJ13-X13</f>
        <v>284.23</v>
      </c>
      <c r="AL13" s="324">
        <v>157.47</v>
      </c>
      <c r="AM13" s="325">
        <f>AL13-Z13</f>
        <v>125.976</v>
      </c>
      <c r="AN13" s="326">
        <f>IF(Z13&lt;&gt;0,(AL13/W13)-1,"NEW")</f>
        <v>0</v>
      </c>
      <c r="AO13" s="324">
        <f>AL13*0.2</f>
        <v>31.494</v>
      </c>
      <c r="AP13" s="327">
        <f>IF(AJ13&gt;0,AL13/AJ13,0)</f>
        <v>0.36199999999999999</v>
      </c>
      <c r="AQ13" s="328">
        <f>AP13-AC13</f>
        <v>-5.6379999999999999</v>
      </c>
      <c r="AR13" s="329">
        <v>6</v>
      </c>
      <c r="AS13" s="330">
        <f>(AR13-AD13)*-1</f>
        <v>40</v>
      </c>
      <c r="AT13" s="331">
        <v>8.58</v>
      </c>
      <c r="AU13" s="332">
        <f>AT13/AL13</f>
        <v>5.4486568870261001E-2</v>
      </c>
      <c r="AV13" s="59"/>
      <c r="AW13" s="59"/>
      <c r="AX13" s="59"/>
      <c r="AY13" s="205">
        <v>435</v>
      </c>
      <c r="AZ13" s="206">
        <f>AY13-AJ13</f>
        <v>0</v>
      </c>
      <c r="BA13" s="207">
        <v>157.47</v>
      </c>
      <c r="BB13" s="208">
        <f>BA13-AL13</f>
        <v>0</v>
      </c>
      <c r="BC13" s="209">
        <f>IF(AO13&lt;&gt;0,(BA13/AL13)-1,"NEW")</f>
        <v>0</v>
      </c>
      <c r="BD13" s="207">
        <f>BA13*0.2</f>
        <v>31.494</v>
      </c>
      <c r="BE13" s="210">
        <f>IF(AY13&gt;0,BA13/AY13,0)</f>
        <v>0.36199999999999999</v>
      </c>
      <c r="BF13" s="211">
        <f>BE13-AP13</f>
        <v>0</v>
      </c>
      <c r="BG13" s="212">
        <v>6</v>
      </c>
      <c r="BH13" s="213">
        <f>(BG13-AR13)*-1</f>
        <v>0</v>
      </c>
      <c r="BI13" s="214">
        <v>8.58</v>
      </c>
      <c r="BJ13" s="215">
        <f>BI13/BA13</f>
        <v>5.4486568870261001E-2</v>
      </c>
      <c r="BK13" s="59"/>
      <c r="BL13" s="59"/>
      <c r="BM13" s="59"/>
    </row>
    <row r="14" spans="1:65" x14ac:dyDescent="0.2">
      <c r="A14" s="93" t="s">
        <v>4</v>
      </c>
      <c r="B14" s="104">
        <v>373</v>
      </c>
      <c r="C14" s="15">
        <v>342</v>
      </c>
      <c r="D14" s="56">
        <v>261.95</v>
      </c>
      <c r="E14" s="56">
        <f>D14*0.2</f>
        <v>52.39</v>
      </c>
      <c r="F14" s="58">
        <f>IF(C14&gt;0,D14/C14,0)</f>
        <v>0.7659356725146198</v>
      </c>
      <c r="G14" s="18">
        <v>5</v>
      </c>
      <c r="H14" s="21"/>
      <c r="I14" s="41">
        <v>405</v>
      </c>
      <c r="J14" s="42">
        <f>I14-C14</f>
        <v>63</v>
      </c>
      <c r="K14" s="43">
        <v>401.3</v>
      </c>
      <c r="L14" s="44">
        <f>K14-D14</f>
        <v>139.35000000000002</v>
      </c>
      <c r="M14" s="43">
        <f>K14*0.2</f>
        <v>80.260000000000005</v>
      </c>
      <c r="N14" s="45">
        <f>IF(I14&gt;0,K14/I14,0)</f>
        <v>0.99086419753086419</v>
      </c>
      <c r="O14" s="46">
        <v>5</v>
      </c>
      <c r="P14" s="42">
        <f>(O14-G14)*-1</f>
        <v>0</v>
      </c>
      <c r="Q14" s="47">
        <v>25.82</v>
      </c>
      <c r="R14" s="53"/>
      <c r="S14" s="53"/>
      <c r="T14" s="53"/>
      <c r="U14" s="260">
        <v>409</v>
      </c>
      <c r="V14" s="261">
        <f>U14-I14</f>
        <v>4</v>
      </c>
      <c r="W14" s="262">
        <v>417.85</v>
      </c>
      <c r="X14" s="263">
        <f>W14-K14</f>
        <v>16.550000000000011</v>
      </c>
      <c r="Y14" s="264">
        <f>IF(K14&lt;&gt;0,(W14/K14)-1,"NEW")</f>
        <v>4.1240966857712502E-2</v>
      </c>
      <c r="Z14" s="262">
        <f>W14*0.2</f>
        <v>83.570000000000007</v>
      </c>
      <c r="AA14" s="265">
        <f>IF(U14&gt;0,W14/U14,0)</f>
        <v>1.021638141809291</v>
      </c>
      <c r="AB14" s="266">
        <f>AA14-N14</f>
        <v>3.0773944278426835E-2</v>
      </c>
      <c r="AC14" s="267">
        <v>7</v>
      </c>
      <c r="AD14" s="268">
        <f>(AC14-O14)*-1</f>
        <v>-2</v>
      </c>
      <c r="AE14" s="269">
        <v>28.27</v>
      </c>
      <c r="AF14" s="270">
        <f>AE14/W14</f>
        <v>6.7655857365083158E-2</v>
      </c>
      <c r="AG14" s="53"/>
      <c r="AH14" s="53"/>
      <c r="AI14" s="53"/>
      <c r="AJ14" s="322">
        <v>409</v>
      </c>
      <c r="AK14" s="323">
        <f>AJ14-X14</f>
        <v>392.45</v>
      </c>
      <c r="AL14" s="324">
        <v>417.85</v>
      </c>
      <c r="AM14" s="325">
        <f>AL14-Z14</f>
        <v>334.28000000000003</v>
      </c>
      <c r="AN14" s="326">
        <f>IF(Z14&lt;&gt;0,(AL14/W14)-1,"NEW")</f>
        <v>0</v>
      </c>
      <c r="AO14" s="324">
        <f>AL14*0.2</f>
        <v>83.570000000000007</v>
      </c>
      <c r="AP14" s="327">
        <f>IF(AJ14&gt;0,AL14/AJ14,0)</f>
        <v>1.021638141809291</v>
      </c>
      <c r="AQ14" s="328">
        <f>AP14-AC14</f>
        <v>-5.9783618581907092</v>
      </c>
      <c r="AR14" s="329">
        <v>7</v>
      </c>
      <c r="AS14" s="330">
        <f>(AR14-AD14)*-1</f>
        <v>-9</v>
      </c>
      <c r="AT14" s="331">
        <v>28.27</v>
      </c>
      <c r="AU14" s="332">
        <f>AT14/AL14</f>
        <v>6.7655857365083158E-2</v>
      </c>
      <c r="AV14" s="53"/>
      <c r="AW14" s="53"/>
      <c r="AX14" s="53"/>
      <c r="AY14" s="205">
        <v>409</v>
      </c>
      <c r="AZ14" s="206">
        <f>AY14-AJ14</f>
        <v>0</v>
      </c>
      <c r="BA14" s="207">
        <v>417.85</v>
      </c>
      <c r="BB14" s="208">
        <f>BA14-AL14</f>
        <v>0</v>
      </c>
      <c r="BC14" s="209">
        <f>IF(AO14&lt;&gt;0,(BA14/AL14)-1,"NEW")</f>
        <v>0</v>
      </c>
      <c r="BD14" s="207">
        <f>BA14*0.2</f>
        <v>83.570000000000007</v>
      </c>
      <c r="BE14" s="210">
        <f>IF(AY14&gt;0,BA14/AY14,0)</f>
        <v>1.021638141809291</v>
      </c>
      <c r="BF14" s="211">
        <f>BE14-AP14</f>
        <v>0</v>
      </c>
      <c r="BG14" s="212">
        <v>7</v>
      </c>
      <c r="BH14" s="213">
        <f>(BG14-AR14)*-1</f>
        <v>0</v>
      </c>
      <c r="BI14" s="214">
        <v>28.27</v>
      </c>
      <c r="BJ14" s="215">
        <f>BI14/BA14</f>
        <v>6.7655857365083158E-2</v>
      </c>
      <c r="BK14" s="53"/>
      <c r="BL14" s="53"/>
      <c r="BM14" s="53"/>
    </row>
    <row r="15" spans="1:65" x14ac:dyDescent="0.2">
      <c r="A15" s="93" t="s">
        <v>170</v>
      </c>
      <c r="B15" s="104">
        <v>661</v>
      </c>
      <c r="C15" s="15">
        <v>322</v>
      </c>
      <c r="D15" s="56">
        <v>108.9</v>
      </c>
      <c r="E15" s="56">
        <f>D15*0.2</f>
        <v>21.78</v>
      </c>
      <c r="F15" s="58">
        <f>IF(C15&gt;0,D15/C15,0)</f>
        <v>0.33819875776397518</v>
      </c>
      <c r="G15" s="18">
        <v>6</v>
      </c>
      <c r="H15" s="21"/>
      <c r="I15" s="41">
        <v>389</v>
      </c>
      <c r="J15" s="42">
        <f>I15-C15</f>
        <v>67</v>
      </c>
      <c r="K15" s="43">
        <v>170</v>
      </c>
      <c r="L15" s="44">
        <f>K15-D15</f>
        <v>61.099999999999994</v>
      </c>
      <c r="M15" s="43">
        <f>K15*0.2</f>
        <v>34</v>
      </c>
      <c r="N15" s="45">
        <f>IF(I15&gt;0,K15/I15,0)</f>
        <v>0.43701799485861181</v>
      </c>
      <c r="O15" s="46">
        <v>6</v>
      </c>
      <c r="P15" s="42">
        <f>(O15-G15)*-1</f>
        <v>0</v>
      </c>
      <c r="Q15" s="47">
        <v>8.44</v>
      </c>
      <c r="R15" s="53"/>
      <c r="S15" s="53"/>
      <c r="T15" s="53"/>
      <c r="U15" s="260">
        <v>393</v>
      </c>
      <c r="V15" s="261">
        <f>U15-I15</f>
        <v>4</v>
      </c>
      <c r="W15" s="262">
        <v>174.82</v>
      </c>
      <c r="X15" s="263">
        <f>W15-K15</f>
        <v>4.8199999999999932</v>
      </c>
      <c r="Y15" s="264">
        <f>IF(K15&lt;&gt;0,(W15/K15)-1,"NEW")</f>
        <v>2.835294117647047E-2</v>
      </c>
      <c r="Z15" s="262">
        <f>W15*0.2</f>
        <v>34.963999999999999</v>
      </c>
      <c r="AA15" s="265">
        <f>IF(U15&gt;0,W15/U15,0)</f>
        <v>0.44483460559796434</v>
      </c>
      <c r="AB15" s="266">
        <f>AA15-N15</f>
        <v>7.8166107393525253E-3</v>
      </c>
      <c r="AC15" s="267">
        <v>8</v>
      </c>
      <c r="AD15" s="268">
        <f>(AC15-O15)*-1</f>
        <v>-2</v>
      </c>
      <c r="AE15" s="269">
        <v>9.82</v>
      </c>
      <c r="AF15" s="270">
        <f>AE15/W15</f>
        <v>5.6172062693055719E-2</v>
      </c>
      <c r="AG15" s="53"/>
      <c r="AH15" s="53"/>
      <c r="AI15" s="53"/>
      <c r="AJ15" s="322">
        <v>393</v>
      </c>
      <c r="AK15" s="323">
        <f>AJ15-X15</f>
        <v>388.18</v>
      </c>
      <c r="AL15" s="324">
        <v>174.82</v>
      </c>
      <c r="AM15" s="325">
        <f>AL15-Z15</f>
        <v>139.85599999999999</v>
      </c>
      <c r="AN15" s="326">
        <f>IF(Z15&lt;&gt;0,(AL15/W15)-1,"NEW")</f>
        <v>0</v>
      </c>
      <c r="AO15" s="324">
        <f>AL15*0.2</f>
        <v>34.963999999999999</v>
      </c>
      <c r="AP15" s="327">
        <f>IF(AJ15&gt;0,AL15/AJ15,0)</f>
        <v>0.44483460559796434</v>
      </c>
      <c r="AQ15" s="328">
        <f>AP15-AC15</f>
        <v>-7.555165394402036</v>
      </c>
      <c r="AR15" s="329">
        <v>8</v>
      </c>
      <c r="AS15" s="330">
        <f>(AR15-AD15)*-1</f>
        <v>-10</v>
      </c>
      <c r="AT15" s="331">
        <v>9.82</v>
      </c>
      <c r="AU15" s="332">
        <f>AT15/AL15</f>
        <v>5.6172062693055719E-2</v>
      </c>
      <c r="AV15" s="53"/>
      <c r="AW15" s="53"/>
      <c r="AX15" s="53"/>
      <c r="AY15" s="205">
        <v>393</v>
      </c>
      <c r="AZ15" s="206">
        <f>AY15-AJ15</f>
        <v>0</v>
      </c>
      <c r="BA15" s="207">
        <v>174.82</v>
      </c>
      <c r="BB15" s="208">
        <f>BA15-AL15</f>
        <v>0</v>
      </c>
      <c r="BC15" s="209">
        <f>IF(AO15&lt;&gt;0,(BA15/AL15)-1,"NEW")</f>
        <v>0</v>
      </c>
      <c r="BD15" s="207">
        <f>BA15*0.2</f>
        <v>34.963999999999999</v>
      </c>
      <c r="BE15" s="210">
        <f>IF(AY15&gt;0,BA15/AY15,0)</f>
        <v>0.44483460559796434</v>
      </c>
      <c r="BF15" s="211">
        <f>BE15-AP15</f>
        <v>0</v>
      </c>
      <c r="BG15" s="212">
        <v>8</v>
      </c>
      <c r="BH15" s="213">
        <f>(BG15-AR15)*-1</f>
        <v>0</v>
      </c>
      <c r="BI15" s="214">
        <v>9.82</v>
      </c>
      <c r="BJ15" s="215">
        <f>BI15/BA15</f>
        <v>5.6172062693055719E-2</v>
      </c>
      <c r="BK15" s="53"/>
      <c r="BL15" s="53"/>
      <c r="BM15" s="53"/>
    </row>
    <row r="16" spans="1:65" x14ac:dyDescent="0.2">
      <c r="A16" s="103" t="s">
        <v>150</v>
      </c>
      <c r="B16" s="104"/>
      <c r="C16" s="15">
        <v>293</v>
      </c>
      <c r="D16" s="56">
        <v>127.25</v>
      </c>
      <c r="E16" s="56">
        <f>D16*0.2</f>
        <v>25.450000000000003</v>
      </c>
      <c r="F16" s="58">
        <f>IF(C16&gt;0,D16/C16,0)</f>
        <v>0.43430034129692835</v>
      </c>
      <c r="G16" s="18">
        <v>7</v>
      </c>
      <c r="H16" s="21"/>
      <c r="I16" s="41">
        <v>320</v>
      </c>
      <c r="J16" s="42">
        <f>I16-C16</f>
        <v>27</v>
      </c>
      <c r="K16" s="43">
        <v>151.1</v>
      </c>
      <c r="L16" s="44">
        <f>K16-D16</f>
        <v>23.849999999999994</v>
      </c>
      <c r="M16" s="43">
        <f>K16*0.2</f>
        <v>30.22</v>
      </c>
      <c r="N16" s="45">
        <f>IF(I16&gt;0,K16/I16,0)</f>
        <v>0.47218749999999998</v>
      </c>
      <c r="O16" s="46">
        <v>9</v>
      </c>
      <c r="P16" s="42">
        <f>(O16-G16)*-1</f>
        <v>-2</v>
      </c>
      <c r="Q16" s="47">
        <v>5.94</v>
      </c>
      <c r="R16" s="53"/>
      <c r="S16" s="53"/>
      <c r="T16" s="53"/>
      <c r="U16" s="260">
        <v>343</v>
      </c>
      <c r="V16" s="261">
        <f>U16-I16</f>
        <v>23</v>
      </c>
      <c r="W16" s="262">
        <v>207.95</v>
      </c>
      <c r="X16" s="263">
        <f>W16-K16</f>
        <v>56.849999999999994</v>
      </c>
      <c r="Y16" s="264">
        <f>IF(K16&lt;&gt;0,(W16/K16)-1,"NEW")</f>
        <v>0.37624090006618127</v>
      </c>
      <c r="Z16" s="262">
        <f>W16*0.2</f>
        <v>41.59</v>
      </c>
      <c r="AA16" s="265">
        <f>IF(U16&gt;0,W16/U16,0)</f>
        <v>0.60626822157434401</v>
      </c>
      <c r="AB16" s="266">
        <f>AA16-N16</f>
        <v>0.13408072157434403</v>
      </c>
      <c r="AC16" s="267">
        <v>9</v>
      </c>
      <c r="AD16" s="268">
        <f>(AC16-O16)*-1</f>
        <v>0</v>
      </c>
      <c r="AE16" s="269">
        <v>14.65</v>
      </c>
      <c r="AF16" s="270">
        <f>AE16/W16</f>
        <v>7.0449627314258245E-2</v>
      </c>
      <c r="AG16" s="53"/>
      <c r="AH16" s="53"/>
      <c r="AI16" s="53"/>
      <c r="AJ16" s="322">
        <v>343</v>
      </c>
      <c r="AK16" s="323">
        <f>AJ16-X16</f>
        <v>286.14999999999998</v>
      </c>
      <c r="AL16" s="324">
        <v>207.95</v>
      </c>
      <c r="AM16" s="325">
        <f>AL16-Z16</f>
        <v>166.35999999999999</v>
      </c>
      <c r="AN16" s="326">
        <f>IF(Z16&lt;&gt;0,(AL16/W16)-1,"NEW")</f>
        <v>0</v>
      </c>
      <c r="AO16" s="324">
        <f>AL16*0.2</f>
        <v>41.59</v>
      </c>
      <c r="AP16" s="327">
        <f>IF(AJ16&gt;0,AL16/AJ16,0)</f>
        <v>0.60626822157434401</v>
      </c>
      <c r="AQ16" s="328">
        <f>AP16-AC16</f>
        <v>-8.3937317784256553</v>
      </c>
      <c r="AR16" s="329">
        <v>9</v>
      </c>
      <c r="AS16" s="330">
        <f>(AR16-AD16)*-1</f>
        <v>-9</v>
      </c>
      <c r="AT16" s="331">
        <v>14.65</v>
      </c>
      <c r="AU16" s="332">
        <f>AT16/AL16</f>
        <v>7.0449627314258245E-2</v>
      </c>
      <c r="AV16" s="53"/>
      <c r="AW16" s="53"/>
      <c r="AX16" s="53"/>
      <c r="AY16" s="205">
        <v>343</v>
      </c>
      <c r="AZ16" s="206">
        <f>AY16-AJ16</f>
        <v>0</v>
      </c>
      <c r="BA16" s="207">
        <v>207.95</v>
      </c>
      <c r="BB16" s="208">
        <f>BA16-AL16</f>
        <v>0</v>
      </c>
      <c r="BC16" s="209">
        <f>IF(AO16&lt;&gt;0,(BA16/AL16)-1,"NEW")</f>
        <v>0</v>
      </c>
      <c r="BD16" s="207">
        <f>BA16*0.2</f>
        <v>41.59</v>
      </c>
      <c r="BE16" s="210">
        <f>IF(AY16&gt;0,BA16/AY16,0)</f>
        <v>0.60626822157434401</v>
      </c>
      <c r="BF16" s="211">
        <f>BE16-AP16</f>
        <v>0</v>
      </c>
      <c r="BG16" s="212">
        <v>9</v>
      </c>
      <c r="BH16" s="213">
        <f>(BG16-AR16)*-1</f>
        <v>0</v>
      </c>
      <c r="BI16" s="214">
        <v>14.65</v>
      </c>
      <c r="BJ16" s="215">
        <f>BI16/BA16</f>
        <v>7.0449627314258245E-2</v>
      </c>
      <c r="BK16" s="53"/>
      <c r="BL16" s="53"/>
      <c r="BM16" s="53"/>
    </row>
    <row r="17" spans="1:65" x14ac:dyDescent="0.2">
      <c r="A17" s="103" t="s">
        <v>153</v>
      </c>
      <c r="B17" s="104"/>
      <c r="C17" s="15">
        <v>272</v>
      </c>
      <c r="D17" s="56">
        <v>76.3</v>
      </c>
      <c r="E17" s="56">
        <f>D17*0.2</f>
        <v>15.26</v>
      </c>
      <c r="F17" s="58">
        <f>IF(C17&gt;0,D17/C17,0)</f>
        <v>0.28051470588235294</v>
      </c>
      <c r="G17" s="18">
        <v>8</v>
      </c>
      <c r="H17" s="21"/>
      <c r="I17" s="41">
        <v>325</v>
      </c>
      <c r="J17" s="42">
        <f>I17-C17</f>
        <v>53</v>
      </c>
      <c r="K17" s="43">
        <v>100.85</v>
      </c>
      <c r="L17" s="44">
        <f>K17-D17</f>
        <v>24.549999999999997</v>
      </c>
      <c r="M17" s="43">
        <f>K17*0.2</f>
        <v>20.170000000000002</v>
      </c>
      <c r="N17" s="45">
        <f>IF(I17&gt;0,K17/I17,0)</f>
        <v>0.31030769230769228</v>
      </c>
      <c r="O17" s="46">
        <v>7</v>
      </c>
      <c r="P17" s="42">
        <f>(O17-G17)*-1</f>
        <v>1</v>
      </c>
      <c r="Q17" s="47">
        <v>2.4</v>
      </c>
      <c r="R17" s="53"/>
      <c r="S17" s="53"/>
      <c r="T17" s="53"/>
      <c r="U17" s="260">
        <v>331</v>
      </c>
      <c r="V17" s="261">
        <f>U17-I17</f>
        <v>6</v>
      </c>
      <c r="W17" s="262">
        <v>94.34</v>
      </c>
      <c r="X17" s="263">
        <f>W17-K17</f>
        <v>-6.5099999999999909</v>
      </c>
      <c r="Y17" s="264">
        <f>IF(K17&lt;&gt;0,(W17/K17)-1,"NEW")</f>
        <v>-6.4551313832424295E-2</v>
      </c>
      <c r="Z17" s="262">
        <f>W17*0.2</f>
        <v>18.868000000000002</v>
      </c>
      <c r="AA17" s="265">
        <f>IF(U17&gt;0,W17/U17,0)</f>
        <v>0.2850151057401813</v>
      </c>
      <c r="AB17" s="266">
        <f>AA17-N17</f>
        <v>-2.5292586567510988E-2</v>
      </c>
      <c r="AC17" s="267">
        <v>10</v>
      </c>
      <c r="AD17" s="268">
        <f>(AC17-O17)*-1</f>
        <v>-3</v>
      </c>
      <c r="AE17" s="269">
        <v>2.4500000000000002</v>
      </c>
      <c r="AF17" s="270">
        <f>AE17/W17</f>
        <v>2.5969896120415521E-2</v>
      </c>
      <c r="AG17" s="53"/>
      <c r="AH17" s="53"/>
      <c r="AI17" s="53"/>
      <c r="AJ17" s="322">
        <v>331</v>
      </c>
      <c r="AK17" s="323">
        <f>AJ17-X17</f>
        <v>337.51</v>
      </c>
      <c r="AL17" s="324">
        <v>94.34</v>
      </c>
      <c r="AM17" s="325">
        <f>AL17-Z17</f>
        <v>75.472000000000008</v>
      </c>
      <c r="AN17" s="326">
        <f>IF(Z17&lt;&gt;0,(AL17/W17)-1,"NEW")</f>
        <v>0</v>
      </c>
      <c r="AO17" s="324">
        <f>AL17*0.2</f>
        <v>18.868000000000002</v>
      </c>
      <c r="AP17" s="327">
        <f>IF(AJ17&gt;0,AL17/AJ17,0)</f>
        <v>0.2850151057401813</v>
      </c>
      <c r="AQ17" s="328">
        <f>AP17-AC17</f>
        <v>-9.7149848942598194</v>
      </c>
      <c r="AR17" s="329">
        <v>10</v>
      </c>
      <c r="AS17" s="330">
        <f>(AR17-AD17)*-1</f>
        <v>-13</v>
      </c>
      <c r="AT17" s="331">
        <v>2.4500000000000002</v>
      </c>
      <c r="AU17" s="332">
        <f>AT17/AL17</f>
        <v>2.5969896120415521E-2</v>
      </c>
      <c r="AV17" s="53"/>
      <c r="AW17" s="53"/>
      <c r="AX17" s="53"/>
      <c r="AY17" s="205">
        <v>331</v>
      </c>
      <c r="AZ17" s="206">
        <f>AY17-AJ17</f>
        <v>0</v>
      </c>
      <c r="BA17" s="207">
        <v>94.34</v>
      </c>
      <c r="BB17" s="208">
        <f>BA17-AL17</f>
        <v>0</v>
      </c>
      <c r="BC17" s="209">
        <f>IF(AO17&lt;&gt;0,(BA17/AL17)-1,"NEW")</f>
        <v>0</v>
      </c>
      <c r="BD17" s="207">
        <f>BA17*0.2</f>
        <v>18.868000000000002</v>
      </c>
      <c r="BE17" s="210">
        <f>IF(AY17&gt;0,BA17/AY17,0)</f>
        <v>0.2850151057401813</v>
      </c>
      <c r="BF17" s="211">
        <f>BE17-AP17</f>
        <v>0</v>
      </c>
      <c r="BG17" s="212">
        <v>10</v>
      </c>
      <c r="BH17" s="213">
        <f>(BG17-AR17)*-1</f>
        <v>0</v>
      </c>
      <c r="BI17" s="214">
        <v>2.4500000000000002</v>
      </c>
      <c r="BJ17" s="215">
        <f>BI17/BA17</f>
        <v>2.5969896120415521E-2</v>
      </c>
      <c r="BK17" s="53"/>
      <c r="BL17" s="53"/>
      <c r="BM17" s="53"/>
    </row>
    <row r="18" spans="1:65" x14ac:dyDescent="0.2">
      <c r="A18" s="103" t="s">
        <v>147</v>
      </c>
      <c r="B18" s="104"/>
      <c r="C18" s="15">
        <v>195</v>
      </c>
      <c r="D18" s="56">
        <v>94.85</v>
      </c>
      <c r="E18" s="56">
        <f>D18*0.2</f>
        <v>18.97</v>
      </c>
      <c r="F18" s="58">
        <f>IF(C18&gt;0,D18/C18,0)</f>
        <v>0.48641025641025637</v>
      </c>
      <c r="G18" s="18">
        <v>9</v>
      </c>
      <c r="H18" s="21"/>
      <c r="I18" s="41">
        <v>249</v>
      </c>
      <c r="J18" s="42">
        <f>I18-C18</f>
        <v>54</v>
      </c>
      <c r="K18" s="43">
        <v>119.35</v>
      </c>
      <c r="L18" s="44">
        <f>K18-D18</f>
        <v>24.5</v>
      </c>
      <c r="M18" s="43">
        <f>K18*0.2</f>
        <v>23.87</v>
      </c>
      <c r="N18" s="45">
        <f>IF(I18&gt;0,K18/I18,0)</f>
        <v>0.47931726907630517</v>
      </c>
      <c r="O18" s="46">
        <v>10</v>
      </c>
      <c r="P18" s="42">
        <f>(O18-G18)*-1</f>
        <v>-1</v>
      </c>
      <c r="Q18" s="47">
        <v>6.41</v>
      </c>
      <c r="R18" s="53"/>
      <c r="S18" s="53"/>
      <c r="T18" s="53"/>
      <c r="U18" s="260">
        <v>326</v>
      </c>
      <c r="V18" s="261">
        <f>U18-I18</f>
        <v>77</v>
      </c>
      <c r="W18" s="262">
        <v>179.05</v>
      </c>
      <c r="X18" s="263">
        <f>W18-K18</f>
        <v>59.700000000000017</v>
      </c>
      <c r="Y18" s="264">
        <f>IF(K18&lt;&gt;0,(W18/K18)-1,"NEW")</f>
        <v>0.50020946795140353</v>
      </c>
      <c r="Z18" s="262">
        <f>W18*0.2</f>
        <v>35.81</v>
      </c>
      <c r="AA18" s="265">
        <f>IF(U18&gt;0,W18/U18,0)</f>
        <v>0.54923312883435582</v>
      </c>
      <c r="AB18" s="266">
        <f>AA18-N18</f>
        <v>6.9915859758050647E-2</v>
      </c>
      <c r="AC18" s="267">
        <v>11</v>
      </c>
      <c r="AD18" s="268">
        <f>(AC18-O18)*-1</f>
        <v>-1</v>
      </c>
      <c r="AE18" s="269">
        <v>13.85</v>
      </c>
      <c r="AF18" s="270">
        <f>AE18/W18</f>
        <v>7.735269477799496E-2</v>
      </c>
      <c r="AG18" s="53"/>
      <c r="AH18" s="53"/>
      <c r="AI18" s="53"/>
      <c r="AJ18" s="322">
        <v>326</v>
      </c>
      <c r="AK18" s="323">
        <f>AJ18-X18</f>
        <v>266.29999999999995</v>
      </c>
      <c r="AL18" s="324">
        <v>179.05</v>
      </c>
      <c r="AM18" s="325">
        <f>AL18-Z18</f>
        <v>143.24</v>
      </c>
      <c r="AN18" s="326">
        <f>IF(Z18&lt;&gt;0,(AL18/W18)-1,"NEW")</f>
        <v>0</v>
      </c>
      <c r="AO18" s="324">
        <f>AL18*0.2</f>
        <v>35.81</v>
      </c>
      <c r="AP18" s="327">
        <f>IF(AJ18&gt;0,AL18/AJ18,0)</f>
        <v>0.54923312883435582</v>
      </c>
      <c r="AQ18" s="328">
        <f>AP18-AC18</f>
        <v>-10.450766871165644</v>
      </c>
      <c r="AR18" s="329">
        <v>11</v>
      </c>
      <c r="AS18" s="330">
        <f>(AR18-AD18)*-1</f>
        <v>-12</v>
      </c>
      <c r="AT18" s="331">
        <v>13.85</v>
      </c>
      <c r="AU18" s="332">
        <f>AT18/AL18</f>
        <v>7.735269477799496E-2</v>
      </c>
      <c r="AV18" s="53"/>
      <c r="AW18" s="53"/>
      <c r="AX18" s="53"/>
      <c r="AY18" s="205">
        <v>326</v>
      </c>
      <c r="AZ18" s="206">
        <f>AY18-AJ18</f>
        <v>0</v>
      </c>
      <c r="BA18" s="207">
        <v>179.05</v>
      </c>
      <c r="BB18" s="208">
        <f>BA18-AL18</f>
        <v>0</v>
      </c>
      <c r="BC18" s="209">
        <f>IF(AO18&lt;&gt;0,(BA18/AL18)-1,"NEW")</f>
        <v>0</v>
      </c>
      <c r="BD18" s="207">
        <f>BA18*0.2</f>
        <v>35.81</v>
      </c>
      <c r="BE18" s="210">
        <f>IF(AY18&gt;0,BA18/AY18,0)</f>
        <v>0.54923312883435582</v>
      </c>
      <c r="BF18" s="211">
        <f>BE18-AP18</f>
        <v>0</v>
      </c>
      <c r="BG18" s="212">
        <v>11</v>
      </c>
      <c r="BH18" s="213">
        <f>(BG18-AR18)*-1</f>
        <v>0</v>
      </c>
      <c r="BI18" s="214">
        <v>13.85</v>
      </c>
      <c r="BJ18" s="215">
        <f>BI18/BA18</f>
        <v>7.735269477799496E-2</v>
      </c>
      <c r="BK18" s="53"/>
      <c r="BL18" s="53"/>
      <c r="BM18" s="53"/>
    </row>
    <row r="19" spans="1:65" x14ac:dyDescent="0.2">
      <c r="A19" s="103" t="s">
        <v>162</v>
      </c>
      <c r="B19" s="104">
        <v>107</v>
      </c>
      <c r="C19" s="15">
        <v>180</v>
      </c>
      <c r="D19" s="56">
        <v>43.45</v>
      </c>
      <c r="E19" s="56">
        <f>D19*0.2</f>
        <v>8.6900000000000013</v>
      </c>
      <c r="F19" s="58">
        <f>IF(C19&gt;0,D19/C19,0)</f>
        <v>0.2413888888888889</v>
      </c>
      <c r="G19" s="18">
        <v>11</v>
      </c>
      <c r="H19" s="21"/>
      <c r="I19" s="41">
        <v>182</v>
      </c>
      <c r="J19" s="42">
        <f>I19-C19</f>
        <v>2</v>
      </c>
      <c r="K19" s="43">
        <v>43.9</v>
      </c>
      <c r="L19" s="44">
        <f>K19-D19</f>
        <v>0.44999999999999574</v>
      </c>
      <c r="M19" s="43">
        <f>K19*0.2</f>
        <v>8.7799999999999994</v>
      </c>
      <c r="N19" s="45">
        <f>IF(I19&gt;0,K19/I19,0)</f>
        <v>0.24120879120879121</v>
      </c>
      <c r="O19" s="46">
        <v>13</v>
      </c>
      <c r="P19" s="42">
        <f>(O19-G19)*-1</f>
        <v>-2</v>
      </c>
      <c r="Q19" s="47">
        <v>0.02</v>
      </c>
      <c r="R19" s="53"/>
      <c r="S19" s="53"/>
      <c r="T19" s="53"/>
      <c r="U19" s="260">
        <v>217</v>
      </c>
      <c r="V19" s="261">
        <f>U19-I19</f>
        <v>35</v>
      </c>
      <c r="W19" s="262">
        <v>56.11</v>
      </c>
      <c r="X19" s="263">
        <f>W19-K19</f>
        <v>12.21</v>
      </c>
      <c r="Y19" s="264">
        <f>IF(K19&lt;&gt;0,(W19/K19)-1,"NEW")</f>
        <v>0.27813211845102503</v>
      </c>
      <c r="Z19" s="262">
        <f>W19*0.2</f>
        <v>11.222000000000001</v>
      </c>
      <c r="AA19" s="265">
        <f>IF(U19&gt;0,W19/U19,0)</f>
        <v>0.25857142857142856</v>
      </c>
      <c r="AB19" s="266">
        <f>AA19-N19</f>
        <v>1.7362637362637351E-2</v>
      </c>
      <c r="AC19" s="267">
        <v>12</v>
      </c>
      <c r="AD19" s="268">
        <f>(AC19-O19)*-1</f>
        <v>1</v>
      </c>
      <c r="AE19" s="269">
        <v>0.55000000000000004</v>
      </c>
      <c r="AF19" s="270">
        <f>AE19/W19</f>
        <v>9.8021743004811993E-3</v>
      </c>
      <c r="AG19" s="53"/>
      <c r="AH19" s="53"/>
      <c r="AI19" s="53"/>
      <c r="AJ19" s="322">
        <v>217</v>
      </c>
      <c r="AK19" s="323">
        <f>AJ19-X19</f>
        <v>204.79</v>
      </c>
      <c r="AL19" s="324">
        <v>56.11</v>
      </c>
      <c r="AM19" s="325">
        <f>AL19-Z19</f>
        <v>44.887999999999998</v>
      </c>
      <c r="AN19" s="326">
        <f>IF(Z19&lt;&gt;0,(AL19/W19)-1,"NEW")</f>
        <v>0</v>
      </c>
      <c r="AO19" s="324">
        <f>AL19*0.2</f>
        <v>11.222000000000001</v>
      </c>
      <c r="AP19" s="327">
        <f>IF(AJ19&gt;0,AL19/AJ19,0)</f>
        <v>0.25857142857142856</v>
      </c>
      <c r="AQ19" s="328">
        <f>AP19-AC19</f>
        <v>-11.741428571428571</v>
      </c>
      <c r="AR19" s="329">
        <v>12</v>
      </c>
      <c r="AS19" s="330">
        <f>(AR19-AD19)*-1</f>
        <v>-11</v>
      </c>
      <c r="AT19" s="331">
        <v>0.55000000000000004</v>
      </c>
      <c r="AU19" s="332">
        <f>AT19/AL19</f>
        <v>9.8021743004811993E-3</v>
      </c>
      <c r="AV19" s="53"/>
      <c r="AW19" s="53"/>
      <c r="AX19" s="53"/>
      <c r="AY19" s="205">
        <v>217</v>
      </c>
      <c r="AZ19" s="206">
        <f>AY19-AJ19</f>
        <v>0</v>
      </c>
      <c r="BA19" s="207">
        <v>56.11</v>
      </c>
      <c r="BB19" s="208">
        <f>BA19-AL19</f>
        <v>0</v>
      </c>
      <c r="BC19" s="209">
        <f>IF(AO19&lt;&gt;0,(BA19/AL19)-1,"NEW")</f>
        <v>0</v>
      </c>
      <c r="BD19" s="207">
        <f>BA19*0.2</f>
        <v>11.222000000000001</v>
      </c>
      <c r="BE19" s="210">
        <f>IF(AY19&gt;0,BA19/AY19,0)</f>
        <v>0.25857142857142856</v>
      </c>
      <c r="BF19" s="211">
        <f>BE19-AP19</f>
        <v>0</v>
      </c>
      <c r="BG19" s="212">
        <v>12</v>
      </c>
      <c r="BH19" s="213">
        <f>(BG19-AR19)*-1</f>
        <v>0</v>
      </c>
      <c r="BI19" s="214">
        <v>0.55000000000000004</v>
      </c>
      <c r="BJ19" s="215">
        <f>BI19/BA19</f>
        <v>9.8021743004811993E-3</v>
      </c>
      <c r="BK19" s="53"/>
      <c r="BL19" s="53"/>
      <c r="BM19" s="53"/>
    </row>
    <row r="20" spans="1:65" x14ac:dyDescent="0.2">
      <c r="A20" s="99" t="s">
        <v>21</v>
      </c>
      <c r="B20" s="104">
        <v>347</v>
      </c>
      <c r="C20" s="15">
        <v>0</v>
      </c>
      <c r="D20" s="56">
        <v>0</v>
      </c>
      <c r="E20" s="56">
        <f>D20*0.2</f>
        <v>0</v>
      </c>
      <c r="F20" s="58">
        <f>IF(C20&gt;0,D20/C20,0)</f>
        <v>0</v>
      </c>
      <c r="G20" s="18">
        <v>85</v>
      </c>
      <c r="H20" s="21"/>
      <c r="I20" s="41">
        <v>141</v>
      </c>
      <c r="J20" s="42">
        <f>I20-C20</f>
        <v>141</v>
      </c>
      <c r="K20" s="43">
        <v>24</v>
      </c>
      <c r="L20" s="44">
        <f>K20-D20</f>
        <v>24</v>
      </c>
      <c r="M20" s="43">
        <f>K20*0.2</f>
        <v>4.8000000000000007</v>
      </c>
      <c r="N20" s="45">
        <f>IF(I20&gt;0,K20/I20,0)</f>
        <v>0.1702127659574468</v>
      </c>
      <c r="O20" s="46">
        <v>18</v>
      </c>
      <c r="P20" s="42">
        <f>(O20-G20)*-1</f>
        <v>67</v>
      </c>
      <c r="Q20" s="47">
        <v>0.73</v>
      </c>
      <c r="R20" s="59"/>
      <c r="S20" s="59"/>
      <c r="T20" s="59"/>
      <c r="U20" s="260">
        <v>204</v>
      </c>
      <c r="V20" s="261">
        <f>U20-I20</f>
        <v>63</v>
      </c>
      <c r="W20" s="262">
        <v>35.72</v>
      </c>
      <c r="X20" s="263">
        <f>W20-K20</f>
        <v>11.719999999999999</v>
      </c>
      <c r="Y20" s="264">
        <f>IF(K20&lt;&gt;0,(W20/K20)-1,"NEW")</f>
        <v>0.48833333333333329</v>
      </c>
      <c r="Z20" s="262">
        <f>W20*0.2</f>
        <v>7.1440000000000001</v>
      </c>
      <c r="AA20" s="265">
        <f>IF(U20&gt;0,W20/U20,0)</f>
        <v>0.17509803921568626</v>
      </c>
      <c r="AB20" s="266">
        <f>AA20-N20</f>
        <v>4.8852732582394531E-3</v>
      </c>
      <c r="AC20" s="267">
        <v>13</v>
      </c>
      <c r="AD20" s="268">
        <f>(AC20-O20)*-1</f>
        <v>5</v>
      </c>
      <c r="AE20" s="269">
        <v>1.48</v>
      </c>
      <c r="AF20" s="270">
        <f>AE20/W20</f>
        <v>4.1433370660694288E-2</v>
      </c>
      <c r="AG20" s="59"/>
      <c r="AH20" s="59"/>
      <c r="AI20" s="59"/>
      <c r="AJ20" s="322">
        <v>204</v>
      </c>
      <c r="AK20" s="323">
        <f>AJ20-X20</f>
        <v>192.28</v>
      </c>
      <c r="AL20" s="324">
        <v>35.72</v>
      </c>
      <c r="AM20" s="325">
        <f>AL20-Z20</f>
        <v>28.576000000000001</v>
      </c>
      <c r="AN20" s="326">
        <f>IF(Z20&lt;&gt;0,(AL20/W20)-1,"NEW")</f>
        <v>0</v>
      </c>
      <c r="AO20" s="324">
        <f>AL20*0.2</f>
        <v>7.1440000000000001</v>
      </c>
      <c r="AP20" s="327">
        <f>IF(AJ20&gt;0,AL20/AJ20,0)</f>
        <v>0.17509803921568626</v>
      </c>
      <c r="AQ20" s="328">
        <f>AP20-AC20</f>
        <v>-12.824901960784313</v>
      </c>
      <c r="AR20" s="329">
        <v>13</v>
      </c>
      <c r="AS20" s="330">
        <f>(AR20-AD20)*-1</f>
        <v>-8</v>
      </c>
      <c r="AT20" s="331">
        <v>1.48</v>
      </c>
      <c r="AU20" s="332">
        <f>AT20/AL20</f>
        <v>4.1433370660694288E-2</v>
      </c>
      <c r="AV20" s="59"/>
      <c r="AW20" s="59"/>
      <c r="AX20" s="59"/>
      <c r="AY20" s="205">
        <v>204</v>
      </c>
      <c r="AZ20" s="206">
        <f>AY20-AJ20</f>
        <v>0</v>
      </c>
      <c r="BA20" s="207">
        <v>35.72</v>
      </c>
      <c r="BB20" s="208">
        <f>BA20-AL20</f>
        <v>0</v>
      </c>
      <c r="BC20" s="209">
        <f>IF(AO20&lt;&gt;0,(BA20/AL20)-1,"NEW")</f>
        <v>0</v>
      </c>
      <c r="BD20" s="207">
        <f>BA20*0.2</f>
        <v>7.1440000000000001</v>
      </c>
      <c r="BE20" s="210">
        <f>IF(AY20&gt;0,BA20/AY20,0)</f>
        <v>0.17509803921568626</v>
      </c>
      <c r="BF20" s="211">
        <f>BE20-AP20</f>
        <v>0</v>
      </c>
      <c r="BG20" s="212">
        <v>13</v>
      </c>
      <c r="BH20" s="213">
        <f>(BG20-AR20)*-1</f>
        <v>0</v>
      </c>
      <c r="BI20" s="214">
        <v>1.48</v>
      </c>
      <c r="BJ20" s="215">
        <f>BI20/BA20</f>
        <v>4.1433370660694288E-2</v>
      </c>
      <c r="BK20" s="59"/>
      <c r="BL20" s="59"/>
      <c r="BM20" s="59"/>
    </row>
    <row r="21" spans="1:65" x14ac:dyDescent="0.2">
      <c r="A21" s="103" t="s">
        <v>160</v>
      </c>
      <c r="B21" s="104"/>
      <c r="C21" s="15">
        <v>191</v>
      </c>
      <c r="D21" s="56">
        <v>65.05</v>
      </c>
      <c r="E21" s="56">
        <f>D21*0.2</f>
        <v>13.01</v>
      </c>
      <c r="F21" s="58">
        <f>IF(C21&gt;0,D21/C21,0)</f>
        <v>0.34057591623036648</v>
      </c>
      <c r="G21" s="18">
        <v>10</v>
      </c>
      <c r="H21" s="21"/>
      <c r="I21" s="41">
        <v>195</v>
      </c>
      <c r="J21" s="42">
        <f>I21-C21</f>
        <v>4</v>
      </c>
      <c r="K21" s="43">
        <v>66.8</v>
      </c>
      <c r="L21" s="44">
        <f>K21-D21</f>
        <v>1.75</v>
      </c>
      <c r="M21" s="43">
        <f>K21*0.2</f>
        <v>13.36</v>
      </c>
      <c r="N21" s="45">
        <f>IF(I21&gt;0,K21/I21,0)</f>
        <v>0.34256410256410252</v>
      </c>
      <c r="O21" s="46">
        <v>11</v>
      </c>
      <c r="P21" s="42">
        <f>(O21-G21)*-1</f>
        <v>-1</v>
      </c>
      <c r="Q21" s="47">
        <v>0.25</v>
      </c>
      <c r="R21" s="53"/>
      <c r="S21" s="53"/>
      <c r="T21" s="53"/>
      <c r="U21" s="260">
        <v>196</v>
      </c>
      <c r="V21" s="261">
        <f>U21-I21</f>
        <v>1</v>
      </c>
      <c r="W21" s="262">
        <v>69.900000000000006</v>
      </c>
      <c r="X21" s="263">
        <f>W21-K21</f>
        <v>3.1000000000000085</v>
      </c>
      <c r="Y21" s="264">
        <f>IF(K21&lt;&gt;0,(W21/K21)-1,"NEW")</f>
        <v>4.6407185628742686E-2</v>
      </c>
      <c r="Z21" s="262">
        <f>W21*0.2</f>
        <v>13.980000000000002</v>
      </c>
      <c r="AA21" s="265">
        <f>IF(U21&gt;0,W21/U21,0)</f>
        <v>0.35663265306122449</v>
      </c>
      <c r="AB21" s="266">
        <f>AA21-N21</f>
        <v>1.4068550497121968E-2</v>
      </c>
      <c r="AC21" s="267">
        <v>14</v>
      </c>
      <c r="AD21" s="268">
        <f>(AC21-O21)*-1</f>
        <v>-3</v>
      </c>
      <c r="AE21" s="269">
        <v>0.32</v>
      </c>
      <c r="AF21" s="270">
        <f>AE21/W21</f>
        <v>4.57796852646638E-3</v>
      </c>
      <c r="AG21" s="53"/>
      <c r="AH21" s="53"/>
      <c r="AI21" s="53"/>
      <c r="AJ21" s="322">
        <v>196</v>
      </c>
      <c r="AK21" s="323">
        <f>AJ21-X21</f>
        <v>192.89999999999998</v>
      </c>
      <c r="AL21" s="324">
        <v>69.900000000000006</v>
      </c>
      <c r="AM21" s="325">
        <f>AL21-Z21</f>
        <v>55.92</v>
      </c>
      <c r="AN21" s="326">
        <f>IF(Z21&lt;&gt;0,(AL21/W21)-1,"NEW")</f>
        <v>0</v>
      </c>
      <c r="AO21" s="324">
        <f>AL21*0.2</f>
        <v>13.980000000000002</v>
      </c>
      <c r="AP21" s="327">
        <f>IF(AJ21&gt;0,AL21/AJ21,0)</f>
        <v>0.35663265306122449</v>
      </c>
      <c r="AQ21" s="328">
        <f>AP21-AC21</f>
        <v>-13.643367346938776</v>
      </c>
      <c r="AR21" s="329">
        <v>14</v>
      </c>
      <c r="AS21" s="330">
        <f>(AR21-AD21)*-1</f>
        <v>-17</v>
      </c>
      <c r="AT21" s="331">
        <v>0.32</v>
      </c>
      <c r="AU21" s="332">
        <f>AT21/AL21</f>
        <v>4.57796852646638E-3</v>
      </c>
      <c r="AV21" s="53"/>
      <c r="AW21" s="53"/>
      <c r="AX21" s="53"/>
      <c r="AY21" s="205">
        <v>196</v>
      </c>
      <c r="AZ21" s="206">
        <f>AY21-AJ21</f>
        <v>0</v>
      </c>
      <c r="BA21" s="207">
        <v>69.900000000000006</v>
      </c>
      <c r="BB21" s="208">
        <f>BA21-AL21</f>
        <v>0</v>
      </c>
      <c r="BC21" s="209">
        <f>IF(AO21&lt;&gt;0,(BA21/AL21)-1,"NEW")</f>
        <v>0</v>
      </c>
      <c r="BD21" s="207">
        <f>BA21*0.2</f>
        <v>13.980000000000002</v>
      </c>
      <c r="BE21" s="210">
        <f>IF(AY21&gt;0,BA21/AY21,0)</f>
        <v>0.35663265306122449</v>
      </c>
      <c r="BF21" s="211">
        <f>BE21-AP21</f>
        <v>0</v>
      </c>
      <c r="BG21" s="212">
        <v>14</v>
      </c>
      <c r="BH21" s="213">
        <f>(BG21-AR21)*-1</f>
        <v>0</v>
      </c>
      <c r="BI21" s="214">
        <v>0.32</v>
      </c>
      <c r="BJ21" s="215">
        <f>BI21/BA21</f>
        <v>4.57796852646638E-3</v>
      </c>
      <c r="BK21" s="53"/>
      <c r="BL21" s="53"/>
      <c r="BM21" s="53"/>
    </row>
    <row r="22" spans="1:65" x14ac:dyDescent="0.2">
      <c r="A22" s="103" t="s">
        <v>165</v>
      </c>
      <c r="B22" s="104">
        <v>223</v>
      </c>
      <c r="C22" s="15">
        <v>149</v>
      </c>
      <c r="D22" s="56">
        <v>104.75</v>
      </c>
      <c r="E22" s="56">
        <f>D22*0.2</f>
        <v>20.950000000000003</v>
      </c>
      <c r="F22" s="58">
        <f>IF(C22&gt;0,D22/C22,0)</f>
        <v>0.70302013422818788</v>
      </c>
      <c r="G22" s="18">
        <v>13</v>
      </c>
      <c r="H22" s="21"/>
      <c r="I22" s="41">
        <v>187</v>
      </c>
      <c r="J22" s="42">
        <f>I22-C22</f>
        <v>38</v>
      </c>
      <c r="K22" s="43">
        <v>271.3</v>
      </c>
      <c r="L22" s="44">
        <f>K22-D22</f>
        <v>166.55</v>
      </c>
      <c r="M22" s="43">
        <f>K22*0.2</f>
        <v>54.260000000000005</v>
      </c>
      <c r="N22" s="45">
        <f>IF(I22&gt;0,K22/I22,0)</f>
        <v>1.4508021390374333</v>
      </c>
      <c r="O22" s="46">
        <v>12</v>
      </c>
      <c r="P22" s="42">
        <f>(O22-G22)*-1</f>
        <v>1</v>
      </c>
      <c r="Q22" s="47">
        <v>12.24</v>
      </c>
      <c r="R22" s="53"/>
      <c r="S22" s="53"/>
      <c r="T22" s="53"/>
      <c r="U22" s="260">
        <v>189</v>
      </c>
      <c r="V22" s="261">
        <f>U22-I22</f>
        <v>2</v>
      </c>
      <c r="W22" s="262">
        <v>300.7</v>
      </c>
      <c r="X22" s="263">
        <f>W22-K22</f>
        <v>29.399999999999977</v>
      </c>
      <c r="Y22" s="264">
        <f>IF(K22&lt;&gt;0,(W22/K22)-1,"NEW")</f>
        <v>0.10836712126796888</v>
      </c>
      <c r="Z22" s="262">
        <f>W22*0.2</f>
        <v>60.14</v>
      </c>
      <c r="AA22" s="265">
        <f>IF(U22&gt;0,W22/U22,0)</f>
        <v>1.591005291005291</v>
      </c>
      <c r="AB22" s="266">
        <f>AA22-N22</f>
        <v>0.14020315196785771</v>
      </c>
      <c r="AC22" s="267">
        <v>15</v>
      </c>
      <c r="AD22" s="268">
        <f>(AC22-O22)*-1</f>
        <v>-3</v>
      </c>
      <c r="AE22" s="269">
        <v>12.3</v>
      </c>
      <c r="AF22" s="270">
        <f>AE22/W22</f>
        <v>4.0904556035916202E-2</v>
      </c>
      <c r="AG22" s="53"/>
      <c r="AH22" s="53"/>
      <c r="AI22" s="53"/>
      <c r="AJ22" s="322">
        <v>189</v>
      </c>
      <c r="AK22" s="323">
        <f>AJ22-X22</f>
        <v>159.60000000000002</v>
      </c>
      <c r="AL22" s="324">
        <v>300.7</v>
      </c>
      <c r="AM22" s="325">
        <f>AL22-Z22</f>
        <v>240.56</v>
      </c>
      <c r="AN22" s="326">
        <f>IF(Z22&lt;&gt;0,(AL22/W22)-1,"NEW")</f>
        <v>0</v>
      </c>
      <c r="AO22" s="324">
        <f>AL22*0.2</f>
        <v>60.14</v>
      </c>
      <c r="AP22" s="327">
        <f>IF(AJ22&gt;0,AL22/AJ22,0)</f>
        <v>1.591005291005291</v>
      </c>
      <c r="AQ22" s="328">
        <f>AP22-AC22</f>
        <v>-13.408994708994708</v>
      </c>
      <c r="AR22" s="329">
        <v>15</v>
      </c>
      <c r="AS22" s="330">
        <f>(AR22-AD22)*-1</f>
        <v>-18</v>
      </c>
      <c r="AT22" s="331">
        <v>12.3</v>
      </c>
      <c r="AU22" s="332">
        <f>AT22/AL22</f>
        <v>4.0904556035916202E-2</v>
      </c>
      <c r="AV22" s="53"/>
      <c r="AW22" s="53"/>
      <c r="AX22" s="53"/>
      <c r="AY22" s="205">
        <v>189</v>
      </c>
      <c r="AZ22" s="206">
        <f>AY22-AJ22</f>
        <v>0</v>
      </c>
      <c r="BA22" s="207">
        <v>300.7</v>
      </c>
      <c r="BB22" s="208">
        <f>BA22-AL22</f>
        <v>0</v>
      </c>
      <c r="BC22" s="209">
        <f>IF(AO22&lt;&gt;0,(BA22/AL22)-1,"NEW")</f>
        <v>0</v>
      </c>
      <c r="BD22" s="207">
        <f>BA22*0.2</f>
        <v>60.14</v>
      </c>
      <c r="BE22" s="210">
        <f>IF(AY22&gt;0,BA22/AY22,0)</f>
        <v>1.591005291005291</v>
      </c>
      <c r="BF22" s="211">
        <f>BE22-AP22</f>
        <v>0</v>
      </c>
      <c r="BG22" s="212">
        <v>15</v>
      </c>
      <c r="BH22" s="213">
        <f>(BG22-AR22)*-1</f>
        <v>0</v>
      </c>
      <c r="BI22" s="214">
        <v>12.3</v>
      </c>
      <c r="BJ22" s="215">
        <f>BI22/BA22</f>
        <v>4.0904556035916202E-2</v>
      </c>
      <c r="BK22" s="53"/>
      <c r="BL22" s="53"/>
      <c r="BM22" s="53"/>
    </row>
    <row r="23" spans="1:65" x14ac:dyDescent="0.2">
      <c r="A23" s="93" t="s">
        <v>5</v>
      </c>
      <c r="B23" s="104">
        <v>603</v>
      </c>
      <c r="C23" s="15">
        <v>71</v>
      </c>
      <c r="D23" s="56">
        <v>92.65</v>
      </c>
      <c r="E23" s="56">
        <f>D23*0.2</f>
        <v>18.53</v>
      </c>
      <c r="F23" s="58">
        <f>IF(C23&gt;0,D23/C23,0)</f>
        <v>1.3049295774647889</v>
      </c>
      <c r="G23" s="18">
        <v>16</v>
      </c>
      <c r="H23" s="21"/>
      <c r="I23" s="41">
        <v>178</v>
      </c>
      <c r="J23" s="42">
        <f>I23-C23</f>
        <v>107</v>
      </c>
      <c r="K23" s="43">
        <v>409.6</v>
      </c>
      <c r="L23" s="44">
        <f>K23-D23</f>
        <v>316.95000000000005</v>
      </c>
      <c r="M23" s="43">
        <f>K23*0.2</f>
        <v>81.920000000000016</v>
      </c>
      <c r="N23" s="45">
        <f>IF(I23&gt;0,K23/I23,0)</f>
        <v>2.3011235955056182</v>
      </c>
      <c r="O23" s="46">
        <v>14</v>
      </c>
      <c r="P23" s="42">
        <f>(O23-G23)*-1</f>
        <v>2</v>
      </c>
      <c r="Q23" s="47">
        <v>70.55</v>
      </c>
      <c r="R23" s="53"/>
      <c r="S23" s="53"/>
      <c r="T23" s="53"/>
      <c r="U23" s="260">
        <v>187</v>
      </c>
      <c r="V23" s="261">
        <f>U23-I23</f>
        <v>9</v>
      </c>
      <c r="W23" s="262">
        <v>413.7</v>
      </c>
      <c r="X23" s="263">
        <f>W23-K23</f>
        <v>4.0999999999999659</v>
      </c>
      <c r="Y23" s="264">
        <f>IF(K23&lt;&gt;0,(W23/K23)-1,"NEW")</f>
        <v>1.0009765625E-2</v>
      </c>
      <c r="Z23" s="262">
        <f>W23*0.2</f>
        <v>82.740000000000009</v>
      </c>
      <c r="AA23" s="265">
        <f>IF(U23&gt;0,W23/U23,0)</f>
        <v>2.2122994652406418</v>
      </c>
      <c r="AB23" s="266">
        <f>AA23-N23</f>
        <v>-8.8824130264976375E-2</v>
      </c>
      <c r="AC23" s="267">
        <v>16</v>
      </c>
      <c r="AD23" s="268">
        <f>(AC23-O23)*-1</f>
        <v>-2</v>
      </c>
      <c r="AE23" s="269">
        <v>76.010000000000005</v>
      </c>
      <c r="AF23" s="270">
        <f>AE23/W23</f>
        <v>0.1837321730722746</v>
      </c>
      <c r="AG23" s="53"/>
      <c r="AH23" s="53"/>
      <c r="AI23" s="53"/>
      <c r="AJ23" s="322">
        <v>187</v>
      </c>
      <c r="AK23" s="323">
        <f>AJ23-X23</f>
        <v>182.90000000000003</v>
      </c>
      <c r="AL23" s="324">
        <v>413.7</v>
      </c>
      <c r="AM23" s="325">
        <f>AL23-Z23</f>
        <v>330.96</v>
      </c>
      <c r="AN23" s="326">
        <f>IF(Z23&lt;&gt;0,(AL23/W23)-1,"NEW")</f>
        <v>0</v>
      </c>
      <c r="AO23" s="324">
        <f>AL23*0.2</f>
        <v>82.740000000000009</v>
      </c>
      <c r="AP23" s="327">
        <f>IF(AJ23&gt;0,AL23/AJ23,0)</f>
        <v>2.2122994652406418</v>
      </c>
      <c r="AQ23" s="328">
        <f>AP23-AC23</f>
        <v>-13.787700534759358</v>
      </c>
      <c r="AR23" s="329">
        <v>16</v>
      </c>
      <c r="AS23" s="330">
        <f>(AR23-AD23)*-1</f>
        <v>-18</v>
      </c>
      <c r="AT23" s="331">
        <v>76.010000000000005</v>
      </c>
      <c r="AU23" s="332">
        <f>AT23/AL23</f>
        <v>0.1837321730722746</v>
      </c>
      <c r="AV23" s="53"/>
      <c r="AW23" s="53"/>
      <c r="AX23" s="53"/>
      <c r="AY23" s="205">
        <v>187</v>
      </c>
      <c r="AZ23" s="206">
        <f>AY23-AJ23</f>
        <v>0</v>
      </c>
      <c r="BA23" s="207">
        <v>413.7</v>
      </c>
      <c r="BB23" s="208">
        <f>BA23-AL23</f>
        <v>0</v>
      </c>
      <c r="BC23" s="209">
        <f>IF(AO23&lt;&gt;0,(BA23/AL23)-1,"NEW")</f>
        <v>0</v>
      </c>
      <c r="BD23" s="207">
        <f>BA23*0.2</f>
        <v>82.740000000000009</v>
      </c>
      <c r="BE23" s="210">
        <f>IF(AY23&gt;0,BA23/AY23,0)</f>
        <v>2.2122994652406418</v>
      </c>
      <c r="BF23" s="211">
        <f>BE23-AP23</f>
        <v>0</v>
      </c>
      <c r="BG23" s="212">
        <v>16</v>
      </c>
      <c r="BH23" s="213">
        <f>(BG23-AR23)*-1</f>
        <v>0</v>
      </c>
      <c r="BI23" s="214">
        <v>76.010000000000005</v>
      </c>
      <c r="BJ23" s="215">
        <f>BI23/BA23</f>
        <v>0.1837321730722746</v>
      </c>
      <c r="BK23" s="53"/>
      <c r="BL23" s="53"/>
      <c r="BM23" s="53"/>
    </row>
    <row r="24" spans="1:65" x14ac:dyDescent="0.2">
      <c r="A24" s="103" t="s">
        <v>7</v>
      </c>
      <c r="B24" s="104"/>
      <c r="C24" s="15">
        <v>0</v>
      </c>
      <c r="D24" s="56">
        <v>0</v>
      </c>
      <c r="E24" s="56">
        <f>D24*0.2</f>
        <v>0</v>
      </c>
      <c r="F24" s="58">
        <f>IF(C24&gt;0,D24/C24,0)</f>
        <v>0</v>
      </c>
      <c r="G24" s="18">
        <v>87</v>
      </c>
      <c r="H24" s="21"/>
      <c r="I24" s="41">
        <v>53</v>
      </c>
      <c r="J24" s="42">
        <f>I24-C24</f>
        <v>53</v>
      </c>
      <c r="K24" s="43">
        <v>133.05000000000001</v>
      </c>
      <c r="L24" s="44">
        <f>K24-D24</f>
        <v>133.05000000000001</v>
      </c>
      <c r="M24" s="43">
        <f>K24*0.2</f>
        <v>26.610000000000003</v>
      </c>
      <c r="N24" s="45">
        <f>IF(I24&gt;0,K24/I24,0)</f>
        <v>2.5103773584905662</v>
      </c>
      <c r="O24" s="46">
        <v>30</v>
      </c>
      <c r="P24" s="42">
        <f>(O24-G24)*-1</f>
        <v>57</v>
      </c>
      <c r="Q24" s="47">
        <v>0.69</v>
      </c>
      <c r="R24" s="59"/>
      <c r="S24" s="59"/>
      <c r="T24" s="59"/>
      <c r="U24" s="260">
        <v>186</v>
      </c>
      <c r="V24" s="261">
        <f>U24-I24</f>
        <v>133</v>
      </c>
      <c r="W24" s="262">
        <v>176.75</v>
      </c>
      <c r="X24" s="263">
        <f>W24-K24</f>
        <v>43.699999999999989</v>
      </c>
      <c r="Y24" s="264">
        <f>IF(K24&lt;&gt;0,(W24/K24)-1,"NEW")</f>
        <v>0.32844795189778275</v>
      </c>
      <c r="Z24" s="262">
        <f>W24*0.2</f>
        <v>35.35</v>
      </c>
      <c r="AA24" s="265">
        <f>IF(U24&gt;0,W24/U24,0)</f>
        <v>0.95026881720430112</v>
      </c>
      <c r="AB24" s="266">
        <f>AA24-N24</f>
        <v>-1.5601085412862652</v>
      </c>
      <c r="AC24" s="267">
        <v>17</v>
      </c>
      <c r="AD24" s="268">
        <f>(AC24-O24)*-1</f>
        <v>13</v>
      </c>
      <c r="AE24" s="269">
        <v>5.34</v>
      </c>
      <c r="AF24" s="270">
        <f>AE24/W24</f>
        <v>3.0212164073550211E-2</v>
      </c>
      <c r="AG24" s="59"/>
      <c r="AH24" s="59"/>
      <c r="AI24" s="59"/>
      <c r="AJ24" s="322">
        <v>186</v>
      </c>
      <c r="AK24" s="323">
        <f>AJ24-X24</f>
        <v>142.30000000000001</v>
      </c>
      <c r="AL24" s="324">
        <v>176.75</v>
      </c>
      <c r="AM24" s="325">
        <f>AL24-Z24</f>
        <v>141.4</v>
      </c>
      <c r="AN24" s="326">
        <f>IF(Z24&lt;&gt;0,(AL24/W24)-1,"NEW")</f>
        <v>0</v>
      </c>
      <c r="AO24" s="324">
        <f>AL24*0.2</f>
        <v>35.35</v>
      </c>
      <c r="AP24" s="327">
        <f>IF(AJ24&gt;0,AL24/AJ24,0)</f>
        <v>0.95026881720430112</v>
      </c>
      <c r="AQ24" s="328">
        <f>AP24-AC24</f>
        <v>-16.0497311827957</v>
      </c>
      <c r="AR24" s="329">
        <v>17</v>
      </c>
      <c r="AS24" s="330">
        <f>(AR24-AD24)*-1</f>
        <v>-4</v>
      </c>
      <c r="AT24" s="331">
        <v>5.34</v>
      </c>
      <c r="AU24" s="332">
        <f>AT24/AL24</f>
        <v>3.0212164073550211E-2</v>
      </c>
      <c r="AV24" s="59"/>
      <c r="AW24" s="59"/>
      <c r="AX24" s="59"/>
      <c r="AY24" s="205">
        <v>186</v>
      </c>
      <c r="AZ24" s="206">
        <f>AY24-AJ24</f>
        <v>0</v>
      </c>
      <c r="BA24" s="207">
        <v>176.75</v>
      </c>
      <c r="BB24" s="208">
        <f>BA24-AL24</f>
        <v>0</v>
      </c>
      <c r="BC24" s="209">
        <f>IF(AO24&lt;&gt;0,(BA24/AL24)-1,"NEW")</f>
        <v>0</v>
      </c>
      <c r="BD24" s="207">
        <f>BA24*0.2</f>
        <v>35.35</v>
      </c>
      <c r="BE24" s="210">
        <f>IF(AY24&gt;0,BA24/AY24,0)</f>
        <v>0.95026881720430112</v>
      </c>
      <c r="BF24" s="211">
        <f>BE24-AP24</f>
        <v>0</v>
      </c>
      <c r="BG24" s="212">
        <v>17</v>
      </c>
      <c r="BH24" s="213">
        <f>(BG24-AR24)*-1</f>
        <v>0</v>
      </c>
      <c r="BI24" s="214">
        <v>5.34</v>
      </c>
      <c r="BJ24" s="215">
        <f>BI24/BA24</f>
        <v>3.0212164073550211E-2</v>
      </c>
      <c r="BK24" s="59"/>
      <c r="BL24" s="59"/>
      <c r="BM24" s="59"/>
    </row>
    <row r="25" spans="1:65" x14ac:dyDescent="0.2">
      <c r="A25" s="99" t="s">
        <v>17</v>
      </c>
      <c r="B25" s="104">
        <v>346</v>
      </c>
      <c r="C25" s="15">
        <v>0</v>
      </c>
      <c r="D25" s="56">
        <v>0</v>
      </c>
      <c r="E25" s="56">
        <f>D25*0.2</f>
        <v>0</v>
      </c>
      <c r="F25" s="58">
        <f>IF(C25&gt;0,D25/C25,0)</f>
        <v>0</v>
      </c>
      <c r="G25" s="18">
        <v>90</v>
      </c>
      <c r="H25" s="21"/>
      <c r="I25" s="41">
        <v>98</v>
      </c>
      <c r="J25" s="42">
        <f>I25-C25</f>
        <v>98</v>
      </c>
      <c r="K25" s="43">
        <v>32.89</v>
      </c>
      <c r="L25" s="44">
        <f>K25-D25</f>
        <v>32.89</v>
      </c>
      <c r="M25" s="43">
        <f>K25*0.2</f>
        <v>6.5780000000000003</v>
      </c>
      <c r="N25" s="45">
        <f>IF(I25&gt;0,K25/I25,0)</f>
        <v>0.33561224489795921</v>
      </c>
      <c r="O25" s="46">
        <v>21</v>
      </c>
      <c r="P25" s="42">
        <f>(O25-G25)*-1</f>
        <v>69</v>
      </c>
      <c r="Q25" s="47">
        <v>4.0199999999999996</v>
      </c>
      <c r="R25" s="59"/>
      <c r="S25" s="59"/>
      <c r="T25" s="59"/>
      <c r="U25" s="260">
        <v>177</v>
      </c>
      <c r="V25" s="261">
        <f>U25-I25</f>
        <v>79</v>
      </c>
      <c r="W25" s="262">
        <v>92.71</v>
      </c>
      <c r="X25" s="263">
        <f>W25-K25</f>
        <v>59.819999999999993</v>
      </c>
      <c r="Y25" s="264">
        <f>IF(K25&lt;&gt;0,(W25/K25)-1,"NEW")</f>
        <v>1.8187899057464274</v>
      </c>
      <c r="Z25" s="262">
        <f>W25*0.2</f>
        <v>18.541999999999998</v>
      </c>
      <c r="AA25" s="265">
        <f>IF(U25&gt;0,W25/U25,0)</f>
        <v>0.52378531073446322</v>
      </c>
      <c r="AB25" s="266">
        <f>AA25-N25</f>
        <v>0.18817306583650401</v>
      </c>
      <c r="AC25" s="267">
        <v>18</v>
      </c>
      <c r="AD25" s="268">
        <f>(AC25-O25)*-1</f>
        <v>3</v>
      </c>
      <c r="AE25" s="269">
        <v>7.92</v>
      </c>
      <c r="AF25" s="270">
        <f>AE25/W25</f>
        <v>8.5427677704670482E-2</v>
      </c>
      <c r="AG25" s="59"/>
      <c r="AH25" s="59"/>
      <c r="AI25" s="59"/>
      <c r="AJ25" s="322">
        <v>177</v>
      </c>
      <c r="AK25" s="323">
        <f>AJ25-X25</f>
        <v>117.18</v>
      </c>
      <c r="AL25" s="324">
        <v>92.71</v>
      </c>
      <c r="AM25" s="325">
        <f>AL25-Z25</f>
        <v>74.167999999999992</v>
      </c>
      <c r="AN25" s="326">
        <f>IF(Z25&lt;&gt;0,(AL25/W25)-1,"NEW")</f>
        <v>0</v>
      </c>
      <c r="AO25" s="324">
        <f>AL25*0.2</f>
        <v>18.541999999999998</v>
      </c>
      <c r="AP25" s="327">
        <f>IF(AJ25&gt;0,AL25/AJ25,0)</f>
        <v>0.52378531073446322</v>
      </c>
      <c r="AQ25" s="328">
        <f>AP25-AC25</f>
        <v>-17.476214689265536</v>
      </c>
      <c r="AR25" s="329">
        <v>18</v>
      </c>
      <c r="AS25" s="330">
        <f>(AR25-AD25)*-1</f>
        <v>-15</v>
      </c>
      <c r="AT25" s="331">
        <v>7.92</v>
      </c>
      <c r="AU25" s="332">
        <f>AT25/AL25</f>
        <v>8.5427677704670482E-2</v>
      </c>
      <c r="AV25" s="59"/>
      <c r="AW25" s="59"/>
      <c r="AX25" s="59"/>
      <c r="AY25" s="205">
        <v>177</v>
      </c>
      <c r="AZ25" s="206">
        <f>AY25-AJ25</f>
        <v>0</v>
      </c>
      <c r="BA25" s="207">
        <v>92.71</v>
      </c>
      <c r="BB25" s="208">
        <f>BA25-AL25</f>
        <v>0</v>
      </c>
      <c r="BC25" s="209">
        <f>IF(AO25&lt;&gt;0,(BA25/AL25)-1,"NEW")</f>
        <v>0</v>
      </c>
      <c r="BD25" s="207">
        <f>BA25*0.2</f>
        <v>18.541999999999998</v>
      </c>
      <c r="BE25" s="210">
        <f>IF(AY25&gt;0,BA25/AY25,0)</f>
        <v>0.52378531073446322</v>
      </c>
      <c r="BF25" s="211">
        <f>BE25-AP25</f>
        <v>0</v>
      </c>
      <c r="BG25" s="212">
        <v>18</v>
      </c>
      <c r="BH25" s="213">
        <f>(BG25-AR25)*-1</f>
        <v>0</v>
      </c>
      <c r="BI25" s="214">
        <v>7.92</v>
      </c>
      <c r="BJ25" s="215">
        <f>BI25/BA25</f>
        <v>8.5427677704670482E-2</v>
      </c>
      <c r="BK25" s="59"/>
      <c r="BL25" s="59"/>
      <c r="BM25" s="59"/>
    </row>
    <row r="26" spans="1:65" x14ac:dyDescent="0.2">
      <c r="A26" s="103" t="s">
        <v>159</v>
      </c>
      <c r="B26" s="104"/>
      <c r="C26" s="15">
        <v>0</v>
      </c>
      <c r="D26" s="56">
        <v>0</v>
      </c>
      <c r="E26" s="56">
        <f>D26*0.2</f>
        <v>0</v>
      </c>
      <c r="F26" s="58">
        <f>IF(C26&gt;0,D26/C26,0)</f>
        <v>0</v>
      </c>
      <c r="G26" s="18">
        <v>89</v>
      </c>
      <c r="H26" s="21"/>
      <c r="I26" s="41">
        <v>88</v>
      </c>
      <c r="J26" s="42">
        <f>I26-C26</f>
        <v>88</v>
      </c>
      <c r="K26" s="43">
        <v>26.05</v>
      </c>
      <c r="L26" s="44">
        <f>K26-D26</f>
        <v>26.05</v>
      </c>
      <c r="M26" s="43">
        <f>K26*0.2</f>
        <v>5.2100000000000009</v>
      </c>
      <c r="N26" s="45">
        <f>IF(I26&gt;0,K26/I26,0)</f>
        <v>0.29602272727272727</v>
      </c>
      <c r="O26" s="46">
        <v>22</v>
      </c>
      <c r="P26" s="42">
        <f>(O26-G26)*-1</f>
        <v>67</v>
      </c>
      <c r="Q26" s="47">
        <v>1.21</v>
      </c>
      <c r="R26" s="59"/>
      <c r="S26" s="59"/>
      <c r="T26" s="59"/>
      <c r="U26" s="260">
        <v>173</v>
      </c>
      <c r="V26" s="261">
        <f>U26-I26</f>
        <v>85</v>
      </c>
      <c r="W26" s="262">
        <v>254.1</v>
      </c>
      <c r="X26" s="263">
        <f>W26-K26</f>
        <v>228.04999999999998</v>
      </c>
      <c r="Y26" s="264">
        <f>IF(K26&lt;&gt;0,(W26/K26)-1,"NEW")</f>
        <v>8.7543186180422268</v>
      </c>
      <c r="Z26" s="262">
        <f>W26*0.2</f>
        <v>50.82</v>
      </c>
      <c r="AA26" s="265">
        <f>IF(U26&gt;0,W26/U26,0)</f>
        <v>1.4687861271676301</v>
      </c>
      <c r="AB26" s="266">
        <f>AA26-N26</f>
        <v>1.1727633998949027</v>
      </c>
      <c r="AC26" s="267">
        <v>19</v>
      </c>
      <c r="AD26" s="268">
        <f>(AC26-O26)*-1</f>
        <v>3</v>
      </c>
      <c r="AE26" s="269">
        <v>11.35</v>
      </c>
      <c r="AF26" s="270">
        <f>AE26/W26</f>
        <v>4.4667453758362848E-2</v>
      </c>
      <c r="AG26" s="59"/>
      <c r="AH26" s="59"/>
      <c r="AI26" s="59"/>
      <c r="AJ26" s="322">
        <v>173</v>
      </c>
      <c r="AK26" s="323">
        <f>AJ26-X26</f>
        <v>-55.049999999999983</v>
      </c>
      <c r="AL26" s="324">
        <v>254.1</v>
      </c>
      <c r="AM26" s="325">
        <f>AL26-Z26</f>
        <v>203.28</v>
      </c>
      <c r="AN26" s="326">
        <f>IF(Z26&lt;&gt;0,(AL26/W26)-1,"NEW")</f>
        <v>0</v>
      </c>
      <c r="AO26" s="324">
        <f>AL26*0.2</f>
        <v>50.82</v>
      </c>
      <c r="AP26" s="327">
        <f>IF(AJ26&gt;0,AL26/AJ26,0)</f>
        <v>1.4687861271676301</v>
      </c>
      <c r="AQ26" s="328">
        <f>AP26-AC26</f>
        <v>-17.531213872832371</v>
      </c>
      <c r="AR26" s="329">
        <v>19</v>
      </c>
      <c r="AS26" s="330">
        <f>(AR26-AD26)*-1</f>
        <v>-16</v>
      </c>
      <c r="AT26" s="331">
        <v>11.35</v>
      </c>
      <c r="AU26" s="332">
        <f>AT26/AL26</f>
        <v>4.4667453758362848E-2</v>
      </c>
      <c r="AV26" s="59"/>
      <c r="AW26" s="59"/>
      <c r="AX26" s="59"/>
      <c r="AY26" s="205">
        <v>173</v>
      </c>
      <c r="AZ26" s="206">
        <f>AY26-AJ26</f>
        <v>0</v>
      </c>
      <c r="BA26" s="207">
        <v>254.1</v>
      </c>
      <c r="BB26" s="208">
        <f>BA26-AL26</f>
        <v>0</v>
      </c>
      <c r="BC26" s="209">
        <f>IF(AO26&lt;&gt;0,(BA26/AL26)-1,"NEW")</f>
        <v>0</v>
      </c>
      <c r="BD26" s="207">
        <f>BA26*0.2</f>
        <v>50.82</v>
      </c>
      <c r="BE26" s="210">
        <f>IF(AY26&gt;0,BA26/AY26,0)</f>
        <v>1.4687861271676301</v>
      </c>
      <c r="BF26" s="211">
        <f>BE26-AP26</f>
        <v>0</v>
      </c>
      <c r="BG26" s="212">
        <v>19</v>
      </c>
      <c r="BH26" s="213">
        <f>(BG26-AR26)*-1</f>
        <v>0</v>
      </c>
      <c r="BI26" s="214">
        <v>11.35</v>
      </c>
      <c r="BJ26" s="215">
        <f>BI26/BA26</f>
        <v>4.4667453758362848E-2</v>
      </c>
      <c r="BK26" s="59"/>
      <c r="BL26" s="59"/>
      <c r="BM26" s="59"/>
    </row>
    <row r="27" spans="1:65" x14ac:dyDescent="0.2">
      <c r="A27" s="99" t="s">
        <v>24</v>
      </c>
      <c r="B27" s="104">
        <v>43</v>
      </c>
      <c r="C27" s="15">
        <v>0</v>
      </c>
      <c r="D27" s="56">
        <v>0</v>
      </c>
      <c r="E27" s="56">
        <f>D27*0.2</f>
        <v>0</v>
      </c>
      <c r="F27" s="58">
        <f>IF(C27&gt;0,D27/C27,0)</f>
        <v>0</v>
      </c>
      <c r="G27" s="18">
        <v>94</v>
      </c>
      <c r="H27" s="21"/>
      <c r="I27" s="41">
        <v>23</v>
      </c>
      <c r="J27" s="42">
        <f>I27-C27</f>
        <v>23</v>
      </c>
      <c r="K27" s="43">
        <v>12.8</v>
      </c>
      <c r="L27" s="44">
        <f>K27-D27</f>
        <v>12.8</v>
      </c>
      <c r="M27" s="43">
        <f>K27*0.2</f>
        <v>2.5600000000000005</v>
      </c>
      <c r="N27" s="45">
        <f>IF(I27&gt;0,K27/I27,0)</f>
        <v>0.55652173913043479</v>
      </c>
      <c r="O27" s="46">
        <v>41</v>
      </c>
      <c r="P27" s="42">
        <f>(O27-G27)*-1</f>
        <v>53</v>
      </c>
      <c r="Q27" s="47">
        <v>0.66</v>
      </c>
      <c r="R27" s="59"/>
      <c r="S27" s="59"/>
      <c r="T27" s="59"/>
      <c r="U27" s="260">
        <v>168</v>
      </c>
      <c r="V27" s="261">
        <f>U27-I27</f>
        <v>145</v>
      </c>
      <c r="W27" s="262">
        <v>58.9</v>
      </c>
      <c r="X27" s="263">
        <f>W27-K27</f>
        <v>46.099999999999994</v>
      </c>
      <c r="Y27" s="264">
        <f>IF(K27&lt;&gt;0,(W27/K27)-1,"NEW")</f>
        <v>3.6015625</v>
      </c>
      <c r="Z27" s="262">
        <f>W27*0.2</f>
        <v>11.780000000000001</v>
      </c>
      <c r="AA27" s="265">
        <f>IF(U27&gt;0,W27/U27,0)</f>
        <v>0.35059523809523807</v>
      </c>
      <c r="AB27" s="266">
        <f>AA27-N27</f>
        <v>-0.20592650103519672</v>
      </c>
      <c r="AC27" s="267">
        <v>20</v>
      </c>
      <c r="AD27" s="268">
        <f>(AC27-O27)*-1</f>
        <v>21</v>
      </c>
      <c r="AE27" s="269">
        <v>3.95</v>
      </c>
      <c r="AF27" s="270">
        <f>AE27/W27</f>
        <v>6.7062818336162996E-2</v>
      </c>
      <c r="AG27" s="59"/>
      <c r="AH27" s="59"/>
      <c r="AI27" s="59"/>
      <c r="AJ27" s="322">
        <v>168</v>
      </c>
      <c r="AK27" s="323">
        <f>AJ27-X27</f>
        <v>121.9</v>
      </c>
      <c r="AL27" s="324">
        <v>58.9</v>
      </c>
      <c r="AM27" s="325">
        <f>AL27-Z27</f>
        <v>47.12</v>
      </c>
      <c r="AN27" s="326">
        <f>IF(Z27&lt;&gt;0,(AL27/W27)-1,"NEW")</f>
        <v>0</v>
      </c>
      <c r="AO27" s="324">
        <f>AL27*0.2</f>
        <v>11.780000000000001</v>
      </c>
      <c r="AP27" s="327">
        <f>IF(AJ27&gt;0,AL27/AJ27,0)</f>
        <v>0.35059523809523807</v>
      </c>
      <c r="AQ27" s="328">
        <f>AP27-AC27</f>
        <v>-19.649404761904762</v>
      </c>
      <c r="AR27" s="329">
        <v>20</v>
      </c>
      <c r="AS27" s="330">
        <f>(AR27-AD27)*-1</f>
        <v>1</v>
      </c>
      <c r="AT27" s="331">
        <v>3.95</v>
      </c>
      <c r="AU27" s="332">
        <f>AT27/AL27</f>
        <v>6.7062818336162996E-2</v>
      </c>
      <c r="AV27" s="59"/>
      <c r="AW27" s="59"/>
      <c r="AX27" s="59"/>
      <c r="AY27" s="205">
        <v>168</v>
      </c>
      <c r="AZ27" s="206">
        <f>AY27-AJ27</f>
        <v>0</v>
      </c>
      <c r="BA27" s="207">
        <v>58.9</v>
      </c>
      <c r="BB27" s="208">
        <f>BA27-AL27</f>
        <v>0</v>
      </c>
      <c r="BC27" s="209">
        <f>IF(AO27&lt;&gt;0,(BA27/AL27)-1,"NEW")</f>
        <v>0</v>
      </c>
      <c r="BD27" s="207">
        <f>BA27*0.2</f>
        <v>11.780000000000001</v>
      </c>
      <c r="BE27" s="210">
        <f>IF(AY27&gt;0,BA27/AY27,0)</f>
        <v>0.35059523809523807</v>
      </c>
      <c r="BF27" s="211">
        <f>BE27-AP27</f>
        <v>0</v>
      </c>
      <c r="BG27" s="212">
        <v>20</v>
      </c>
      <c r="BH27" s="213">
        <f>(BG27-AR27)*-1</f>
        <v>0</v>
      </c>
      <c r="BI27" s="214">
        <v>3.95</v>
      </c>
      <c r="BJ27" s="215">
        <f>BI27/BA27</f>
        <v>6.7062818336162996E-2</v>
      </c>
      <c r="BK27" s="59"/>
      <c r="BL27" s="59"/>
      <c r="BM27" s="59"/>
    </row>
    <row r="28" spans="1:65" x14ac:dyDescent="0.2">
      <c r="A28" s="103" t="s">
        <v>164</v>
      </c>
      <c r="B28" s="104">
        <v>222</v>
      </c>
      <c r="C28" s="15">
        <v>148</v>
      </c>
      <c r="D28" s="56">
        <v>46.3</v>
      </c>
      <c r="E28" s="56">
        <f>D28*0.2</f>
        <v>9.26</v>
      </c>
      <c r="F28" s="58">
        <f>IF(C28&gt;0,D28/C28,0)</f>
        <v>0.31283783783783781</v>
      </c>
      <c r="G28" s="18">
        <v>14</v>
      </c>
      <c r="H28" s="21"/>
      <c r="I28" s="41">
        <v>158</v>
      </c>
      <c r="J28" s="42">
        <f>I28-C28</f>
        <v>10</v>
      </c>
      <c r="K28" s="43">
        <v>179.65</v>
      </c>
      <c r="L28" s="44">
        <f>K28-D28</f>
        <v>133.35000000000002</v>
      </c>
      <c r="M28" s="43">
        <f>K28*0.2</f>
        <v>35.93</v>
      </c>
      <c r="N28" s="45">
        <f>IF(I28&gt;0,K28/I28,0)</f>
        <v>1.1370253164556963</v>
      </c>
      <c r="O28" s="46">
        <v>16</v>
      </c>
      <c r="P28" s="42">
        <f>(O28-G28)*-1</f>
        <v>-2</v>
      </c>
      <c r="Q28" s="47">
        <v>0.44</v>
      </c>
      <c r="R28" s="53"/>
      <c r="S28" s="53"/>
      <c r="T28" s="53"/>
      <c r="U28" s="260">
        <v>164</v>
      </c>
      <c r="V28" s="261">
        <f>U28-I28</f>
        <v>6</v>
      </c>
      <c r="W28" s="262">
        <v>184.2</v>
      </c>
      <c r="X28" s="263">
        <f>W28-K28</f>
        <v>4.5499999999999829</v>
      </c>
      <c r="Y28" s="264">
        <f>IF(K28&lt;&gt;0,(W28/K28)-1,"NEW")</f>
        <v>2.532702477038673E-2</v>
      </c>
      <c r="Z28" s="262">
        <f>W28*0.2</f>
        <v>36.839999999999996</v>
      </c>
      <c r="AA28" s="265">
        <f>IF(U28&gt;0,W28/U28,0)</f>
        <v>1.123170731707317</v>
      </c>
      <c r="AB28" s="266">
        <f>AA28-N28</f>
        <v>-1.3854584748379306E-2</v>
      </c>
      <c r="AC28" s="267">
        <v>21</v>
      </c>
      <c r="AD28" s="268">
        <f>(AC28-O28)*-1</f>
        <v>-5</v>
      </c>
      <c r="AE28" s="269">
        <v>0.74</v>
      </c>
      <c r="AF28" s="270">
        <f>AE28/W28</f>
        <v>4.0173724212812165E-3</v>
      </c>
      <c r="AG28" s="53"/>
      <c r="AH28" s="53"/>
      <c r="AI28" s="53"/>
      <c r="AJ28" s="322">
        <v>164</v>
      </c>
      <c r="AK28" s="323">
        <f>AJ28-X28</f>
        <v>159.45000000000002</v>
      </c>
      <c r="AL28" s="324">
        <v>184.2</v>
      </c>
      <c r="AM28" s="325">
        <f>AL28-Z28</f>
        <v>147.35999999999999</v>
      </c>
      <c r="AN28" s="326">
        <f>IF(Z28&lt;&gt;0,(AL28/W28)-1,"NEW")</f>
        <v>0</v>
      </c>
      <c r="AO28" s="324">
        <f>AL28*0.2</f>
        <v>36.839999999999996</v>
      </c>
      <c r="AP28" s="327">
        <f>IF(AJ28&gt;0,AL28/AJ28,0)</f>
        <v>1.123170731707317</v>
      </c>
      <c r="AQ28" s="328">
        <f>AP28-AC28</f>
        <v>-19.876829268292681</v>
      </c>
      <c r="AR28" s="329">
        <v>21</v>
      </c>
      <c r="AS28" s="330">
        <f>(AR28-AD28)*-1</f>
        <v>-26</v>
      </c>
      <c r="AT28" s="331">
        <v>0.74</v>
      </c>
      <c r="AU28" s="332">
        <f>AT28/AL28</f>
        <v>4.0173724212812165E-3</v>
      </c>
      <c r="AV28" s="53"/>
      <c r="AW28" s="53"/>
      <c r="AX28" s="53"/>
      <c r="AY28" s="205">
        <v>164</v>
      </c>
      <c r="AZ28" s="206">
        <f>AY28-AJ28</f>
        <v>0</v>
      </c>
      <c r="BA28" s="207">
        <v>184.2</v>
      </c>
      <c r="BB28" s="208">
        <f>BA28-AL28</f>
        <v>0</v>
      </c>
      <c r="BC28" s="209">
        <f>IF(AO28&lt;&gt;0,(BA28/AL28)-1,"NEW")</f>
        <v>0</v>
      </c>
      <c r="BD28" s="207">
        <f>BA28*0.2</f>
        <v>36.839999999999996</v>
      </c>
      <c r="BE28" s="210">
        <f>IF(AY28&gt;0,BA28/AY28,0)</f>
        <v>1.123170731707317</v>
      </c>
      <c r="BF28" s="211">
        <f>BE28-AP28</f>
        <v>0</v>
      </c>
      <c r="BG28" s="212">
        <v>21</v>
      </c>
      <c r="BH28" s="213">
        <f>(BG28-AR28)*-1</f>
        <v>0</v>
      </c>
      <c r="BI28" s="214">
        <v>0.74</v>
      </c>
      <c r="BJ28" s="215">
        <f>BI28/BA28</f>
        <v>4.0173724212812165E-3</v>
      </c>
      <c r="BK28" s="53"/>
      <c r="BL28" s="53"/>
      <c r="BM28" s="53"/>
    </row>
    <row r="29" spans="1:65" x14ac:dyDescent="0.2">
      <c r="A29" s="99" t="s">
        <v>9</v>
      </c>
      <c r="B29" s="104">
        <v>785</v>
      </c>
      <c r="C29" s="15">
        <v>155</v>
      </c>
      <c r="D29" s="56">
        <v>78.099999999999994</v>
      </c>
      <c r="E29" s="56">
        <f>D29*0.2</f>
        <v>15.62</v>
      </c>
      <c r="F29" s="58">
        <f>IF(C29&gt;0,D29/C29,0)</f>
        <v>0.5038709677419354</v>
      </c>
      <c r="G29" s="18">
        <v>12</v>
      </c>
      <c r="H29" s="21"/>
      <c r="I29" s="41">
        <v>162</v>
      </c>
      <c r="J29" s="42">
        <f>I29-C29</f>
        <v>7</v>
      </c>
      <c r="K29" s="43">
        <v>80.400000000000006</v>
      </c>
      <c r="L29" s="44">
        <f>K29-D29</f>
        <v>2.3000000000000114</v>
      </c>
      <c r="M29" s="43">
        <f>K29*0.2</f>
        <v>16.080000000000002</v>
      </c>
      <c r="N29" s="45">
        <f>IF(I29&gt;0,K29/I29,0)</f>
        <v>0.49629629629629635</v>
      </c>
      <c r="O29" s="46">
        <v>15</v>
      </c>
      <c r="P29" s="42">
        <f>(O29-G29)*-1</f>
        <v>-3</v>
      </c>
      <c r="Q29" s="47">
        <v>0.19</v>
      </c>
      <c r="R29" s="53"/>
      <c r="S29" s="53"/>
      <c r="T29" s="53"/>
      <c r="U29" s="260">
        <v>164</v>
      </c>
      <c r="V29" s="261">
        <f>U29-I29</f>
        <v>2</v>
      </c>
      <c r="W29" s="262">
        <v>80.849999999999994</v>
      </c>
      <c r="X29" s="263">
        <f>W29-K29</f>
        <v>0.44999999999998863</v>
      </c>
      <c r="Y29" s="264">
        <f>IF(K29&lt;&gt;0,(W29/K29)-1,"NEW")</f>
        <v>5.5970149253730117E-3</v>
      </c>
      <c r="Z29" s="262">
        <f>W29*0.2</f>
        <v>16.169999999999998</v>
      </c>
      <c r="AA29" s="265">
        <f>IF(U29&gt;0,W29/U29,0)</f>
        <v>0.49298780487804872</v>
      </c>
      <c r="AB29" s="266">
        <f>AA29-N29</f>
        <v>-3.3084914182476277E-3</v>
      </c>
      <c r="AC29" s="267">
        <v>22</v>
      </c>
      <c r="AD29" s="268">
        <f>(AC29-O29)*-1</f>
        <v>-7</v>
      </c>
      <c r="AE29" s="269">
        <v>0.23</v>
      </c>
      <c r="AF29" s="270">
        <f>AE29/W29</f>
        <v>2.8447742733457024E-3</v>
      </c>
      <c r="AG29" s="53"/>
      <c r="AH29" s="53"/>
      <c r="AI29" s="53"/>
      <c r="AJ29" s="322">
        <v>164</v>
      </c>
      <c r="AK29" s="323">
        <f>AJ29-X29</f>
        <v>163.55000000000001</v>
      </c>
      <c r="AL29" s="324">
        <v>80.849999999999994</v>
      </c>
      <c r="AM29" s="325">
        <f>AL29-Z29</f>
        <v>64.679999999999993</v>
      </c>
      <c r="AN29" s="326">
        <f>IF(Z29&lt;&gt;0,(AL29/W29)-1,"NEW")</f>
        <v>0</v>
      </c>
      <c r="AO29" s="324">
        <f>AL29*0.2</f>
        <v>16.169999999999998</v>
      </c>
      <c r="AP29" s="327">
        <f>IF(AJ29&gt;0,AL29/AJ29,0)</f>
        <v>0.49298780487804872</v>
      </c>
      <c r="AQ29" s="328">
        <f>AP29-AC29</f>
        <v>-21.507012195121952</v>
      </c>
      <c r="AR29" s="329">
        <v>22</v>
      </c>
      <c r="AS29" s="330">
        <f>(AR29-AD29)*-1</f>
        <v>-29</v>
      </c>
      <c r="AT29" s="331">
        <v>0.23</v>
      </c>
      <c r="AU29" s="332">
        <f>AT29/AL29</f>
        <v>2.8447742733457024E-3</v>
      </c>
      <c r="AV29" s="53"/>
      <c r="AW29" s="53"/>
      <c r="AX29" s="53"/>
      <c r="AY29" s="205">
        <v>164</v>
      </c>
      <c r="AZ29" s="206">
        <f>AY29-AJ29</f>
        <v>0</v>
      </c>
      <c r="BA29" s="207">
        <v>80.849999999999994</v>
      </c>
      <c r="BB29" s="208">
        <f>BA29-AL29</f>
        <v>0</v>
      </c>
      <c r="BC29" s="209">
        <f>IF(AO29&lt;&gt;0,(BA29/AL29)-1,"NEW")</f>
        <v>0</v>
      </c>
      <c r="BD29" s="207">
        <f>BA29*0.2</f>
        <v>16.169999999999998</v>
      </c>
      <c r="BE29" s="210">
        <f>IF(AY29&gt;0,BA29/AY29,0)</f>
        <v>0.49298780487804872</v>
      </c>
      <c r="BF29" s="211">
        <f>BE29-AP29</f>
        <v>0</v>
      </c>
      <c r="BG29" s="212">
        <v>22</v>
      </c>
      <c r="BH29" s="213">
        <f>(BG29-AR29)*-1</f>
        <v>0</v>
      </c>
      <c r="BI29" s="214">
        <v>0.23</v>
      </c>
      <c r="BJ29" s="215">
        <f>BI29/BA29</f>
        <v>2.8447742733457024E-3</v>
      </c>
      <c r="BK29" s="53"/>
      <c r="BL29" s="53"/>
      <c r="BM29" s="53"/>
    </row>
    <row r="30" spans="1:65" x14ac:dyDescent="0.2">
      <c r="A30" s="103" t="s">
        <v>157</v>
      </c>
      <c r="B30" s="104">
        <v>36</v>
      </c>
      <c r="C30" s="15">
        <v>26</v>
      </c>
      <c r="D30" s="56">
        <v>24.9</v>
      </c>
      <c r="E30" s="56">
        <f>D30*0.2</f>
        <v>4.9800000000000004</v>
      </c>
      <c r="F30" s="58">
        <f>IF(C30&gt;0,D30/C30,0)</f>
        <v>0.95769230769230762</v>
      </c>
      <c r="G30" s="18">
        <v>27</v>
      </c>
      <c r="H30" s="21"/>
      <c r="I30" s="41">
        <v>154</v>
      </c>
      <c r="J30" s="42">
        <f>I30-C30</f>
        <v>128</v>
      </c>
      <c r="K30" s="43">
        <v>170.4</v>
      </c>
      <c r="L30" s="44">
        <f>K30-D30</f>
        <v>145.5</v>
      </c>
      <c r="M30" s="43">
        <f>K30*0.2</f>
        <v>34.080000000000005</v>
      </c>
      <c r="N30" s="45">
        <f>IF(I30&gt;0,K30/I30,0)</f>
        <v>1.1064935064935066</v>
      </c>
      <c r="O30" s="46">
        <v>17</v>
      </c>
      <c r="P30" s="42">
        <f>(O30-G30)*-1</f>
        <v>10</v>
      </c>
      <c r="Q30" s="47">
        <v>3.86</v>
      </c>
      <c r="R30" s="59"/>
      <c r="S30" s="59"/>
      <c r="T30" s="59"/>
      <c r="U30" s="260">
        <v>160</v>
      </c>
      <c r="V30" s="261">
        <f>U30-I30</f>
        <v>6</v>
      </c>
      <c r="W30" s="262">
        <v>201.35</v>
      </c>
      <c r="X30" s="263">
        <f>W30-K30</f>
        <v>30.949999999999989</v>
      </c>
      <c r="Y30" s="264">
        <f>IF(K30&lt;&gt;0,(W30/K30)-1,"NEW")</f>
        <v>0.181631455399061</v>
      </c>
      <c r="Z30" s="262">
        <f>W30*0.2</f>
        <v>40.270000000000003</v>
      </c>
      <c r="AA30" s="265">
        <f>IF(U30&gt;0,W30/U30,0)</f>
        <v>1.2584374999999999</v>
      </c>
      <c r="AB30" s="266">
        <f>AA30-N30</f>
        <v>0.15194399350649324</v>
      </c>
      <c r="AC30" s="267">
        <v>23</v>
      </c>
      <c r="AD30" s="268">
        <f>(AC30-O30)*-1</f>
        <v>-6</v>
      </c>
      <c r="AE30" s="269">
        <v>4.18</v>
      </c>
      <c r="AF30" s="270">
        <f>AE30/W30</f>
        <v>2.0759870871616588E-2</v>
      </c>
      <c r="AG30" s="59"/>
      <c r="AH30" s="59"/>
      <c r="AI30" s="59"/>
      <c r="AJ30" s="322">
        <v>160</v>
      </c>
      <c r="AK30" s="323">
        <f>AJ30-X30</f>
        <v>129.05000000000001</v>
      </c>
      <c r="AL30" s="324">
        <v>201.35</v>
      </c>
      <c r="AM30" s="325">
        <f>AL30-Z30</f>
        <v>161.07999999999998</v>
      </c>
      <c r="AN30" s="326">
        <f>IF(Z30&lt;&gt;0,(AL30/W30)-1,"NEW")</f>
        <v>0</v>
      </c>
      <c r="AO30" s="324">
        <f>AL30*0.2</f>
        <v>40.270000000000003</v>
      </c>
      <c r="AP30" s="327">
        <f>IF(AJ30&gt;0,AL30/AJ30,0)</f>
        <v>1.2584374999999999</v>
      </c>
      <c r="AQ30" s="328">
        <f>AP30-AC30</f>
        <v>-21.741562500000001</v>
      </c>
      <c r="AR30" s="329">
        <v>23</v>
      </c>
      <c r="AS30" s="330">
        <f>(AR30-AD30)*-1</f>
        <v>-29</v>
      </c>
      <c r="AT30" s="331">
        <v>4.18</v>
      </c>
      <c r="AU30" s="332">
        <f>AT30/AL30</f>
        <v>2.0759870871616588E-2</v>
      </c>
      <c r="AV30" s="59"/>
      <c r="AW30" s="59"/>
      <c r="AX30" s="59"/>
      <c r="AY30" s="205">
        <v>160</v>
      </c>
      <c r="AZ30" s="206">
        <f>AY30-AJ30</f>
        <v>0</v>
      </c>
      <c r="BA30" s="207">
        <v>201.35</v>
      </c>
      <c r="BB30" s="208">
        <f>BA30-AL30</f>
        <v>0</v>
      </c>
      <c r="BC30" s="209">
        <f>IF(AO30&lt;&gt;0,(BA30/AL30)-1,"NEW")</f>
        <v>0</v>
      </c>
      <c r="BD30" s="207">
        <f>BA30*0.2</f>
        <v>40.270000000000003</v>
      </c>
      <c r="BE30" s="210">
        <f>IF(AY30&gt;0,BA30/AY30,0)</f>
        <v>1.2584374999999999</v>
      </c>
      <c r="BF30" s="211">
        <f>BE30-AP30</f>
        <v>0</v>
      </c>
      <c r="BG30" s="212">
        <v>23</v>
      </c>
      <c r="BH30" s="213">
        <f>(BG30-AR30)*-1</f>
        <v>0</v>
      </c>
      <c r="BI30" s="214">
        <v>4.18</v>
      </c>
      <c r="BJ30" s="215">
        <f>BI30/BA30</f>
        <v>2.0759870871616588E-2</v>
      </c>
      <c r="BK30" s="59"/>
      <c r="BL30" s="59"/>
      <c r="BM30" s="59"/>
    </row>
    <row r="31" spans="1:65" x14ac:dyDescent="0.2">
      <c r="A31" s="103" t="s">
        <v>156</v>
      </c>
      <c r="B31" s="104">
        <v>27</v>
      </c>
      <c r="C31" s="15">
        <v>0</v>
      </c>
      <c r="D31" s="56">
        <v>0</v>
      </c>
      <c r="E31" s="56">
        <f>D31*0.2</f>
        <v>0</v>
      </c>
      <c r="F31" s="58">
        <f>IF(C31&gt;0,D31/C31,0)</f>
        <v>0</v>
      </c>
      <c r="G31" s="18">
        <v>86</v>
      </c>
      <c r="H31" s="21"/>
      <c r="I31" s="41">
        <v>131</v>
      </c>
      <c r="J31" s="42">
        <f>I31-C31</f>
        <v>131</v>
      </c>
      <c r="K31" s="43">
        <v>135.9</v>
      </c>
      <c r="L31" s="44">
        <f>K31-D31</f>
        <v>135.9</v>
      </c>
      <c r="M31" s="43">
        <f>K31*0.2</f>
        <v>27.180000000000003</v>
      </c>
      <c r="N31" s="45">
        <f>IF(I31&gt;0,K31/I31,0)</f>
        <v>1.0374045801526719</v>
      </c>
      <c r="O31" s="46">
        <v>19</v>
      </c>
      <c r="P31" s="42">
        <f>(O31-G31)*-1</f>
        <v>67</v>
      </c>
      <c r="Q31" s="47">
        <v>6.02</v>
      </c>
      <c r="R31" s="59"/>
      <c r="S31" s="59"/>
      <c r="T31" s="59"/>
      <c r="U31" s="260">
        <v>132</v>
      </c>
      <c r="V31" s="261">
        <f>U31-I31</f>
        <v>1</v>
      </c>
      <c r="W31" s="262">
        <v>137.15</v>
      </c>
      <c r="X31" s="263">
        <f>W31-K31</f>
        <v>1.25</v>
      </c>
      <c r="Y31" s="264">
        <f>IF(K31&lt;&gt;0,(W31/K31)-1,"NEW")</f>
        <v>9.1979396615158304E-3</v>
      </c>
      <c r="Z31" s="262">
        <f>W31*0.2</f>
        <v>27.430000000000003</v>
      </c>
      <c r="AA31" s="265">
        <f>IF(U31&gt;0,W31/U31,0)</f>
        <v>1.0390151515151516</v>
      </c>
      <c r="AB31" s="266">
        <f>AA31-N31</f>
        <v>1.6105713624796625E-3</v>
      </c>
      <c r="AC31" s="267">
        <v>24</v>
      </c>
      <c r="AD31" s="268">
        <f>(AC31-O31)*-1</f>
        <v>-5</v>
      </c>
      <c r="AE31" s="269">
        <v>6.04</v>
      </c>
      <c r="AF31" s="270">
        <f>AE31/W31</f>
        <v>4.4039372949325556E-2</v>
      </c>
      <c r="AG31" s="59"/>
      <c r="AH31" s="59"/>
      <c r="AI31" s="59"/>
      <c r="AJ31" s="322">
        <v>132</v>
      </c>
      <c r="AK31" s="323">
        <f>AJ31-X31</f>
        <v>130.75</v>
      </c>
      <c r="AL31" s="324">
        <v>137.15</v>
      </c>
      <c r="AM31" s="325">
        <f>AL31-Z31</f>
        <v>109.72</v>
      </c>
      <c r="AN31" s="326">
        <f>IF(Z31&lt;&gt;0,(AL31/W31)-1,"NEW")</f>
        <v>0</v>
      </c>
      <c r="AO31" s="324">
        <f>AL31*0.2</f>
        <v>27.430000000000003</v>
      </c>
      <c r="AP31" s="327">
        <f>IF(AJ31&gt;0,AL31/AJ31,0)</f>
        <v>1.0390151515151516</v>
      </c>
      <c r="AQ31" s="328">
        <f>AP31-AC31</f>
        <v>-22.960984848484848</v>
      </c>
      <c r="AR31" s="329">
        <v>24</v>
      </c>
      <c r="AS31" s="330">
        <f>(AR31-AD31)*-1</f>
        <v>-29</v>
      </c>
      <c r="AT31" s="331">
        <v>6.04</v>
      </c>
      <c r="AU31" s="332">
        <f>AT31/AL31</f>
        <v>4.4039372949325556E-2</v>
      </c>
      <c r="AV31" s="59"/>
      <c r="AW31" s="59"/>
      <c r="AX31" s="59"/>
      <c r="AY31" s="205">
        <v>132</v>
      </c>
      <c r="AZ31" s="206">
        <f>AY31-AJ31</f>
        <v>0</v>
      </c>
      <c r="BA31" s="207">
        <v>137.15</v>
      </c>
      <c r="BB31" s="208">
        <f>BA31-AL31</f>
        <v>0</v>
      </c>
      <c r="BC31" s="209">
        <f>IF(AO31&lt;&gt;0,(BA31/AL31)-1,"NEW")</f>
        <v>0</v>
      </c>
      <c r="BD31" s="207">
        <f>BA31*0.2</f>
        <v>27.430000000000003</v>
      </c>
      <c r="BE31" s="210">
        <f>IF(AY31&gt;0,BA31/AY31,0)</f>
        <v>1.0390151515151516</v>
      </c>
      <c r="BF31" s="211">
        <f>BE31-AP31</f>
        <v>0</v>
      </c>
      <c r="BG31" s="212">
        <v>24</v>
      </c>
      <c r="BH31" s="213">
        <f>(BG31-AR31)*-1</f>
        <v>0</v>
      </c>
      <c r="BI31" s="214">
        <v>6.04</v>
      </c>
      <c r="BJ31" s="215">
        <f>BI31/BA31</f>
        <v>4.4039372949325556E-2</v>
      </c>
      <c r="BK31" s="59"/>
      <c r="BL31" s="59"/>
      <c r="BM31" s="59"/>
    </row>
    <row r="32" spans="1:65" x14ac:dyDescent="0.2">
      <c r="A32" s="103" t="s">
        <v>50</v>
      </c>
      <c r="B32" s="104"/>
      <c r="C32" s="15">
        <v>0</v>
      </c>
      <c r="D32" s="56">
        <v>0</v>
      </c>
      <c r="E32" s="56">
        <f>D32*0.2</f>
        <v>0</v>
      </c>
      <c r="F32" s="58">
        <f>IF(C32&gt;0,D32/C32,0)</f>
        <v>0</v>
      </c>
      <c r="G32" s="18">
        <v>98</v>
      </c>
      <c r="H32" s="21"/>
      <c r="I32" s="41">
        <v>17</v>
      </c>
      <c r="J32" s="42">
        <f>I32-C32</f>
        <v>17</v>
      </c>
      <c r="K32" s="43">
        <v>3.4</v>
      </c>
      <c r="L32" s="44">
        <f>K32-D32</f>
        <v>3.4</v>
      </c>
      <c r="M32" s="43">
        <f>K32*0.2</f>
        <v>0.68</v>
      </c>
      <c r="N32" s="45">
        <f>IF(I32&gt;0,K32/I32,0)</f>
        <v>0.19999999999999998</v>
      </c>
      <c r="O32" s="46">
        <v>48</v>
      </c>
      <c r="P32" s="42">
        <f>(O32-G32)*-1</f>
        <v>50</v>
      </c>
      <c r="Q32" s="47">
        <v>0.42</v>
      </c>
      <c r="R32" s="59"/>
      <c r="S32" s="59"/>
      <c r="T32" s="59"/>
      <c r="U32" s="260">
        <v>113</v>
      </c>
      <c r="V32" s="261">
        <f>U32-I32</f>
        <v>96</v>
      </c>
      <c r="W32" s="262">
        <v>25.05</v>
      </c>
      <c r="X32" s="263">
        <f>W32-K32</f>
        <v>21.650000000000002</v>
      </c>
      <c r="Y32" s="264">
        <f>IF(K32&lt;&gt;0,(W32/K32)-1,"NEW")</f>
        <v>6.3676470588235299</v>
      </c>
      <c r="Z32" s="262">
        <f>W32*0.2</f>
        <v>5.0100000000000007</v>
      </c>
      <c r="AA32" s="265">
        <f>IF(U32&gt;0,W32/U32,0)</f>
        <v>0.22168141592920354</v>
      </c>
      <c r="AB32" s="266">
        <f>AA32-N32</f>
        <v>2.1681415929203557E-2</v>
      </c>
      <c r="AC32" s="267">
        <v>25</v>
      </c>
      <c r="AD32" s="268">
        <f>(AC32-O32)*-1</f>
        <v>23</v>
      </c>
      <c r="AE32" s="269">
        <v>2.33</v>
      </c>
      <c r="AF32" s="270">
        <f>AE32/W32</f>
        <v>9.3013972055888225E-2</v>
      </c>
      <c r="AG32" s="59"/>
      <c r="AH32" s="59"/>
      <c r="AI32" s="59"/>
      <c r="AJ32" s="322">
        <v>113</v>
      </c>
      <c r="AK32" s="323">
        <f>AJ32-X32</f>
        <v>91.35</v>
      </c>
      <c r="AL32" s="324">
        <v>25.05</v>
      </c>
      <c r="AM32" s="325">
        <f>AL32-Z32</f>
        <v>20.04</v>
      </c>
      <c r="AN32" s="326">
        <f>IF(Z32&lt;&gt;0,(AL32/W32)-1,"NEW")</f>
        <v>0</v>
      </c>
      <c r="AO32" s="324">
        <f>AL32*0.2</f>
        <v>5.0100000000000007</v>
      </c>
      <c r="AP32" s="327">
        <f>IF(AJ32&gt;0,AL32/AJ32,0)</f>
        <v>0.22168141592920354</v>
      </c>
      <c r="AQ32" s="328">
        <f>AP32-AC32</f>
        <v>-24.778318584070796</v>
      </c>
      <c r="AR32" s="329">
        <v>25</v>
      </c>
      <c r="AS32" s="330">
        <f>(AR32-AD32)*-1</f>
        <v>-2</v>
      </c>
      <c r="AT32" s="331">
        <v>2.33</v>
      </c>
      <c r="AU32" s="332">
        <f>AT32/AL32</f>
        <v>9.3013972055888225E-2</v>
      </c>
      <c r="AV32" s="59"/>
      <c r="AW32" s="59"/>
      <c r="AX32" s="59"/>
      <c r="AY32" s="205">
        <v>113</v>
      </c>
      <c r="AZ32" s="206">
        <f>AY32-AJ32</f>
        <v>0</v>
      </c>
      <c r="BA32" s="207">
        <v>25.05</v>
      </c>
      <c r="BB32" s="208">
        <f>BA32-AL32</f>
        <v>0</v>
      </c>
      <c r="BC32" s="209">
        <f>IF(AO32&lt;&gt;0,(BA32/AL32)-1,"NEW")</f>
        <v>0</v>
      </c>
      <c r="BD32" s="207">
        <f>BA32*0.2</f>
        <v>5.0100000000000007</v>
      </c>
      <c r="BE32" s="210">
        <f>IF(AY32&gt;0,BA32/AY32,0)</f>
        <v>0.22168141592920354</v>
      </c>
      <c r="BF32" s="211">
        <f>BE32-AP32</f>
        <v>0</v>
      </c>
      <c r="BG32" s="212">
        <v>25</v>
      </c>
      <c r="BH32" s="213">
        <f>(BG32-AR32)*-1</f>
        <v>0</v>
      </c>
      <c r="BI32" s="214">
        <v>2.33</v>
      </c>
      <c r="BJ32" s="215">
        <f>BI32/BA32</f>
        <v>9.3013972055888225E-2</v>
      </c>
      <c r="BK32" s="59"/>
      <c r="BL32" s="59"/>
      <c r="BM32" s="59"/>
    </row>
    <row r="33" spans="1:65" x14ac:dyDescent="0.2">
      <c r="A33" s="103" t="s">
        <v>155</v>
      </c>
      <c r="B33" s="104">
        <v>11</v>
      </c>
      <c r="C33" s="15">
        <v>12</v>
      </c>
      <c r="D33" s="56">
        <v>111.95</v>
      </c>
      <c r="E33" s="56">
        <f>D33*0.2</f>
        <v>22.39</v>
      </c>
      <c r="F33" s="58">
        <f>IF(C33&gt;0,D33/C33,0)</f>
        <v>9.3291666666666675</v>
      </c>
      <c r="G33" s="18">
        <v>31</v>
      </c>
      <c r="H33" s="21"/>
      <c r="I33" s="41">
        <v>26</v>
      </c>
      <c r="J33" s="42">
        <f>I33-C33</f>
        <v>14</v>
      </c>
      <c r="K33" s="43">
        <v>198.15</v>
      </c>
      <c r="L33" s="44">
        <f>K33-D33</f>
        <v>86.2</v>
      </c>
      <c r="M33" s="43">
        <f>K33*0.2</f>
        <v>39.630000000000003</v>
      </c>
      <c r="N33" s="45">
        <f>IF(I33&gt;0,K33/I33,0)</f>
        <v>7.6211538461538462</v>
      </c>
      <c r="O33" s="46">
        <v>39</v>
      </c>
      <c r="P33" s="42">
        <f>(O33-G33)*-1</f>
        <v>-8</v>
      </c>
      <c r="Q33" s="47">
        <v>8.61</v>
      </c>
      <c r="R33" s="59"/>
      <c r="S33" s="59"/>
      <c r="T33" s="59"/>
      <c r="U33" s="260">
        <v>112</v>
      </c>
      <c r="V33" s="261">
        <f>U33-I33</f>
        <v>86</v>
      </c>
      <c r="W33" s="262">
        <v>667.15</v>
      </c>
      <c r="X33" s="263">
        <f>W33-K33</f>
        <v>469</v>
      </c>
      <c r="Y33" s="264">
        <f>IF(K33&lt;&gt;0,(W33/K33)-1,"NEW")</f>
        <v>2.3668937673479684</v>
      </c>
      <c r="Z33" s="262">
        <f>W33*0.2</f>
        <v>133.43</v>
      </c>
      <c r="AA33" s="265">
        <f>IF(U33&gt;0,W33/U33,0)</f>
        <v>5.9566964285714281</v>
      </c>
      <c r="AB33" s="266">
        <f>AA33-N33</f>
        <v>-1.6644574175824181</v>
      </c>
      <c r="AC33" s="267">
        <v>26</v>
      </c>
      <c r="AD33" s="268">
        <f>(AC33-O33)*-1</f>
        <v>13</v>
      </c>
      <c r="AE33" s="269">
        <v>44.1</v>
      </c>
      <c r="AF33" s="270">
        <f>AE33/W33</f>
        <v>6.6102075994903697E-2</v>
      </c>
      <c r="AG33" s="59"/>
      <c r="AH33" s="59"/>
      <c r="AI33" s="59"/>
      <c r="AJ33" s="322">
        <v>112</v>
      </c>
      <c r="AK33" s="323">
        <f>AJ33-X33</f>
        <v>-357</v>
      </c>
      <c r="AL33" s="324">
        <v>667.15</v>
      </c>
      <c r="AM33" s="325">
        <f>AL33-Z33</f>
        <v>533.72</v>
      </c>
      <c r="AN33" s="326">
        <f>IF(Z33&lt;&gt;0,(AL33/W33)-1,"NEW")</f>
        <v>0</v>
      </c>
      <c r="AO33" s="324">
        <f>AL33*0.2</f>
        <v>133.43</v>
      </c>
      <c r="AP33" s="327">
        <f>IF(AJ33&gt;0,AL33/AJ33,0)</f>
        <v>5.9566964285714281</v>
      </c>
      <c r="AQ33" s="328">
        <f>AP33-AC33</f>
        <v>-20.043303571428574</v>
      </c>
      <c r="AR33" s="329">
        <v>26</v>
      </c>
      <c r="AS33" s="330">
        <f>(AR33-AD33)*-1</f>
        <v>-13</v>
      </c>
      <c r="AT33" s="331">
        <v>44.1</v>
      </c>
      <c r="AU33" s="332">
        <f>AT33/AL33</f>
        <v>6.6102075994903697E-2</v>
      </c>
      <c r="AV33" s="59"/>
      <c r="AW33" s="59"/>
      <c r="AX33" s="59"/>
      <c r="AY33" s="205">
        <v>112</v>
      </c>
      <c r="AZ33" s="206">
        <f>AY33-AJ33</f>
        <v>0</v>
      </c>
      <c r="BA33" s="207">
        <v>667.15</v>
      </c>
      <c r="BB33" s="208">
        <f>BA33-AL33</f>
        <v>0</v>
      </c>
      <c r="BC33" s="209">
        <f>IF(AO33&lt;&gt;0,(BA33/AL33)-1,"NEW")</f>
        <v>0</v>
      </c>
      <c r="BD33" s="207">
        <f>BA33*0.2</f>
        <v>133.43</v>
      </c>
      <c r="BE33" s="210">
        <f>IF(AY33&gt;0,BA33/AY33,0)</f>
        <v>5.9566964285714281</v>
      </c>
      <c r="BF33" s="211">
        <f>BE33-AP33</f>
        <v>0</v>
      </c>
      <c r="BG33" s="212">
        <v>26</v>
      </c>
      <c r="BH33" s="213">
        <f>(BG33-AR33)*-1</f>
        <v>0</v>
      </c>
      <c r="BI33" s="214">
        <v>44.1</v>
      </c>
      <c r="BJ33" s="215">
        <f>BI33/BA33</f>
        <v>6.6102075994903697E-2</v>
      </c>
      <c r="BK33" s="59"/>
      <c r="BL33" s="59"/>
      <c r="BM33" s="59"/>
    </row>
    <row r="34" spans="1:65" x14ac:dyDescent="0.2">
      <c r="A34" s="103" t="s">
        <v>15</v>
      </c>
      <c r="B34" s="104"/>
      <c r="C34" s="15">
        <v>0</v>
      </c>
      <c r="D34" s="56">
        <v>0</v>
      </c>
      <c r="E34" s="56">
        <f>D34*0.2</f>
        <v>0</v>
      </c>
      <c r="F34" s="58">
        <f>IF(C34&gt;0,D34/C34,0)</f>
        <v>0</v>
      </c>
      <c r="G34" s="18">
        <v>88</v>
      </c>
      <c r="H34" s="21"/>
      <c r="I34" s="41">
        <v>104</v>
      </c>
      <c r="J34" s="42">
        <f>I34-C34</f>
        <v>104</v>
      </c>
      <c r="K34" s="43">
        <v>41.15</v>
      </c>
      <c r="L34" s="44">
        <f>K34-D34</f>
        <v>41.15</v>
      </c>
      <c r="M34" s="43">
        <f>K34*0.2</f>
        <v>8.23</v>
      </c>
      <c r="N34" s="45">
        <f>IF(I34&gt;0,K34/I34,0)</f>
        <v>0.39567307692307691</v>
      </c>
      <c r="O34" s="46">
        <v>20</v>
      </c>
      <c r="P34" s="42">
        <f>(O34-G34)*-1</f>
        <v>68</v>
      </c>
      <c r="Q34" s="47">
        <v>0.79</v>
      </c>
      <c r="R34" s="59"/>
      <c r="S34" s="59"/>
      <c r="T34" s="59"/>
      <c r="U34" s="260">
        <v>109</v>
      </c>
      <c r="V34" s="261">
        <f>U34-I34</f>
        <v>5</v>
      </c>
      <c r="W34" s="262">
        <v>42.3</v>
      </c>
      <c r="X34" s="263">
        <f>W34-K34</f>
        <v>1.1499999999999986</v>
      </c>
      <c r="Y34" s="264">
        <f>IF(K34&lt;&gt;0,(W34/K34)-1,"NEW")</f>
        <v>2.7946537059538201E-2</v>
      </c>
      <c r="Z34" s="262">
        <f>W34*0.2</f>
        <v>8.4599999999999991</v>
      </c>
      <c r="AA34" s="265">
        <f>IF(U34&gt;0,W34/U34,0)</f>
        <v>0.38807339449541284</v>
      </c>
      <c r="AB34" s="266">
        <f>AA34-N34</f>
        <v>-7.5996824276640673E-3</v>
      </c>
      <c r="AC34" s="267">
        <v>27</v>
      </c>
      <c r="AD34" s="268">
        <f>(AC34-O34)*-1</f>
        <v>-7</v>
      </c>
      <c r="AE34" s="269">
        <v>0.9</v>
      </c>
      <c r="AF34" s="270">
        <f>AE34/W34</f>
        <v>2.1276595744680854E-2</v>
      </c>
      <c r="AG34" s="59"/>
      <c r="AH34" s="59"/>
      <c r="AI34" s="59"/>
      <c r="AJ34" s="322">
        <v>109</v>
      </c>
      <c r="AK34" s="323">
        <f>AJ34-X34</f>
        <v>107.85</v>
      </c>
      <c r="AL34" s="324">
        <v>42.3</v>
      </c>
      <c r="AM34" s="325">
        <f>AL34-Z34</f>
        <v>33.839999999999996</v>
      </c>
      <c r="AN34" s="326">
        <f>IF(Z34&lt;&gt;0,(AL34/W34)-1,"NEW")</f>
        <v>0</v>
      </c>
      <c r="AO34" s="324">
        <f>AL34*0.2</f>
        <v>8.4599999999999991</v>
      </c>
      <c r="AP34" s="327">
        <f>IF(AJ34&gt;0,AL34/AJ34,0)</f>
        <v>0.38807339449541284</v>
      </c>
      <c r="AQ34" s="328">
        <f>AP34-AC34</f>
        <v>-26.611926605504586</v>
      </c>
      <c r="AR34" s="329">
        <v>27</v>
      </c>
      <c r="AS34" s="330">
        <f>(AR34-AD34)*-1</f>
        <v>-34</v>
      </c>
      <c r="AT34" s="331">
        <v>0.9</v>
      </c>
      <c r="AU34" s="332">
        <f>AT34/AL34</f>
        <v>2.1276595744680854E-2</v>
      </c>
      <c r="AV34" s="59"/>
      <c r="AW34" s="59"/>
      <c r="AX34" s="59"/>
      <c r="AY34" s="205">
        <v>109</v>
      </c>
      <c r="AZ34" s="206">
        <f>AY34-AJ34</f>
        <v>0</v>
      </c>
      <c r="BA34" s="207">
        <v>42.3</v>
      </c>
      <c r="BB34" s="208">
        <f>BA34-AL34</f>
        <v>0</v>
      </c>
      <c r="BC34" s="209">
        <f>IF(AO34&lt;&gt;0,(BA34/AL34)-1,"NEW")</f>
        <v>0</v>
      </c>
      <c r="BD34" s="207">
        <f>BA34*0.2</f>
        <v>8.4599999999999991</v>
      </c>
      <c r="BE34" s="210">
        <f>IF(AY34&gt;0,BA34/AY34,0)</f>
        <v>0.38807339449541284</v>
      </c>
      <c r="BF34" s="211">
        <f>BE34-AP34</f>
        <v>0</v>
      </c>
      <c r="BG34" s="212">
        <v>27</v>
      </c>
      <c r="BH34" s="213">
        <f>(BG34-AR34)*-1</f>
        <v>0</v>
      </c>
      <c r="BI34" s="214">
        <v>0.9</v>
      </c>
      <c r="BJ34" s="215">
        <f>BI34/BA34</f>
        <v>2.1276595744680854E-2</v>
      </c>
      <c r="BK34" s="59"/>
      <c r="BL34" s="59"/>
      <c r="BM34" s="59"/>
    </row>
    <row r="35" spans="1:65" x14ac:dyDescent="0.2">
      <c r="A35" s="103" t="s">
        <v>8</v>
      </c>
      <c r="B35" s="104"/>
      <c r="C35" s="15">
        <v>0</v>
      </c>
      <c r="D35" s="56">
        <v>0</v>
      </c>
      <c r="E35" s="56">
        <f>D35*0.2</f>
        <v>0</v>
      </c>
      <c r="F35" s="58">
        <f>IF(C35&gt;0,D35/C35,0)</f>
        <v>0</v>
      </c>
      <c r="G35" s="18">
        <v>91</v>
      </c>
      <c r="H35" s="21"/>
      <c r="I35" s="41">
        <v>60</v>
      </c>
      <c r="J35" s="42">
        <f>I35-C35</f>
        <v>60</v>
      </c>
      <c r="K35" s="43">
        <v>95.7</v>
      </c>
      <c r="L35" s="44">
        <f>K35-D35</f>
        <v>95.7</v>
      </c>
      <c r="M35" s="43">
        <f>K35*0.2</f>
        <v>19.14</v>
      </c>
      <c r="N35" s="45">
        <f>IF(I35&gt;0,K35/I35,0)</f>
        <v>1.595</v>
      </c>
      <c r="O35" s="46">
        <v>28</v>
      </c>
      <c r="P35" s="42">
        <f>(O35-G35)*-1</f>
        <v>63</v>
      </c>
      <c r="Q35" s="47">
        <v>5.27</v>
      </c>
      <c r="R35" s="59"/>
      <c r="S35" s="59"/>
      <c r="T35" s="59"/>
      <c r="U35" s="260">
        <v>104</v>
      </c>
      <c r="V35" s="261">
        <f>U35-I35</f>
        <v>44</v>
      </c>
      <c r="W35" s="262">
        <v>157.68</v>
      </c>
      <c r="X35" s="263">
        <f>W35-K35</f>
        <v>61.980000000000004</v>
      </c>
      <c r="Y35" s="264">
        <f>IF(K35&lt;&gt;0,(W35/K35)-1,"NEW")</f>
        <v>0.6476489028213166</v>
      </c>
      <c r="Z35" s="262">
        <f>W35*0.2</f>
        <v>31.536000000000001</v>
      </c>
      <c r="AA35" s="265">
        <f>IF(U35&gt;0,W35/U35,0)</f>
        <v>1.5161538461538462</v>
      </c>
      <c r="AB35" s="266">
        <f>AA35-N35</f>
        <v>-7.8846153846153788E-2</v>
      </c>
      <c r="AC35" s="267">
        <v>28</v>
      </c>
      <c r="AD35" s="268">
        <f>(AC35-O35)*-1</f>
        <v>0</v>
      </c>
      <c r="AE35" s="269">
        <v>6.95</v>
      </c>
      <c r="AF35" s="270">
        <f>AE35/W35</f>
        <v>4.4076610857432773E-2</v>
      </c>
      <c r="AG35" s="59"/>
      <c r="AH35" s="59"/>
      <c r="AI35" s="59"/>
      <c r="AJ35" s="322">
        <v>104</v>
      </c>
      <c r="AK35" s="323">
        <f>AJ35-X35</f>
        <v>42.019999999999996</v>
      </c>
      <c r="AL35" s="324">
        <v>157.68</v>
      </c>
      <c r="AM35" s="325">
        <f>AL35-Z35</f>
        <v>126.14400000000001</v>
      </c>
      <c r="AN35" s="326">
        <f>IF(Z35&lt;&gt;0,(AL35/W35)-1,"NEW")</f>
        <v>0</v>
      </c>
      <c r="AO35" s="324">
        <f>AL35*0.2</f>
        <v>31.536000000000001</v>
      </c>
      <c r="AP35" s="327">
        <f>IF(AJ35&gt;0,AL35/AJ35,0)</f>
        <v>1.5161538461538462</v>
      </c>
      <c r="AQ35" s="328">
        <f>AP35-AC35</f>
        <v>-26.483846153846155</v>
      </c>
      <c r="AR35" s="329">
        <v>28</v>
      </c>
      <c r="AS35" s="330">
        <f>(AR35-AD35)*-1</f>
        <v>-28</v>
      </c>
      <c r="AT35" s="331">
        <v>6.95</v>
      </c>
      <c r="AU35" s="332">
        <f>AT35/AL35</f>
        <v>4.4076610857432773E-2</v>
      </c>
      <c r="AV35" s="59"/>
      <c r="AW35" s="59"/>
      <c r="AX35" s="59"/>
      <c r="AY35" s="205">
        <v>104</v>
      </c>
      <c r="AZ35" s="206">
        <f>AY35-AJ35</f>
        <v>0</v>
      </c>
      <c r="BA35" s="207">
        <v>157.68</v>
      </c>
      <c r="BB35" s="208">
        <f>BA35-AL35</f>
        <v>0</v>
      </c>
      <c r="BC35" s="209">
        <f>IF(AO35&lt;&gt;0,(BA35/AL35)-1,"NEW")</f>
        <v>0</v>
      </c>
      <c r="BD35" s="207">
        <f>BA35*0.2</f>
        <v>31.536000000000001</v>
      </c>
      <c r="BE35" s="210">
        <f>IF(AY35&gt;0,BA35/AY35,0)</f>
        <v>1.5161538461538462</v>
      </c>
      <c r="BF35" s="211">
        <f>BE35-AP35</f>
        <v>0</v>
      </c>
      <c r="BG35" s="212">
        <v>28</v>
      </c>
      <c r="BH35" s="213">
        <f>(BG35-AR35)*-1</f>
        <v>0</v>
      </c>
      <c r="BI35" s="214">
        <v>6.95</v>
      </c>
      <c r="BJ35" s="215">
        <f>BI35/BA35</f>
        <v>4.4076610857432773E-2</v>
      </c>
      <c r="BK35" s="59"/>
      <c r="BL35" s="59"/>
      <c r="BM35" s="59"/>
    </row>
    <row r="36" spans="1:65" x14ac:dyDescent="0.2">
      <c r="A36" s="103" t="s">
        <v>6</v>
      </c>
      <c r="B36" s="104"/>
      <c r="C36" s="15">
        <v>0</v>
      </c>
      <c r="D36" s="56">
        <v>0</v>
      </c>
      <c r="E36" s="56">
        <f>D36*0.2</f>
        <v>0</v>
      </c>
      <c r="F36" s="58">
        <f>IF(C36&gt;0,D36/C36,0)</f>
        <v>0</v>
      </c>
      <c r="G36" s="18">
        <v>103</v>
      </c>
      <c r="H36" s="21"/>
      <c r="I36" s="41">
        <v>11</v>
      </c>
      <c r="J36" s="42">
        <f>I36-C36</f>
        <v>11</v>
      </c>
      <c r="K36" s="43">
        <v>278.45</v>
      </c>
      <c r="L36" s="44">
        <f>K36-D36</f>
        <v>278.45</v>
      </c>
      <c r="M36" s="43">
        <f>K36*0.2</f>
        <v>55.69</v>
      </c>
      <c r="N36" s="45">
        <f>IF(I36&gt;0,K36/I36,0)</f>
        <v>25.313636363636363</v>
      </c>
      <c r="O36" s="46">
        <v>54</v>
      </c>
      <c r="P36" s="42">
        <f>(O36-G36)*-1</f>
        <v>49</v>
      </c>
      <c r="Q36" s="47">
        <v>13.99</v>
      </c>
      <c r="R36" s="59"/>
      <c r="S36" s="59"/>
      <c r="T36" s="59"/>
      <c r="U36" s="260">
        <v>94</v>
      </c>
      <c r="V36" s="261">
        <f>U36-I36</f>
        <v>83</v>
      </c>
      <c r="W36" s="262">
        <v>353.95</v>
      </c>
      <c r="X36" s="263">
        <f>W36-K36</f>
        <v>75.5</v>
      </c>
      <c r="Y36" s="264">
        <f>IF(K36&lt;&gt;0,(W36/K36)-1,"NEW")</f>
        <v>0.27114383192673741</v>
      </c>
      <c r="Z36" s="262">
        <f>W36*0.2</f>
        <v>70.790000000000006</v>
      </c>
      <c r="AA36" s="265">
        <f>IF(U36&gt;0,W36/U36,0)</f>
        <v>3.7654255319148935</v>
      </c>
      <c r="AB36" s="266">
        <f>AA36-N36</f>
        <v>-21.54821083172147</v>
      </c>
      <c r="AC36" s="267">
        <v>29</v>
      </c>
      <c r="AD36" s="268">
        <f>(AC36-O36)*-1</f>
        <v>25</v>
      </c>
      <c r="AE36" s="269">
        <v>18.14</v>
      </c>
      <c r="AF36" s="270">
        <f>AE36/W36</f>
        <v>5.1250176578612805E-2</v>
      </c>
      <c r="AG36" s="59"/>
      <c r="AH36" s="59"/>
      <c r="AI36" s="59"/>
      <c r="AJ36" s="322">
        <v>94</v>
      </c>
      <c r="AK36" s="323">
        <f>AJ36-X36</f>
        <v>18.5</v>
      </c>
      <c r="AL36" s="324">
        <v>353.95</v>
      </c>
      <c r="AM36" s="325">
        <f>AL36-Z36</f>
        <v>283.15999999999997</v>
      </c>
      <c r="AN36" s="326">
        <f>IF(Z36&lt;&gt;0,(AL36/W36)-1,"NEW")</f>
        <v>0</v>
      </c>
      <c r="AO36" s="324">
        <f>AL36*0.2</f>
        <v>70.790000000000006</v>
      </c>
      <c r="AP36" s="327">
        <f>IF(AJ36&gt;0,AL36/AJ36,0)</f>
        <v>3.7654255319148935</v>
      </c>
      <c r="AQ36" s="328">
        <f>AP36-AC36</f>
        <v>-25.234574468085107</v>
      </c>
      <c r="AR36" s="329">
        <v>29</v>
      </c>
      <c r="AS36" s="330">
        <f>(AR36-AD36)*-1</f>
        <v>-4</v>
      </c>
      <c r="AT36" s="331">
        <v>18.14</v>
      </c>
      <c r="AU36" s="332">
        <f>AT36/AL36</f>
        <v>5.1250176578612805E-2</v>
      </c>
      <c r="AV36" s="59"/>
      <c r="AW36" s="59"/>
      <c r="AX36" s="59"/>
      <c r="AY36" s="205">
        <v>94</v>
      </c>
      <c r="AZ36" s="206">
        <f>AY36-AJ36</f>
        <v>0</v>
      </c>
      <c r="BA36" s="207">
        <v>353.95</v>
      </c>
      <c r="BB36" s="208">
        <f>BA36-AL36</f>
        <v>0</v>
      </c>
      <c r="BC36" s="209">
        <f>IF(AO36&lt;&gt;0,(BA36/AL36)-1,"NEW")</f>
        <v>0</v>
      </c>
      <c r="BD36" s="207">
        <f>BA36*0.2</f>
        <v>70.790000000000006</v>
      </c>
      <c r="BE36" s="210">
        <f>IF(AY36&gt;0,BA36/AY36,0)</f>
        <v>3.7654255319148935</v>
      </c>
      <c r="BF36" s="211">
        <f>BE36-AP36</f>
        <v>0</v>
      </c>
      <c r="BG36" s="212">
        <v>29</v>
      </c>
      <c r="BH36" s="213">
        <f>(BG36-AR36)*-1</f>
        <v>0</v>
      </c>
      <c r="BI36" s="214">
        <v>18.14</v>
      </c>
      <c r="BJ36" s="215">
        <f>BI36/BA36</f>
        <v>5.1250176578612805E-2</v>
      </c>
      <c r="BK36" s="59"/>
      <c r="BL36" s="59"/>
      <c r="BM36" s="59"/>
    </row>
    <row r="37" spans="1:65" x14ac:dyDescent="0.2">
      <c r="A37" s="99" t="s">
        <v>185</v>
      </c>
      <c r="B37" s="104">
        <v>188</v>
      </c>
      <c r="C37" s="15">
        <v>33</v>
      </c>
      <c r="D37" s="56">
        <v>8.9499999999999993</v>
      </c>
      <c r="E37" s="56">
        <f>D37*0.2</f>
        <v>1.79</v>
      </c>
      <c r="F37" s="58">
        <f>IF(C37&gt;0,D37/C37,0)</f>
        <v>0.27121212121212118</v>
      </c>
      <c r="G37" s="18">
        <v>26</v>
      </c>
      <c r="H37" s="21"/>
      <c r="I37" s="41">
        <v>35</v>
      </c>
      <c r="J37" s="42">
        <f>I37-C37</f>
        <v>2</v>
      </c>
      <c r="K37" s="43">
        <v>9.35</v>
      </c>
      <c r="L37" s="44">
        <f>K37-D37</f>
        <v>0.40000000000000036</v>
      </c>
      <c r="M37" s="43">
        <f>K37*0.2</f>
        <v>1.87</v>
      </c>
      <c r="N37" s="45">
        <f>IF(I37&gt;0,K37/I37,0)</f>
        <v>0.26714285714285713</v>
      </c>
      <c r="O37" s="46">
        <v>38</v>
      </c>
      <c r="P37" s="42">
        <f>(O37-G37)*-1</f>
        <v>-12</v>
      </c>
      <c r="Q37" s="47">
        <v>0.02</v>
      </c>
      <c r="R37" s="53"/>
      <c r="S37" s="53"/>
      <c r="T37" s="53"/>
      <c r="U37" s="260">
        <v>84</v>
      </c>
      <c r="V37" s="261">
        <f>U37-I37</f>
        <v>49</v>
      </c>
      <c r="W37" s="262">
        <v>36.1</v>
      </c>
      <c r="X37" s="263">
        <f>W37-K37</f>
        <v>26.75</v>
      </c>
      <c r="Y37" s="264">
        <f>IF(K37&lt;&gt;0,(W37/K37)-1,"NEW")</f>
        <v>2.8609625668449201</v>
      </c>
      <c r="Z37" s="262">
        <f>W37*0.2</f>
        <v>7.2200000000000006</v>
      </c>
      <c r="AA37" s="265">
        <f>IF(U37&gt;0,W37/U37,0)</f>
        <v>0.42976190476190479</v>
      </c>
      <c r="AB37" s="266">
        <f>AA37-N37</f>
        <v>0.16261904761904766</v>
      </c>
      <c r="AC37" s="267">
        <v>30</v>
      </c>
      <c r="AD37" s="268">
        <f>(AC37-O37)*-1</f>
        <v>8</v>
      </c>
      <c r="AE37" s="269">
        <v>1.6</v>
      </c>
      <c r="AF37" s="270">
        <f>AE37/W37</f>
        <v>4.4321329639889197E-2</v>
      </c>
      <c r="AG37" s="53"/>
      <c r="AH37" s="53"/>
      <c r="AI37" s="53"/>
      <c r="AJ37" s="322">
        <v>84</v>
      </c>
      <c r="AK37" s="323">
        <f>AJ37-X37</f>
        <v>57.25</v>
      </c>
      <c r="AL37" s="324">
        <v>36.1</v>
      </c>
      <c r="AM37" s="325">
        <f>AL37-Z37</f>
        <v>28.880000000000003</v>
      </c>
      <c r="AN37" s="326">
        <f>IF(Z37&lt;&gt;0,(AL37/W37)-1,"NEW")</f>
        <v>0</v>
      </c>
      <c r="AO37" s="324">
        <f>AL37*0.2</f>
        <v>7.2200000000000006</v>
      </c>
      <c r="AP37" s="327">
        <f>IF(AJ37&gt;0,AL37/AJ37,0)</f>
        <v>0.42976190476190479</v>
      </c>
      <c r="AQ37" s="328">
        <f>AP37-AC37</f>
        <v>-29.570238095238096</v>
      </c>
      <c r="AR37" s="329">
        <v>30</v>
      </c>
      <c r="AS37" s="330">
        <f>(AR37-AD37)*-1</f>
        <v>-22</v>
      </c>
      <c r="AT37" s="331">
        <v>1.6</v>
      </c>
      <c r="AU37" s="332">
        <f>AT37/AL37</f>
        <v>4.4321329639889197E-2</v>
      </c>
      <c r="AV37" s="53"/>
      <c r="AW37" s="53"/>
      <c r="AX37" s="53"/>
      <c r="AY37" s="205">
        <v>84</v>
      </c>
      <c r="AZ37" s="206">
        <f>AY37-AJ37</f>
        <v>0</v>
      </c>
      <c r="BA37" s="207">
        <v>36.1</v>
      </c>
      <c r="BB37" s="208">
        <f>BA37-AL37</f>
        <v>0</v>
      </c>
      <c r="BC37" s="209">
        <f>IF(AO37&lt;&gt;0,(BA37/AL37)-1,"NEW")</f>
        <v>0</v>
      </c>
      <c r="BD37" s="207">
        <f>BA37*0.2</f>
        <v>7.2200000000000006</v>
      </c>
      <c r="BE37" s="210">
        <f>IF(AY37&gt;0,BA37/AY37,0)</f>
        <v>0.42976190476190479</v>
      </c>
      <c r="BF37" s="211">
        <f>BE37-AP37</f>
        <v>0</v>
      </c>
      <c r="BG37" s="212">
        <v>30</v>
      </c>
      <c r="BH37" s="213">
        <f>(BG37-AR37)*-1</f>
        <v>0</v>
      </c>
      <c r="BI37" s="214">
        <v>1.6</v>
      </c>
      <c r="BJ37" s="215">
        <f>BI37/BA37</f>
        <v>4.4321329639889197E-2</v>
      </c>
      <c r="BK37" s="53"/>
      <c r="BL37" s="53"/>
      <c r="BM37" s="53"/>
    </row>
    <row r="38" spans="1:65" x14ac:dyDescent="0.2">
      <c r="A38" s="103" t="s">
        <v>10</v>
      </c>
      <c r="B38" s="104">
        <v>138</v>
      </c>
      <c r="C38" s="15">
        <v>65</v>
      </c>
      <c r="D38" s="56">
        <v>59.2</v>
      </c>
      <c r="E38" s="56">
        <f>D38*0.2</f>
        <v>11.840000000000002</v>
      </c>
      <c r="F38" s="58">
        <f>IF(C38&gt;0,D38/C38,0)</f>
        <v>0.91076923076923078</v>
      </c>
      <c r="G38" s="18">
        <v>18</v>
      </c>
      <c r="H38" s="21"/>
      <c r="I38" s="41">
        <v>82</v>
      </c>
      <c r="J38" s="42">
        <f>I38-C38</f>
        <v>17</v>
      </c>
      <c r="K38" s="43">
        <v>62.95</v>
      </c>
      <c r="L38" s="44">
        <f>K38-D38</f>
        <v>3.75</v>
      </c>
      <c r="M38" s="43">
        <f>K38*0.2</f>
        <v>12.590000000000002</v>
      </c>
      <c r="N38" s="45">
        <f>IF(I38&gt;0,K38/I38,0)</f>
        <v>0.76768292682926831</v>
      </c>
      <c r="O38" s="46">
        <v>23</v>
      </c>
      <c r="P38" s="42">
        <f>(O38-G38)*-1</f>
        <v>-5</v>
      </c>
      <c r="Q38" s="47">
        <v>0.4</v>
      </c>
      <c r="R38" s="53"/>
      <c r="S38" s="53"/>
      <c r="T38" s="53"/>
      <c r="U38" s="260">
        <v>81</v>
      </c>
      <c r="V38" s="261">
        <f>U38-I38</f>
        <v>-1</v>
      </c>
      <c r="W38" s="262">
        <v>106.15</v>
      </c>
      <c r="X38" s="263">
        <f>W38-K38</f>
        <v>43.2</v>
      </c>
      <c r="Y38" s="264">
        <f>IF(K38&lt;&gt;0,(W38/K38)-1,"NEW")</f>
        <v>0.68625893566322471</v>
      </c>
      <c r="Z38" s="262">
        <f>W38*0.2</f>
        <v>21.230000000000004</v>
      </c>
      <c r="AA38" s="265">
        <f>IF(U38&gt;0,W38/U38,0)</f>
        <v>1.310493827160494</v>
      </c>
      <c r="AB38" s="266">
        <f>AA38-N38</f>
        <v>0.5428109003312257</v>
      </c>
      <c r="AC38" s="267">
        <v>31</v>
      </c>
      <c r="AD38" s="268">
        <f>(AC38-O38)*-1</f>
        <v>-8</v>
      </c>
      <c r="AE38" s="269">
        <v>1.08</v>
      </c>
      <c r="AF38" s="270">
        <f>AE38/W38</f>
        <v>1.017428167687235E-2</v>
      </c>
      <c r="AG38" s="53"/>
      <c r="AH38" s="53"/>
      <c r="AI38" s="53"/>
      <c r="AJ38" s="322">
        <v>81</v>
      </c>
      <c r="AK38" s="323">
        <f>AJ38-X38</f>
        <v>37.799999999999997</v>
      </c>
      <c r="AL38" s="324">
        <v>106.15</v>
      </c>
      <c r="AM38" s="325">
        <f>AL38-Z38</f>
        <v>84.92</v>
      </c>
      <c r="AN38" s="326">
        <f>IF(Z38&lt;&gt;0,(AL38/W38)-1,"NEW")</f>
        <v>0</v>
      </c>
      <c r="AO38" s="324">
        <f>AL38*0.2</f>
        <v>21.230000000000004</v>
      </c>
      <c r="AP38" s="327">
        <f>IF(AJ38&gt;0,AL38/AJ38,0)</f>
        <v>1.310493827160494</v>
      </c>
      <c r="AQ38" s="328">
        <f>AP38-AC38</f>
        <v>-29.689506172839508</v>
      </c>
      <c r="AR38" s="329">
        <v>31</v>
      </c>
      <c r="AS38" s="330">
        <f>(AR38-AD38)*-1</f>
        <v>-39</v>
      </c>
      <c r="AT38" s="331">
        <v>1.08</v>
      </c>
      <c r="AU38" s="332">
        <f>AT38/AL38</f>
        <v>1.017428167687235E-2</v>
      </c>
      <c r="AV38" s="53"/>
      <c r="AW38" s="53"/>
      <c r="AX38" s="53"/>
      <c r="AY38" s="205">
        <v>81</v>
      </c>
      <c r="AZ38" s="206">
        <f>AY38-AJ38</f>
        <v>0</v>
      </c>
      <c r="BA38" s="207">
        <v>106.15</v>
      </c>
      <c r="BB38" s="208">
        <f>BA38-AL38</f>
        <v>0</v>
      </c>
      <c r="BC38" s="209">
        <f>IF(AO38&lt;&gt;0,(BA38/AL38)-1,"NEW")</f>
        <v>0</v>
      </c>
      <c r="BD38" s="207">
        <f>BA38*0.2</f>
        <v>21.230000000000004</v>
      </c>
      <c r="BE38" s="210">
        <f>IF(AY38&gt;0,BA38/AY38,0)</f>
        <v>1.310493827160494</v>
      </c>
      <c r="BF38" s="211">
        <f>BE38-AP38</f>
        <v>0</v>
      </c>
      <c r="BG38" s="212">
        <v>31</v>
      </c>
      <c r="BH38" s="213">
        <f>(BG38-AR38)*-1</f>
        <v>0</v>
      </c>
      <c r="BI38" s="214">
        <v>1.08</v>
      </c>
      <c r="BJ38" s="215">
        <f>BI38/BA38</f>
        <v>1.017428167687235E-2</v>
      </c>
      <c r="BK38" s="53"/>
      <c r="BL38" s="53"/>
      <c r="BM38" s="53"/>
    </row>
    <row r="39" spans="1:65" x14ac:dyDescent="0.2">
      <c r="A39" s="103" t="s">
        <v>166</v>
      </c>
      <c r="B39" s="104">
        <v>271</v>
      </c>
      <c r="C39" s="15">
        <v>6</v>
      </c>
      <c r="D39" s="56">
        <v>1.3</v>
      </c>
      <c r="E39" s="56">
        <f>D39*0.2</f>
        <v>0.26</v>
      </c>
      <c r="F39" s="58">
        <f>IF(C39&gt;0,D39/C39,0)</f>
        <v>0.21666666666666667</v>
      </c>
      <c r="G39" s="18">
        <v>36</v>
      </c>
      <c r="H39" s="21"/>
      <c r="I39" s="41">
        <v>6</v>
      </c>
      <c r="J39" s="42">
        <f>I39-C39</f>
        <v>0</v>
      </c>
      <c r="K39" s="43">
        <v>1.3</v>
      </c>
      <c r="L39" s="44">
        <f>K39-D39</f>
        <v>0</v>
      </c>
      <c r="M39" s="43">
        <f>K39*0.2</f>
        <v>0.26</v>
      </c>
      <c r="N39" s="45">
        <f>IF(I39&gt;0,K39/I39,0)</f>
        <v>0.21666666666666667</v>
      </c>
      <c r="O39" s="46">
        <v>65</v>
      </c>
      <c r="P39" s="42">
        <f>(O39-G39)*-1</f>
        <v>-29</v>
      </c>
      <c r="Q39" s="47"/>
      <c r="R39" s="59"/>
      <c r="S39" s="59"/>
      <c r="T39" s="59"/>
      <c r="U39" s="260">
        <v>80</v>
      </c>
      <c r="V39" s="261">
        <f>U39-I39</f>
        <v>74</v>
      </c>
      <c r="W39" s="262">
        <v>23.85</v>
      </c>
      <c r="X39" s="263">
        <f>W39-K39</f>
        <v>22.55</v>
      </c>
      <c r="Y39" s="264">
        <f>IF(K39&lt;&gt;0,(W39/K39)-1,"NEW")</f>
        <v>17.346153846153847</v>
      </c>
      <c r="Z39" s="262">
        <f>W39*0.2</f>
        <v>4.7700000000000005</v>
      </c>
      <c r="AA39" s="265">
        <f>IF(U39&gt;0,W39/U39,0)</f>
        <v>0.29812500000000003</v>
      </c>
      <c r="AB39" s="266">
        <f>AA39-N39</f>
        <v>8.1458333333333355E-2</v>
      </c>
      <c r="AC39" s="267">
        <v>32</v>
      </c>
      <c r="AD39" s="268">
        <f>(AC39-O39)*-1</f>
        <v>33</v>
      </c>
      <c r="AE39" s="269">
        <v>1.54</v>
      </c>
      <c r="AF39" s="270">
        <f>AE39/W39</f>
        <v>6.4570230607966461E-2</v>
      </c>
      <c r="AG39" s="59"/>
      <c r="AH39" s="59"/>
      <c r="AI39" s="59"/>
      <c r="AJ39" s="322">
        <v>80</v>
      </c>
      <c r="AK39" s="323">
        <f>AJ39-X39</f>
        <v>57.45</v>
      </c>
      <c r="AL39" s="324">
        <v>23.85</v>
      </c>
      <c r="AM39" s="325">
        <f>AL39-Z39</f>
        <v>19.080000000000002</v>
      </c>
      <c r="AN39" s="326">
        <f>IF(Z39&lt;&gt;0,(AL39/W39)-1,"NEW")</f>
        <v>0</v>
      </c>
      <c r="AO39" s="324">
        <f>AL39*0.2</f>
        <v>4.7700000000000005</v>
      </c>
      <c r="AP39" s="327">
        <f>IF(AJ39&gt;0,AL39/AJ39,0)</f>
        <v>0.29812500000000003</v>
      </c>
      <c r="AQ39" s="328">
        <f>AP39-AC39</f>
        <v>-31.701875000000001</v>
      </c>
      <c r="AR39" s="329">
        <v>32</v>
      </c>
      <c r="AS39" s="330">
        <f>(AR39-AD39)*-1</f>
        <v>1</v>
      </c>
      <c r="AT39" s="331">
        <v>1.54</v>
      </c>
      <c r="AU39" s="332">
        <f>AT39/AL39</f>
        <v>6.4570230607966461E-2</v>
      </c>
      <c r="AV39" s="59"/>
      <c r="AW39" s="59"/>
      <c r="AX39" s="59"/>
      <c r="AY39" s="205">
        <v>80</v>
      </c>
      <c r="AZ39" s="206">
        <f>AY39-AJ39</f>
        <v>0</v>
      </c>
      <c r="BA39" s="207">
        <v>23.85</v>
      </c>
      <c r="BB39" s="208">
        <f>BA39-AL39</f>
        <v>0</v>
      </c>
      <c r="BC39" s="209">
        <f>IF(AO39&lt;&gt;0,(BA39/AL39)-1,"NEW")</f>
        <v>0</v>
      </c>
      <c r="BD39" s="207">
        <f>BA39*0.2</f>
        <v>4.7700000000000005</v>
      </c>
      <c r="BE39" s="210">
        <f>IF(AY39&gt;0,BA39/AY39,0)</f>
        <v>0.29812500000000003</v>
      </c>
      <c r="BF39" s="211">
        <f>BE39-AP39</f>
        <v>0</v>
      </c>
      <c r="BG39" s="212">
        <v>32</v>
      </c>
      <c r="BH39" s="213">
        <f>(BG39-AR39)*-1</f>
        <v>0</v>
      </c>
      <c r="BI39" s="214">
        <v>1.54</v>
      </c>
      <c r="BJ39" s="215">
        <f>BI39/BA39</f>
        <v>6.4570230607966461E-2</v>
      </c>
      <c r="BK39" s="59"/>
      <c r="BL39" s="59"/>
      <c r="BM39" s="59"/>
    </row>
    <row r="40" spans="1:65" x14ac:dyDescent="0.2">
      <c r="A40" s="103" t="s">
        <v>161</v>
      </c>
      <c r="B40" s="104"/>
      <c r="C40" s="15">
        <v>0</v>
      </c>
      <c r="D40" s="56">
        <v>0</v>
      </c>
      <c r="E40" s="56">
        <f>D40*0.2</f>
        <v>0</v>
      </c>
      <c r="F40" s="58">
        <f>IF(C40&gt;0,D40/C40,0)</f>
        <v>0</v>
      </c>
      <c r="G40" s="18">
        <v>105</v>
      </c>
      <c r="H40" s="21"/>
      <c r="I40" s="41">
        <v>3</v>
      </c>
      <c r="J40" s="42">
        <f>I40-C40</f>
        <v>3</v>
      </c>
      <c r="K40" s="43">
        <v>0.60000000000000009</v>
      </c>
      <c r="L40" s="44">
        <f>K40-D40</f>
        <v>0.60000000000000009</v>
      </c>
      <c r="M40" s="43">
        <f>K40*0.2</f>
        <v>0.12000000000000002</v>
      </c>
      <c r="N40" s="45">
        <f>IF(I40&gt;0,K40/I40,0)</f>
        <v>0.20000000000000004</v>
      </c>
      <c r="O40" s="46">
        <v>91</v>
      </c>
      <c r="P40" s="42">
        <f>(O40-G40)*-1</f>
        <v>14</v>
      </c>
      <c r="Q40" s="47">
        <v>0.05</v>
      </c>
      <c r="R40" s="59"/>
      <c r="S40" s="59"/>
      <c r="T40" s="59"/>
      <c r="U40" s="260">
        <v>74</v>
      </c>
      <c r="V40" s="261">
        <f>U40-I40</f>
        <v>71</v>
      </c>
      <c r="W40" s="262">
        <v>17.32</v>
      </c>
      <c r="X40" s="263">
        <f>W40-K40</f>
        <v>16.72</v>
      </c>
      <c r="Y40" s="264">
        <f>IF(K40&lt;&gt;0,(W40/K40)-1,"NEW")</f>
        <v>27.866666666666664</v>
      </c>
      <c r="Z40" s="262">
        <f>W40*0.2</f>
        <v>3.4640000000000004</v>
      </c>
      <c r="AA40" s="265">
        <f>IF(U40&gt;0,W40/U40,0)</f>
        <v>0.23405405405405405</v>
      </c>
      <c r="AB40" s="266">
        <f>AA40-N40</f>
        <v>3.4054054054054012E-2</v>
      </c>
      <c r="AC40" s="267">
        <v>33</v>
      </c>
      <c r="AD40" s="268">
        <f>(AC40-O40)*-1</f>
        <v>58</v>
      </c>
      <c r="AE40" s="269">
        <v>1.34</v>
      </c>
      <c r="AF40" s="270">
        <f>AE40/W40</f>
        <v>7.7367205542725179E-2</v>
      </c>
      <c r="AG40" s="59"/>
      <c r="AH40" s="59"/>
      <c r="AI40" s="59"/>
      <c r="AJ40" s="322">
        <v>74</v>
      </c>
      <c r="AK40" s="323">
        <f>AJ40-X40</f>
        <v>57.28</v>
      </c>
      <c r="AL40" s="324">
        <v>17.32</v>
      </c>
      <c r="AM40" s="325">
        <f>AL40-Z40</f>
        <v>13.856</v>
      </c>
      <c r="AN40" s="326">
        <f>IF(Z40&lt;&gt;0,(AL40/W40)-1,"NEW")</f>
        <v>0</v>
      </c>
      <c r="AO40" s="324">
        <f>AL40*0.2</f>
        <v>3.4640000000000004</v>
      </c>
      <c r="AP40" s="327">
        <f>IF(AJ40&gt;0,AL40/AJ40,0)</f>
        <v>0.23405405405405405</v>
      </c>
      <c r="AQ40" s="328">
        <f>AP40-AC40</f>
        <v>-32.765945945945944</v>
      </c>
      <c r="AR40" s="329">
        <v>33</v>
      </c>
      <c r="AS40" s="330">
        <f>(AR40-AD40)*-1</f>
        <v>25</v>
      </c>
      <c r="AT40" s="331">
        <v>1.34</v>
      </c>
      <c r="AU40" s="332">
        <f>AT40/AL40</f>
        <v>7.7367205542725179E-2</v>
      </c>
      <c r="AV40" s="59"/>
      <c r="AW40" s="59"/>
      <c r="AX40" s="59"/>
      <c r="AY40" s="205">
        <v>74</v>
      </c>
      <c r="AZ40" s="206">
        <f>AY40-AJ40</f>
        <v>0</v>
      </c>
      <c r="BA40" s="207">
        <v>17.32</v>
      </c>
      <c r="BB40" s="208">
        <f>BA40-AL40</f>
        <v>0</v>
      </c>
      <c r="BC40" s="209">
        <f>IF(AO40&lt;&gt;0,(BA40/AL40)-1,"NEW")</f>
        <v>0</v>
      </c>
      <c r="BD40" s="207">
        <f>BA40*0.2</f>
        <v>3.4640000000000004</v>
      </c>
      <c r="BE40" s="210">
        <f>IF(AY40&gt;0,BA40/AY40,0)</f>
        <v>0.23405405405405405</v>
      </c>
      <c r="BF40" s="211">
        <f>BE40-AP40</f>
        <v>0</v>
      </c>
      <c r="BG40" s="212">
        <v>33</v>
      </c>
      <c r="BH40" s="213">
        <f>(BG40-AR40)*-1</f>
        <v>0</v>
      </c>
      <c r="BI40" s="214">
        <v>1.34</v>
      </c>
      <c r="BJ40" s="215">
        <f>BI40/BA40</f>
        <v>7.7367205542725179E-2</v>
      </c>
      <c r="BK40" s="59"/>
      <c r="BL40" s="59"/>
      <c r="BM40" s="59"/>
    </row>
    <row r="41" spans="1:65" x14ac:dyDescent="0.2">
      <c r="A41" s="103" t="s">
        <v>158</v>
      </c>
      <c r="B41" s="104"/>
      <c r="C41" s="15">
        <v>58</v>
      </c>
      <c r="D41" s="56">
        <v>25.1</v>
      </c>
      <c r="E41" s="56">
        <f>D41*0.2</f>
        <v>5.0200000000000005</v>
      </c>
      <c r="F41" s="58">
        <f>IF(C41&gt;0,D41/C41,0)</f>
        <v>0.4327586206896552</v>
      </c>
      <c r="G41" s="18">
        <v>19</v>
      </c>
      <c r="H41" s="21"/>
      <c r="I41" s="41">
        <v>67</v>
      </c>
      <c r="J41" s="42">
        <f>I41-C41</f>
        <v>9</v>
      </c>
      <c r="K41" s="43">
        <v>28.75</v>
      </c>
      <c r="L41" s="44">
        <f>K41-D41</f>
        <v>3.6499999999999986</v>
      </c>
      <c r="M41" s="43">
        <f>K41*0.2</f>
        <v>5.75</v>
      </c>
      <c r="N41" s="45">
        <f>IF(I41&gt;0,K41/I41,0)</f>
        <v>0.42910447761194032</v>
      </c>
      <c r="O41" s="46">
        <v>26</v>
      </c>
      <c r="P41" s="42">
        <f>(O41-G41)*-1</f>
        <v>-7</v>
      </c>
      <c r="Q41" s="47">
        <v>2.67</v>
      </c>
      <c r="R41" s="53"/>
      <c r="S41" s="53"/>
      <c r="T41" s="53"/>
      <c r="U41" s="260">
        <v>72</v>
      </c>
      <c r="V41" s="261">
        <f>U41-I41</f>
        <v>5</v>
      </c>
      <c r="W41" s="262">
        <v>30.2</v>
      </c>
      <c r="X41" s="263">
        <f>W41-K41</f>
        <v>1.4499999999999993</v>
      </c>
      <c r="Y41" s="264">
        <f>IF(K41&lt;&gt;0,(W41/K41)-1,"NEW")</f>
        <v>5.0434782608695716E-2</v>
      </c>
      <c r="Z41" s="262">
        <f>W41*0.2</f>
        <v>6.04</v>
      </c>
      <c r="AA41" s="265">
        <f>IF(U41&gt;0,W41/U41,0)</f>
        <v>0.41944444444444445</v>
      </c>
      <c r="AB41" s="266">
        <f>AA41-N41</f>
        <v>-9.6600331674958628E-3</v>
      </c>
      <c r="AC41" s="267">
        <v>34</v>
      </c>
      <c r="AD41" s="268">
        <f>(AC41-O41)*-1</f>
        <v>-8</v>
      </c>
      <c r="AE41" s="269">
        <v>2.88</v>
      </c>
      <c r="AF41" s="270">
        <f>AE41/W41</f>
        <v>9.5364238410596019E-2</v>
      </c>
      <c r="AG41" s="53"/>
      <c r="AH41" s="53"/>
      <c r="AI41" s="53"/>
      <c r="AJ41" s="322">
        <v>72</v>
      </c>
      <c r="AK41" s="323">
        <f>AJ41-X41</f>
        <v>70.55</v>
      </c>
      <c r="AL41" s="324">
        <v>30.2</v>
      </c>
      <c r="AM41" s="325">
        <f>AL41-Z41</f>
        <v>24.16</v>
      </c>
      <c r="AN41" s="326">
        <f>IF(Z41&lt;&gt;0,(AL41/W41)-1,"NEW")</f>
        <v>0</v>
      </c>
      <c r="AO41" s="324">
        <f>AL41*0.2</f>
        <v>6.04</v>
      </c>
      <c r="AP41" s="327">
        <f>IF(AJ41&gt;0,AL41/AJ41,0)</f>
        <v>0.41944444444444445</v>
      </c>
      <c r="AQ41" s="328">
        <f>AP41-AC41</f>
        <v>-33.580555555555556</v>
      </c>
      <c r="AR41" s="329">
        <v>34</v>
      </c>
      <c r="AS41" s="330">
        <f>(AR41-AD41)*-1</f>
        <v>-42</v>
      </c>
      <c r="AT41" s="331">
        <v>2.88</v>
      </c>
      <c r="AU41" s="332">
        <f>AT41/AL41</f>
        <v>9.5364238410596019E-2</v>
      </c>
      <c r="AV41" s="53"/>
      <c r="AW41" s="53"/>
      <c r="AX41" s="53"/>
      <c r="AY41" s="205">
        <v>72</v>
      </c>
      <c r="AZ41" s="206">
        <f>AY41-AJ41</f>
        <v>0</v>
      </c>
      <c r="BA41" s="207">
        <v>30.2</v>
      </c>
      <c r="BB41" s="208">
        <f>BA41-AL41</f>
        <v>0</v>
      </c>
      <c r="BC41" s="209">
        <f>IF(AO41&lt;&gt;0,(BA41/AL41)-1,"NEW")</f>
        <v>0</v>
      </c>
      <c r="BD41" s="207">
        <f>BA41*0.2</f>
        <v>6.04</v>
      </c>
      <c r="BE41" s="210">
        <f>IF(AY41&gt;0,BA41/AY41,0)</f>
        <v>0.41944444444444445</v>
      </c>
      <c r="BF41" s="211">
        <f>BE41-AP41</f>
        <v>0</v>
      </c>
      <c r="BG41" s="212">
        <v>34</v>
      </c>
      <c r="BH41" s="213">
        <f>(BG41-AR41)*-1</f>
        <v>0</v>
      </c>
      <c r="BI41" s="214">
        <v>2.88</v>
      </c>
      <c r="BJ41" s="215">
        <f>BI41/BA41</f>
        <v>9.5364238410596019E-2</v>
      </c>
      <c r="BK41" s="53"/>
      <c r="BL41" s="53"/>
      <c r="BM41" s="53"/>
    </row>
    <row r="42" spans="1:65" x14ac:dyDescent="0.2">
      <c r="A42" s="93" t="s">
        <v>16</v>
      </c>
      <c r="B42" s="104">
        <v>662</v>
      </c>
      <c r="C42" s="15">
        <v>56</v>
      </c>
      <c r="D42" s="56">
        <v>29.1</v>
      </c>
      <c r="E42" s="56">
        <f>D42*0.2</f>
        <v>5.82</v>
      </c>
      <c r="F42" s="58">
        <f>IF(C42&gt;0,D42/C42,0)</f>
        <v>0.51964285714285718</v>
      </c>
      <c r="G42" s="18">
        <v>20</v>
      </c>
      <c r="H42" s="21"/>
      <c r="I42" s="41">
        <v>69</v>
      </c>
      <c r="J42" s="42">
        <f>I42-C42</f>
        <v>13</v>
      </c>
      <c r="K42" s="43">
        <v>33.5</v>
      </c>
      <c r="L42" s="44">
        <f>K42-D42</f>
        <v>4.3999999999999986</v>
      </c>
      <c r="M42" s="43">
        <f>K42*0.2</f>
        <v>6.7</v>
      </c>
      <c r="N42" s="45">
        <f>IF(I42&gt;0,K42/I42,0)</f>
        <v>0.48550724637681159</v>
      </c>
      <c r="O42" s="46">
        <v>25</v>
      </c>
      <c r="P42" s="42">
        <f>(O42-G42)*-1</f>
        <v>-5</v>
      </c>
      <c r="Q42" s="47">
        <v>3.57</v>
      </c>
      <c r="R42" s="53"/>
      <c r="S42" s="53"/>
      <c r="T42" s="53"/>
      <c r="U42" s="260">
        <v>71</v>
      </c>
      <c r="V42" s="261">
        <f>U42-I42</f>
        <v>2</v>
      </c>
      <c r="W42" s="262">
        <v>37.6</v>
      </c>
      <c r="X42" s="263">
        <f>W42-K42</f>
        <v>4.1000000000000014</v>
      </c>
      <c r="Y42" s="264">
        <f>IF(K42&lt;&gt;0,(W42/K42)-1,"NEW")</f>
        <v>0.12238805970149258</v>
      </c>
      <c r="Z42" s="262">
        <f>W42*0.2</f>
        <v>7.5200000000000005</v>
      </c>
      <c r="AA42" s="265">
        <f>IF(U42&gt;0,W42/U42,0)</f>
        <v>0.52957746478873247</v>
      </c>
      <c r="AB42" s="266">
        <f>AA42-N42</f>
        <v>4.4070218411920881E-2</v>
      </c>
      <c r="AC42" s="267">
        <v>35</v>
      </c>
      <c r="AD42" s="268">
        <f>(AC42-O42)*-1</f>
        <v>-10</v>
      </c>
      <c r="AE42" s="269">
        <v>4.1100000000000003</v>
      </c>
      <c r="AF42" s="270">
        <f>AE42/W42</f>
        <v>0.10930851063829787</v>
      </c>
      <c r="AG42" s="53"/>
      <c r="AH42" s="53"/>
      <c r="AI42" s="53"/>
      <c r="AJ42" s="322">
        <v>71</v>
      </c>
      <c r="AK42" s="323">
        <f>AJ42-X42</f>
        <v>66.900000000000006</v>
      </c>
      <c r="AL42" s="324">
        <v>37.6</v>
      </c>
      <c r="AM42" s="325">
        <f>AL42-Z42</f>
        <v>30.080000000000002</v>
      </c>
      <c r="AN42" s="326">
        <f>IF(Z42&lt;&gt;0,(AL42/W42)-1,"NEW")</f>
        <v>0</v>
      </c>
      <c r="AO42" s="324">
        <f>AL42*0.2</f>
        <v>7.5200000000000005</v>
      </c>
      <c r="AP42" s="327">
        <f>IF(AJ42&gt;0,AL42/AJ42,0)</f>
        <v>0.52957746478873247</v>
      </c>
      <c r="AQ42" s="328">
        <f>AP42-AC42</f>
        <v>-34.47042253521127</v>
      </c>
      <c r="AR42" s="329">
        <v>35</v>
      </c>
      <c r="AS42" s="330">
        <f>(AR42-AD42)*-1</f>
        <v>-45</v>
      </c>
      <c r="AT42" s="331">
        <v>4.1100000000000003</v>
      </c>
      <c r="AU42" s="332">
        <f>AT42/AL42</f>
        <v>0.10930851063829787</v>
      </c>
      <c r="AV42" s="53"/>
      <c r="AW42" s="53"/>
      <c r="AX42" s="53"/>
      <c r="AY42" s="205">
        <v>71</v>
      </c>
      <c r="AZ42" s="206">
        <f>AY42-AJ42</f>
        <v>0</v>
      </c>
      <c r="BA42" s="207">
        <v>37.6</v>
      </c>
      <c r="BB42" s="208">
        <f>BA42-AL42</f>
        <v>0</v>
      </c>
      <c r="BC42" s="209">
        <f>IF(AO42&lt;&gt;0,(BA42/AL42)-1,"NEW")</f>
        <v>0</v>
      </c>
      <c r="BD42" s="207">
        <f>BA42*0.2</f>
        <v>7.5200000000000005</v>
      </c>
      <c r="BE42" s="210">
        <f>IF(AY42&gt;0,BA42/AY42,0)</f>
        <v>0.52957746478873247</v>
      </c>
      <c r="BF42" s="211">
        <f>BE42-AP42</f>
        <v>0</v>
      </c>
      <c r="BG42" s="212">
        <v>35</v>
      </c>
      <c r="BH42" s="213">
        <f>(BG42-AR42)*-1</f>
        <v>0</v>
      </c>
      <c r="BI42" s="214">
        <v>4.1100000000000003</v>
      </c>
      <c r="BJ42" s="215">
        <f>BI42/BA42</f>
        <v>0.10930851063829787</v>
      </c>
      <c r="BK42" s="53"/>
      <c r="BL42" s="53"/>
      <c r="BM42" s="53"/>
    </row>
    <row r="43" spans="1:65" x14ac:dyDescent="0.2">
      <c r="A43" s="93" t="s">
        <v>173</v>
      </c>
      <c r="B43" s="104">
        <v>75</v>
      </c>
      <c r="C43" s="15">
        <v>68</v>
      </c>
      <c r="D43" s="56">
        <v>46.9</v>
      </c>
      <c r="E43" s="56">
        <f>D43*0.2</f>
        <v>9.3800000000000008</v>
      </c>
      <c r="F43" s="58">
        <f>IF(C43&gt;0,D43/C43,0)</f>
        <v>0.68970588235294117</v>
      </c>
      <c r="G43" s="18">
        <v>17</v>
      </c>
      <c r="H43" s="21"/>
      <c r="I43" s="41">
        <v>70</v>
      </c>
      <c r="J43" s="42">
        <f>I43-C43</f>
        <v>2</v>
      </c>
      <c r="K43" s="43">
        <v>48.5</v>
      </c>
      <c r="L43" s="44">
        <f>K43-D43</f>
        <v>1.6000000000000014</v>
      </c>
      <c r="M43" s="43">
        <f>K43*0.2</f>
        <v>9.7000000000000011</v>
      </c>
      <c r="N43" s="45">
        <f>IF(I43&gt;0,K43/I43,0)</f>
        <v>0.69285714285714284</v>
      </c>
      <c r="O43" s="46">
        <v>24</v>
      </c>
      <c r="P43" s="42">
        <f>(O43-G43)*-1</f>
        <v>-7</v>
      </c>
      <c r="Q43" s="47">
        <v>0.16</v>
      </c>
      <c r="R43" s="53"/>
      <c r="S43" s="53"/>
      <c r="T43" s="53"/>
      <c r="U43" s="260">
        <v>70</v>
      </c>
      <c r="V43" s="261">
        <f>U43-I43</f>
        <v>0</v>
      </c>
      <c r="W43" s="262">
        <v>48.45</v>
      </c>
      <c r="X43" s="263">
        <f>W43-K43</f>
        <v>-4.9999999999997158E-2</v>
      </c>
      <c r="Y43" s="264">
        <f>IF(K43&lt;&gt;0,(W43/K43)-1,"NEW")</f>
        <v>-1.0309278350515427E-3</v>
      </c>
      <c r="Z43" s="262">
        <f>W43*0.2</f>
        <v>9.6900000000000013</v>
      </c>
      <c r="AA43" s="265">
        <f>IF(U43&gt;0,W43/U43,0)</f>
        <v>0.69214285714285717</v>
      </c>
      <c r="AB43" s="266">
        <f>AA43-N43</f>
        <v>-7.1428571428566734E-4</v>
      </c>
      <c r="AC43" s="267">
        <v>36</v>
      </c>
      <c r="AD43" s="268">
        <f>(AC43-O43)*-1</f>
        <v>-12</v>
      </c>
      <c r="AE43" s="269">
        <v>0.3</v>
      </c>
      <c r="AF43" s="270">
        <f>AE43/W43</f>
        <v>6.1919504643962843E-3</v>
      </c>
      <c r="AG43" s="53"/>
      <c r="AH43" s="53"/>
      <c r="AI43" s="53"/>
      <c r="AJ43" s="322">
        <v>70</v>
      </c>
      <c r="AK43" s="323">
        <f>AJ43-X43</f>
        <v>70.05</v>
      </c>
      <c r="AL43" s="324">
        <v>48.45</v>
      </c>
      <c r="AM43" s="325">
        <f>AL43-Z43</f>
        <v>38.760000000000005</v>
      </c>
      <c r="AN43" s="326">
        <f>IF(Z43&lt;&gt;0,(AL43/W43)-1,"NEW")</f>
        <v>0</v>
      </c>
      <c r="AO43" s="324">
        <f>AL43*0.2</f>
        <v>9.6900000000000013</v>
      </c>
      <c r="AP43" s="327">
        <f>IF(AJ43&gt;0,AL43/AJ43,0)</f>
        <v>0.69214285714285717</v>
      </c>
      <c r="AQ43" s="328">
        <f>AP43-AC43</f>
        <v>-35.307857142857145</v>
      </c>
      <c r="AR43" s="329">
        <v>36</v>
      </c>
      <c r="AS43" s="330">
        <f>(AR43-AD43)*-1</f>
        <v>-48</v>
      </c>
      <c r="AT43" s="331">
        <v>0.3</v>
      </c>
      <c r="AU43" s="332">
        <f>AT43/AL43</f>
        <v>6.1919504643962843E-3</v>
      </c>
      <c r="AV43" s="53"/>
      <c r="AW43" s="53"/>
      <c r="AX43" s="53"/>
      <c r="AY43" s="205">
        <v>70</v>
      </c>
      <c r="AZ43" s="206">
        <f>AY43-AJ43</f>
        <v>0</v>
      </c>
      <c r="BA43" s="207">
        <v>48.45</v>
      </c>
      <c r="BB43" s="208">
        <f>BA43-AL43</f>
        <v>0</v>
      </c>
      <c r="BC43" s="209">
        <f>IF(AO43&lt;&gt;0,(BA43/AL43)-1,"NEW")</f>
        <v>0</v>
      </c>
      <c r="BD43" s="207">
        <f>BA43*0.2</f>
        <v>9.6900000000000013</v>
      </c>
      <c r="BE43" s="210">
        <f>IF(AY43&gt;0,BA43/AY43,0)</f>
        <v>0.69214285714285717</v>
      </c>
      <c r="BF43" s="211">
        <f>BE43-AP43</f>
        <v>0</v>
      </c>
      <c r="BG43" s="212">
        <v>36</v>
      </c>
      <c r="BH43" s="213">
        <f>(BG43-AR43)*-1</f>
        <v>0</v>
      </c>
      <c r="BI43" s="214">
        <v>0.3</v>
      </c>
      <c r="BJ43" s="215">
        <f>BI43/BA43</f>
        <v>6.1919504643962843E-3</v>
      </c>
      <c r="BK43" s="53"/>
      <c r="BL43" s="53"/>
      <c r="BM43" s="53"/>
    </row>
    <row r="44" spans="1:65" x14ac:dyDescent="0.2">
      <c r="A44" s="103" t="s">
        <v>28</v>
      </c>
      <c r="B44" s="104">
        <v>327</v>
      </c>
      <c r="C44" s="15">
        <v>0</v>
      </c>
      <c r="D44" s="56">
        <v>0</v>
      </c>
      <c r="E44" s="56">
        <f>D44*0.2</f>
        <v>0</v>
      </c>
      <c r="F44" s="58">
        <f>IF(C44&gt;0,D44/C44,0)</f>
        <v>0</v>
      </c>
      <c r="G44" s="18">
        <v>93</v>
      </c>
      <c r="H44" s="21"/>
      <c r="I44" s="41">
        <v>39</v>
      </c>
      <c r="J44" s="42">
        <f>I44-C44</f>
        <v>39</v>
      </c>
      <c r="K44" s="43">
        <v>8.15</v>
      </c>
      <c r="L44" s="44">
        <f>K44-D44</f>
        <v>8.15</v>
      </c>
      <c r="M44" s="43">
        <f>K44*0.2</f>
        <v>1.6300000000000001</v>
      </c>
      <c r="N44" s="45">
        <f>IF(I44&gt;0,K44/I44,0)</f>
        <v>0.20897435897435898</v>
      </c>
      <c r="O44" s="46">
        <v>37</v>
      </c>
      <c r="P44" s="42">
        <f>(O44-G44)*-1</f>
        <v>56</v>
      </c>
      <c r="Q44" s="47">
        <v>0.4</v>
      </c>
      <c r="R44" s="59"/>
      <c r="S44" s="59"/>
      <c r="T44" s="59"/>
      <c r="U44" s="260">
        <v>70</v>
      </c>
      <c r="V44" s="261">
        <f>U44-I44</f>
        <v>31</v>
      </c>
      <c r="W44" s="262">
        <v>19.8</v>
      </c>
      <c r="X44" s="263">
        <f>W44-K44</f>
        <v>11.65</v>
      </c>
      <c r="Y44" s="264">
        <f>IF(K44&lt;&gt;0,(W44/K44)-1,"NEW")</f>
        <v>1.4294478527607364</v>
      </c>
      <c r="Z44" s="262">
        <f>W44*0.2</f>
        <v>3.9600000000000004</v>
      </c>
      <c r="AA44" s="265">
        <f>IF(U44&gt;0,W44/U44,0)</f>
        <v>0.28285714285714286</v>
      </c>
      <c r="AB44" s="266">
        <f>AA44-N44</f>
        <v>7.3882783882783881E-2</v>
      </c>
      <c r="AC44" s="267">
        <v>37</v>
      </c>
      <c r="AD44" s="268">
        <f>(AC44-O44)*-1</f>
        <v>0</v>
      </c>
      <c r="AE44" s="269">
        <v>0.99</v>
      </c>
      <c r="AF44" s="270">
        <f>AE44/W44</f>
        <v>4.9999999999999996E-2</v>
      </c>
      <c r="AG44" s="59"/>
      <c r="AH44" s="59"/>
      <c r="AI44" s="59"/>
      <c r="AJ44" s="322">
        <v>70</v>
      </c>
      <c r="AK44" s="323">
        <f>AJ44-X44</f>
        <v>58.35</v>
      </c>
      <c r="AL44" s="324">
        <v>19.8</v>
      </c>
      <c r="AM44" s="325">
        <f>AL44-Z44</f>
        <v>15.84</v>
      </c>
      <c r="AN44" s="326">
        <f>IF(Z44&lt;&gt;0,(AL44/W44)-1,"NEW")</f>
        <v>0</v>
      </c>
      <c r="AO44" s="324">
        <f>AL44*0.2</f>
        <v>3.9600000000000004</v>
      </c>
      <c r="AP44" s="327">
        <f>IF(AJ44&gt;0,AL44/AJ44,0)</f>
        <v>0.28285714285714286</v>
      </c>
      <c r="AQ44" s="328">
        <f>AP44-AC44</f>
        <v>-36.717142857142861</v>
      </c>
      <c r="AR44" s="329">
        <v>37</v>
      </c>
      <c r="AS44" s="330">
        <f>(AR44-AD44)*-1</f>
        <v>-37</v>
      </c>
      <c r="AT44" s="331">
        <v>0.99</v>
      </c>
      <c r="AU44" s="332">
        <f>AT44/AL44</f>
        <v>4.9999999999999996E-2</v>
      </c>
      <c r="AV44" s="59"/>
      <c r="AW44" s="59"/>
      <c r="AX44" s="59"/>
      <c r="AY44" s="205">
        <v>70</v>
      </c>
      <c r="AZ44" s="206">
        <f>AY44-AJ44</f>
        <v>0</v>
      </c>
      <c r="BA44" s="207">
        <v>19.8</v>
      </c>
      <c r="BB44" s="208">
        <f>BA44-AL44</f>
        <v>0</v>
      </c>
      <c r="BC44" s="209">
        <f>IF(AO44&lt;&gt;0,(BA44/AL44)-1,"NEW")</f>
        <v>0</v>
      </c>
      <c r="BD44" s="207">
        <f>BA44*0.2</f>
        <v>3.9600000000000004</v>
      </c>
      <c r="BE44" s="210">
        <f>IF(AY44&gt;0,BA44/AY44,0)</f>
        <v>0.28285714285714286</v>
      </c>
      <c r="BF44" s="211">
        <f>BE44-AP44</f>
        <v>0</v>
      </c>
      <c r="BG44" s="212">
        <v>37</v>
      </c>
      <c r="BH44" s="213">
        <f>(BG44-AR44)*-1</f>
        <v>0</v>
      </c>
      <c r="BI44" s="214">
        <v>0.99</v>
      </c>
      <c r="BJ44" s="215">
        <f>BI44/BA44</f>
        <v>4.9999999999999996E-2</v>
      </c>
      <c r="BK44" s="59"/>
      <c r="BL44" s="59"/>
      <c r="BM44" s="59"/>
    </row>
    <row r="45" spans="1:65" x14ac:dyDescent="0.2">
      <c r="A45" s="99" t="s">
        <v>146</v>
      </c>
      <c r="B45" s="104"/>
      <c r="C45" s="15">
        <v>0</v>
      </c>
      <c r="D45" s="56">
        <v>0</v>
      </c>
      <c r="E45" s="56">
        <f>D45*0.2</f>
        <v>0</v>
      </c>
      <c r="F45" s="58">
        <f>IF(C45&gt;0,D45/C45,0)</f>
        <v>0</v>
      </c>
      <c r="G45" s="18">
        <v>92</v>
      </c>
      <c r="H45" s="21"/>
      <c r="I45" s="41">
        <v>48</v>
      </c>
      <c r="J45" s="42">
        <f>I45-C45</f>
        <v>48</v>
      </c>
      <c r="K45" s="43">
        <v>20.5</v>
      </c>
      <c r="L45" s="44">
        <f>K45-D45</f>
        <v>20.5</v>
      </c>
      <c r="M45" s="43">
        <f>K45*0.2</f>
        <v>4.1000000000000005</v>
      </c>
      <c r="N45" s="45">
        <f>IF(I45&gt;0,K45/I45,0)</f>
        <v>0.42708333333333331</v>
      </c>
      <c r="O45" s="46">
        <v>34</v>
      </c>
      <c r="P45" s="42">
        <f>(O45-G45)*-1</f>
        <v>58</v>
      </c>
      <c r="Q45" s="47">
        <v>0.24</v>
      </c>
      <c r="R45" s="59"/>
      <c r="S45" s="59"/>
      <c r="T45" s="59"/>
      <c r="U45" s="260">
        <v>66</v>
      </c>
      <c r="V45" s="261">
        <f>U45-I45</f>
        <v>18</v>
      </c>
      <c r="W45" s="262">
        <v>26.25</v>
      </c>
      <c r="X45" s="263">
        <f>W45-K45</f>
        <v>5.75</v>
      </c>
      <c r="Y45" s="264">
        <f>IF(K45&lt;&gt;0,(W45/K45)-1,"NEW")</f>
        <v>0.28048780487804881</v>
      </c>
      <c r="Z45" s="262">
        <f>W45*0.2</f>
        <v>5.25</v>
      </c>
      <c r="AA45" s="265">
        <f>IF(U45&gt;0,W45/U45,0)</f>
        <v>0.39772727272727271</v>
      </c>
      <c r="AB45" s="266">
        <f>AA45-N45</f>
        <v>-2.9356060606060608E-2</v>
      </c>
      <c r="AC45" s="267">
        <v>38</v>
      </c>
      <c r="AD45" s="268">
        <f>(AC45-O45)*-1</f>
        <v>-4</v>
      </c>
      <c r="AE45" s="269">
        <v>0.54</v>
      </c>
      <c r="AF45" s="270">
        <f>AE45/W45</f>
        <v>2.0571428571428574E-2</v>
      </c>
      <c r="AG45" s="59"/>
      <c r="AH45" s="59"/>
      <c r="AI45" s="59"/>
      <c r="AJ45" s="322">
        <v>66</v>
      </c>
      <c r="AK45" s="323">
        <f>AJ45-X45</f>
        <v>60.25</v>
      </c>
      <c r="AL45" s="324">
        <v>26.25</v>
      </c>
      <c r="AM45" s="325">
        <f>AL45-Z45</f>
        <v>21</v>
      </c>
      <c r="AN45" s="326">
        <f>IF(Z45&lt;&gt;0,(AL45/W45)-1,"NEW")</f>
        <v>0</v>
      </c>
      <c r="AO45" s="324">
        <f>AL45*0.2</f>
        <v>5.25</v>
      </c>
      <c r="AP45" s="327">
        <f>IF(AJ45&gt;0,AL45/AJ45,0)</f>
        <v>0.39772727272727271</v>
      </c>
      <c r="AQ45" s="328">
        <f>AP45-AC45</f>
        <v>-37.602272727272727</v>
      </c>
      <c r="AR45" s="329">
        <v>38</v>
      </c>
      <c r="AS45" s="330">
        <f>(AR45-AD45)*-1</f>
        <v>-42</v>
      </c>
      <c r="AT45" s="331">
        <v>0.54</v>
      </c>
      <c r="AU45" s="332">
        <f>AT45/AL45</f>
        <v>2.0571428571428574E-2</v>
      </c>
      <c r="AV45" s="59"/>
      <c r="AW45" s="59"/>
      <c r="AX45" s="59"/>
      <c r="AY45" s="205">
        <v>66</v>
      </c>
      <c r="AZ45" s="206">
        <f>AY45-AJ45</f>
        <v>0</v>
      </c>
      <c r="BA45" s="207">
        <v>26.25</v>
      </c>
      <c r="BB45" s="208">
        <f>BA45-AL45</f>
        <v>0</v>
      </c>
      <c r="BC45" s="209">
        <f>IF(AO45&lt;&gt;0,(BA45/AL45)-1,"NEW")</f>
        <v>0</v>
      </c>
      <c r="BD45" s="207">
        <f>BA45*0.2</f>
        <v>5.25</v>
      </c>
      <c r="BE45" s="210">
        <f>IF(AY45&gt;0,BA45/AY45,0)</f>
        <v>0.39772727272727271</v>
      </c>
      <c r="BF45" s="211">
        <f>BE45-AP45</f>
        <v>0</v>
      </c>
      <c r="BG45" s="212">
        <v>38</v>
      </c>
      <c r="BH45" s="213">
        <f>(BG45-AR45)*-1</f>
        <v>0</v>
      </c>
      <c r="BI45" s="214">
        <v>0.54</v>
      </c>
      <c r="BJ45" s="215">
        <f>BI45/BA45</f>
        <v>2.0571428571428574E-2</v>
      </c>
      <c r="BK45" s="59"/>
      <c r="BL45" s="59"/>
      <c r="BM45" s="59"/>
    </row>
    <row r="46" spans="1:65" x14ac:dyDescent="0.2">
      <c r="A46" s="103" t="s">
        <v>65</v>
      </c>
      <c r="B46" s="104"/>
      <c r="C46" s="15">
        <v>1</v>
      </c>
      <c r="D46" s="56">
        <v>1</v>
      </c>
      <c r="E46" s="56">
        <f>D46*0.2</f>
        <v>0.2</v>
      </c>
      <c r="F46" s="58">
        <f>IF(C46&gt;0,D46/C46,0)</f>
        <v>1</v>
      </c>
      <c r="G46" s="18">
        <v>70</v>
      </c>
      <c r="H46" s="21"/>
      <c r="I46" s="41">
        <v>2</v>
      </c>
      <c r="J46" s="42">
        <f>I46-C46</f>
        <v>1</v>
      </c>
      <c r="K46" s="43">
        <v>1.35</v>
      </c>
      <c r="L46" s="44">
        <f>K46-D46</f>
        <v>0.35000000000000009</v>
      </c>
      <c r="M46" s="43">
        <f>K46*0.2</f>
        <v>0.27</v>
      </c>
      <c r="N46" s="45">
        <f>IF(I46&gt;0,K46/I46,0)</f>
        <v>0.67500000000000004</v>
      </c>
      <c r="O46" s="46">
        <v>100</v>
      </c>
      <c r="P46" s="42">
        <f>(O46-G46)*-1</f>
        <v>-30</v>
      </c>
      <c r="Q46" s="47">
        <v>0.01</v>
      </c>
      <c r="R46" s="59"/>
      <c r="S46" s="59"/>
      <c r="T46" s="59"/>
      <c r="U46" s="260">
        <v>65</v>
      </c>
      <c r="V46" s="261">
        <f>U46-I46</f>
        <v>63</v>
      </c>
      <c r="W46" s="262">
        <v>108.45</v>
      </c>
      <c r="X46" s="263">
        <f>W46-K46</f>
        <v>107.10000000000001</v>
      </c>
      <c r="Y46" s="264">
        <f>IF(K46&lt;&gt;0,(W46/K46)-1,"NEW")</f>
        <v>79.333333333333329</v>
      </c>
      <c r="Z46" s="262">
        <f>W46*0.2</f>
        <v>21.69</v>
      </c>
      <c r="AA46" s="265">
        <f>IF(U46&gt;0,W46/U46,0)</f>
        <v>1.6684615384615384</v>
      </c>
      <c r="AB46" s="266">
        <f>AA46-N46</f>
        <v>0.9934615384615384</v>
      </c>
      <c r="AC46" s="267">
        <v>39</v>
      </c>
      <c r="AD46" s="268">
        <f>(AC46-O46)*-1</f>
        <v>61</v>
      </c>
      <c r="AE46" s="269">
        <v>16.87</v>
      </c>
      <c r="AF46" s="270">
        <f>AE46/W46</f>
        <v>0.15555555555555556</v>
      </c>
      <c r="AG46" s="59"/>
      <c r="AH46" s="59"/>
      <c r="AI46" s="59"/>
      <c r="AJ46" s="322">
        <v>65</v>
      </c>
      <c r="AK46" s="323">
        <f>AJ46-X46</f>
        <v>-42.100000000000009</v>
      </c>
      <c r="AL46" s="324">
        <v>108.45</v>
      </c>
      <c r="AM46" s="325">
        <f>AL46-Z46</f>
        <v>86.76</v>
      </c>
      <c r="AN46" s="326">
        <f>IF(Z46&lt;&gt;0,(AL46/W46)-1,"NEW")</f>
        <v>0</v>
      </c>
      <c r="AO46" s="324">
        <f>AL46*0.2</f>
        <v>21.69</v>
      </c>
      <c r="AP46" s="327">
        <f>IF(AJ46&gt;0,AL46/AJ46,0)</f>
        <v>1.6684615384615384</v>
      </c>
      <c r="AQ46" s="328">
        <f>AP46-AC46</f>
        <v>-37.331538461538464</v>
      </c>
      <c r="AR46" s="329">
        <v>39</v>
      </c>
      <c r="AS46" s="330">
        <f>(AR46-AD46)*-1</f>
        <v>22</v>
      </c>
      <c r="AT46" s="331">
        <v>16.87</v>
      </c>
      <c r="AU46" s="332">
        <f>AT46/AL46</f>
        <v>0.15555555555555556</v>
      </c>
      <c r="AV46" s="59"/>
      <c r="AW46" s="59"/>
      <c r="AX46" s="59"/>
      <c r="AY46" s="205">
        <v>65</v>
      </c>
      <c r="AZ46" s="206">
        <f>AY46-AJ46</f>
        <v>0</v>
      </c>
      <c r="BA46" s="207">
        <v>108.45</v>
      </c>
      <c r="BB46" s="208">
        <f>BA46-AL46</f>
        <v>0</v>
      </c>
      <c r="BC46" s="209">
        <f>IF(AO46&lt;&gt;0,(BA46/AL46)-1,"NEW")</f>
        <v>0</v>
      </c>
      <c r="BD46" s="207">
        <f>BA46*0.2</f>
        <v>21.69</v>
      </c>
      <c r="BE46" s="210">
        <f>IF(AY46&gt;0,BA46/AY46,0)</f>
        <v>1.6684615384615384</v>
      </c>
      <c r="BF46" s="211">
        <f>BE46-AP46</f>
        <v>0</v>
      </c>
      <c r="BG46" s="212">
        <v>39</v>
      </c>
      <c r="BH46" s="213">
        <f>(BG46-AR46)*-1</f>
        <v>0</v>
      </c>
      <c r="BI46" s="214">
        <v>16.87</v>
      </c>
      <c r="BJ46" s="215">
        <f>BI46/BA46</f>
        <v>0.15555555555555556</v>
      </c>
      <c r="BK46" s="59"/>
      <c r="BL46" s="59"/>
      <c r="BM46" s="59"/>
    </row>
    <row r="47" spans="1:65" x14ac:dyDescent="0.2">
      <c r="A47" s="99" t="s">
        <v>123</v>
      </c>
      <c r="B47" s="104"/>
      <c r="C47" s="15">
        <v>0</v>
      </c>
      <c r="D47" s="56">
        <v>0</v>
      </c>
      <c r="E47" s="56">
        <f>D47*0.2</f>
        <v>0</v>
      </c>
      <c r="F47" s="58">
        <f>IF(C47&gt;0,D47/C47,0)</f>
        <v>0</v>
      </c>
      <c r="G47" s="18">
        <v>115</v>
      </c>
      <c r="H47" s="21"/>
      <c r="I47" s="41">
        <v>2</v>
      </c>
      <c r="J47" s="42">
        <f>I47-C47</f>
        <v>2</v>
      </c>
      <c r="K47" s="43">
        <v>0.4</v>
      </c>
      <c r="L47" s="44">
        <f>K47-D47</f>
        <v>0.4</v>
      </c>
      <c r="M47" s="43">
        <f>K47*0.2</f>
        <v>8.0000000000000016E-2</v>
      </c>
      <c r="N47" s="45">
        <f>IF(I47&gt;0,K47/I47,0)</f>
        <v>0.2</v>
      </c>
      <c r="O47" s="46">
        <v>102</v>
      </c>
      <c r="P47" s="42">
        <f>(O47-G47)*-1</f>
        <v>13</v>
      </c>
      <c r="Q47" s="47"/>
      <c r="R47" s="59"/>
      <c r="S47" s="59"/>
      <c r="T47" s="59"/>
      <c r="U47" s="260">
        <v>65</v>
      </c>
      <c r="V47" s="261">
        <f>U47-I47</f>
        <v>63</v>
      </c>
      <c r="W47" s="262">
        <v>14.6</v>
      </c>
      <c r="X47" s="263">
        <f>W47-K47</f>
        <v>14.2</v>
      </c>
      <c r="Y47" s="264">
        <f>IF(K47&lt;&gt;0,(W47/K47)-1,"NEW")</f>
        <v>35.5</v>
      </c>
      <c r="Z47" s="262">
        <f>W47*0.2</f>
        <v>2.92</v>
      </c>
      <c r="AA47" s="265">
        <f>IF(U47&gt;0,W47/U47,0)</f>
        <v>0.22461538461538461</v>
      </c>
      <c r="AB47" s="266">
        <f>AA47-N47</f>
        <v>2.4615384615384595E-2</v>
      </c>
      <c r="AC47" s="267">
        <v>40</v>
      </c>
      <c r="AD47" s="268">
        <f>(AC47-O47)*-1</f>
        <v>62</v>
      </c>
      <c r="AE47" s="269">
        <v>1.28</v>
      </c>
      <c r="AF47" s="270">
        <f>AE47/W47</f>
        <v>8.7671232876712329E-2</v>
      </c>
      <c r="AG47" s="59"/>
      <c r="AH47" s="59"/>
      <c r="AI47" s="59"/>
      <c r="AJ47" s="322">
        <v>65</v>
      </c>
      <c r="AK47" s="323">
        <f>AJ47-X47</f>
        <v>50.8</v>
      </c>
      <c r="AL47" s="324">
        <v>14.6</v>
      </c>
      <c r="AM47" s="325">
        <f>AL47-Z47</f>
        <v>11.68</v>
      </c>
      <c r="AN47" s="326">
        <f>IF(Z47&lt;&gt;0,(AL47/W47)-1,"NEW")</f>
        <v>0</v>
      </c>
      <c r="AO47" s="324">
        <f>AL47*0.2</f>
        <v>2.92</v>
      </c>
      <c r="AP47" s="327">
        <f>IF(AJ47&gt;0,AL47/AJ47,0)</f>
        <v>0.22461538461538461</v>
      </c>
      <c r="AQ47" s="328">
        <f>AP47-AC47</f>
        <v>-39.775384615384617</v>
      </c>
      <c r="AR47" s="329">
        <v>40</v>
      </c>
      <c r="AS47" s="330">
        <f>(AR47-AD47)*-1</f>
        <v>22</v>
      </c>
      <c r="AT47" s="331">
        <v>1.28</v>
      </c>
      <c r="AU47" s="332">
        <f>AT47/AL47</f>
        <v>8.7671232876712329E-2</v>
      </c>
      <c r="AV47" s="59"/>
      <c r="AW47" s="59"/>
      <c r="AX47" s="59"/>
      <c r="AY47" s="205">
        <v>65</v>
      </c>
      <c r="AZ47" s="206">
        <f>AY47-AJ47</f>
        <v>0</v>
      </c>
      <c r="BA47" s="207">
        <v>14.6</v>
      </c>
      <c r="BB47" s="208">
        <f>BA47-AL47</f>
        <v>0</v>
      </c>
      <c r="BC47" s="209">
        <f>IF(AO47&lt;&gt;0,(BA47/AL47)-1,"NEW")</f>
        <v>0</v>
      </c>
      <c r="BD47" s="207">
        <f>BA47*0.2</f>
        <v>2.92</v>
      </c>
      <c r="BE47" s="210">
        <f>IF(AY47&gt;0,BA47/AY47,0)</f>
        <v>0.22461538461538461</v>
      </c>
      <c r="BF47" s="211">
        <f>BE47-AP47</f>
        <v>0</v>
      </c>
      <c r="BG47" s="212">
        <v>40</v>
      </c>
      <c r="BH47" s="213">
        <f>(BG47-AR47)*-1</f>
        <v>0</v>
      </c>
      <c r="BI47" s="214">
        <v>1.28</v>
      </c>
      <c r="BJ47" s="215">
        <f>BI47/BA47</f>
        <v>8.7671232876712329E-2</v>
      </c>
      <c r="BK47" s="59"/>
      <c r="BL47" s="59"/>
      <c r="BM47" s="59"/>
    </row>
    <row r="48" spans="1:65" x14ac:dyDescent="0.2">
      <c r="A48" s="103" t="s">
        <v>12</v>
      </c>
      <c r="B48" s="104"/>
      <c r="C48" s="15">
        <v>3</v>
      </c>
      <c r="D48" s="56">
        <v>0.8</v>
      </c>
      <c r="E48" s="56">
        <f>D48*0.2</f>
        <v>0.16000000000000003</v>
      </c>
      <c r="F48" s="58">
        <f>IF(C48&gt;0,D48/C48,0)</f>
        <v>0.26666666666666666</v>
      </c>
      <c r="G48" s="18">
        <v>45</v>
      </c>
      <c r="H48" s="21"/>
      <c r="I48" s="41">
        <v>62</v>
      </c>
      <c r="J48" s="42">
        <f>I48-C48</f>
        <v>59</v>
      </c>
      <c r="K48" s="43">
        <v>53.65</v>
      </c>
      <c r="L48" s="44">
        <f>K48-D48</f>
        <v>52.85</v>
      </c>
      <c r="M48" s="43">
        <f>K48*0.2</f>
        <v>10.73</v>
      </c>
      <c r="N48" s="45">
        <f>IF(I48&gt;0,K48/I48,0)</f>
        <v>0.86532258064516132</v>
      </c>
      <c r="O48" s="46">
        <v>27</v>
      </c>
      <c r="P48" s="42">
        <f>(O48-G48)*-1</f>
        <v>18</v>
      </c>
      <c r="Q48" s="47">
        <v>5.33</v>
      </c>
      <c r="R48" s="59"/>
      <c r="S48" s="59"/>
      <c r="T48" s="59"/>
      <c r="U48" s="260">
        <v>62</v>
      </c>
      <c r="V48" s="261">
        <f>U48-I48</f>
        <v>0</v>
      </c>
      <c r="W48" s="262">
        <v>53.9</v>
      </c>
      <c r="X48" s="263">
        <f>W48-K48</f>
        <v>0.25</v>
      </c>
      <c r="Y48" s="264">
        <f>IF(K48&lt;&gt;0,(W48/K48)-1,"NEW")</f>
        <v>4.6598322460391639E-3</v>
      </c>
      <c r="Z48" s="262">
        <f>W48*0.2</f>
        <v>10.780000000000001</v>
      </c>
      <c r="AA48" s="265">
        <f>IF(U48&gt;0,W48/U48,0)</f>
        <v>0.86935483870967745</v>
      </c>
      <c r="AB48" s="266">
        <f>AA48-N48</f>
        <v>4.0322580645161255E-3</v>
      </c>
      <c r="AC48" s="267">
        <v>41</v>
      </c>
      <c r="AD48" s="268">
        <f>(AC48-O48)*-1</f>
        <v>-14</v>
      </c>
      <c r="AE48" s="269">
        <v>5.33</v>
      </c>
      <c r="AF48" s="270">
        <f>AE48/W48</f>
        <v>9.8886827458256027E-2</v>
      </c>
      <c r="AG48" s="59"/>
      <c r="AH48" s="59"/>
      <c r="AI48" s="59"/>
      <c r="AJ48" s="322">
        <v>62</v>
      </c>
      <c r="AK48" s="323">
        <f>AJ48-X48</f>
        <v>61.75</v>
      </c>
      <c r="AL48" s="324">
        <v>53.9</v>
      </c>
      <c r="AM48" s="325">
        <f>AL48-Z48</f>
        <v>43.12</v>
      </c>
      <c r="AN48" s="326">
        <f>IF(Z48&lt;&gt;0,(AL48/W48)-1,"NEW")</f>
        <v>0</v>
      </c>
      <c r="AO48" s="324">
        <f>AL48*0.2</f>
        <v>10.780000000000001</v>
      </c>
      <c r="AP48" s="327">
        <f>IF(AJ48&gt;0,AL48/AJ48,0)</f>
        <v>0.86935483870967745</v>
      </c>
      <c r="AQ48" s="328">
        <f>AP48-AC48</f>
        <v>-40.130645161290325</v>
      </c>
      <c r="AR48" s="329">
        <v>41</v>
      </c>
      <c r="AS48" s="330">
        <f>(AR48-AD48)*-1</f>
        <v>-55</v>
      </c>
      <c r="AT48" s="331">
        <v>5.33</v>
      </c>
      <c r="AU48" s="332">
        <f>AT48/AL48</f>
        <v>9.8886827458256027E-2</v>
      </c>
      <c r="AV48" s="59"/>
      <c r="AW48" s="59"/>
      <c r="AX48" s="59"/>
      <c r="AY48" s="205">
        <v>62</v>
      </c>
      <c r="AZ48" s="206">
        <f>AY48-AJ48</f>
        <v>0</v>
      </c>
      <c r="BA48" s="207">
        <v>53.9</v>
      </c>
      <c r="BB48" s="208">
        <f>BA48-AL48</f>
        <v>0</v>
      </c>
      <c r="BC48" s="209">
        <f>IF(AO48&lt;&gt;0,(BA48/AL48)-1,"NEW")</f>
        <v>0</v>
      </c>
      <c r="BD48" s="207">
        <f>BA48*0.2</f>
        <v>10.780000000000001</v>
      </c>
      <c r="BE48" s="210">
        <f>IF(AY48&gt;0,BA48/AY48,0)</f>
        <v>0.86935483870967745</v>
      </c>
      <c r="BF48" s="211">
        <f>BE48-AP48</f>
        <v>0</v>
      </c>
      <c r="BG48" s="212">
        <v>41</v>
      </c>
      <c r="BH48" s="213">
        <f>(BG48-AR48)*-1</f>
        <v>0</v>
      </c>
      <c r="BI48" s="214">
        <v>5.33</v>
      </c>
      <c r="BJ48" s="215">
        <f>BI48/BA48</f>
        <v>9.8886827458256027E-2</v>
      </c>
      <c r="BK48" s="59"/>
      <c r="BL48" s="59"/>
      <c r="BM48" s="59"/>
    </row>
    <row r="49" spans="1:65" x14ac:dyDescent="0.2">
      <c r="A49" s="93" t="s">
        <v>172</v>
      </c>
      <c r="B49" s="104">
        <v>74</v>
      </c>
      <c r="C49" s="15">
        <v>55</v>
      </c>
      <c r="D49" s="56">
        <v>40.65</v>
      </c>
      <c r="E49" s="56">
        <f>D49*0.2</f>
        <v>8.1300000000000008</v>
      </c>
      <c r="F49" s="58">
        <f>IF(C49&gt;0,D49/C49,0)</f>
        <v>0.73909090909090902</v>
      </c>
      <c r="G49" s="18">
        <v>21</v>
      </c>
      <c r="H49" s="21"/>
      <c r="I49" s="41">
        <v>56</v>
      </c>
      <c r="J49" s="42">
        <f>I49-C49</f>
        <v>1</v>
      </c>
      <c r="K49" s="43">
        <v>40.85</v>
      </c>
      <c r="L49" s="44">
        <f>K49-D49</f>
        <v>0.20000000000000284</v>
      </c>
      <c r="M49" s="43">
        <f>K49*0.2</f>
        <v>8.17</v>
      </c>
      <c r="N49" s="45">
        <f>IF(I49&gt;0,K49/I49,0)</f>
        <v>0.72946428571428579</v>
      </c>
      <c r="O49" s="46">
        <v>29</v>
      </c>
      <c r="P49" s="42">
        <f>(O49-G49)*-1</f>
        <v>-8</v>
      </c>
      <c r="Q49" s="47">
        <v>0.08</v>
      </c>
      <c r="R49" s="53"/>
      <c r="S49" s="53"/>
      <c r="T49" s="53"/>
      <c r="U49" s="260">
        <v>60</v>
      </c>
      <c r="V49" s="261">
        <f>U49-I49</f>
        <v>4</v>
      </c>
      <c r="W49" s="262">
        <v>49.9</v>
      </c>
      <c r="X49" s="263">
        <f>W49-K49</f>
        <v>9.0499999999999972</v>
      </c>
      <c r="Y49" s="264">
        <f>IF(K49&lt;&gt;0,(W49/K49)-1,"NEW")</f>
        <v>0.22154222766217857</v>
      </c>
      <c r="Z49" s="262">
        <f>W49*0.2</f>
        <v>9.98</v>
      </c>
      <c r="AA49" s="265">
        <f>IF(U49&gt;0,W49/U49,0)</f>
        <v>0.83166666666666667</v>
      </c>
      <c r="AB49" s="266">
        <f>AA49-N49</f>
        <v>0.10220238095238088</v>
      </c>
      <c r="AC49" s="267">
        <v>42</v>
      </c>
      <c r="AD49" s="268">
        <f>(AC49-O49)*-1</f>
        <v>-13</v>
      </c>
      <c r="AE49" s="269">
        <v>2.74</v>
      </c>
      <c r="AF49" s="270">
        <f>AE49/W49</f>
        <v>5.4909819639278566E-2</v>
      </c>
      <c r="AG49" s="53"/>
      <c r="AH49" s="53"/>
      <c r="AI49" s="53"/>
      <c r="AJ49" s="322">
        <v>60</v>
      </c>
      <c r="AK49" s="323">
        <f>AJ49-X49</f>
        <v>50.95</v>
      </c>
      <c r="AL49" s="324">
        <v>49.9</v>
      </c>
      <c r="AM49" s="325">
        <f>AL49-Z49</f>
        <v>39.92</v>
      </c>
      <c r="AN49" s="326">
        <f>IF(Z49&lt;&gt;0,(AL49/W49)-1,"NEW")</f>
        <v>0</v>
      </c>
      <c r="AO49" s="324">
        <f>AL49*0.2</f>
        <v>9.98</v>
      </c>
      <c r="AP49" s="327">
        <f>IF(AJ49&gt;0,AL49/AJ49,0)</f>
        <v>0.83166666666666667</v>
      </c>
      <c r="AQ49" s="328">
        <f>AP49-AC49</f>
        <v>-41.168333333333337</v>
      </c>
      <c r="AR49" s="329">
        <v>42</v>
      </c>
      <c r="AS49" s="330">
        <f>(AR49-AD49)*-1</f>
        <v>-55</v>
      </c>
      <c r="AT49" s="331">
        <v>2.74</v>
      </c>
      <c r="AU49" s="332">
        <f>AT49/AL49</f>
        <v>5.4909819639278566E-2</v>
      </c>
      <c r="AV49" s="53"/>
      <c r="AW49" s="53"/>
      <c r="AX49" s="53"/>
      <c r="AY49" s="205">
        <v>60</v>
      </c>
      <c r="AZ49" s="206">
        <f>AY49-AJ49</f>
        <v>0</v>
      </c>
      <c r="BA49" s="207">
        <v>49.9</v>
      </c>
      <c r="BB49" s="208">
        <f>BA49-AL49</f>
        <v>0</v>
      </c>
      <c r="BC49" s="209">
        <f>IF(AO49&lt;&gt;0,(BA49/AL49)-1,"NEW")</f>
        <v>0</v>
      </c>
      <c r="BD49" s="207">
        <f>BA49*0.2</f>
        <v>9.98</v>
      </c>
      <c r="BE49" s="210">
        <f>IF(AY49&gt;0,BA49/AY49,0)</f>
        <v>0.83166666666666667</v>
      </c>
      <c r="BF49" s="211">
        <f>BE49-AP49</f>
        <v>0</v>
      </c>
      <c r="BG49" s="212">
        <v>42</v>
      </c>
      <c r="BH49" s="213">
        <f>(BG49-AR49)*-1</f>
        <v>0</v>
      </c>
      <c r="BI49" s="214">
        <v>2.74</v>
      </c>
      <c r="BJ49" s="215">
        <f>BI49/BA49</f>
        <v>5.4909819639278566E-2</v>
      </c>
      <c r="BK49" s="53"/>
      <c r="BL49" s="53"/>
      <c r="BM49" s="53"/>
    </row>
    <row r="50" spans="1:65" x14ac:dyDescent="0.2">
      <c r="A50" s="99" t="s">
        <v>14</v>
      </c>
      <c r="B50" s="104"/>
      <c r="C50" s="15">
        <v>49</v>
      </c>
      <c r="D50" s="56">
        <v>29</v>
      </c>
      <c r="E50" s="56">
        <f>D50*0.2</f>
        <v>5.8000000000000007</v>
      </c>
      <c r="F50" s="58">
        <f>IF(C50&gt;0,D50/C50,0)</f>
        <v>0.59183673469387754</v>
      </c>
      <c r="G50" s="18">
        <v>23</v>
      </c>
      <c r="H50" s="21"/>
      <c r="I50" s="41">
        <v>52</v>
      </c>
      <c r="J50" s="42">
        <f>I50-C50</f>
        <v>3</v>
      </c>
      <c r="K50" s="43">
        <v>44.45</v>
      </c>
      <c r="L50" s="44">
        <f>K50-D50</f>
        <v>15.450000000000003</v>
      </c>
      <c r="M50" s="43">
        <f>K50*0.2</f>
        <v>8.89</v>
      </c>
      <c r="N50" s="45">
        <f>IF(I50&gt;0,K50/I50,0)</f>
        <v>0.85480769230769238</v>
      </c>
      <c r="O50" s="46">
        <v>32</v>
      </c>
      <c r="P50" s="42">
        <f>(O50-G50)*-1</f>
        <v>-9</v>
      </c>
      <c r="Q50" s="47">
        <v>0.1</v>
      </c>
      <c r="R50" s="53"/>
      <c r="S50" s="53"/>
      <c r="T50" s="53"/>
      <c r="U50" s="260">
        <v>58</v>
      </c>
      <c r="V50" s="261">
        <f>U50-I50</f>
        <v>6</v>
      </c>
      <c r="W50" s="262">
        <v>47.85</v>
      </c>
      <c r="X50" s="263">
        <f>W50-K50</f>
        <v>3.3999999999999986</v>
      </c>
      <c r="Y50" s="264">
        <f>IF(K50&lt;&gt;0,(W50/K50)-1,"NEW")</f>
        <v>7.6490438695163032E-2</v>
      </c>
      <c r="Z50" s="262">
        <f>W50*0.2</f>
        <v>9.57</v>
      </c>
      <c r="AA50" s="265">
        <f>IF(U50&gt;0,W50/U50,0)</f>
        <v>0.82500000000000007</v>
      </c>
      <c r="AB50" s="266">
        <f>AA50-N50</f>
        <v>-2.9807692307692313E-2</v>
      </c>
      <c r="AC50" s="267">
        <v>43</v>
      </c>
      <c r="AD50" s="268">
        <f>(AC50-O50)*-1</f>
        <v>-11</v>
      </c>
      <c r="AE50" s="269">
        <v>0.19</v>
      </c>
      <c r="AF50" s="270">
        <f>AE50/W50</f>
        <v>3.9707419017763843E-3</v>
      </c>
      <c r="AG50" s="53"/>
      <c r="AH50" s="53"/>
      <c r="AI50" s="53"/>
      <c r="AJ50" s="322">
        <v>58</v>
      </c>
      <c r="AK50" s="323">
        <f>AJ50-X50</f>
        <v>54.6</v>
      </c>
      <c r="AL50" s="324">
        <v>47.85</v>
      </c>
      <c r="AM50" s="325">
        <f>AL50-Z50</f>
        <v>38.28</v>
      </c>
      <c r="AN50" s="326">
        <f>IF(Z50&lt;&gt;0,(AL50/W50)-1,"NEW")</f>
        <v>0</v>
      </c>
      <c r="AO50" s="324">
        <f>AL50*0.2</f>
        <v>9.57</v>
      </c>
      <c r="AP50" s="327">
        <f>IF(AJ50&gt;0,AL50/AJ50,0)</f>
        <v>0.82500000000000007</v>
      </c>
      <c r="AQ50" s="328">
        <f>AP50-AC50</f>
        <v>-42.174999999999997</v>
      </c>
      <c r="AR50" s="329">
        <v>43</v>
      </c>
      <c r="AS50" s="330">
        <f>(AR50-AD50)*-1</f>
        <v>-54</v>
      </c>
      <c r="AT50" s="331">
        <v>0.19</v>
      </c>
      <c r="AU50" s="332">
        <f>AT50/AL50</f>
        <v>3.9707419017763843E-3</v>
      </c>
      <c r="AV50" s="53"/>
      <c r="AW50" s="53"/>
      <c r="AX50" s="53"/>
      <c r="AY50" s="205">
        <v>58</v>
      </c>
      <c r="AZ50" s="206">
        <f>AY50-AJ50</f>
        <v>0</v>
      </c>
      <c r="BA50" s="207">
        <v>47.85</v>
      </c>
      <c r="BB50" s="208">
        <f>BA50-AL50</f>
        <v>0</v>
      </c>
      <c r="BC50" s="209">
        <f>IF(AO50&lt;&gt;0,(BA50/AL50)-1,"NEW")</f>
        <v>0</v>
      </c>
      <c r="BD50" s="207">
        <f>BA50*0.2</f>
        <v>9.57</v>
      </c>
      <c r="BE50" s="210">
        <f>IF(AY50&gt;0,BA50/AY50,0)</f>
        <v>0.82500000000000007</v>
      </c>
      <c r="BF50" s="211">
        <f>BE50-AP50</f>
        <v>0</v>
      </c>
      <c r="BG50" s="212">
        <v>43</v>
      </c>
      <c r="BH50" s="213">
        <f>(BG50-AR50)*-1</f>
        <v>0</v>
      </c>
      <c r="BI50" s="214">
        <v>0.19</v>
      </c>
      <c r="BJ50" s="215">
        <f>BI50/BA50</f>
        <v>3.9707419017763843E-3</v>
      </c>
      <c r="BK50" s="53"/>
      <c r="BL50" s="53"/>
      <c r="BM50" s="53"/>
    </row>
    <row r="51" spans="1:65" x14ac:dyDescent="0.2">
      <c r="A51" s="99" t="s">
        <v>93</v>
      </c>
      <c r="B51" s="104">
        <v>270</v>
      </c>
      <c r="C51" s="15">
        <v>1</v>
      </c>
      <c r="D51" s="56">
        <v>0.2</v>
      </c>
      <c r="E51" s="56">
        <f>D51*0.2</f>
        <v>4.0000000000000008E-2</v>
      </c>
      <c r="F51" s="58">
        <f>IF(C51&gt;0,D51/C51,0)</f>
        <v>0.2</v>
      </c>
      <c r="G51" s="18">
        <v>83</v>
      </c>
      <c r="H51" s="21"/>
      <c r="I51" s="41">
        <v>1</v>
      </c>
      <c r="J51" s="42">
        <f>I51-C51</f>
        <v>0</v>
      </c>
      <c r="K51" s="43">
        <v>0.2</v>
      </c>
      <c r="L51" s="44">
        <f>K51-D51</f>
        <v>0</v>
      </c>
      <c r="M51" s="43">
        <f>K51*0.2</f>
        <v>4.0000000000000008E-2</v>
      </c>
      <c r="N51" s="45">
        <f>IF(I51&gt;0,K51/I51,0)</f>
        <v>0.2</v>
      </c>
      <c r="O51" s="46">
        <v>120</v>
      </c>
      <c r="P51" s="42">
        <f>(O51-G51)*-1</f>
        <v>-37</v>
      </c>
      <c r="Q51" s="47">
        <v>0</v>
      </c>
      <c r="R51" s="59"/>
      <c r="S51" s="59"/>
      <c r="T51" s="59"/>
      <c r="U51" s="260">
        <v>58</v>
      </c>
      <c r="V51" s="261">
        <f>U51-I51</f>
        <v>57</v>
      </c>
      <c r="W51" s="262">
        <v>36.35</v>
      </c>
      <c r="X51" s="263">
        <f>W51-K51</f>
        <v>36.15</v>
      </c>
      <c r="Y51" s="264">
        <f>IF(K51&lt;&gt;0,(W51/K51)-1,"NEW")</f>
        <v>180.75</v>
      </c>
      <c r="Z51" s="262">
        <f>W51*0.2</f>
        <v>7.2700000000000005</v>
      </c>
      <c r="AA51" s="265">
        <f>IF(U51&gt;0,W51/U51,0)</f>
        <v>0.62672413793103454</v>
      </c>
      <c r="AB51" s="266">
        <f>AA51-N51</f>
        <v>0.42672413793103453</v>
      </c>
      <c r="AC51" s="267">
        <v>44</v>
      </c>
      <c r="AD51" s="268">
        <f>(AC51-O51)*-1</f>
        <v>76</v>
      </c>
      <c r="AE51" s="269">
        <v>4.5199999999999996</v>
      </c>
      <c r="AF51" s="270">
        <f>AE51/W51</f>
        <v>0.12434662998624482</v>
      </c>
      <c r="AG51" s="59"/>
      <c r="AH51" s="59"/>
      <c r="AI51" s="59"/>
      <c r="AJ51" s="322">
        <v>58</v>
      </c>
      <c r="AK51" s="323">
        <f>AJ51-X51</f>
        <v>21.85</v>
      </c>
      <c r="AL51" s="324">
        <v>36.35</v>
      </c>
      <c r="AM51" s="325">
        <f>AL51-Z51</f>
        <v>29.080000000000002</v>
      </c>
      <c r="AN51" s="326">
        <f>IF(Z51&lt;&gt;0,(AL51/W51)-1,"NEW")</f>
        <v>0</v>
      </c>
      <c r="AO51" s="324">
        <f>AL51*0.2</f>
        <v>7.2700000000000005</v>
      </c>
      <c r="AP51" s="327">
        <f>IF(AJ51&gt;0,AL51/AJ51,0)</f>
        <v>0.62672413793103454</v>
      </c>
      <c r="AQ51" s="328">
        <f>AP51-AC51</f>
        <v>-43.373275862068965</v>
      </c>
      <c r="AR51" s="329">
        <v>44</v>
      </c>
      <c r="AS51" s="330">
        <f>(AR51-AD51)*-1</f>
        <v>32</v>
      </c>
      <c r="AT51" s="331">
        <v>4.5199999999999996</v>
      </c>
      <c r="AU51" s="332">
        <f>AT51/AL51</f>
        <v>0.12434662998624482</v>
      </c>
      <c r="AV51" s="59"/>
      <c r="AW51" s="59"/>
      <c r="AX51" s="59"/>
      <c r="AY51" s="205">
        <v>58</v>
      </c>
      <c r="AZ51" s="206">
        <f>AY51-AJ51</f>
        <v>0</v>
      </c>
      <c r="BA51" s="207">
        <v>36.35</v>
      </c>
      <c r="BB51" s="208">
        <f>BA51-AL51</f>
        <v>0</v>
      </c>
      <c r="BC51" s="209">
        <f>IF(AO51&lt;&gt;0,(BA51/AL51)-1,"NEW")</f>
        <v>0</v>
      </c>
      <c r="BD51" s="207">
        <f>BA51*0.2</f>
        <v>7.2700000000000005</v>
      </c>
      <c r="BE51" s="210">
        <f>IF(AY51&gt;0,BA51/AY51,0)</f>
        <v>0.62672413793103454</v>
      </c>
      <c r="BF51" s="211">
        <f>BE51-AP51</f>
        <v>0</v>
      </c>
      <c r="BG51" s="212">
        <v>44</v>
      </c>
      <c r="BH51" s="213">
        <f>(BG51-AR51)*-1</f>
        <v>0</v>
      </c>
      <c r="BI51" s="214">
        <v>4.5199999999999996</v>
      </c>
      <c r="BJ51" s="215">
        <f>BI51/BA51</f>
        <v>0.12434662998624482</v>
      </c>
      <c r="BK51" s="59"/>
      <c r="BL51" s="59"/>
      <c r="BM51" s="59"/>
    </row>
    <row r="52" spans="1:65" x14ac:dyDescent="0.2">
      <c r="A52" s="103" t="s">
        <v>168</v>
      </c>
      <c r="B52" s="104">
        <v>296</v>
      </c>
      <c r="C52" s="15">
        <v>3</v>
      </c>
      <c r="D52" s="56">
        <v>1</v>
      </c>
      <c r="E52" s="56">
        <f>D52*0.2</f>
        <v>0.2</v>
      </c>
      <c r="F52" s="58">
        <f>IF(C52&gt;0,D52/C52,0)</f>
        <v>0.33333333333333331</v>
      </c>
      <c r="G52" s="18">
        <v>50</v>
      </c>
      <c r="H52" s="21"/>
      <c r="I52" s="41">
        <v>5</v>
      </c>
      <c r="J52" s="42">
        <f>I52-C52</f>
        <v>2</v>
      </c>
      <c r="K52" s="43">
        <v>2.7</v>
      </c>
      <c r="L52" s="44">
        <f>K52-D52</f>
        <v>1.7000000000000002</v>
      </c>
      <c r="M52" s="43">
        <f>K52*0.2</f>
        <v>0.54</v>
      </c>
      <c r="N52" s="45">
        <f>IF(I52&gt;0,K52/I52,0)</f>
        <v>0.54</v>
      </c>
      <c r="O52" s="46">
        <v>71</v>
      </c>
      <c r="P52" s="42">
        <f>(O52-G52)*-1</f>
        <v>-21</v>
      </c>
      <c r="Q52" s="47">
        <v>0.15</v>
      </c>
      <c r="R52" s="59"/>
      <c r="S52" s="59"/>
      <c r="T52" s="59"/>
      <c r="U52" s="260">
        <v>58</v>
      </c>
      <c r="V52" s="261">
        <f>U52-I52</f>
        <v>53</v>
      </c>
      <c r="W52" s="262">
        <v>13.55</v>
      </c>
      <c r="X52" s="263">
        <f>W52-K52</f>
        <v>10.850000000000001</v>
      </c>
      <c r="Y52" s="264">
        <f>IF(K52&lt;&gt;0,(W52/K52)-1,"NEW")</f>
        <v>4.0185185185185182</v>
      </c>
      <c r="Z52" s="262">
        <f>W52*0.2</f>
        <v>2.7100000000000004</v>
      </c>
      <c r="AA52" s="265">
        <f>IF(U52&gt;0,W52/U52,0)</f>
        <v>0.23362068965517244</v>
      </c>
      <c r="AB52" s="266">
        <f>AA52-N52</f>
        <v>-0.30637931034482757</v>
      </c>
      <c r="AC52" s="267">
        <v>45</v>
      </c>
      <c r="AD52" s="268">
        <f>(AC52-O52)*-1</f>
        <v>26</v>
      </c>
      <c r="AE52" s="269">
        <v>13.92</v>
      </c>
      <c r="AF52" s="270">
        <f>AE52/W52</f>
        <v>1.0273062730627305</v>
      </c>
      <c r="AG52" s="59"/>
      <c r="AH52" s="59"/>
      <c r="AI52" s="59"/>
      <c r="AJ52" s="322">
        <v>58</v>
      </c>
      <c r="AK52" s="323">
        <f>AJ52-X52</f>
        <v>47.15</v>
      </c>
      <c r="AL52" s="324">
        <v>13.55</v>
      </c>
      <c r="AM52" s="325">
        <f>AL52-Z52</f>
        <v>10.84</v>
      </c>
      <c r="AN52" s="326">
        <f>IF(Z52&lt;&gt;0,(AL52/W52)-1,"NEW")</f>
        <v>0</v>
      </c>
      <c r="AO52" s="324">
        <f>AL52*0.2</f>
        <v>2.7100000000000004</v>
      </c>
      <c r="AP52" s="327">
        <f>IF(AJ52&gt;0,AL52/AJ52,0)</f>
        <v>0.23362068965517244</v>
      </c>
      <c r="AQ52" s="328">
        <f>AP52-AC52</f>
        <v>-44.766379310344824</v>
      </c>
      <c r="AR52" s="329">
        <v>45</v>
      </c>
      <c r="AS52" s="330">
        <f>(AR52-AD52)*-1</f>
        <v>-19</v>
      </c>
      <c r="AT52" s="331">
        <v>13.92</v>
      </c>
      <c r="AU52" s="332">
        <f>AT52/AL52</f>
        <v>1.0273062730627305</v>
      </c>
      <c r="AV52" s="59"/>
      <c r="AW52" s="59"/>
      <c r="AX52" s="59"/>
      <c r="AY52" s="205">
        <v>58</v>
      </c>
      <c r="AZ52" s="206">
        <f>AY52-AJ52</f>
        <v>0</v>
      </c>
      <c r="BA52" s="207">
        <v>13.55</v>
      </c>
      <c r="BB52" s="208">
        <f>BA52-AL52</f>
        <v>0</v>
      </c>
      <c r="BC52" s="209">
        <f>IF(AO52&lt;&gt;0,(BA52/AL52)-1,"NEW")</f>
        <v>0</v>
      </c>
      <c r="BD52" s="207">
        <f>BA52*0.2</f>
        <v>2.7100000000000004</v>
      </c>
      <c r="BE52" s="210">
        <f>IF(AY52&gt;0,BA52/AY52,0)</f>
        <v>0.23362068965517244</v>
      </c>
      <c r="BF52" s="211">
        <f>BE52-AP52</f>
        <v>0</v>
      </c>
      <c r="BG52" s="212">
        <v>45</v>
      </c>
      <c r="BH52" s="213">
        <f>(BG52-AR52)*-1</f>
        <v>0</v>
      </c>
      <c r="BI52" s="214">
        <v>13.92</v>
      </c>
      <c r="BJ52" s="215">
        <f>BI52/BA52</f>
        <v>1.0273062730627305</v>
      </c>
      <c r="BK52" s="59"/>
      <c r="BL52" s="59"/>
      <c r="BM52" s="59"/>
    </row>
    <row r="53" spans="1:65" x14ac:dyDescent="0.2">
      <c r="A53" s="99" t="s">
        <v>34</v>
      </c>
      <c r="B53" s="104"/>
      <c r="C53" s="15">
        <v>3</v>
      </c>
      <c r="D53" s="56">
        <v>1.65</v>
      </c>
      <c r="E53" s="56">
        <f>D53*0.2</f>
        <v>0.33</v>
      </c>
      <c r="F53" s="58">
        <f>IF(C53&gt;0,D53/C53,0)</f>
        <v>0.54999999999999993</v>
      </c>
      <c r="G53" s="18">
        <v>46</v>
      </c>
      <c r="H53" s="21"/>
      <c r="I53" s="41">
        <v>18</v>
      </c>
      <c r="J53" s="42">
        <f>I53-C53</f>
        <v>15</v>
      </c>
      <c r="K53" s="43">
        <v>6.35</v>
      </c>
      <c r="L53" s="44">
        <f>K53-D53</f>
        <v>4.6999999999999993</v>
      </c>
      <c r="M53" s="43">
        <f>K53*0.2</f>
        <v>1.27</v>
      </c>
      <c r="N53" s="45">
        <f>IF(I53&gt;0,K53/I53,0)</f>
        <v>0.35277777777777775</v>
      </c>
      <c r="O53" s="46">
        <v>46</v>
      </c>
      <c r="P53" s="42">
        <f>(O53-G53)*-1</f>
        <v>0</v>
      </c>
      <c r="Q53" s="47">
        <v>0.23</v>
      </c>
      <c r="R53" s="59"/>
      <c r="S53" s="59"/>
      <c r="T53" s="59"/>
      <c r="U53" s="260">
        <v>57</v>
      </c>
      <c r="V53" s="261">
        <f>U53-I53</f>
        <v>39</v>
      </c>
      <c r="W53" s="262">
        <v>15.4</v>
      </c>
      <c r="X53" s="263">
        <f>W53-K53</f>
        <v>9.0500000000000007</v>
      </c>
      <c r="Y53" s="264">
        <f>IF(K53&lt;&gt;0,(W53/K53)-1,"NEW")</f>
        <v>1.4251968503937009</v>
      </c>
      <c r="Z53" s="262">
        <f>W53*0.2</f>
        <v>3.08</v>
      </c>
      <c r="AA53" s="265">
        <f>IF(U53&gt;0,W53/U53,0)</f>
        <v>0.27017543859649124</v>
      </c>
      <c r="AB53" s="266">
        <f>AA53-N53</f>
        <v>-8.260233918128651E-2</v>
      </c>
      <c r="AC53" s="267">
        <v>46</v>
      </c>
      <c r="AD53" s="268">
        <f>(AC53-O53)*-1</f>
        <v>0</v>
      </c>
      <c r="AE53" s="269">
        <v>0.98</v>
      </c>
      <c r="AF53" s="270">
        <f>AE53/W53</f>
        <v>6.363636363636363E-2</v>
      </c>
      <c r="AG53" s="59"/>
      <c r="AH53" s="59"/>
      <c r="AI53" s="59"/>
      <c r="AJ53" s="322">
        <v>57</v>
      </c>
      <c r="AK53" s="323">
        <f>AJ53-X53</f>
        <v>47.95</v>
      </c>
      <c r="AL53" s="324">
        <v>15.4</v>
      </c>
      <c r="AM53" s="325">
        <f>AL53-Z53</f>
        <v>12.32</v>
      </c>
      <c r="AN53" s="326">
        <f>IF(Z53&lt;&gt;0,(AL53/W53)-1,"NEW")</f>
        <v>0</v>
      </c>
      <c r="AO53" s="324">
        <f>AL53*0.2</f>
        <v>3.08</v>
      </c>
      <c r="AP53" s="327">
        <f>IF(AJ53&gt;0,AL53/AJ53,0)</f>
        <v>0.27017543859649124</v>
      </c>
      <c r="AQ53" s="328">
        <f>AP53-AC53</f>
        <v>-45.729824561403511</v>
      </c>
      <c r="AR53" s="329">
        <v>46</v>
      </c>
      <c r="AS53" s="330">
        <f>(AR53-AD53)*-1</f>
        <v>-46</v>
      </c>
      <c r="AT53" s="331">
        <v>0.98</v>
      </c>
      <c r="AU53" s="332">
        <f>AT53/AL53</f>
        <v>6.363636363636363E-2</v>
      </c>
      <c r="AV53" s="59"/>
      <c r="AW53" s="59"/>
      <c r="AX53" s="59"/>
      <c r="AY53" s="205">
        <v>57</v>
      </c>
      <c r="AZ53" s="206">
        <f>AY53-AJ53</f>
        <v>0</v>
      </c>
      <c r="BA53" s="207">
        <v>15.4</v>
      </c>
      <c r="BB53" s="208">
        <f>BA53-AL53</f>
        <v>0</v>
      </c>
      <c r="BC53" s="209">
        <f>IF(AO53&lt;&gt;0,(BA53/AL53)-1,"NEW")</f>
        <v>0</v>
      </c>
      <c r="BD53" s="207">
        <f>BA53*0.2</f>
        <v>3.08</v>
      </c>
      <c r="BE53" s="210">
        <f>IF(AY53&gt;0,BA53/AY53,0)</f>
        <v>0.27017543859649124</v>
      </c>
      <c r="BF53" s="211">
        <f>BE53-AP53</f>
        <v>0</v>
      </c>
      <c r="BG53" s="212">
        <v>46</v>
      </c>
      <c r="BH53" s="213">
        <f>(BG53-AR53)*-1</f>
        <v>0</v>
      </c>
      <c r="BI53" s="214">
        <v>0.98</v>
      </c>
      <c r="BJ53" s="215">
        <f>BI53/BA53</f>
        <v>6.363636363636363E-2</v>
      </c>
      <c r="BK53" s="59"/>
      <c r="BL53" s="59"/>
      <c r="BM53" s="59"/>
    </row>
    <row r="54" spans="1:65" x14ac:dyDescent="0.2">
      <c r="A54" s="99" t="s">
        <v>11</v>
      </c>
      <c r="B54" s="104"/>
      <c r="C54" s="15">
        <v>0</v>
      </c>
      <c r="D54" s="56">
        <v>0</v>
      </c>
      <c r="E54" s="56">
        <f>D54*0.2</f>
        <v>0</v>
      </c>
      <c r="F54" s="58">
        <f>IF(C54&gt;0,D54/C54,0)</f>
        <v>0</v>
      </c>
      <c r="G54" s="18">
        <v>95</v>
      </c>
      <c r="H54" s="21"/>
      <c r="I54" s="41">
        <v>19</v>
      </c>
      <c r="J54" s="42">
        <f>I54-C54</f>
        <v>19</v>
      </c>
      <c r="K54" s="43">
        <v>62.15</v>
      </c>
      <c r="L54" s="44">
        <f>K54-D54</f>
        <v>62.15</v>
      </c>
      <c r="M54" s="43">
        <f>K54*0.2</f>
        <v>12.43</v>
      </c>
      <c r="N54" s="45">
        <f>IF(I54&gt;0,K54/I54,0)</f>
        <v>3.2710526315789474</v>
      </c>
      <c r="O54" s="46">
        <v>44</v>
      </c>
      <c r="P54" s="42">
        <f>(O54-G54)*-1</f>
        <v>51</v>
      </c>
      <c r="Q54" s="47">
        <v>0.46</v>
      </c>
      <c r="R54" s="59"/>
      <c r="S54" s="59"/>
      <c r="T54" s="59"/>
      <c r="U54" s="260">
        <v>53</v>
      </c>
      <c r="V54" s="261">
        <f>U54-I54</f>
        <v>34</v>
      </c>
      <c r="W54" s="262">
        <v>99.95</v>
      </c>
      <c r="X54" s="263">
        <f>W54-K54</f>
        <v>37.800000000000004</v>
      </c>
      <c r="Y54" s="264">
        <f>IF(K54&lt;&gt;0,(W54/K54)-1,"NEW")</f>
        <v>0.60820595333869676</v>
      </c>
      <c r="Z54" s="262">
        <f>W54*0.2</f>
        <v>19.990000000000002</v>
      </c>
      <c r="AA54" s="265">
        <f>IF(U54&gt;0,W54/U54,0)</f>
        <v>1.8858490566037736</v>
      </c>
      <c r="AB54" s="266">
        <f>AA54-N54</f>
        <v>-1.3852035749751739</v>
      </c>
      <c r="AC54" s="267">
        <v>47</v>
      </c>
      <c r="AD54" s="268">
        <f>(AC54-O54)*-1</f>
        <v>-3</v>
      </c>
      <c r="AE54" s="269">
        <v>1.1399999999999999</v>
      </c>
      <c r="AF54" s="270">
        <f>AE54/W54</f>
        <v>1.1405702851425711E-2</v>
      </c>
      <c r="AG54" s="59"/>
      <c r="AH54" s="59"/>
      <c r="AI54" s="59"/>
      <c r="AJ54" s="322">
        <v>53</v>
      </c>
      <c r="AK54" s="323">
        <f>AJ54-X54</f>
        <v>15.199999999999996</v>
      </c>
      <c r="AL54" s="324">
        <v>99.95</v>
      </c>
      <c r="AM54" s="325">
        <f>AL54-Z54</f>
        <v>79.960000000000008</v>
      </c>
      <c r="AN54" s="326">
        <f>IF(Z54&lt;&gt;0,(AL54/W54)-1,"NEW")</f>
        <v>0</v>
      </c>
      <c r="AO54" s="324">
        <f>AL54*0.2</f>
        <v>19.990000000000002</v>
      </c>
      <c r="AP54" s="327">
        <f>IF(AJ54&gt;0,AL54/AJ54,0)</f>
        <v>1.8858490566037736</v>
      </c>
      <c r="AQ54" s="328">
        <f>AP54-AC54</f>
        <v>-45.114150943396226</v>
      </c>
      <c r="AR54" s="329">
        <v>47</v>
      </c>
      <c r="AS54" s="330">
        <f>(AR54-AD54)*-1</f>
        <v>-50</v>
      </c>
      <c r="AT54" s="331">
        <v>1.1399999999999999</v>
      </c>
      <c r="AU54" s="332">
        <f>AT54/AL54</f>
        <v>1.1405702851425711E-2</v>
      </c>
      <c r="AV54" s="59"/>
      <c r="AW54" s="59"/>
      <c r="AX54" s="59"/>
      <c r="AY54" s="205">
        <v>53</v>
      </c>
      <c r="AZ54" s="206">
        <f>AY54-AJ54</f>
        <v>0</v>
      </c>
      <c r="BA54" s="207">
        <v>99.95</v>
      </c>
      <c r="BB54" s="208">
        <f>BA54-AL54</f>
        <v>0</v>
      </c>
      <c r="BC54" s="209">
        <f>IF(AO54&lt;&gt;0,(BA54/AL54)-1,"NEW")</f>
        <v>0</v>
      </c>
      <c r="BD54" s="207">
        <f>BA54*0.2</f>
        <v>19.990000000000002</v>
      </c>
      <c r="BE54" s="210">
        <f>IF(AY54&gt;0,BA54/AY54,0)</f>
        <v>1.8858490566037736</v>
      </c>
      <c r="BF54" s="211">
        <f>BE54-AP54</f>
        <v>0</v>
      </c>
      <c r="BG54" s="212">
        <v>47</v>
      </c>
      <c r="BH54" s="213">
        <f>(BG54-AR54)*-1</f>
        <v>0</v>
      </c>
      <c r="BI54" s="214">
        <v>1.1399999999999999</v>
      </c>
      <c r="BJ54" s="215">
        <f>BI54/BA54</f>
        <v>1.1405702851425711E-2</v>
      </c>
      <c r="BK54" s="59"/>
      <c r="BL54" s="59"/>
      <c r="BM54" s="59"/>
    </row>
    <row r="55" spans="1:65" x14ac:dyDescent="0.2">
      <c r="A55" s="93" t="s">
        <v>20</v>
      </c>
      <c r="B55" s="104">
        <v>823</v>
      </c>
      <c r="C55" s="15">
        <v>52</v>
      </c>
      <c r="D55" s="56">
        <v>29.65</v>
      </c>
      <c r="E55" s="56">
        <f>D55*0.2</f>
        <v>5.93</v>
      </c>
      <c r="F55" s="58">
        <f>IF(C55&gt;0,D55/C55,0)</f>
        <v>0.57019230769230766</v>
      </c>
      <c r="G55" s="18">
        <v>22</v>
      </c>
      <c r="H55" s="21"/>
      <c r="I55" s="41">
        <v>52</v>
      </c>
      <c r="J55" s="42">
        <f>I55-C55</f>
        <v>0</v>
      </c>
      <c r="K55" s="43">
        <v>29.65</v>
      </c>
      <c r="L55" s="44">
        <f>K55-D55</f>
        <v>0</v>
      </c>
      <c r="M55" s="43">
        <f>K55*0.2</f>
        <v>5.93</v>
      </c>
      <c r="N55" s="45">
        <f>IF(I55&gt;0,K55/I55,0)</f>
        <v>0.57019230769230766</v>
      </c>
      <c r="O55" s="46">
        <v>31</v>
      </c>
      <c r="P55" s="42">
        <f>(O55-G55)*-1</f>
        <v>-9</v>
      </c>
      <c r="Q55" s="47"/>
      <c r="R55" s="53"/>
      <c r="S55" s="53"/>
      <c r="T55" s="53"/>
      <c r="U55" s="260">
        <v>53</v>
      </c>
      <c r="V55" s="261">
        <f>U55-I55</f>
        <v>1</v>
      </c>
      <c r="W55" s="262">
        <v>30.9</v>
      </c>
      <c r="X55" s="263">
        <f>W55-K55</f>
        <v>1.25</v>
      </c>
      <c r="Y55" s="264">
        <f>IF(K55&lt;&gt;0,(W55/K55)-1,"NEW")</f>
        <v>4.2158516020236014E-2</v>
      </c>
      <c r="Z55" s="262">
        <f>W55*0.2</f>
        <v>6.18</v>
      </c>
      <c r="AA55" s="265">
        <f>IF(U55&gt;0,W55/U55,0)</f>
        <v>0.58301886792452828</v>
      </c>
      <c r="AB55" s="266">
        <f>AA55-N55</f>
        <v>1.2826560232220618E-2</v>
      </c>
      <c r="AC55" s="267">
        <v>48</v>
      </c>
      <c r="AD55" s="268">
        <f>(AC55-O55)*-1</f>
        <v>-17</v>
      </c>
      <c r="AE55" s="269">
        <v>0.34</v>
      </c>
      <c r="AF55" s="270">
        <f>AE55/W55</f>
        <v>1.1003236245954694E-2</v>
      </c>
      <c r="AG55" s="53"/>
      <c r="AH55" s="53"/>
      <c r="AI55" s="53"/>
      <c r="AJ55" s="322">
        <v>53</v>
      </c>
      <c r="AK55" s="323">
        <f>AJ55-X55</f>
        <v>51.75</v>
      </c>
      <c r="AL55" s="324">
        <v>30.9</v>
      </c>
      <c r="AM55" s="325">
        <f>AL55-Z55</f>
        <v>24.72</v>
      </c>
      <c r="AN55" s="326">
        <f>IF(Z55&lt;&gt;0,(AL55/W55)-1,"NEW")</f>
        <v>0</v>
      </c>
      <c r="AO55" s="324">
        <f>AL55*0.2</f>
        <v>6.18</v>
      </c>
      <c r="AP55" s="327">
        <f>IF(AJ55&gt;0,AL55/AJ55,0)</f>
        <v>0.58301886792452828</v>
      </c>
      <c r="AQ55" s="328">
        <f>AP55-AC55</f>
        <v>-47.41698113207547</v>
      </c>
      <c r="AR55" s="329">
        <v>48</v>
      </c>
      <c r="AS55" s="330">
        <f>(AR55-AD55)*-1</f>
        <v>-65</v>
      </c>
      <c r="AT55" s="331">
        <v>0.34</v>
      </c>
      <c r="AU55" s="332">
        <f>AT55/AL55</f>
        <v>1.1003236245954694E-2</v>
      </c>
      <c r="AV55" s="53"/>
      <c r="AW55" s="53"/>
      <c r="AX55" s="53"/>
      <c r="AY55" s="205">
        <v>53</v>
      </c>
      <c r="AZ55" s="206">
        <f>AY55-AJ55</f>
        <v>0</v>
      </c>
      <c r="BA55" s="207">
        <v>30.9</v>
      </c>
      <c r="BB55" s="208">
        <f>BA55-AL55</f>
        <v>0</v>
      </c>
      <c r="BC55" s="209">
        <f>IF(AO55&lt;&gt;0,(BA55/AL55)-1,"NEW")</f>
        <v>0</v>
      </c>
      <c r="BD55" s="207">
        <f>BA55*0.2</f>
        <v>6.18</v>
      </c>
      <c r="BE55" s="210">
        <f>IF(AY55&gt;0,BA55/AY55,0)</f>
        <v>0.58301886792452828</v>
      </c>
      <c r="BF55" s="211">
        <f>BE55-AP55</f>
        <v>0</v>
      </c>
      <c r="BG55" s="212">
        <v>48</v>
      </c>
      <c r="BH55" s="213">
        <f>(BG55-AR55)*-1</f>
        <v>0</v>
      </c>
      <c r="BI55" s="214">
        <v>0.34</v>
      </c>
      <c r="BJ55" s="215">
        <f>BI55/BA55</f>
        <v>1.1003236245954694E-2</v>
      </c>
      <c r="BK55" s="53"/>
      <c r="BL55" s="53"/>
      <c r="BM55" s="53"/>
    </row>
    <row r="56" spans="1:65" x14ac:dyDescent="0.2">
      <c r="A56" s="99" t="s">
        <v>49</v>
      </c>
      <c r="B56" s="104">
        <v>15</v>
      </c>
      <c r="C56" s="15">
        <v>2</v>
      </c>
      <c r="D56" s="56">
        <v>1.1000000000000001</v>
      </c>
      <c r="E56" s="56">
        <f>D56*0.2</f>
        <v>0.22000000000000003</v>
      </c>
      <c r="F56" s="58">
        <f>IF(C56&gt;0,D56/C56,0)</f>
        <v>0.55000000000000004</v>
      </c>
      <c r="G56" s="18">
        <v>56</v>
      </c>
      <c r="H56" s="21"/>
      <c r="I56" s="41">
        <v>5</v>
      </c>
      <c r="J56" s="42">
        <f>I56-C56</f>
        <v>3</v>
      </c>
      <c r="K56" s="43">
        <v>3.25</v>
      </c>
      <c r="L56" s="44">
        <f>K56-D56</f>
        <v>2.15</v>
      </c>
      <c r="M56" s="43">
        <f>K56*0.2</f>
        <v>0.65</v>
      </c>
      <c r="N56" s="45">
        <f>IF(I56&gt;0,K56/I56,0)</f>
        <v>0.65</v>
      </c>
      <c r="O56" s="46">
        <v>72</v>
      </c>
      <c r="P56" s="42">
        <f>(O56-G56)*-1</f>
        <v>-16</v>
      </c>
      <c r="Q56" s="47">
        <v>0.04</v>
      </c>
      <c r="R56" s="59"/>
      <c r="S56" s="59"/>
      <c r="T56" s="59"/>
      <c r="U56" s="260">
        <v>52</v>
      </c>
      <c r="V56" s="261">
        <f>U56-I56</f>
        <v>47</v>
      </c>
      <c r="W56" s="262">
        <v>24.05</v>
      </c>
      <c r="X56" s="263">
        <f>W56-K56</f>
        <v>20.8</v>
      </c>
      <c r="Y56" s="264">
        <f>IF(K56&lt;&gt;0,(W56/K56)-1,"NEW")</f>
        <v>6.4</v>
      </c>
      <c r="Z56" s="262">
        <f>W56*0.2</f>
        <v>4.8100000000000005</v>
      </c>
      <c r="AA56" s="265">
        <f>IF(U56&gt;0,W56/U56,0)</f>
        <v>0.46250000000000002</v>
      </c>
      <c r="AB56" s="266">
        <f>AA56-N56</f>
        <v>-0.1875</v>
      </c>
      <c r="AC56" s="267">
        <v>49</v>
      </c>
      <c r="AD56" s="268">
        <f>(AC56-O56)*-1</f>
        <v>23</v>
      </c>
      <c r="AE56" s="269">
        <v>1.03</v>
      </c>
      <c r="AF56" s="270">
        <f>AE56/W56</f>
        <v>4.282744282744283E-2</v>
      </c>
      <c r="AG56" s="59"/>
      <c r="AH56" s="59"/>
      <c r="AI56" s="59"/>
      <c r="AJ56" s="322">
        <v>52</v>
      </c>
      <c r="AK56" s="323">
        <f>AJ56-X56</f>
        <v>31.2</v>
      </c>
      <c r="AL56" s="324">
        <v>24.05</v>
      </c>
      <c r="AM56" s="325">
        <f>AL56-Z56</f>
        <v>19.240000000000002</v>
      </c>
      <c r="AN56" s="326">
        <f>IF(Z56&lt;&gt;0,(AL56/W56)-1,"NEW")</f>
        <v>0</v>
      </c>
      <c r="AO56" s="324">
        <f>AL56*0.2</f>
        <v>4.8100000000000005</v>
      </c>
      <c r="AP56" s="327">
        <f>IF(AJ56&gt;0,AL56/AJ56,0)</f>
        <v>0.46250000000000002</v>
      </c>
      <c r="AQ56" s="328">
        <f>AP56-AC56</f>
        <v>-48.537500000000001</v>
      </c>
      <c r="AR56" s="329">
        <v>49</v>
      </c>
      <c r="AS56" s="330">
        <f>(AR56-AD56)*-1</f>
        <v>-26</v>
      </c>
      <c r="AT56" s="331">
        <v>1.03</v>
      </c>
      <c r="AU56" s="332">
        <f>AT56/AL56</f>
        <v>4.282744282744283E-2</v>
      </c>
      <c r="AV56" s="59"/>
      <c r="AW56" s="59"/>
      <c r="AX56" s="59"/>
      <c r="AY56" s="205">
        <v>52</v>
      </c>
      <c r="AZ56" s="206">
        <f>AY56-AJ56</f>
        <v>0</v>
      </c>
      <c r="BA56" s="207">
        <v>24.05</v>
      </c>
      <c r="BB56" s="208">
        <f>BA56-AL56</f>
        <v>0</v>
      </c>
      <c r="BC56" s="209">
        <f>IF(AO56&lt;&gt;0,(BA56/AL56)-1,"NEW")</f>
        <v>0</v>
      </c>
      <c r="BD56" s="207">
        <f>BA56*0.2</f>
        <v>4.8100000000000005</v>
      </c>
      <c r="BE56" s="210">
        <f>IF(AY56&gt;0,BA56/AY56,0)</f>
        <v>0.46250000000000002</v>
      </c>
      <c r="BF56" s="211">
        <f>BE56-AP56</f>
        <v>0</v>
      </c>
      <c r="BG56" s="212">
        <v>49</v>
      </c>
      <c r="BH56" s="213">
        <f>(BG56-AR56)*-1</f>
        <v>0</v>
      </c>
      <c r="BI56" s="214">
        <v>1.03</v>
      </c>
      <c r="BJ56" s="215">
        <f>BI56/BA56</f>
        <v>4.282744282744283E-2</v>
      </c>
      <c r="BK56" s="59"/>
      <c r="BL56" s="59"/>
      <c r="BM56" s="59"/>
    </row>
    <row r="57" spans="1:65" x14ac:dyDescent="0.2">
      <c r="A57" s="99" t="s">
        <v>23</v>
      </c>
      <c r="B57" s="104"/>
      <c r="C57" s="15">
        <v>18</v>
      </c>
      <c r="D57" s="56">
        <v>4.05</v>
      </c>
      <c r="E57" s="56">
        <f>D57*0.2</f>
        <v>0.81</v>
      </c>
      <c r="F57" s="58">
        <f>IF(C57&gt;0,D57/C57,0)</f>
        <v>0.22499999999999998</v>
      </c>
      <c r="G57" s="18">
        <v>28</v>
      </c>
      <c r="H57" s="21"/>
      <c r="I57" s="41">
        <v>50</v>
      </c>
      <c r="J57" s="42">
        <f>I57-C57</f>
        <v>32</v>
      </c>
      <c r="K57" s="43">
        <v>21.35</v>
      </c>
      <c r="L57" s="44">
        <f>K57-D57</f>
        <v>17.3</v>
      </c>
      <c r="M57" s="43">
        <f>K57*0.2</f>
        <v>4.2700000000000005</v>
      </c>
      <c r="N57" s="45">
        <f>IF(I57&gt;0,K57/I57,0)</f>
        <v>0.42700000000000005</v>
      </c>
      <c r="O57" s="46">
        <v>33</v>
      </c>
      <c r="P57" s="42">
        <f>(O57-G57)*-1</f>
        <v>-5</v>
      </c>
      <c r="Q57" s="47">
        <v>0.38</v>
      </c>
      <c r="R57" s="59"/>
      <c r="S57" s="59"/>
      <c r="T57" s="59"/>
      <c r="U57" s="260">
        <v>50</v>
      </c>
      <c r="V57" s="261">
        <f>U57-I57</f>
        <v>0</v>
      </c>
      <c r="W57" s="262">
        <v>22.7</v>
      </c>
      <c r="X57" s="263">
        <f>W57-K57</f>
        <v>1.3499999999999979</v>
      </c>
      <c r="Y57" s="264">
        <f>IF(K57&lt;&gt;0,(W57/K57)-1,"NEW")</f>
        <v>6.3231850117095867E-2</v>
      </c>
      <c r="Z57" s="262">
        <f>W57*0.2</f>
        <v>4.54</v>
      </c>
      <c r="AA57" s="265">
        <f>IF(U57&gt;0,W57/U57,0)</f>
        <v>0.45399999999999996</v>
      </c>
      <c r="AB57" s="266">
        <f>AA57-N57</f>
        <v>2.6999999999999913E-2</v>
      </c>
      <c r="AC57" s="267">
        <v>50</v>
      </c>
      <c r="AD57" s="268">
        <f>(AC57-O57)*-1</f>
        <v>-17</v>
      </c>
      <c r="AE57" s="269">
        <v>0.44</v>
      </c>
      <c r="AF57" s="270">
        <f>AE57/W57</f>
        <v>1.9383259911894275E-2</v>
      </c>
      <c r="AG57" s="59"/>
      <c r="AH57" s="59"/>
      <c r="AI57" s="59"/>
      <c r="AJ57" s="322">
        <v>50</v>
      </c>
      <c r="AK57" s="323">
        <f>AJ57-X57</f>
        <v>48.650000000000006</v>
      </c>
      <c r="AL57" s="324">
        <v>22.7</v>
      </c>
      <c r="AM57" s="325">
        <f>AL57-Z57</f>
        <v>18.16</v>
      </c>
      <c r="AN57" s="326">
        <f>IF(Z57&lt;&gt;0,(AL57/W57)-1,"NEW")</f>
        <v>0</v>
      </c>
      <c r="AO57" s="324">
        <f>AL57*0.2</f>
        <v>4.54</v>
      </c>
      <c r="AP57" s="327">
        <f>IF(AJ57&gt;0,AL57/AJ57,0)</f>
        <v>0.45399999999999996</v>
      </c>
      <c r="AQ57" s="328">
        <f>AP57-AC57</f>
        <v>-49.545999999999999</v>
      </c>
      <c r="AR57" s="329">
        <v>50</v>
      </c>
      <c r="AS57" s="330">
        <f>(AR57-AD57)*-1</f>
        <v>-67</v>
      </c>
      <c r="AT57" s="331">
        <v>0.44</v>
      </c>
      <c r="AU57" s="332">
        <f>AT57/AL57</f>
        <v>1.9383259911894275E-2</v>
      </c>
      <c r="AV57" s="59"/>
      <c r="AW57" s="59"/>
      <c r="AX57" s="59"/>
      <c r="AY57" s="205">
        <v>50</v>
      </c>
      <c r="AZ57" s="206">
        <f>AY57-AJ57</f>
        <v>0</v>
      </c>
      <c r="BA57" s="207">
        <v>22.7</v>
      </c>
      <c r="BB57" s="208">
        <f>BA57-AL57</f>
        <v>0</v>
      </c>
      <c r="BC57" s="209">
        <f>IF(AO57&lt;&gt;0,(BA57/AL57)-1,"NEW")</f>
        <v>0</v>
      </c>
      <c r="BD57" s="207">
        <f>BA57*0.2</f>
        <v>4.54</v>
      </c>
      <c r="BE57" s="210">
        <f>IF(AY57&gt;0,BA57/AY57,0)</f>
        <v>0.45399999999999996</v>
      </c>
      <c r="BF57" s="211">
        <f>BE57-AP57</f>
        <v>0</v>
      </c>
      <c r="BG57" s="212">
        <v>50</v>
      </c>
      <c r="BH57" s="213">
        <f>(BG57-AR57)*-1</f>
        <v>0</v>
      </c>
      <c r="BI57" s="214">
        <v>0.44</v>
      </c>
      <c r="BJ57" s="215">
        <f>BI57/BA57</f>
        <v>1.9383259911894275E-2</v>
      </c>
      <c r="BK57" s="59"/>
      <c r="BL57" s="59"/>
      <c r="BM57" s="59"/>
    </row>
    <row r="58" spans="1:65" x14ac:dyDescent="0.2">
      <c r="A58" s="99" t="s">
        <v>13</v>
      </c>
      <c r="B58" s="104">
        <v>248</v>
      </c>
      <c r="C58" s="15">
        <v>36</v>
      </c>
      <c r="D58" s="56">
        <v>35.6</v>
      </c>
      <c r="E58" s="56">
        <f>D58*0.2</f>
        <v>7.120000000000001</v>
      </c>
      <c r="F58" s="58">
        <f>IF(C58&gt;0,D58/C58,0)</f>
        <v>0.98888888888888893</v>
      </c>
      <c r="G58" s="18">
        <v>25</v>
      </c>
      <c r="H58" s="21"/>
      <c r="I58" s="41">
        <v>44</v>
      </c>
      <c r="J58" s="42">
        <f>I58-C58</f>
        <v>8</v>
      </c>
      <c r="K58" s="43">
        <v>46.85</v>
      </c>
      <c r="L58" s="44">
        <f>K58-D58</f>
        <v>11.25</v>
      </c>
      <c r="M58" s="43">
        <f>K58*0.2</f>
        <v>9.370000000000001</v>
      </c>
      <c r="N58" s="45">
        <f>IF(I58&gt;0,K58/I58,0)</f>
        <v>1.0647727272727272</v>
      </c>
      <c r="O58" s="46">
        <v>36</v>
      </c>
      <c r="P58" s="42">
        <f>(O58-G58)*-1</f>
        <v>-11</v>
      </c>
      <c r="Q58" s="47">
        <v>6.16</v>
      </c>
      <c r="R58" s="53"/>
      <c r="S58" s="53"/>
      <c r="T58" s="53"/>
      <c r="U58" s="260">
        <v>49</v>
      </c>
      <c r="V58" s="261">
        <f>U58-I58</f>
        <v>5</v>
      </c>
      <c r="W58" s="262">
        <v>50.95</v>
      </c>
      <c r="X58" s="263">
        <f>W58-K58</f>
        <v>4.1000000000000014</v>
      </c>
      <c r="Y58" s="264">
        <f>IF(K58&lt;&gt;0,(W58/K58)-1,"NEW")</f>
        <v>8.7513340448239108E-2</v>
      </c>
      <c r="Z58" s="262">
        <f>W58*0.2</f>
        <v>10.190000000000001</v>
      </c>
      <c r="AA58" s="265">
        <f>IF(U58&gt;0,W58/U58,0)</f>
        <v>1.0397959183673471</v>
      </c>
      <c r="AB58" s="266">
        <f>AA58-N58</f>
        <v>-2.4976808905380121E-2</v>
      </c>
      <c r="AC58" s="267">
        <v>51</v>
      </c>
      <c r="AD58" s="268">
        <f>(AC58-O58)*-1</f>
        <v>-15</v>
      </c>
      <c r="AE58" s="269">
        <v>6.16</v>
      </c>
      <c r="AF58" s="270">
        <f>AE58/W58</f>
        <v>0.12090284592737978</v>
      </c>
      <c r="AG58" s="53"/>
      <c r="AH58" s="53"/>
      <c r="AI58" s="53"/>
      <c r="AJ58" s="322">
        <v>49</v>
      </c>
      <c r="AK58" s="323">
        <f>AJ58-X58</f>
        <v>44.9</v>
      </c>
      <c r="AL58" s="324">
        <v>50.95</v>
      </c>
      <c r="AM58" s="325">
        <f>AL58-Z58</f>
        <v>40.760000000000005</v>
      </c>
      <c r="AN58" s="326">
        <f>IF(Z58&lt;&gt;0,(AL58/W58)-1,"NEW")</f>
        <v>0</v>
      </c>
      <c r="AO58" s="324">
        <f>AL58*0.2</f>
        <v>10.190000000000001</v>
      </c>
      <c r="AP58" s="327">
        <f>IF(AJ58&gt;0,AL58/AJ58,0)</f>
        <v>1.0397959183673471</v>
      </c>
      <c r="AQ58" s="328">
        <f>AP58-AC58</f>
        <v>-49.960204081632654</v>
      </c>
      <c r="AR58" s="329">
        <v>51</v>
      </c>
      <c r="AS58" s="330">
        <f>(AR58-AD58)*-1</f>
        <v>-66</v>
      </c>
      <c r="AT58" s="331">
        <v>6.16</v>
      </c>
      <c r="AU58" s="332">
        <f>AT58/AL58</f>
        <v>0.12090284592737978</v>
      </c>
      <c r="AV58" s="53"/>
      <c r="AW58" s="53"/>
      <c r="AX58" s="53"/>
      <c r="AY58" s="205">
        <v>49</v>
      </c>
      <c r="AZ58" s="206">
        <f>AY58-AJ58</f>
        <v>0</v>
      </c>
      <c r="BA58" s="207">
        <v>50.95</v>
      </c>
      <c r="BB58" s="208">
        <f>BA58-AL58</f>
        <v>0</v>
      </c>
      <c r="BC58" s="209">
        <f>IF(AO58&lt;&gt;0,(BA58/AL58)-1,"NEW")</f>
        <v>0</v>
      </c>
      <c r="BD58" s="207">
        <f>BA58*0.2</f>
        <v>10.190000000000001</v>
      </c>
      <c r="BE58" s="210">
        <f>IF(AY58&gt;0,BA58/AY58,0)</f>
        <v>1.0397959183673471</v>
      </c>
      <c r="BF58" s="211">
        <f>BE58-AP58</f>
        <v>0</v>
      </c>
      <c r="BG58" s="212">
        <v>51</v>
      </c>
      <c r="BH58" s="213">
        <f>(BG58-AR58)*-1</f>
        <v>0</v>
      </c>
      <c r="BI58" s="214">
        <v>6.16</v>
      </c>
      <c r="BJ58" s="215">
        <f>BI58/BA58</f>
        <v>0.12090284592737978</v>
      </c>
      <c r="BK58" s="53"/>
      <c r="BL58" s="53"/>
      <c r="BM58" s="53"/>
    </row>
    <row r="59" spans="1:65" x14ac:dyDescent="0.2">
      <c r="A59" s="93" t="s">
        <v>174</v>
      </c>
      <c r="B59" s="104">
        <v>131</v>
      </c>
      <c r="C59" s="15">
        <v>44</v>
      </c>
      <c r="D59" s="56">
        <v>23.7</v>
      </c>
      <c r="E59" s="56">
        <f>D59*0.2</f>
        <v>4.74</v>
      </c>
      <c r="F59" s="58">
        <f>IF(C59&gt;0,D59/C59,0)</f>
        <v>0.53863636363636358</v>
      </c>
      <c r="G59" s="18">
        <v>24</v>
      </c>
      <c r="H59" s="21"/>
      <c r="I59" s="41">
        <v>45</v>
      </c>
      <c r="J59" s="42">
        <f>I59-C59</f>
        <v>1</v>
      </c>
      <c r="K59" s="43">
        <v>24.65</v>
      </c>
      <c r="L59" s="44">
        <f>K59-D59</f>
        <v>0.94999999999999929</v>
      </c>
      <c r="M59" s="43">
        <f>K59*0.2</f>
        <v>4.93</v>
      </c>
      <c r="N59" s="45">
        <f>IF(I59&gt;0,K59/I59,0)</f>
        <v>0.5477777777777777</v>
      </c>
      <c r="O59" s="46">
        <v>35</v>
      </c>
      <c r="P59" s="42">
        <f>(O59-G59)*-1</f>
        <v>-11</v>
      </c>
      <c r="Q59" s="47">
        <v>7.0000000000000007E-2</v>
      </c>
      <c r="R59" s="53"/>
      <c r="S59" s="53"/>
      <c r="T59" s="53"/>
      <c r="U59" s="260">
        <v>46</v>
      </c>
      <c r="V59" s="261">
        <f>U59-I59</f>
        <v>1</v>
      </c>
      <c r="W59" s="262">
        <v>26.05</v>
      </c>
      <c r="X59" s="263">
        <f>W59-K59</f>
        <v>1.4000000000000021</v>
      </c>
      <c r="Y59" s="264">
        <f>IF(K59&lt;&gt;0,(W59/K59)-1,"NEW")</f>
        <v>5.6795131845841951E-2</v>
      </c>
      <c r="Z59" s="262">
        <f>W59*0.2</f>
        <v>5.2100000000000009</v>
      </c>
      <c r="AA59" s="265">
        <f>IF(U59&gt;0,W59/U59,0)</f>
        <v>0.56630434782608696</v>
      </c>
      <c r="AB59" s="266">
        <f>AA59-N59</f>
        <v>1.8526570048309265E-2</v>
      </c>
      <c r="AC59" s="267">
        <v>52</v>
      </c>
      <c r="AD59" s="268">
        <f>(AC59-O59)*-1</f>
        <v>-17</v>
      </c>
      <c r="AE59" s="269">
        <v>0.23</v>
      </c>
      <c r="AF59" s="270">
        <f>AE59/W59</f>
        <v>8.8291746641074864E-3</v>
      </c>
      <c r="AG59" s="53"/>
      <c r="AH59" s="53"/>
      <c r="AI59" s="53"/>
      <c r="AJ59" s="322">
        <v>46</v>
      </c>
      <c r="AK59" s="323">
        <f>AJ59-X59</f>
        <v>44.599999999999994</v>
      </c>
      <c r="AL59" s="324">
        <v>26.05</v>
      </c>
      <c r="AM59" s="325">
        <f>AL59-Z59</f>
        <v>20.84</v>
      </c>
      <c r="AN59" s="326">
        <f>IF(Z59&lt;&gt;0,(AL59/W59)-1,"NEW")</f>
        <v>0</v>
      </c>
      <c r="AO59" s="324">
        <f>AL59*0.2</f>
        <v>5.2100000000000009</v>
      </c>
      <c r="AP59" s="327">
        <f>IF(AJ59&gt;0,AL59/AJ59,0)</f>
        <v>0.56630434782608696</v>
      </c>
      <c r="AQ59" s="328">
        <f>AP59-AC59</f>
        <v>-51.43369565217391</v>
      </c>
      <c r="AR59" s="329">
        <v>52</v>
      </c>
      <c r="AS59" s="330">
        <f>(AR59-AD59)*-1</f>
        <v>-69</v>
      </c>
      <c r="AT59" s="331">
        <v>0.23</v>
      </c>
      <c r="AU59" s="332">
        <f>AT59/AL59</f>
        <v>8.8291746641074864E-3</v>
      </c>
      <c r="AV59" s="53"/>
      <c r="AW59" s="53"/>
      <c r="AX59" s="53"/>
      <c r="AY59" s="205">
        <v>46</v>
      </c>
      <c r="AZ59" s="206">
        <f>AY59-AJ59</f>
        <v>0</v>
      </c>
      <c r="BA59" s="207">
        <v>26.05</v>
      </c>
      <c r="BB59" s="208">
        <f>BA59-AL59</f>
        <v>0</v>
      </c>
      <c r="BC59" s="209">
        <f>IF(AO59&lt;&gt;0,(BA59/AL59)-1,"NEW")</f>
        <v>0</v>
      </c>
      <c r="BD59" s="207">
        <f>BA59*0.2</f>
        <v>5.2100000000000009</v>
      </c>
      <c r="BE59" s="210">
        <f>IF(AY59&gt;0,BA59/AY59,0)</f>
        <v>0.56630434782608696</v>
      </c>
      <c r="BF59" s="211">
        <f>BE59-AP59</f>
        <v>0</v>
      </c>
      <c r="BG59" s="212">
        <v>52</v>
      </c>
      <c r="BH59" s="213">
        <f>(BG59-AR59)*-1</f>
        <v>0</v>
      </c>
      <c r="BI59" s="214">
        <v>0.23</v>
      </c>
      <c r="BJ59" s="215">
        <f>BI59/BA59</f>
        <v>8.8291746641074864E-3</v>
      </c>
      <c r="BK59" s="53"/>
      <c r="BL59" s="53"/>
      <c r="BM59" s="53"/>
    </row>
    <row r="60" spans="1:65" x14ac:dyDescent="0.2">
      <c r="A60" s="93" t="s">
        <v>42</v>
      </c>
      <c r="B60" s="104">
        <v>28</v>
      </c>
      <c r="C60" s="15">
        <v>17</v>
      </c>
      <c r="D60" s="56">
        <v>3.8</v>
      </c>
      <c r="E60" s="56">
        <f>D60*0.2</f>
        <v>0.76</v>
      </c>
      <c r="F60" s="58">
        <f>IF(C60&gt;0,D60/C60,0)</f>
        <v>0.22352941176470587</v>
      </c>
      <c r="G60" s="18">
        <v>30</v>
      </c>
      <c r="H60" s="21"/>
      <c r="I60" s="41">
        <v>19</v>
      </c>
      <c r="J60" s="42">
        <f>I60-C60</f>
        <v>2</v>
      </c>
      <c r="K60" s="43">
        <v>4.2</v>
      </c>
      <c r="L60" s="44">
        <f>K60-D60</f>
        <v>0.40000000000000036</v>
      </c>
      <c r="M60" s="43">
        <f>K60*0.2</f>
        <v>0.84000000000000008</v>
      </c>
      <c r="N60" s="45">
        <f>IF(I60&gt;0,K60/I60,0)</f>
        <v>0.22105263157894739</v>
      </c>
      <c r="O60" s="46">
        <v>43</v>
      </c>
      <c r="P60" s="42">
        <f>(O60-G60)*-1</f>
        <v>-13</v>
      </c>
      <c r="Q60" s="47">
        <v>0.44</v>
      </c>
      <c r="R60" s="59"/>
      <c r="S60" s="59"/>
      <c r="T60" s="59"/>
      <c r="U60" s="260">
        <v>46</v>
      </c>
      <c r="V60" s="261">
        <f>U60-I60</f>
        <v>27</v>
      </c>
      <c r="W60" s="262">
        <v>23.8</v>
      </c>
      <c r="X60" s="263">
        <f>W60-K60</f>
        <v>19.600000000000001</v>
      </c>
      <c r="Y60" s="264">
        <f>IF(K60&lt;&gt;0,(W60/K60)-1,"NEW")</f>
        <v>4.666666666666667</v>
      </c>
      <c r="Z60" s="262">
        <f>W60*0.2</f>
        <v>4.7600000000000007</v>
      </c>
      <c r="AA60" s="265">
        <f>IF(U60&gt;0,W60/U60,0)</f>
        <v>0.5173913043478261</v>
      </c>
      <c r="AB60" s="266">
        <f>AA60-N60</f>
        <v>0.29633867276887871</v>
      </c>
      <c r="AC60" s="267">
        <v>53</v>
      </c>
      <c r="AD60" s="268">
        <f>(AC60-O60)*-1</f>
        <v>-10</v>
      </c>
      <c r="AE60" s="269">
        <v>2.78</v>
      </c>
      <c r="AF60" s="270">
        <f>AE60/W60</f>
        <v>0.11680672268907562</v>
      </c>
      <c r="AG60" s="59"/>
      <c r="AH60" s="59"/>
      <c r="AI60" s="59"/>
      <c r="AJ60" s="322">
        <v>46</v>
      </c>
      <c r="AK60" s="323">
        <f>AJ60-X60</f>
        <v>26.4</v>
      </c>
      <c r="AL60" s="324">
        <v>23.8</v>
      </c>
      <c r="AM60" s="325">
        <f>AL60-Z60</f>
        <v>19.04</v>
      </c>
      <c r="AN60" s="326">
        <f>IF(Z60&lt;&gt;0,(AL60/W60)-1,"NEW")</f>
        <v>0</v>
      </c>
      <c r="AO60" s="324">
        <f>AL60*0.2</f>
        <v>4.7600000000000007</v>
      </c>
      <c r="AP60" s="327">
        <f>IF(AJ60&gt;0,AL60/AJ60,0)</f>
        <v>0.5173913043478261</v>
      </c>
      <c r="AQ60" s="328">
        <f>AP60-AC60</f>
        <v>-52.482608695652175</v>
      </c>
      <c r="AR60" s="329">
        <v>53</v>
      </c>
      <c r="AS60" s="330">
        <f>(AR60-AD60)*-1</f>
        <v>-63</v>
      </c>
      <c r="AT60" s="331">
        <v>2.78</v>
      </c>
      <c r="AU60" s="332">
        <f>AT60/AL60</f>
        <v>0.11680672268907562</v>
      </c>
      <c r="AV60" s="59"/>
      <c r="AW60" s="59"/>
      <c r="AX60" s="59"/>
      <c r="AY60" s="205">
        <v>46</v>
      </c>
      <c r="AZ60" s="206">
        <f>AY60-AJ60</f>
        <v>0</v>
      </c>
      <c r="BA60" s="207">
        <v>23.8</v>
      </c>
      <c r="BB60" s="208">
        <f>BA60-AL60</f>
        <v>0</v>
      </c>
      <c r="BC60" s="209">
        <f>IF(AO60&lt;&gt;0,(BA60/AL60)-1,"NEW")</f>
        <v>0</v>
      </c>
      <c r="BD60" s="207">
        <f>BA60*0.2</f>
        <v>4.7600000000000007</v>
      </c>
      <c r="BE60" s="210">
        <f>IF(AY60&gt;0,BA60/AY60,0)</f>
        <v>0.5173913043478261</v>
      </c>
      <c r="BF60" s="211">
        <f>BE60-AP60</f>
        <v>0</v>
      </c>
      <c r="BG60" s="212">
        <v>53</v>
      </c>
      <c r="BH60" s="213">
        <f>(BG60-AR60)*-1</f>
        <v>0</v>
      </c>
      <c r="BI60" s="214">
        <v>2.78</v>
      </c>
      <c r="BJ60" s="215">
        <f>BI60/BA60</f>
        <v>0.11680672268907562</v>
      </c>
      <c r="BK60" s="59"/>
      <c r="BL60" s="59"/>
      <c r="BM60" s="59"/>
    </row>
    <row r="61" spans="1:65" x14ac:dyDescent="0.2">
      <c r="A61" s="99" t="s">
        <v>61</v>
      </c>
      <c r="B61" s="104">
        <v>20</v>
      </c>
      <c r="C61" s="15">
        <v>6</v>
      </c>
      <c r="D61" s="56">
        <v>1.25</v>
      </c>
      <c r="E61" s="56">
        <f>D61*0.2</f>
        <v>0.25</v>
      </c>
      <c r="F61" s="58">
        <f>IF(C61&gt;0,D61/C61,0)</f>
        <v>0.20833333333333334</v>
      </c>
      <c r="G61" s="18">
        <v>38</v>
      </c>
      <c r="H61" s="21"/>
      <c r="I61" s="41">
        <v>7</v>
      </c>
      <c r="J61" s="42">
        <f>I61-C61</f>
        <v>1</v>
      </c>
      <c r="K61" s="43">
        <v>1.45</v>
      </c>
      <c r="L61" s="44">
        <f>K61-D61</f>
        <v>0.19999999999999996</v>
      </c>
      <c r="M61" s="43">
        <f>K61*0.2</f>
        <v>0.28999999999999998</v>
      </c>
      <c r="N61" s="45">
        <f>IF(I61&gt;0,K61/I61,0)</f>
        <v>0.20714285714285713</v>
      </c>
      <c r="O61" s="46">
        <v>62</v>
      </c>
      <c r="P61" s="42">
        <f>(O61-G61)*-1</f>
        <v>-24</v>
      </c>
      <c r="Q61" s="47">
        <v>0.02</v>
      </c>
      <c r="R61" s="59"/>
      <c r="S61" s="59"/>
      <c r="T61" s="59"/>
      <c r="U61" s="260">
        <v>35</v>
      </c>
      <c r="V61" s="261">
        <f>U61-I61</f>
        <v>28</v>
      </c>
      <c r="W61" s="262">
        <v>9.65</v>
      </c>
      <c r="X61" s="263">
        <f>W61-K61</f>
        <v>8.2000000000000011</v>
      </c>
      <c r="Y61" s="264">
        <f>IF(K61&lt;&gt;0,(W61/K61)-1,"NEW")</f>
        <v>5.6551724137931041</v>
      </c>
      <c r="Z61" s="262">
        <f>W61*0.2</f>
        <v>1.9300000000000002</v>
      </c>
      <c r="AA61" s="265">
        <f>IF(U61&gt;0,W61/U61,0)</f>
        <v>0.27571428571428575</v>
      </c>
      <c r="AB61" s="266">
        <f>AA61-N61</f>
        <v>6.8571428571428616E-2</v>
      </c>
      <c r="AC61" s="267">
        <v>54</v>
      </c>
      <c r="AD61" s="268">
        <f>(AC61-O61)*-1</f>
        <v>8</v>
      </c>
      <c r="AE61" s="269">
        <v>0.7</v>
      </c>
      <c r="AF61" s="270">
        <f>AE61/W61</f>
        <v>7.2538860103626937E-2</v>
      </c>
      <c r="AG61" s="59"/>
      <c r="AH61" s="59"/>
      <c r="AI61" s="59"/>
      <c r="AJ61" s="322">
        <v>35</v>
      </c>
      <c r="AK61" s="323">
        <f>AJ61-X61</f>
        <v>26.799999999999997</v>
      </c>
      <c r="AL61" s="324">
        <v>9.65</v>
      </c>
      <c r="AM61" s="325">
        <f>AL61-Z61</f>
        <v>7.7200000000000006</v>
      </c>
      <c r="AN61" s="326">
        <f>IF(Z61&lt;&gt;0,(AL61/W61)-1,"NEW")</f>
        <v>0</v>
      </c>
      <c r="AO61" s="324">
        <f>AL61*0.2</f>
        <v>1.9300000000000002</v>
      </c>
      <c r="AP61" s="327">
        <f>IF(AJ61&gt;0,AL61/AJ61,0)</f>
        <v>0.27571428571428575</v>
      </c>
      <c r="AQ61" s="328">
        <f>AP61-AC61</f>
        <v>-53.724285714285713</v>
      </c>
      <c r="AR61" s="329">
        <v>54</v>
      </c>
      <c r="AS61" s="330">
        <f>(AR61-AD61)*-1</f>
        <v>-46</v>
      </c>
      <c r="AT61" s="331">
        <v>0.7</v>
      </c>
      <c r="AU61" s="332">
        <f>AT61/AL61</f>
        <v>7.2538860103626937E-2</v>
      </c>
      <c r="AV61" s="59"/>
      <c r="AW61" s="59"/>
      <c r="AX61" s="59"/>
      <c r="AY61" s="205">
        <v>35</v>
      </c>
      <c r="AZ61" s="206">
        <f>AY61-AJ61</f>
        <v>0</v>
      </c>
      <c r="BA61" s="207">
        <v>9.65</v>
      </c>
      <c r="BB61" s="208">
        <f>BA61-AL61</f>
        <v>0</v>
      </c>
      <c r="BC61" s="209">
        <f>IF(AO61&lt;&gt;0,(BA61/AL61)-1,"NEW")</f>
        <v>0</v>
      </c>
      <c r="BD61" s="207">
        <f>BA61*0.2</f>
        <v>1.9300000000000002</v>
      </c>
      <c r="BE61" s="210">
        <f>IF(AY61&gt;0,BA61/AY61,0)</f>
        <v>0.27571428571428575</v>
      </c>
      <c r="BF61" s="211">
        <f>BE61-AP61</f>
        <v>0</v>
      </c>
      <c r="BG61" s="212">
        <v>54</v>
      </c>
      <c r="BH61" s="213">
        <f>(BG61-AR61)*-1</f>
        <v>0</v>
      </c>
      <c r="BI61" s="214">
        <v>0.7</v>
      </c>
      <c r="BJ61" s="215">
        <f>BI61/BA61</f>
        <v>7.2538860103626937E-2</v>
      </c>
      <c r="BK61" s="59"/>
      <c r="BL61" s="59"/>
      <c r="BM61" s="59"/>
    </row>
    <row r="62" spans="1:65" x14ac:dyDescent="0.2">
      <c r="A62" s="99" t="s">
        <v>40</v>
      </c>
      <c r="B62" s="104">
        <v>301</v>
      </c>
      <c r="C62" s="15">
        <v>0</v>
      </c>
      <c r="D62" s="56">
        <v>0</v>
      </c>
      <c r="E62" s="56">
        <f>D62*0.2</f>
        <v>0</v>
      </c>
      <c r="F62" s="58">
        <f>IF(C62&gt;0,D62/C62,0)</f>
        <v>0</v>
      </c>
      <c r="G62" s="18">
        <v>97</v>
      </c>
      <c r="H62" s="21"/>
      <c r="I62" s="41">
        <v>18</v>
      </c>
      <c r="J62" s="42">
        <f>I62-C62</f>
        <v>18</v>
      </c>
      <c r="K62" s="43">
        <v>5.45</v>
      </c>
      <c r="L62" s="44">
        <f>K62-D62</f>
        <v>5.45</v>
      </c>
      <c r="M62" s="43">
        <f>K62*0.2</f>
        <v>1.0900000000000001</v>
      </c>
      <c r="N62" s="45">
        <f>IF(I62&gt;0,K62/I62,0)</f>
        <v>0.30277777777777781</v>
      </c>
      <c r="O62" s="46">
        <v>47</v>
      </c>
      <c r="P62" s="42">
        <f>(O62-G62)*-1</f>
        <v>50</v>
      </c>
      <c r="Q62" s="47">
        <v>0.67</v>
      </c>
      <c r="R62" s="59"/>
      <c r="S62" s="59"/>
      <c r="T62" s="59"/>
      <c r="U62" s="260">
        <v>29</v>
      </c>
      <c r="V62" s="261">
        <f>U62-I62</f>
        <v>11</v>
      </c>
      <c r="W62" s="262">
        <v>9.0500000000000007</v>
      </c>
      <c r="X62" s="263">
        <f>W62-K62</f>
        <v>3.6000000000000005</v>
      </c>
      <c r="Y62" s="264">
        <f>IF(K62&lt;&gt;0,(W62/K62)-1,"NEW")</f>
        <v>0.66055045871559637</v>
      </c>
      <c r="Z62" s="262">
        <f>W62*0.2</f>
        <v>1.8100000000000003</v>
      </c>
      <c r="AA62" s="265">
        <f>IF(U62&gt;0,W62/U62,0)</f>
        <v>0.31206896551724139</v>
      </c>
      <c r="AB62" s="266">
        <f>AA62-N62</f>
        <v>9.29118773946358E-3</v>
      </c>
      <c r="AC62" s="267">
        <v>55</v>
      </c>
      <c r="AD62" s="268">
        <f>(AC62-O62)*-1</f>
        <v>-8</v>
      </c>
      <c r="AE62" s="269">
        <v>0.87</v>
      </c>
      <c r="AF62" s="270">
        <f>AE62/W62</f>
        <v>9.6132596685082866E-2</v>
      </c>
      <c r="AG62" s="59"/>
      <c r="AH62" s="59"/>
      <c r="AI62" s="59"/>
      <c r="AJ62" s="322">
        <v>29</v>
      </c>
      <c r="AK62" s="323">
        <f>AJ62-X62</f>
        <v>25.4</v>
      </c>
      <c r="AL62" s="324">
        <v>9.0500000000000007</v>
      </c>
      <c r="AM62" s="325">
        <f>AL62-Z62</f>
        <v>7.24</v>
      </c>
      <c r="AN62" s="326">
        <f>IF(Z62&lt;&gt;0,(AL62/W62)-1,"NEW")</f>
        <v>0</v>
      </c>
      <c r="AO62" s="324">
        <f>AL62*0.2</f>
        <v>1.8100000000000003</v>
      </c>
      <c r="AP62" s="327">
        <f>IF(AJ62&gt;0,AL62/AJ62,0)</f>
        <v>0.31206896551724139</v>
      </c>
      <c r="AQ62" s="328">
        <f>AP62-AC62</f>
        <v>-54.687931034482759</v>
      </c>
      <c r="AR62" s="329">
        <v>55</v>
      </c>
      <c r="AS62" s="330">
        <f>(AR62-AD62)*-1</f>
        <v>-63</v>
      </c>
      <c r="AT62" s="331">
        <v>0.87</v>
      </c>
      <c r="AU62" s="332">
        <f>AT62/AL62</f>
        <v>9.6132596685082866E-2</v>
      </c>
      <c r="AV62" s="59"/>
      <c r="AW62" s="59"/>
      <c r="AX62" s="59"/>
      <c r="AY62" s="205">
        <v>29</v>
      </c>
      <c r="AZ62" s="206">
        <f>AY62-AJ62</f>
        <v>0</v>
      </c>
      <c r="BA62" s="207">
        <v>9.0500000000000007</v>
      </c>
      <c r="BB62" s="208">
        <f>BA62-AL62</f>
        <v>0</v>
      </c>
      <c r="BC62" s="209">
        <f>IF(AO62&lt;&gt;0,(BA62/AL62)-1,"NEW")</f>
        <v>0</v>
      </c>
      <c r="BD62" s="207">
        <f>BA62*0.2</f>
        <v>1.8100000000000003</v>
      </c>
      <c r="BE62" s="210">
        <f>IF(AY62&gt;0,BA62/AY62,0)</f>
        <v>0.31206896551724139</v>
      </c>
      <c r="BF62" s="211">
        <f>BE62-AP62</f>
        <v>0</v>
      </c>
      <c r="BG62" s="212">
        <v>55</v>
      </c>
      <c r="BH62" s="213">
        <f>(BG62-AR62)*-1</f>
        <v>0</v>
      </c>
      <c r="BI62" s="214">
        <v>0.87</v>
      </c>
      <c r="BJ62" s="215">
        <f>BI62/BA62</f>
        <v>9.6132596685082866E-2</v>
      </c>
      <c r="BK62" s="59"/>
      <c r="BL62" s="59"/>
      <c r="BM62" s="59"/>
    </row>
    <row r="63" spans="1:65" x14ac:dyDescent="0.2">
      <c r="A63" s="99" t="s">
        <v>32</v>
      </c>
      <c r="B63" s="104">
        <v>861</v>
      </c>
      <c r="C63" s="15">
        <v>9</v>
      </c>
      <c r="D63" s="56">
        <v>2.5499999999999998</v>
      </c>
      <c r="E63" s="56">
        <f>D63*0.2</f>
        <v>0.51</v>
      </c>
      <c r="F63" s="58">
        <f>IF(C63&gt;0,D63/C63,0)</f>
        <v>0.28333333333333333</v>
      </c>
      <c r="G63" s="18">
        <v>33</v>
      </c>
      <c r="H63" s="21"/>
      <c r="I63" s="41">
        <v>26</v>
      </c>
      <c r="J63" s="42">
        <f>I63-C63</f>
        <v>17</v>
      </c>
      <c r="K63" s="43">
        <v>6.05</v>
      </c>
      <c r="L63" s="44">
        <f>K63-D63</f>
        <v>3.5</v>
      </c>
      <c r="M63" s="43">
        <f>K63*0.2</f>
        <v>1.21</v>
      </c>
      <c r="N63" s="45">
        <f>IF(I63&gt;0,K63/I63,0)</f>
        <v>0.2326923076923077</v>
      </c>
      <c r="O63" s="46">
        <v>40</v>
      </c>
      <c r="P63" s="42">
        <f>(O63-G63)*-1</f>
        <v>-7</v>
      </c>
      <c r="Q63" s="47">
        <v>0.14000000000000001</v>
      </c>
      <c r="R63" s="59"/>
      <c r="S63" s="59"/>
      <c r="T63" s="59"/>
      <c r="U63" s="260">
        <v>26</v>
      </c>
      <c r="V63" s="261">
        <f>U63-I63</f>
        <v>0</v>
      </c>
      <c r="W63" s="262">
        <v>6.1</v>
      </c>
      <c r="X63" s="263">
        <f>W63-K63</f>
        <v>4.9999999999999822E-2</v>
      </c>
      <c r="Y63" s="264">
        <f>IF(K63&lt;&gt;0,(W63/K63)-1,"NEW")</f>
        <v>8.2644628099173278E-3</v>
      </c>
      <c r="Z63" s="262">
        <f>W63*0.2</f>
        <v>1.22</v>
      </c>
      <c r="AA63" s="265">
        <f>IF(U63&gt;0,W63/U63,0)</f>
        <v>0.23461538461538461</v>
      </c>
      <c r="AB63" s="266">
        <f>AA63-N63</f>
        <v>1.9230769230769162E-3</v>
      </c>
      <c r="AC63" s="267">
        <v>56</v>
      </c>
      <c r="AD63" s="268">
        <f>(AC63-O63)*-1</f>
        <v>-16</v>
      </c>
      <c r="AE63" s="269">
        <v>0.16</v>
      </c>
      <c r="AF63" s="270">
        <f>AE63/W63</f>
        <v>2.6229508196721315E-2</v>
      </c>
      <c r="AG63" s="59"/>
      <c r="AH63" s="59"/>
      <c r="AI63" s="59"/>
      <c r="AJ63" s="322">
        <v>26</v>
      </c>
      <c r="AK63" s="323">
        <f>AJ63-X63</f>
        <v>25.95</v>
      </c>
      <c r="AL63" s="324">
        <v>6.1</v>
      </c>
      <c r="AM63" s="325">
        <f>AL63-Z63</f>
        <v>4.88</v>
      </c>
      <c r="AN63" s="326">
        <f>IF(Z63&lt;&gt;0,(AL63/W63)-1,"NEW")</f>
        <v>0</v>
      </c>
      <c r="AO63" s="324">
        <f>AL63*0.2</f>
        <v>1.22</v>
      </c>
      <c r="AP63" s="327">
        <f>IF(AJ63&gt;0,AL63/AJ63,0)</f>
        <v>0.23461538461538461</v>
      </c>
      <c r="AQ63" s="328">
        <f>AP63-AC63</f>
        <v>-55.765384615384619</v>
      </c>
      <c r="AR63" s="329">
        <v>56</v>
      </c>
      <c r="AS63" s="330">
        <f>(AR63-AD63)*-1</f>
        <v>-72</v>
      </c>
      <c r="AT63" s="331">
        <v>0.16</v>
      </c>
      <c r="AU63" s="332">
        <f>AT63/AL63</f>
        <v>2.6229508196721315E-2</v>
      </c>
      <c r="AV63" s="59"/>
      <c r="AW63" s="59"/>
      <c r="AX63" s="59"/>
      <c r="AY63" s="205">
        <v>26</v>
      </c>
      <c r="AZ63" s="206">
        <f>AY63-AJ63</f>
        <v>0</v>
      </c>
      <c r="BA63" s="207">
        <v>6.1</v>
      </c>
      <c r="BB63" s="208">
        <f>BA63-AL63</f>
        <v>0</v>
      </c>
      <c r="BC63" s="209">
        <f>IF(AO63&lt;&gt;0,(BA63/AL63)-1,"NEW")</f>
        <v>0</v>
      </c>
      <c r="BD63" s="207">
        <f>BA63*0.2</f>
        <v>1.22</v>
      </c>
      <c r="BE63" s="210">
        <f>IF(AY63&gt;0,BA63/AY63,0)</f>
        <v>0.23461538461538461</v>
      </c>
      <c r="BF63" s="211">
        <f>BE63-AP63</f>
        <v>0</v>
      </c>
      <c r="BG63" s="212">
        <v>56</v>
      </c>
      <c r="BH63" s="213">
        <f>(BG63-AR63)*-1</f>
        <v>0</v>
      </c>
      <c r="BI63" s="214">
        <v>0.16</v>
      </c>
      <c r="BJ63" s="215">
        <f>BI63/BA63</f>
        <v>2.6229508196721315E-2</v>
      </c>
      <c r="BK63" s="59"/>
      <c r="BL63" s="59"/>
      <c r="BM63" s="59"/>
    </row>
    <row r="64" spans="1:65" x14ac:dyDescent="0.2">
      <c r="A64" s="99" t="s">
        <v>43</v>
      </c>
      <c r="B64" s="104">
        <v>251</v>
      </c>
      <c r="C64" s="15">
        <v>0</v>
      </c>
      <c r="D64" s="56">
        <v>0</v>
      </c>
      <c r="E64" s="56">
        <f>D64*0.2</f>
        <v>0</v>
      </c>
      <c r="F64" s="58">
        <f>IF(C64&gt;0,D64/C64,0)</f>
        <v>0</v>
      </c>
      <c r="G64" s="18">
        <v>101</v>
      </c>
      <c r="H64" s="21"/>
      <c r="I64" s="41">
        <v>15</v>
      </c>
      <c r="J64" s="42">
        <f>I64-C64</f>
        <v>15</v>
      </c>
      <c r="K64" s="43">
        <v>4.1500000000000004</v>
      </c>
      <c r="L64" s="44">
        <f>K64-D64</f>
        <v>4.1500000000000004</v>
      </c>
      <c r="M64" s="43">
        <f>K64*0.2</f>
        <v>0.83000000000000007</v>
      </c>
      <c r="N64" s="45">
        <f>IF(I64&gt;0,K64/I64,0)</f>
        <v>0.27666666666666667</v>
      </c>
      <c r="O64" s="46">
        <v>51</v>
      </c>
      <c r="P64" s="42">
        <f>(O64-G64)*-1</f>
        <v>50</v>
      </c>
      <c r="Q64" s="47"/>
      <c r="R64" s="59"/>
      <c r="S64" s="59"/>
      <c r="T64" s="59"/>
      <c r="U64" s="260">
        <v>25</v>
      </c>
      <c r="V64" s="261">
        <f>U64-I64</f>
        <v>10</v>
      </c>
      <c r="W64" s="262">
        <v>9.4</v>
      </c>
      <c r="X64" s="263">
        <f>W64-K64</f>
        <v>5.25</v>
      </c>
      <c r="Y64" s="264">
        <f>IF(K64&lt;&gt;0,(W64/K64)-1,"NEW")</f>
        <v>1.2650602409638552</v>
      </c>
      <c r="Z64" s="262">
        <f>W64*0.2</f>
        <v>1.8800000000000001</v>
      </c>
      <c r="AA64" s="265">
        <f>IF(U64&gt;0,W64/U64,0)</f>
        <v>0.376</v>
      </c>
      <c r="AB64" s="266">
        <f>AA64-N64</f>
        <v>9.9333333333333329E-2</v>
      </c>
      <c r="AC64" s="267">
        <v>57</v>
      </c>
      <c r="AD64" s="268">
        <f>(AC64-O64)*-1</f>
        <v>-6</v>
      </c>
      <c r="AE64" s="269">
        <v>2.89</v>
      </c>
      <c r="AF64" s="270">
        <f>AE64/W64</f>
        <v>0.30744680851063833</v>
      </c>
      <c r="AG64" s="59"/>
      <c r="AH64" s="59"/>
      <c r="AI64" s="59"/>
      <c r="AJ64" s="322">
        <v>25</v>
      </c>
      <c r="AK64" s="323">
        <f>AJ64-X64</f>
        <v>19.75</v>
      </c>
      <c r="AL64" s="324">
        <v>9.4</v>
      </c>
      <c r="AM64" s="325">
        <f>AL64-Z64</f>
        <v>7.5200000000000005</v>
      </c>
      <c r="AN64" s="326">
        <f>IF(Z64&lt;&gt;0,(AL64/W64)-1,"NEW")</f>
        <v>0</v>
      </c>
      <c r="AO64" s="324">
        <f>AL64*0.2</f>
        <v>1.8800000000000001</v>
      </c>
      <c r="AP64" s="327">
        <f>IF(AJ64&gt;0,AL64/AJ64,0)</f>
        <v>0.376</v>
      </c>
      <c r="AQ64" s="328">
        <f>AP64-AC64</f>
        <v>-56.624000000000002</v>
      </c>
      <c r="AR64" s="329">
        <v>57</v>
      </c>
      <c r="AS64" s="330">
        <f>(AR64-AD64)*-1</f>
        <v>-63</v>
      </c>
      <c r="AT64" s="331">
        <v>2.89</v>
      </c>
      <c r="AU64" s="332">
        <f>AT64/AL64</f>
        <v>0.30744680851063833</v>
      </c>
      <c r="AV64" s="59"/>
      <c r="AW64" s="59"/>
      <c r="AX64" s="59"/>
      <c r="AY64" s="205">
        <v>25</v>
      </c>
      <c r="AZ64" s="206">
        <f>AY64-AJ64</f>
        <v>0</v>
      </c>
      <c r="BA64" s="207">
        <v>9.4</v>
      </c>
      <c r="BB64" s="208">
        <f>BA64-AL64</f>
        <v>0</v>
      </c>
      <c r="BC64" s="209">
        <f>IF(AO64&lt;&gt;0,(BA64/AL64)-1,"NEW")</f>
        <v>0</v>
      </c>
      <c r="BD64" s="207">
        <f>BA64*0.2</f>
        <v>1.8800000000000001</v>
      </c>
      <c r="BE64" s="210">
        <f>IF(AY64&gt;0,BA64/AY64,0)</f>
        <v>0.376</v>
      </c>
      <c r="BF64" s="211">
        <f>BE64-AP64</f>
        <v>0</v>
      </c>
      <c r="BG64" s="212">
        <v>57</v>
      </c>
      <c r="BH64" s="213">
        <f>(BG64-AR64)*-1</f>
        <v>0</v>
      </c>
      <c r="BI64" s="214">
        <v>2.89</v>
      </c>
      <c r="BJ64" s="215">
        <f>BI64/BA64</f>
        <v>0.30744680851063833</v>
      </c>
      <c r="BK64" s="59"/>
      <c r="BL64" s="59"/>
      <c r="BM64" s="59"/>
    </row>
    <row r="65" spans="1:65" x14ac:dyDescent="0.2">
      <c r="A65" s="99" t="s">
        <v>27</v>
      </c>
      <c r="B65" s="104"/>
      <c r="C65" s="15">
        <v>17</v>
      </c>
      <c r="D65" s="56">
        <v>5.6</v>
      </c>
      <c r="E65" s="56">
        <f>D65*0.2</f>
        <v>1.1199999999999999</v>
      </c>
      <c r="F65" s="58">
        <f>IF(C65&gt;0,D65/C65,0)</f>
        <v>0.32941176470588235</v>
      </c>
      <c r="G65" s="18">
        <v>29</v>
      </c>
      <c r="H65" s="21"/>
      <c r="I65" s="41">
        <v>22</v>
      </c>
      <c r="J65" s="42">
        <f>I65-C65</f>
        <v>5</v>
      </c>
      <c r="K65" s="43">
        <v>8.1999999999999993</v>
      </c>
      <c r="L65" s="44">
        <f>K65-D65</f>
        <v>2.5999999999999996</v>
      </c>
      <c r="M65" s="43">
        <f>K65*0.2</f>
        <v>1.64</v>
      </c>
      <c r="N65" s="45">
        <f>IF(I65&gt;0,K65/I65,0)</f>
        <v>0.37272727272727268</v>
      </c>
      <c r="O65" s="46">
        <v>42</v>
      </c>
      <c r="P65" s="42">
        <f>(O65-G65)*-1</f>
        <v>-13</v>
      </c>
      <c r="Q65" s="47">
        <v>0.11</v>
      </c>
      <c r="R65" s="59"/>
      <c r="S65" s="59"/>
      <c r="T65" s="59"/>
      <c r="U65" s="260">
        <v>23</v>
      </c>
      <c r="V65" s="261">
        <f>U65-I65</f>
        <v>1</v>
      </c>
      <c r="W65" s="262">
        <v>9.9499999999999993</v>
      </c>
      <c r="X65" s="263">
        <f>W65-K65</f>
        <v>1.75</v>
      </c>
      <c r="Y65" s="264">
        <f>IF(K65&lt;&gt;0,(W65/K65)-1,"NEW")</f>
        <v>0.21341463414634143</v>
      </c>
      <c r="Z65" s="262">
        <f>W65*0.2</f>
        <v>1.99</v>
      </c>
      <c r="AA65" s="265">
        <f>IF(U65&gt;0,W65/U65,0)</f>
        <v>0.43260869565217386</v>
      </c>
      <c r="AB65" s="266">
        <f>AA65-N65</f>
        <v>5.9881422924901173E-2</v>
      </c>
      <c r="AC65" s="267">
        <v>58</v>
      </c>
      <c r="AD65" s="268">
        <f>(AC65-O65)*-1</f>
        <v>-16</v>
      </c>
      <c r="AE65" s="269">
        <v>0.13</v>
      </c>
      <c r="AF65" s="270">
        <f>AE65/W65</f>
        <v>1.3065326633165831E-2</v>
      </c>
      <c r="AG65" s="59"/>
      <c r="AH65" s="59"/>
      <c r="AI65" s="59"/>
      <c r="AJ65" s="322">
        <v>23</v>
      </c>
      <c r="AK65" s="323">
        <f>AJ65-X65</f>
        <v>21.25</v>
      </c>
      <c r="AL65" s="324">
        <v>9.9499999999999993</v>
      </c>
      <c r="AM65" s="325">
        <f>AL65-Z65</f>
        <v>7.9599999999999991</v>
      </c>
      <c r="AN65" s="326">
        <f>IF(Z65&lt;&gt;0,(AL65/W65)-1,"NEW")</f>
        <v>0</v>
      </c>
      <c r="AO65" s="324">
        <f>AL65*0.2</f>
        <v>1.99</v>
      </c>
      <c r="AP65" s="327">
        <f>IF(AJ65&gt;0,AL65/AJ65,0)</f>
        <v>0.43260869565217386</v>
      </c>
      <c r="AQ65" s="328">
        <f>AP65-AC65</f>
        <v>-57.567391304347829</v>
      </c>
      <c r="AR65" s="329">
        <v>58</v>
      </c>
      <c r="AS65" s="330">
        <f>(AR65-AD65)*-1</f>
        <v>-74</v>
      </c>
      <c r="AT65" s="331">
        <v>0.13</v>
      </c>
      <c r="AU65" s="332">
        <f>AT65/AL65</f>
        <v>1.3065326633165831E-2</v>
      </c>
      <c r="AV65" s="59"/>
      <c r="AW65" s="59"/>
      <c r="AX65" s="59"/>
      <c r="AY65" s="205">
        <v>23</v>
      </c>
      <c r="AZ65" s="206">
        <f>AY65-AJ65</f>
        <v>0</v>
      </c>
      <c r="BA65" s="207">
        <v>9.9499999999999993</v>
      </c>
      <c r="BB65" s="208">
        <f>BA65-AL65</f>
        <v>0</v>
      </c>
      <c r="BC65" s="209">
        <f>IF(AO65&lt;&gt;0,(BA65/AL65)-1,"NEW")</f>
        <v>0</v>
      </c>
      <c r="BD65" s="207">
        <f>BA65*0.2</f>
        <v>1.99</v>
      </c>
      <c r="BE65" s="210">
        <f>IF(AY65&gt;0,BA65/AY65,0)</f>
        <v>0.43260869565217386</v>
      </c>
      <c r="BF65" s="211">
        <f>BE65-AP65</f>
        <v>0</v>
      </c>
      <c r="BG65" s="212">
        <v>58</v>
      </c>
      <c r="BH65" s="213">
        <f>(BG65-AR65)*-1</f>
        <v>0</v>
      </c>
      <c r="BI65" s="214">
        <v>0.13</v>
      </c>
      <c r="BJ65" s="215">
        <f>BI65/BA65</f>
        <v>1.3065326633165831E-2</v>
      </c>
      <c r="BK65" s="59"/>
      <c r="BL65" s="59"/>
      <c r="BM65" s="59"/>
    </row>
    <row r="66" spans="1:65" x14ac:dyDescent="0.2">
      <c r="A66" s="103" t="s">
        <v>154</v>
      </c>
      <c r="B66" s="104">
        <v>7</v>
      </c>
      <c r="C66" s="15">
        <v>0</v>
      </c>
      <c r="D66" s="56">
        <v>0</v>
      </c>
      <c r="E66" s="56">
        <f>D66*0.2</f>
        <v>0</v>
      </c>
      <c r="F66" s="58">
        <f>IF(C66&gt;0,D66/C66,0)</f>
        <v>0</v>
      </c>
      <c r="G66" s="18">
        <v>96</v>
      </c>
      <c r="H66" s="21"/>
      <c r="I66" s="41">
        <v>19</v>
      </c>
      <c r="J66" s="42">
        <f>I66-C66</f>
        <v>19</v>
      </c>
      <c r="K66" s="43">
        <v>6.85</v>
      </c>
      <c r="L66" s="44">
        <f>K66-D66</f>
        <v>6.85</v>
      </c>
      <c r="M66" s="43">
        <f>K66*0.2</f>
        <v>1.37</v>
      </c>
      <c r="N66" s="45">
        <f>IF(I66&gt;0,K66/I66,0)</f>
        <v>0.36052631578947364</v>
      </c>
      <c r="O66" s="46">
        <v>45</v>
      </c>
      <c r="P66" s="42">
        <f>(O66-G66)*-1</f>
        <v>51</v>
      </c>
      <c r="Q66" s="47">
        <v>0.34</v>
      </c>
      <c r="R66" s="59"/>
      <c r="S66" s="59"/>
      <c r="T66" s="59"/>
      <c r="U66" s="260">
        <v>23</v>
      </c>
      <c r="V66" s="261">
        <f>U66-I66</f>
        <v>4</v>
      </c>
      <c r="W66" s="262">
        <v>9.5500000000000007</v>
      </c>
      <c r="X66" s="263">
        <f>W66-K66</f>
        <v>2.7000000000000011</v>
      </c>
      <c r="Y66" s="264">
        <f>IF(K66&lt;&gt;0,(W66/K66)-1,"NEW")</f>
        <v>0.39416058394160602</v>
      </c>
      <c r="Z66" s="262">
        <f>W66*0.2</f>
        <v>1.9100000000000001</v>
      </c>
      <c r="AA66" s="265">
        <f>IF(U66&gt;0,W66/U66,0)</f>
        <v>0.41521739130434787</v>
      </c>
      <c r="AB66" s="266">
        <f>AA66-N66</f>
        <v>5.4691075514874232E-2</v>
      </c>
      <c r="AC66" s="267">
        <v>59</v>
      </c>
      <c r="AD66" s="268">
        <f>(AC66-O66)*-1</f>
        <v>-14</v>
      </c>
      <c r="AE66" s="269">
        <v>0.4</v>
      </c>
      <c r="AF66" s="270">
        <f>AE66/W66</f>
        <v>4.1884816753926704E-2</v>
      </c>
      <c r="AG66" s="59"/>
      <c r="AH66" s="59"/>
      <c r="AI66" s="59"/>
      <c r="AJ66" s="322">
        <v>23</v>
      </c>
      <c r="AK66" s="323">
        <f>AJ66-X66</f>
        <v>20.299999999999997</v>
      </c>
      <c r="AL66" s="324">
        <v>9.5500000000000007</v>
      </c>
      <c r="AM66" s="325">
        <f>AL66-Z66</f>
        <v>7.6400000000000006</v>
      </c>
      <c r="AN66" s="326">
        <f>IF(Z66&lt;&gt;0,(AL66/W66)-1,"NEW")</f>
        <v>0</v>
      </c>
      <c r="AO66" s="324">
        <f>AL66*0.2</f>
        <v>1.9100000000000001</v>
      </c>
      <c r="AP66" s="327">
        <f>IF(AJ66&gt;0,AL66/AJ66,0)</f>
        <v>0.41521739130434787</v>
      </c>
      <c r="AQ66" s="328">
        <f>AP66-AC66</f>
        <v>-58.584782608695654</v>
      </c>
      <c r="AR66" s="329">
        <v>59</v>
      </c>
      <c r="AS66" s="330">
        <f>(AR66-AD66)*-1</f>
        <v>-73</v>
      </c>
      <c r="AT66" s="331">
        <v>0.4</v>
      </c>
      <c r="AU66" s="332">
        <f>AT66/AL66</f>
        <v>4.1884816753926704E-2</v>
      </c>
      <c r="AV66" s="59"/>
      <c r="AW66" s="59"/>
      <c r="AX66" s="59"/>
      <c r="AY66" s="205">
        <v>23</v>
      </c>
      <c r="AZ66" s="206">
        <f>AY66-AJ66</f>
        <v>0</v>
      </c>
      <c r="BA66" s="207">
        <v>9.5500000000000007</v>
      </c>
      <c r="BB66" s="208">
        <f>BA66-AL66</f>
        <v>0</v>
      </c>
      <c r="BC66" s="209">
        <f>IF(AO66&lt;&gt;0,(BA66/AL66)-1,"NEW")</f>
        <v>0</v>
      </c>
      <c r="BD66" s="207">
        <f>BA66*0.2</f>
        <v>1.9100000000000001</v>
      </c>
      <c r="BE66" s="210">
        <f>IF(AY66&gt;0,BA66/AY66,0)</f>
        <v>0.41521739130434787</v>
      </c>
      <c r="BF66" s="211">
        <f>BE66-AP66</f>
        <v>0</v>
      </c>
      <c r="BG66" s="212">
        <v>59</v>
      </c>
      <c r="BH66" s="213">
        <f>(BG66-AR66)*-1</f>
        <v>0</v>
      </c>
      <c r="BI66" s="214">
        <v>0.4</v>
      </c>
      <c r="BJ66" s="215">
        <f>BI66/BA66</f>
        <v>4.1884816753926704E-2</v>
      </c>
      <c r="BK66" s="59"/>
      <c r="BL66" s="59"/>
      <c r="BM66" s="59"/>
    </row>
    <row r="67" spans="1:65" x14ac:dyDescent="0.2">
      <c r="A67" s="99" t="s">
        <v>26</v>
      </c>
      <c r="B67" s="104"/>
      <c r="C67" s="15">
        <v>0</v>
      </c>
      <c r="D67" s="56">
        <v>0</v>
      </c>
      <c r="E67" s="56">
        <f>D67*0.2</f>
        <v>0</v>
      </c>
      <c r="F67" s="58">
        <f>IF(C67&gt;0,D67/C67,0)</f>
        <v>0</v>
      </c>
      <c r="G67" s="18">
        <v>99</v>
      </c>
      <c r="H67" s="21"/>
      <c r="I67" s="41">
        <v>16</v>
      </c>
      <c r="J67" s="42">
        <f>I67-C67</f>
        <v>16</v>
      </c>
      <c r="K67" s="43">
        <v>9.75</v>
      </c>
      <c r="L67" s="44">
        <f>K67-D67</f>
        <v>9.75</v>
      </c>
      <c r="M67" s="43">
        <f>K67*0.2</f>
        <v>1.9500000000000002</v>
      </c>
      <c r="N67" s="45">
        <f>IF(I67&gt;0,K67/I67,0)</f>
        <v>0.609375</v>
      </c>
      <c r="O67" s="46">
        <v>49</v>
      </c>
      <c r="P67" s="42">
        <f>(O67-G67)*-1</f>
        <v>50</v>
      </c>
      <c r="Q67" s="47">
        <v>0.28999999999999998</v>
      </c>
      <c r="R67" s="59"/>
      <c r="S67" s="59"/>
      <c r="T67" s="59"/>
      <c r="U67" s="260">
        <v>17</v>
      </c>
      <c r="V67" s="261">
        <f>U67-I67</f>
        <v>1</v>
      </c>
      <c r="W67" s="262">
        <v>11.11</v>
      </c>
      <c r="X67" s="263">
        <f>W67-K67</f>
        <v>1.3599999999999994</v>
      </c>
      <c r="Y67" s="264">
        <f>IF(K67&lt;&gt;0,(W67/K67)-1,"NEW")</f>
        <v>0.13948717948717948</v>
      </c>
      <c r="Z67" s="262">
        <f>W67*0.2</f>
        <v>2.222</v>
      </c>
      <c r="AA67" s="265">
        <f>IF(U67&gt;0,W67/U67,0)</f>
        <v>0.6535294117647058</v>
      </c>
      <c r="AB67" s="266">
        <f>AA67-N67</f>
        <v>4.4154411764705803E-2</v>
      </c>
      <c r="AC67" s="267">
        <v>60</v>
      </c>
      <c r="AD67" s="268">
        <f>(AC67-O67)*-1</f>
        <v>-11</v>
      </c>
      <c r="AE67" s="269">
        <v>0.28999999999999998</v>
      </c>
      <c r="AF67" s="270">
        <f>AE67/W67</f>
        <v>2.6102610261026102E-2</v>
      </c>
      <c r="AG67" s="59"/>
      <c r="AH67" s="59"/>
      <c r="AI67" s="59"/>
      <c r="AJ67" s="322">
        <v>17</v>
      </c>
      <c r="AK67" s="323">
        <f>AJ67-X67</f>
        <v>15.64</v>
      </c>
      <c r="AL67" s="324">
        <v>11.11</v>
      </c>
      <c r="AM67" s="325">
        <f>AL67-Z67</f>
        <v>8.8879999999999999</v>
      </c>
      <c r="AN67" s="326">
        <f>IF(Z67&lt;&gt;0,(AL67/W67)-1,"NEW")</f>
        <v>0</v>
      </c>
      <c r="AO67" s="324">
        <f>AL67*0.2</f>
        <v>2.222</v>
      </c>
      <c r="AP67" s="327">
        <f>IF(AJ67&gt;0,AL67/AJ67,0)</f>
        <v>0.6535294117647058</v>
      </c>
      <c r="AQ67" s="328">
        <f>AP67-AC67</f>
        <v>-59.346470588235292</v>
      </c>
      <c r="AR67" s="329">
        <v>60</v>
      </c>
      <c r="AS67" s="330">
        <f>(AR67-AD67)*-1</f>
        <v>-71</v>
      </c>
      <c r="AT67" s="331">
        <v>0.28999999999999998</v>
      </c>
      <c r="AU67" s="332">
        <f>AT67/AL67</f>
        <v>2.6102610261026102E-2</v>
      </c>
      <c r="AV67" s="59"/>
      <c r="AW67" s="59"/>
      <c r="AX67" s="59"/>
      <c r="AY67" s="205">
        <v>17</v>
      </c>
      <c r="AZ67" s="206">
        <f>AY67-AJ67</f>
        <v>0</v>
      </c>
      <c r="BA67" s="207">
        <v>11.11</v>
      </c>
      <c r="BB67" s="208">
        <f>BA67-AL67</f>
        <v>0</v>
      </c>
      <c r="BC67" s="209">
        <f>IF(AO67&lt;&gt;0,(BA67/AL67)-1,"NEW")</f>
        <v>0</v>
      </c>
      <c r="BD67" s="207">
        <f>BA67*0.2</f>
        <v>2.222</v>
      </c>
      <c r="BE67" s="210">
        <f>IF(AY67&gt;0,BA67/AY67,0)</f>
        <v>0.6535294117647058</v>
      </c>
      <c r="BF67" s="211">
        <f>BE67-AP67</f>
        <v>0</v>
      </c>
      <c r="BG67" s="212">
        <v>60</v>
      </c>
      <c r="BH67" s="213">
        <f>(BG67-AR67)*-1</f>
        <v>0</v>
      </c>
      <c r="BI67" s="214">
        <v>0.28999999999999998</v>
      </c>
      <c r="BJ67" s="215">
        <f>BI67/BA67</f>
        <v>2.6102610261026102E-2</v>
      </c>
      <c r="BK67" s="59"/>
      <c r="BL67" s="59"/>
      <c r="BM67" s="59"/>
    </row>
    <row r="68" spans="1:65" x14ac:dyDescent="0.2">
      <c r="A68" s="103" t="s">
        <v>46</v>
      </c>
      <c r="B68" s="104"/>
      <c r="C68" s="15">
        <v>12</v>
      </c>
      <c r="D68" s="56">
        <v>3.5</v>
      </c>
      <c r="E68" s="56">
        <f>D68*0.2</f>
        <v>0.70000000000000007</v>
      </c>
      <c r="F68" s="58">
        <f>IF(C68&gt;0,D68/C68,0)</f>
        <v>0.29166666666666669</v>
      </c>
      <c r="G68" s="18">
        <v>32</v>
      </c>
      <c r="H68" s="21"/>
      <c r="I68" s="41">
        <v>13</v>
      </c>
      <c r="J68" s="42">
        <f>I68-C68</f>
        <v>1</v>
      </c>
      <c r="K68" s="43">
        <v>3.7</v>
      </c>
      <c r="L68" s="44">
        <f>K68-D68</f>
        <v>0.20000000000000018</v>
      </c>
      <c r="M68" s="43">
        <f>K68*0.2</f>
        <v>0.7400000000000001</v>
      </c>
      <c r="N68" s="45">
        <f>IF(I68&gt;0,K68/I68,0)</f>
        <v>0.2846153846153846</v>
      </c>
      <c r="O68" s="46">
        <v>53</v>
      </c>
      <c r="P68" s="42">
        <f>(O68-G68)*-1</f>
        <v>-21</v>
      </c>
      <c r="Q68" s="47">
        <v>0.02</v>
      </c>
      <c r="R68" s="59"/>
      <c r="S68" s="59"/>
      <c r="T68" s="59"/>
      <c r="U68" s="260">
        <v>17</v>
      </c>
      <c r="V68" s="261">
        <f>U68-I68</f>
        <v>4</v>
      </c>
      <c r="W68" s="262">
        <v>5.4</v>
      </c>
      <c r="X68" s="263">
        <f>W68-K68</f>
        <v>1.7000000000000002</v>
      </c>
      <c r="Y68" s="264">
        <f>IF(K68&lt;&gt;0,(W68/K68)-1,"NEW")</f>
        <v>0.45945945945945943</v>
      </c>
      <c r="Z68" s="262">
        <f>W68*0.2</f>
        <v>1.08</v>
      </c>
      <c r="AA68" s="265">
        <f>IF(U68&gt;0,W68/U68,0)</f>
        <v>0.31764705882352945</v>
      </c>
      <c r="AB68" s="266">
        <f>AA68-N68</f>
        <v>3.3031674208144846E-2</v>
      </c>
      <c r="AC68" s="267">
        <v>61</v>
      </c>
      <c r="AD68" s="268">
        <f>(AC68-O68)*-1</f>
        <v>-8</v>
      </c>
      <c r="AE68" s="269">
        <v>0.06</v>
      </c>
      <c r="AF68" s="270">
        <f>AE68/W68</f>
        <v>1.111111111111111E-2</v>
      </c>
      <c r="AG68" s="59"/>
      <c r="AH68" s="59"/>
      <c r="AI68" s="59"/>
      <c r="AJ68" s="322">
        <v>17</v>
      </c>
      <c r="AK68" s="323">
        <f>AJ68-X68</f>
        <v>15.3</v>
      </c>
      <c r="AL68" s="324">
        <v>5.4</v>
      </c>
      <c r="AM68" s="325">
        <f>AL68-Z68</f>
        <v>4.32</v>
      </c>
      <c r="AN68" s="326">
        <f>IF(Z68&lt;&gt;0,(AL68/W68)-1,"NEW")</f>
        <v>0</v>
      </c>
      <c r="AO68" s="324">
        <f>AL68*0.2</f>
        <v>1.08</v>
      </c>
      <c r="AP68" s="327">
        <f>IF(AJ68&gt;0,AL68/AJ68,0)</f>
        <v>0.31764705882352945</v>
      </c>
      <c r="AQ68" s="328">
        <f>AP68-AC68</f>
        <v>-60.682352941176468</v>
      </c>
      <c r="AR68" s="329">
        <v>61</v>
      </c>
      <c r="AS68" s="330">
        <f>(AR68-AD68)*-1</f>
        <v>-69</v>
      </c>
      <c r="AT68" s="331">
        <v>0.06</v>
      </c>
      <c r="AU68" s="332">
        <f>AT68/AL68</f>
        <v>1.111111111111111E-2</v>
      </c>
      <c r="AV68" s="59"/>
      <c r="AW68" s="59"/>
      <c r="AX68" s="59"/>
      <c r="AY68" s="205">
        <v>17</v>
      </c>
      <c r="AZ68" s="206">
        <f>AY68-AJ68</f>
        <v>0</v>
      </c>
      <c r="BA68" s="207">
        <v>5.4</v>
      </c>
      <c r="BB68" s="208">
        <f>BA68-AL68</f>
        <v>0</v>
      </c>
      <c r="BC68" s="209">
        <f>IF(AO68&lt;&gt;0,(BA68/AL68)-1,"NEW")</f>
        <v>0</v>
      </c>
      <c r="BD68" s="207">
        <f>BA68*0.2</f>
        <v>1.08</v>
      </c>
      <c r="BE68" s="210">
        <f>IF(AY68&gt;0,BA68/AY68,0)</f>
        <v>0.31764705882352945</v>
      </c>
      <c r="BF68" s="211">
        <f>BE68-AP68</f>
        <v>0</v>
      </c>
      <c r="BG68" s="212">
        <v>61</v>
      </c>
      <c r="BH68" s="213">
        <f>(BG68-AR68)*-1</f>
        <v>0</v>
      </c>
      <c r="BI68" s="214">
        <v>0.06</v>
      </c>
      <c r="BJ68" s="215">
        <f>BI68/BA68</f>
        <v>1.111111111111111E-2</v>
      </c>
      <c r="BK68" s="59"/>
      <c r="BL68" s="59"/>
      <c r="BM68" s="59"/>
    </row>
    <row r="69" spans="1:65" x14ac:dyDescent="0.2">
      <c r="A69" s="103" t="s">
        <v>218</v>
      </c>
      <c r="B69" s="104"/>
      <c r="C69" s="15">
        <v>0</v>
      </c>
      <c r="D69" s="56">
        <v>0</v>
      </c>
      <c r="E69" s="56">
        <f>D69*0.2</f>
        <v>0</v>
      </c>
      <c r="F69" s="58">
        <f>IF(C69&gt;0,D69/C69,0)</f>
        <v>0</v>
      </c>
      <c r="G69" s="18">
        <v>171</v>
      </c>
      <c r="H69" s="21"/>
      <c r="I69" s="41">
        <v>0</v>
      </c>
      <c r="J69" s="42">
        <f>I69-C69</f>
        <v>0</v>
      </c>
      <c r="K69" s="43">
        <v>0</v>
      </c>
      <c r="L69" s="44">
        <f>K69-D69</f>
        <v>0</v>
      </c>
      <c r="M69" s="43">
        <f>K69*0.2</f>
        <v>0</v>
      </c>
      <c r="N69" s="45">
        <f>IF(I69&gt;0,K69/I69,0)</f>
        <v>0</v>
      </c>
      <c r="O69" s="46">
        <v>171</v>
      </c>
      <c r="P69" s="42">
        <f>(O69-G69)*-1</f>
        <v>0</v>
      </c>
      <c r="Q69" s="47">
        <v>0</v>
      </c>
      <c r="R69" s="59"/>
      <c r="S69" s="59"/>
      <c r="T69" s="59"/>
      <c r="U69" s="260">
        <v>16</v>
      </c>
      <c r="V69" s="261">
        <f>U69-I69</f>
        <v>16</v>
      </c>
      <c r="W69" s="262">
        <v>13.15</v>
      </c>
      <c r="X69" s="263">
        <f>W69-K69</f>
        <v>13.15</v>
      </c>
      <c r="Y69" s="264" t="str">
        <f>IF(K69&lt;&gt;0,(W69/K69)-1,"NEW")</f>
        <v>NEW</v>
      </c>
      <c r="Z69" s="262">
        <f>W69*0.2</f>
        <v>2.6300000000000003</v>
      </c>
      <c r="AA69" s="265">
        <f>IF(U69&gt;0,W69/U69,0)</f>
        <v>0.82187500000000002</v>
      </c>
      <c r="AB69" s="266">
        <f>AA69-N69</f>
        <v>0.82187500000000002</v>
      </c>
      <c r="AC69" s="267">
        <v>62</v>
      </c>
      <c r="AD69" s="268">
        <f>(AC69-O69)*-1</f>
        <v>109</v>
      </c>
      <c r="AE69" s="269">
        <v>0.31</v>
      </c>
      <c r="AF69" s="270">
        <f>AE69/W69</f>
        <v>2.3574144486692015E-2</v>
      </c>
      <c r="AG69" s="59"/>
      <c r="AH69" s="59"/>
      <c r="AI69" s="59"/>
      <c r="AJ69" s="322">
        <v>16</v>
      </c>
      <c r="AK69" s="323">
        <f>AJ69-X69</f>
        <v>2.8499999999999996</v>
      </c>
      <c r="AL69" s="324">
        <v>13.15</v>
      </c>
      <c r="AM69" s="325">
        <f>AL69-Z69</f>
        <v>10.52</v>
      </c>
      <c r="AN69" s="326">
        <f>IF(Z69&lt;&gt;0,(AL69/W69)-1,"NEW")</f>
        <v>0</v>
      </c>
      <c r="AO69" s="324">
        <f>AL69*0.2</f>
        <v>2.6300000000000003</v>
      </c>
      <c r="AP69" s="327">
        <f>IF(AJ69&gt;0,AL69/AJ69,0)</f>
        <v>0.82187500000000002</v>
      </c>
      <c r="AQ69" s="328">
        <f>AP69-AC69</f>
        <v>-61.178125000000001</v>
      </c>
      <c r="AR69" s="329">
        <v>62</v>
      </c>
      <c r="AS69" s="330">
        <f>(AR69-AD69)*-1</f>
        <v>47</v>
      </c>
      <c r="AT69" s="331">
        <v>0.31</v>
      </c>
      <c r="AU69" s="332">
        <f>AT69/AL69</f>
        <v>2.3574144486692015E-2</v>
      </c>
      <c r="AV69" s="59"/>
      <c r="AW69" s="59"/>
      <c r="AX69" s="59"/>
      <c r="AY69" s="205">
        <v>16</v>
      </c>
      <c r="AZ69" s="206">
        <f>AY69-AJ69</f>
        <v>0</v>
      </c>
      <c r="BA69" s="207">
        <v>13.15</v>
      </c>
      <c r="BB69" s="208">
        <f>BA69-AL69</f>
        <v>0</v>
      </c>
      <c r="BC69" s="209">
        <f>IF(AO69&lt;&gt;0,(BA69/AL69)-1,"NEW")</f>
        <v>0</v>
      </c>
      <c r="BD69" s="207">
        <f>BA69*0.2</f>
        <v>2.6300000000000003</v>
      </c>
      <c r="BE69" s="210">
        <f>IF(AY69&gt;0,BA69/AY69,0)</f>
        <v>0.82187500000000002</v>
      </c>
      <c r="BF69" s="211">
        <f>BE69-AP69</f>
        <v>0</v>
      </c>
      <c r="BG69" s="212">
        <v>62</v>
      </c>
      <c r="BH69" s="213">
        <f>(BG69-AR69)*-1</f>
        <v>0</v>
      </c>
      <c r="BI69" s="214">
        <v>0.31</v>
      </c>
      <c r="BJ69" s="215">
        <f>BI69/BA69</f>
        <v>2.3574144486692015E-2</v>
      </c>
      <c r="BK69" s="59"/>
      <c r="BL69" s="59"/>
      <c r="BM69" s="59"/>
    </row>
    <row r="70" spans="1:65" x14ac:dyDescent="0.2">
      <c r="A70" s="95" t="s">
        <v>175</v>
      </c>
      <c r="B70" s="104"/>
      <c r="C70" s="15">
        <v>7</v>
      </c>
      <c r="D70" s="56">
        <v>2.2999999999999998</v>
      </c>
      <c r="E70" s="56">
        <f>D70*0.2</f>
        <v>0.45999999999999996</v>
      </c>
      <c r="F70" s="58">
        <f>IF(C70&gt;0,D70/C70,0)</f>
        <v>0.32857142857142857</v>
      </c>
      <c r="G70" s="18">
        <v>35</v>
      </c>
      <c r="H70" s="21"/>
      <c r="I70" s="41">
        <v>7</v>
      </c>
      <c r="J70" s="42">
        <f>I70-C70</f>
        <v>0</v>
      </c>
      <c r="K70" s="43">
        <v>2.2999999999999998</v>
      </c>
      <c r="L70" s="44">
        <f>K70-D70</f>
        <v>0</v>
      </c>
      <c r="M70" s="43">
        <f>K70*0.2</f>
        <v>0.45999999999999996</v>
      </c>
      <c r="N70" s="45">
        <f>IF(I70&gt;0,K70/I70,0)</f>
        <v>0.32857142857142857</v>
      </c>
      <c r="O70" s="46">
        <v>60</v>
      </c>
      <c r="P70" s="42">
        <f>(O70-G70)*-1</f>
        <v>-25</v>
      </c>
      <c r="Q70" s="47"/>
      <c r="R70" s="59"/>
      <c r="S70" s="59"/>
      <c r="T70" s="59"/>
      <c r="U70" s="260">
        <v>16</v>
      </c>
      <c r="V70" s="261">
        <f>U70-I70</f>
        <v>9</v>
      </c>
      <c r="W70" s="262">
        <v>4.5999999999999996</v>
      </c>
      <c r="X70" s="263">
        <f>W70-K70</f>
        <v>2.2999999999999998</v>
      </c>
      <c r="Y70" s="264">
        <f>IF(K70&lt;&gt;0,(W70/K70)-1,"NEW")</f>
        <v>1</v>
      </c>
      <c r="Z70" s="262">
        <f>W70*0.2</f>
        <v>0.91999999999999993</v>
      </c>
      <c r="AA70" s="265">
        <f>IF(U70&gt;0,W70/U70,0)</f>
        <v>0.28749999999999998</v>
      </c>
      <c r="AB70" s="266">
        <f>AA70-N70</f>
        <v>-4.1071428571428592E-2</v>
      </c>
      <c r="AC70" s="267">
        <v>63</v>
      </c>
      <c r="AD70" s="268">
        <f>(AC70-O70)*-1</f>
        <v>-3</v>
      </c>
      <c r="AE70" s="269">
        <v>0.32</v>
      </c>
      <c r="AF70" s="270">
        <f>AE70/W70</f>
        <v>6.9565217391304349E-2</v>
      </c>
      <c r="AG70" s="59"/>
      <c r="AH70" s="59"/>
      <c r="AI70" s="59"/>
      <c r="AJ70" s="322">
        <v>16</v>
      </c>
      <c r="AK70" s="323">
        <f>AJ70-X70</f>
        <v>13.7</v>
      </c>
      <c r="AL70" s="324">
        <v>4.5999999999999996</v>
      </c>
      <c r="AM70" s="325">
        <f>AL70-Z70</f>
        <v>3.6799999999999997</v>
      </c>
      <c r="AN70" s="326">
        <f>IF(Z70&lt;&gt;0,(AL70/W70)-1,"NEW")</f>
        <v>0</v>
      </c>
      <c r="AO70" s="324">
        <f>AL70*0.2</f>
        <v>0.91999999999999993</v>
      </c>
      <c r="AP70" s="327">
        <f>IF(AJ70&gt;0,AL70/AJ70,0)</f>
        <v>0.28749999999999998</v>
      </c>
      <c r="AQ70" s="328">
        <f>AP70-AC70</f>
        <v>-62.712499999999999</v>
      </c>
      <c r="AR70" s="329">
        <v>63</v>
      </c>
      <c r="AS70" s="330">
        <f>(AR70-AD70)*-1</f>
        <v>-66</v>
      </c>
      <c r="AT70" s="331">
        <v>0.32</v>
      </c>
      <c r="AU70" s="332">
        <f>AT70/AL70</f>
        <v>6.9565217391304349E-2</v>
      </c>
      <c r="AV70" s="59"/>
      <c r="AW70" s="59"/>
      <c r="AX70" s="59"/>
      <c r="AY70" s="205">
        <v>16</v>
      </c>
      <c r="AZ70" s="206">
        <f>AY70-AJ70</f>
        <v>0</v>
      </c>
      <c r="BA70" s="207">
        <v>4.5999999999999996</v>
      </c>
      <c r="BB70" s="208">
        <f>BA70-AL70</f>
        <v>0</v>
      </c>
      <c r="BC70" s="209">
        <f>IF(AO70&lt;&gt;0,(BA70/AL70)-1,"NEW")</f>
        <v>0</v>
      </c>
      <c r="BD70" s="207">
        <f>BA70*0.2</f>
        <v>0.91999999999999993</v>
      </c>
      <c r="BE70" s="210">
        <f>IF(AY70&gt;0,BA70/AY70,0)</f>
        <v>0.28749999999999998</v>
      </c>
      <c r="BF70" s="211">
        <f>BE70-AP70</f>
        <v>0</v>
      </c>
      <c r="BG70" s="212">
        <v>63</v>
      </c>
      <c r="BH70" s="213">
        <f>(BG70-AR70)*-1</f>
        <v>0</v>
      </c>
      <c r="BI70" s="214">
        <v>0.32</v>
      </c>
      <c r="BJ70" s="215">
        <f>BI70/BA70</f>
        <v>6.9565217391304349E-2</v>
      </c>
      <c r="BK70" s="59"/>
      <c r="BL70" s="59"/>
      <c r="BM70" s="59"/>
    </row>
    <row r="71" spans="1:65" x14ac:dyDescent="0.2">
      <c r="A71" s="99" t="s">
        <v>45</v>
      </c>
      <c r="B71" s="104">
        <v>241</v>
      </c>
      <c r="C71" s="15">
        <v>1</v>
      </c>
      <c r="D71" s="56">
        <v>0.2</v>
      </c>
      <c r="E71" s="56">
        <f>D71*0.2</f>
        <v>4.0000000000000008E-2</v>
      </c>
      <c r="F71" s="58">
        <f>IF(C71&gt;0,D71/C71,0)</f>
        <v>0.2</v>
      </c>
      <c r="G71" s="18">
        <v>69</v>
      </c>
      <c r="H71" s="21"/>
      <c r="I71" s="41">
        <v>3</v>
      </c>
      <c r="J71" s="42">
        <f>I71-C71</f>
        <v>2</v>
      </c>
      <c r="K71" s="43">
        <v>3.88</v>
      </c>
      <c r="L71" s="44">
        <f>K71-D71</f>
        <v>3.6799999999999997</v>
      </c>
      <c r="M71" s="43">
        <f>K71*0.2</f>
        <v>0.77600000000000002</v>
      </c>
      <c r="N71" s="45">
        <f>IF(I71&gt;0,K71/I71,0)</f>
        <v>1.2933333333333332</v>
      </c>
      <c r="O71" s="46">
        <v>90</v>
      </c>
      <c r="P71" s="42">
        <f>(O71-G71)*-1</f>
        <v>-21</v>
      </c>
      <c r="Q71" s="47"/>
      <c r="R71" s="59"/>
      <c r="S71" s="59"/>
      <c r="T71" s="59"/>
      <c r="U71" s="260">
        <v>15</v>
      </c>
      <c r="V71" s="261">
        <f>U71-I71</f>
        <v>12</v>
      </c>
      <c r="W71" s="262">
        <v>9.3000000000000007</v>
      </c>
      <c r="X71" s="263">
        <f>W71-K71</f>
        <v>5.4200000000000008</v>
      </c>
      <c r="Y71" s="264">
        <f>IF(K71&lt;&gt;0,(W71/K71)-1,"NEW")</f>
        <v>1.3969072164948457</v>
      </c>
      <c r="Z71" s="262">
        <f>W71*0.2</f>
        <v>1.8600000000000003</v>
      </c>
      <c r="AA71" s="265">
        <f>IF(U71&gt;0,W71/U71,0)</f>
        <v>0.62</v>
      </c>
      <c r="AB71" s="266">
        <f>AA71-N71</f>
        <v>-0.67333333333333323</v>
      </c>
      <c r="AC71" s="267">
        <v>64</v>
      </c>
      <c r="AD71" s="268">
        <f>(AC71-O71)*-1</f>
        <v>26</v>
      </c>
      <c r="AE71" s="269">
        <v>0.24</v>
      </c>
      <c r="AF71" s="270">
        <f>AE71/W71</f>
        <v>2.5806451612903222E-2</v>
      </c>
      <c r="AG71" s="59"/>
      <c r="AH71" s="59"/>
      <c r="AI71" s="59"/>
      <c r="AJ71" s="322">
        <v>15</v>
      </c>
      <c r="AK71" s="323">
        <f>AJ71-X71</f>
        <v>9.5799999999999983</v>
      </c>
      <c r="AL71" s="324">
        <v>9.3000000000000007</v>
      </c>
      <c r="AM71" s="325">
        <f>AL71-Z71</f>
        <v>7.44</v>
      </c>
      <c r="AN71" s="326">
        <f>IF(Z71&lt;&gt;0,(AL71/W71)-1,"NEW")</f>
        <v>0</v>
      </c>
      <c r="AO71" s="324">
        <f>AL71*0.2</f>
        <v>1.8600000000000003</v>
      </c>
      <c r="AP71" s="327">
        <f>IF(AJ71&gt;0,AL71/AJ71,0)</f>
        <v>0.62</v>
      </c>
      <c r="AQ71" s="328">
        <f>AP71-AC71</f>
        <v>-63.38</v>
      </c>
      <c r="AR71" s="329">
        <v>64</v>
      </c>
      <c r="AS71" s="330">
        <f>(AR71-AD71)*-1</f>
        <v>-38</v>
      </c>
      <c r="AT71" s="331">
        <v>0.24</v>
      </c>
      <c r="AU71" s="332">
        <f>AT71/AL71</f>
        <v>2.5806451612903222E-2</v>
      </c>
      <c r="AV71" s="59"/>
      <c r="AW71" s="59"/>
      <c r="AX71" s="59"/>
      <c r="AY71" s="205">
        <v>15</v>
      </c>
      <c r="AZ71" s="206">
        <f>AY71-AJ71</f>
        <v>0</v>
      </c>
      <c r="BA71" s="207">
        <v>9.3000000000000007</v>
      </c>
      <c r="BB71" s="208">
        <f>BA71-AL71</f>
        <v>0</v>
      </c>
      <c r="BC71" s="209">
        <f>IF(AO71&lt;&gt;0,(BA71/AL71)-1,"NEW")</f>
        <v>0</v>
      </c>
      <c r="BD71" s="207">
        <f>BA71*0.2</f>
        <v>1.8600000000000003</v>
      </c>
      <c r="BE71" s="210">
        <f>IF(AY71&gt;0,BA71/AY71,0)</f>
        <v>0.62</v>
      </c>
      <c r="BF71" s="211">
        <f>BE71-AP71</f>
        <v>0</v>
      </c>
      <c r="BG71" s="212">
        <v>64</v>
      </c>
      <c r="BH71" s="213">
        <f>(BG71-AR71)*-1</f>
        <v>0</v>
      </c>
      <c r="BI71" s="214">
        <v>0.24</v>
      </c>
      <c r="BJ71" s="215">
        <f>BI71/BA71</f>
        <v>2.5806451612903222E-2</v>
      </c>
      <c r="BK71" s="59"/>
      <c r="BL71" s="59"/>
      <c r="BM71" s="59"/>
    </row>
    <row r="72" spans="1:65" x14ac:dyDescent="0.2">
      <c r="A72" s="99" t="s">
        <v>143</v>
      </c>
      <c r="B72" s="104">
        <v>4</v>
      </c>
      <c r="C72" s="15">
        <v>0</v>
      </c>
      <c r="D72" s="56">
        <v>0</v>
      </c>
      <c r="E72" s="56">
        <f>D72*0.2</f>
        <v>0</v>
      </c>
      <c r="F72" s="58">
        <f>IF(C72&gt;0,D72/C72,0)</f>
        <v>0</v>
      </c>
      <c r="G72" s="18">
        <v>146</v>
      </c>
      <c r="H72" s="21"/>
      <c r="I72" s="41">
        <v>1</v>
      </c>
      <c r="J72" s="42">
        <f>I72-C72</f>
        <v>1</v>
      </c>
      <c r="K72" s="43">
        <v>0.75</v>
      </c>
      <c r="L72" s="44">
        <f>K72-D72</f>
        <v>0.75</v>
      </c>
      <c r="M72" s="43">
        <f>K72*0.2</f>
        <v>0.15000000000000002</v>
      </c>
      <c r="N72" s="45">
        <f>IF(I72&gt;0,K72/I72,0)</f>
        <v>0.75</v>
      </c>
      <c r="O72" s="46">
        <v>146</v>
      </c>
      <c r="P72" s="42">
        <f>(O72-G72)*-1</f>
        <v>0</v>
      </c>
      <c r="Q72" s="47">
        <v>0</v>
      </c>
      <c r="R72" s="59"/>
      <c r="S72" s="59"/>
      <c r="T72" s="59"/>
      <c r="U72" s="260">
        <v>15</v>
      </c>
      <c r="V72" s="261">
        <f>U72-I72</f>
        <v>14</v>
      </c>
      <c r="W72" s="262">
        <v>8.4499999999999993</v>
      </c>
      <c r="X72" s="263">
        <f>W72-K72</f>
        <v>7.6999999999999993</v>
      </c>
      <c r="Y72" s="264">
        <f>IF(K72&lt;&gt;0,(W72/K72)-1,"NEW")</f>
        <v>10.266666666666666</v>
      </c>
      <c r="Z72" s="262">
        <f>W72*0.2</f>
        <v>1.69</v>
      </c>
      <c r="AA72" s="265">
        <f>IF(U72&gt;0,W72/U72,0)</f>
        <v>0.56333333333333324</v>
      </c>
      <c r="AB72" s="266">
        <f>AA72-N72</f>
        <v>-0.18666666666666676</v>
      </c>
      <c r="AC72" s="267">
        <v>65</v>
      </c>
      <c r="AD72" s="268">
        <f>(AC72-O72)*-1</f>
        <v>81</v>
      </c>
      <c r="AE72" s="269">
        <v>0.28000000000000003</v>
      </c>
      <c r="AF72" s="270">
        <f>AE72/W72</f>
        <v>3.3136094674556221E-2</v>
      </c>
      <c r="AG72" s="59"/>
      <c r="AH72" s="59"/>
      <c r="AI72" s="59"/>
      <c r="AJ72" s="322">
        <v>15</v>
      </c>
      <c r="AK72" s="323">
        <f>AJ72-X72</f>
        <v>7.3000000000000007</v>
      </c>
      <c r="AL72" s="324">
        <v>8.4499999999999993</v>
      </c>
      <c r="AM72" s="325">
        <f>AL72-Z72</f>
        <v>6.76</v>
      </c>
      <c r="AN72" s="326">
        <f>IF(Z72&lt;&gt;0,(AL72/W72)-1,"NEW")</f>
        <v>0</v>
      </c>
      <c r="AO72" s="324">
        <f>AL72*0.2</f>
        <v>1.69</v>
      </c>
      <c r="AP72" s="327">
        <f>IF(AJ72&gt;0,AL72/AJ72,0)</f>
        <v>0.56333333333333324</v>
      </c>
      <c r="AQ72" s="328">
        <f>AP72-AC72</f>
        <v>-64.436666666666667</v>
      </c>
      <c r="AR72" s="329">
        <v>65</v>
      </c>
      <c r="AS72" s="330">
        <f>(AR72-AD72)*-1</f>
        <v>16</v>
      </c>
      <c r="AT72" s="331">
        <v>0.28000000000000003</v>
      </c>
      <c r="AU72" s="332">
        <f>AT72/AL72</f>
        <v>3.3136094674556221E-2</v>
      </c>
      <c r="AV72" s="59"/>
      <c r="AW72" s="59"/>
      <c r="AX72" s="59"/>
      <c r="AY72" s="205">
        <v>15</v>
      </c>
      <c r="AZ72" s="206">
        <f>AY72-AJ72</f>
        <v>0</v>
      </c>
      <c r="BA72" s="207">
        <v>8.4499999999999993</v>
      </c>
      <c r="BB72" s="208">
        <f>BA72-AL72</f>
        <v>0</v>
      </c>
      <c r="BC72" s="209">
        <f>IF(AO72&lt;&gt;0,(BA72/AL72)-1,"NEW")</f>
        <v>0</v>
      </c>
      <c r="BD72" s="207">
        <f>BA72*0.2</f>
        <v>1.69</v>
      </c>
      <c r="BE72" s="210">
        <f>IF(AY72&gt;0,BA72/AY72,0)</f>
        <v>0.56333333333333324</v>
      </c>
      <c r="BF72" s="211">
        <f>BE72-AP72</f>
        <v>0</v>
      </c>
      <c r="BG72" s="212">
        <v>65</v>
      </c>
      <c r="BH72" s="213">
        <f>(BG72-AR72)*-1</f>
        <v>0</v>
      </c>
      <c r="BI72" s="214">
        <v>0.28000000000000003</v>
      </c>
      <c r="BJ72" s="215">
        <f>BI72/BA72</f>
        <v>3.3136094674556221E-2</v>
      </c>
      <c r="BK72" s="59"/>
      <c r="BL72" s="59"/>
      <c r="BM72" s="59"/>
    </row>
    <row r="73" spans="1:65" x14ac:dyDescent="0.2">
      <c r="A73" s="99" t="s">
        <v>38</v>
      </c>
      <c r="B73" s="104"/>
      <c r="C73" s="15">
        <v>0</v>
      </c>
      <c r="D73" s="56">
        <v>0</v>
      </c>
      <c r="E73" s="56">
        <f>D73*0.2</f>
        <v>0</v>
      </c>
      <c r="F73" s="58">
        <f>IF(C73&gt;0,D73/C73,0)</f>
        <v>0</v>
      </c>
      <c r="G73" s="18">
        <v>100</v>
      </c>
      <c r="H73" s="21"/>
      <c r="I73" s="41">
        <v>15</v>
      </c>
      <c r="J73" s="42">
        <f>I73-C73</f>
        <v>15</v>
      </c>
      <c r="K73" s="43">
        <v>5.55</v>
      </c>
      <c r="L73" s="44">
        <f>K73-D73</f>
        <v>5.55</v>
      </c>
      <c r="M73" s="43">
        <f>K73*0.2</f>
        <v>1.1100000000000001</v>
      </c>
      <c r="N73" s="45">
        <f>IF(I73&gt;0,K73/I73,0)</f>
        <v>0.37</v>
      </c>
      <c r="O73" s="46">
        <v>50</v>
      </c>
      <c r="P73" s="42">
        <f>(O73-G73)*-1</f>
        <v>50</v>
      </c>
      <c r="Q73" s="47">
        <v>0.12</v>
      </c>
      <c r="R73" s="59"/>
      <c r="S73" s="59"/>
      <c r="T73" s="59"/>
      <c r="U73" s="260">
        <v>15</v>
      </c>
      <c r="V73" s="261">
        <f>U73-I73</f>
        <v>0</v>
      </c>
      <c r="W73" s="262">
        <v>7.15</v>
      </c>
      <c r="X73" s="263">
        <f>W73-K73</f>
        <v>1.6000000000000005</v>
      </c>
      <c r="Y73" s="264">
        <f>IF(K73&lt;&gt;0,(W73/K73)-1,"NEW")</f>
        <v>0.28828828828828845</v>
      </c>
      <c r="Z73" s="262">
        <f>W73*0.2</f>
        <v>1.4300000000000002</v>
      </c>
      <c r="AA73" s="265">
        <f>IF(U73&gt;0,W73/U73,0)</f>
        <v>0.47666666666666668</v>
      </c>
      <c r="AB73" s="266">
        <f>AA73-N73</f>
        <v>0.10666666666666669</v>
      </c>
      <c r="AC73" s="267">
        <v>66</v>
      </c>
      <c r="AD73" s="268">
        <f>(AC73-O73)*-1</f>
        <v>-16</v>
      </c>
      <c r="AE73" s="269">
        <v>0.2</v>
      </c>
      <c r="AF73" s="270">
        <f>AE73/W73</f>
        <v>2.7972027972027972E-2</v>
      </c>
      <c r="AG73" s="59"/>
      <c r="AH73" s="59"/>
      <c r="AI73" s="59"/>
      <c r="AJ73" s="322">
        <v>15</v>
      </c>
      <c r="AK73" s="323">
        <f>AJ73-X73</f>
        <v>13.399999999999999</v>
      </c>
      <c r="AL73" s="324">
        <v>7.15</v>
      </c>
      <c r="AM73" s="325">
        <f>AL73-Z73</f>
        <v>5.7200000000000006</v>
      </c>
      <c r="AN73" s="326">
        <f>IF(Z73&lt;&gt;0,(AL73/W73)-1,"NEW")</f>
        <v>0</v>
      </c>
      <c r="AO73" s="324">
        <f>AL73*0.2</f>
        <v>1.4300000000000002</v>
      </c>
      <c r="AP73" s="327">
        <f>IF(AJ73&gt;0,AL73/AJ73,0)</f>
        <v>0.47666666666666668</v>
      </c>
      <c r="AQ73" s="328">
        <f>AP73-AC73</f>
        <v>-65.523333333333326</v>
      </c>
      <c r="AR73" s="329">
        <v>66</v>
      </c>
      <c r="AS73" s="330">
        <f>(AR73-AD73)*-1</f>
        <v>-82</v>
      </c>
      <c r="AT73" s="331">
        <v>0.2</v>
      </c>
      <c r="AU73" s="332">
        <f>AT73/AL73</f>
        <v>2.7972027972027972E-2</v>
      </c>
      <c r="AV73" s="59"/>
      <c r="AW73" s="59"/>
      <c r="AX73" s="59"/>
      <c r="AY73" s="205">
        <v>15</v>
      </c>
      <c r="AZ73" s="206">
        <f>AY73-AJ73</f>
        <v>0</v>
      </c>
      <c r="BA73" s="207">
        <v>7.15</v>
      </c>
      <c r="BB73" s="208">
        <f>BA73-AL73</f>
        <v>0</v>
      </c>
      <c r="BC73" s="209">
        <f>IF(AO73&lt;&gt;0,(BA73/AL73)-1,"NEW")</f>
        <v>0</v>
      </c>
      <c r="BD73" s="207">
        <f>BA73*0.2</f>
        <v>1.4300000000000002</v>
      </c>
      <c r="BE73" s="210">
        <f>IF(AY73&gt;0,BA73/AY73,0)</f>
        <v>0.47666666666666668</v>
      </c>
      <c r="BF73" s="211">
        <f>BE73-AP73</f>
        <v>0</v>
      </c>
      <c r="BG73" s="212">
        <v>66</v>
      </c>
      <c r="BH73" s="213">
        <f>(BG73-AR73)*-1</f>
        <v>0</v>
      </c>
      <c r="BI73" s="214">
        <v>0.2</v>
      </c>
      <c r="BJ73" s="215">
        <f>BI73/BA73</f>
        <v>2.7972027972027972E-2</v>
      </c>
      <c r="BK73" s="59"/>
      <c r="BL73" s="59"/>
      <c r="BM73" s="59"/>
    </row>
    <row r="74" spans="1:65" x14ac:dyDescent="0.2">
      <c r="A74" s="103" t="s">
        <v>35</v>
      </c>
      <c r="B74" s="104"/>
      <c r="C74" s="15">
        <v>3</v>
      </c>
      <c r="D74" s="56">
        <v>0.95</v>
      </c>
      <c r="E74" s="56">
        <f>D74*0.2</f>
        <v>0.19</v>
      </c>
      <c r="F74" s="58">
        <f>IF(C74&gt;0,D74/C74,0)</f>
        <v>0.31666666666666665</v>
      </c>
      <c r="G74" s="18">
        <v>47</v>
      </c>
      <c r="H74" s="21"/>
      <c r="I74" s="41">
        <v>9</v>
      </c>
      <c r="J74" s="42">
        <f>I74-C74</f>
        <v>6</v>
      </c>
      <c r="K74" s="43">
        <v>5.65</v>
      </c>
      <c r="L74" s="44">
        <f>K74-D74</f>
        <v>4.7</v>
      </c>
      <c r="M74" s="43">
        <f>K74*0.2</f>
        <v>1.1300000000000001</v>
      </c>
      <c r="N74" s="45">
        <f>IF(I74&gt;0,K74/I74,0)</f>
        <v>0.62777777777777777</v>
      </c>
      <c r="O74" s="46">
        <v>55</v>
      </c>
      <c r="P74" s="42">
        <f>(O74-G74)*-1</f>
        <v>-8</v>
      </c>
      <c r="Q74" s="47">
        <v>1.1100000000000001</v>
      </c>
      <c r="R74" s="59"/>
      <c r="S74" s="59"/>
      <c r="T74" s="59"/>
      <c r="U74" s="260">
        <v>14</v>
      </c>
      <c r="V74" s="261">
        <f>U74-I74</f>
        <v>5</v>
      </c>
      <c r="W74" s="262">
        <v>6.85</v>
      </c>
      <c r="X74" s="263">
        <f>W74-K74</f>
        <v>1.1999999999999993</v>
      </c>
      <c r="Y74" s="264">
        <f>IF(K74&lt;&gt;0,(W74/K74)-1,"NEW")</f>
        <v>0.21238938053097334</v>
      </c>
      <c r="Z74" s="262">
        <f>W74*0.2</f>
        <v>1.37</v>
      </c>
      <c r="AA74" s="265">
        <f>IF(U74&gt;0,W74/U74,0)</f>
        <v>0.48928571428571427</v>
      </c>
      <c r="AB74" s="266">
        <f>AA74-N74</f>
        <v>-0.1384920634920635</v>
      </c>
      <c r="AC74" s="267">
        <v>67</v>
      </c>
      <c r="AD74" s="268">
        <f>(AC74-O74)*-1</f>
        <v>-12</v>
      </c>
      <c r="AE74" s="269">
        <v>1.1200000000000001</v>
      </c>
      <c r="AF74" s="270">
        <f>AE74/W74</f>
        <v>0.16350364963503652</v>
      </c>
      <c r="AG74" s="59"/>
      <c r="AH74" s="59"/>
      <c r="AI74" s="59"/>
      <c r="AJ74" s="322">
        <v>14</v>
      </c>
      <c r="AK74" s="323">
        <f>AJ74-X74</f>
        <v>12.8</v>
      </c>
      <c r="AL74" s="324">
        <v>6.85</v>
      </c>
      <c r="AM74" s="325">
        <f>AL74-Z74</f>
        <v>5.4799999999999995</v>
      </c>
      <c r="AN74" s="326">
        <f>IF(Z74&lt;&gt;0,(AL74/W74)-1,"NEW")</f>
        <v>0</v>
      </c>
      <c r="AO74" s="324">
        <f>AL74*0.2</f>
        <v>1.37</v>
      </c>
      <c r="AP74" s="327">
        <f>IF(AJ74&gt;0,AL74/AJ74,0)</f>
        <v>0.48928571428571427</v>
      </c>
      <c r="AQ74" s="328">
        <f>AP74-AC74</f>
        <v>-66.510714285714286</v>
      </c>
      <c r="AR74" s="329">
        <v>67</v>
      </c>
      <c r="AS74" s="330">
        <f>(AR74-AD74)*-1</f>
        <v>-79</v>
      </c>
      <c r="AT74" s="331">
        <v>1.1200000000000001</v>
      </c>
      <c r="AU74" s="332">
        <f>AT74/AL74</f>
        <v>0.16350364963503652</v>
      </c>
      <c r="AV74" s="59"/>
      <c r="AW74" s="59"/>
      <c r="AX74" s="59"/>
      <c r="AY74" s="205">
        <v>14</v>
      </c>
      <c r="AZ74" s="206">
        <f>AY74-AJ74</f>
        <v>0</v>
      </c>
      <c r="BA74" s="207">
        <v>6.85</v>
      </c>
      <c r="BB74" s="208">
        <f>BA74-AL74</f>
        <v>0</v>
      </c>
      <c r="BC74" s="209">
        <f>IF(AO74&lt;&gt;0,(BA74/AL74)-1,"NEW")</f>
        <v>0</v>
      </c>
      <c r="BD74" s="207">
        <f>BA74*0.2</f>
        <v>1.37</v>
      </c>
      <c r="BE74" s="210">
        <f>IF(AY74&gt;0,BA74/AY74,0)</f>
        <v>0.48928571428571427</v>
      </c>
      <c r="BF74" s="211">
        <f>BE74-AP74</f>
        <v>0</v>
      </c>
      <c r="BG74" s="212">
        <v>67</v>
      </c>
      <c r="BH74" s="213">
        <f>(BG74-AR74)*-1</f>
        <v>0</v>
      </c>
      <c r="BI74" s="214">
        <v>1.1200000000000001</v>
      </c>
      <c r="BJ74" s="215">
        <f>BI74/BA74</f>
        <v>0.16350364963503652</v>
      </c>
      <c r="BK74" s="59"/>
      <c r="BL74" s="59"/>
      <c r="BM74" s="59"/>
    </row>
    <row r="75" spans="1:65" x14ac:dyDescent="0.2">
      <c r="A75" s="99" t="s">
        <v>140</v>
      </c>
      <c r="B75" s="104">
        <v>290</v>
      </c>
      <c r="C75" s="15">
        <v>0</v>
      </c>
      <c r="D75" s="56">
        <v>0</v>
      </c>
      <c r="E75" s="56">
        <f>D75*0.2</f>
        <v>0</v>
      </c>
      <c r="F75" s="58">
        <f>IF(C75&gt;0,D75/C75,0)</f>
        <v>0</v>
      </c>
      <c r="G75" s="18">
        <v>130</v>
      </c>
      <c r="H75" s="21"/>
      <c r="I75" s="41">
        <v>1</v>
      </c>
      <c r="J75" s="42">
        <f>I75-C75</f>
        <v>1</v>
      </c>
      <c r="K75" s="43">
        <v>1.5</v>
      </c>
      <c r="L75" s="44">
        <f>K75-D75</f>
        <v>1.5</v>
      </c>
      <c r="M75" s="43">
        <f>K75*0.2</f>
        <v>0.30000000000000004</v>
      </c>
      <c r="N75" s="45">
        <f>IF(I75&gt;0,K75/I75,0)</f>
        <v>1.5</v>
      </c>
      <c r="O75" s="46">
        <v>130</v>
      </c>
      <c r="P75" s="42">
        <f>(O75-G75)*-1</f>
        <v>0</v>
      </c>
      <c r="Q75" s="47">
        <v>0.02</v>
      </c>
      <c r="R75" s="59"/>
      <c r="S75" s="59"/>
      <c r="T75" s="59"/>
      <c r="U75" s="260">
        <v>13</v>
      </c>
      <c r="V75" s="261">
        <f>U75-I75</f>
        <v>12</v>
      </c>
      <c r="W75" s="262">
        <v>8.25</v>
      </c>
      <c r="X75" s="263">
        <f>W75-K75</f>
        <v>6.75</v>
      </c>
      <c r="Y75" s="264">
        <f>IF(K75&lt;&gt;0,(W75/K75)-1,"NEW")</f>
        <v>4.5</v>
      </c>
      <c r="Z75" s="262">
        <f>W75*0.2</f>
        <v>1.6500000000000001</v>
      </c>
      <c r="AA75" s="265">
        <f>IF(U75&gt;0,W75/U75,0)</f>
        <v>0.63461538461538458</v>
      </c>
      <c r="AB75" s="266">
        <f>AA75-N75</f>
        <v>-0.86538461538461542</v>
      </c>
      <c r="AC75" s="267">
        <v>68</v>
      </c>
      <c r="AD75" s="268">
        <f>(AC75-O75)*-1</f>
        <v>62</v>
      </c>
      <c r="AE75" s="269">
        <v>0.13</v>
      </c>
      <c r="AF75" s="270">
        <f>AE75/W75</f>
        <v>1.5757575757575758E-2</v>
      </c>
      <c r="AG75" s="59"/>
      <c r="AH75" s="59"/>
      <c r="AI75" s="59"/>
      <c r="AJ75" s="322">
        <v>13</v>
      </c>
      <c r="AK75" s="323">
        <f>AJ75-X75</f>
        <v>6.25</v>
      </c>
      <c r="AL75" s="324">
        <v>8.25</v>
      </c>
      <c r="AM75" s="325">
        <f>AL75-Z75</f>
        <v>6.6</v>
      </c>
      <c r="AN75" s="326">
        <f>IF(Z75&lt;&gt;0,(AL75/W75)-1,"NEW")</f>
        <v>0</v>
      </c>
      <c r="AO75" s="324">
        <f>AL75*0.2</f>
        <v>1.6500000000000001</v>
      </c>
      <c r="AP75" s="327">
        <f>IF(AJ75&gt;0,AL75/AJ75,0)</f>
        <v>0.63461538461538458</v>
      </c>
      <c r="AQ75" s="328">
        <f>AP75-AC75</f>
        <v>-67.365384615384613</v>
      </c>
      <c r="AR75" s="329">
        <v>68</v>
      </c>
      <c r="AS75" s="330">
        <f>(AR75-AD75)*-1</f>
        <v>-6</v>
      </c>
      <c r="AT75" s="331">
        <v>0.13</v>
      </c>
      <c r="AU75" s="332">
        <f>AT75/AL75</f>
        <v>1.5757575757575758E-2</v>
      </c>
      <c r="AV75" s="59"/>
      <c r="AW75" s="59"/>
      <c r="AX75" s="59"/>
      <c r="AY75" s="205">
        <v>13</v>
      </c>
      <c r="AZ75" s="206">
        <f>AY75-AJ75</f>
        <v>0</v>
      </c>
      <c r="BA75" s="207">
        <v>8.25</v>
      </c>
      <c r="BB75" s="208">
        <f>BA75-AL75</f>
        <v>0</v>
      </c>
      <c r="BC75" s="209">
        <f>IF(AO75&lt;&gt;0,(BA75/AL75)-1,"NEW")</f>
        <v>0</v>
      </c>
      <c r="BD75" s="207">
        <f>BA75*0.2</f>
        <v>1.6500000000000001</v>
      </c>
      <c r="BE75" s="210">
        <f>IF(AY75&gt;0,BA75/AY75,0)</f>
        <v>0.63461538461538458</v>
      </c>
      <c r="BF75" s="211">
        <f>BE75-AP75</f>
        <v>0</v>
      </c>
      <c r="BG75" s="212">
        <v>68</v>
      </c>
      <c r="BH75" s="213">
        <f>(BG75-AR75)*-1</f>
        <v>0</v>
      </c>
      <c r="BI75" s="214">
        <v>0.13</v>
      </c>
      <c r="BJ75" s="215">
        <f>BI75/BA75</f>
        <v>1.5757575757575758E-2</v>
      </c>
      <c r="BK75" s="59"/>
      <c r="BL75" s="59"/>
      <c r="BM75" s="59"/>
    </row>
    <row r="76" spans="1:65" x14ac:dyDescent="0.2">
      <c r="A76" s="95" t="s">
        <v>189</v>
      </c>
      <c r="B76" s="104"/>
      <c r="C76" s="15">
        <v>0</v>
      </c>
      <c r="D76" s="56">
        <v>0</v>
      </c>
      <c r="E76" s="56">
        <f>D76*0.2</f>
        <v>0</v>
      </c>
      <c r="F76" s="58">
        <v>0</v>
      </c>
      <c r="G76" s="18">
        <v>151</v>
      </c>
      <c r="H76" s="21"/>
      <c r="I76" s="41">
        <v>0</v>
      </c>
      <c r="J76" s="42">
        <f>I76-C76</f>
        <v>0</v>
      </c>
      <c r="K76" s="43">
        <v>0</v>
      </c>
      <c r="L76" s="44">
        <f>K76-D76</f>
        <v>0</v>
      </c>
      <c r="M76" s="43">
        <f>K76*0.2</f>
        <v>0</v>
      </c>
      <c r="N76" s="45">
        <f>IF(I76&gt;0,K76/I76,0)</f>
        <v>0</v>
      </c>
      <c r="O76" s="46">
        <v>151</v>
      </c>
      <c r="P76" s="42">
        <f>(O76-G76)*-1</f>
        <v>0</v>
      </c>
      <c r="Q76" s="47"/>
      <c r="R76" s="59"/>
      <c r="S76" s="59"/>
      <c r="T76" s="59"/>
      <c r="U76" s="260">
        <v>13</v>
      </c>
      <c r="V76" s="261">
        <f>U76-I76</f>
        <v>13</v>
      </c>
      <c r="W76" s="262">
        <v>7.65</v>
      </c>
      <c r="X76" s="263">
        <f>W76-K76</f>
        <v>7.65</v>
      </c>
      <c r="Y76" s="264" t="str">
        <f>IF(K76&lt;&gt;0,(W76/K76)-1,"NEW")</f>
        <v>NEW</v>
      </c>
      <c r="Z76" s="262">
        <f>W76*0.2</f>
        <v>1.5300000000000002</v>
      </c>
      <c r="AA76" s="265">
        <f>IF(U76&gt;0,W76/U76,0)</f>
        <v>0.58846153846153848</v>
      </c>
      <c r="AB76" s="266">
        <f>AA76-N76</f>
        <v>0.58846153846153848</v>
      </c>
      <c r="AC76" s="267">
        <v>69</v>
      </c>
      <c r="AD76" s="268">
        <f>(AC76-O76)*-1</f>
        <v>82</v>
      </c>
      <c r="AE76" s="269">
        <v>0.26</v>
      </c>
      <c r="AF76" s="270">
        <f>AE76/W76</f>
        <v>3.3986928104575161E-2</v>
      </c>
      <c r="AG76" s="59"/>
      <c r="AH76" s="59"/>
      <c r="AI76" s="59"/>
      <c r="AJ76" s="322">
        <v>13</v>
      </c>
      <c r="AK76" s="323">
        <f>AJ76-X76</f>
        <v>5.35</v>
      </c>
      <c r="AL76" s="324">
        <v>7.65</v>
      </c>
      <c r="AM76" s="325">
        <f>AL76-Z76</f>
        <v>6.12</v>
      </c>
      <c r="AN76" s="326">
        <f>IF(Z76&lt;&gt;0,(AL76/W76)-1,"NEW")</f>
        <v>0</v>
      </c>
      <c r="AO76" s="324">
        <f>AL76*0.2</f>
        <v>1.5300000000000002</v>
      </c>
      <c r="AP76" s="327">
        <f>IF(AJ76&gt;0,AL76/AJ76,0)</f>
        <v>0.58846153846153848</v>
      </c>
      <c r="AQ76" s="328">
        <f>AP76-AC76</f>
        <v>-68.411538461538456</v>
      </c>
      <c r="AR76" s="329">
        <v>69</v>
      </c>
      <c r="AS76" s="330">
        <f>(AR76-AD76)*-1</f>
        <v>13</v>
      </c>
      <c r="AT76" s="331">
        <v>0.26</v>
      </c>
      <c r="AU76" s="332">
        <f>AT76/AL76</f>
        <v>3.3986928104575161E-2</v>
      </c>
      <c r="AV76" s="59"/>
      <c r="AW76" s="59"/>
      <c r="AX76" s="59"/>
      <c r="AY76" s="205">
        <v>13</v>
      </c>
      <c r="AZ76" s="206">
        <f>AY76-AJ76</f>
        <v>0</v>
      </c>
      <c r="BA76" s="207">
        <v>4.95</v>
      </c>
      <c r="BB76" s="208">
        <f>BA76-AL76</f>
        <v>-2.7</v>
      </c>
      <c r="BC76" s="209">
        <f>IF(AO76&lt;&gt;0,(BA76/AL76)-1,"NEW")</f>
        <v>-0.3529411764705882</v>
      </c>
      <c r="BD76" s="207">
        <f>BA76*0.2</f>
        <v>0.9900000000000001</v>
      </c>
      <c r="BE76" s="210">
        <f>IF(AY76&gt;0,BA76/AY76,0)</f>
        <v>0.3807692307692308</v>
      </c>
      <c r="BF76" s="211">
        <f>BE76-AP76</f>
        <v>-0.20769230769230768</v>
      </c>
      <c r="BG76" s="212">
        <v>69</v>
      </c>
      <c r="BH76" s="213">
        <f>(BG76-AR76)*-1</f>
        <v>0</v>
      </c>
      <c r="BI76" s="214">
        <v>0.26</v>
      </c>
      <c r="BJ76" s="215">
        <f>BI76/BA76</f>
        <v>5.2525252525252523E-2</v>
      </c>
      <c r="BK76" s="59"/>
      <c r="BL76" s="59"/>
      <c r="BM76" s="59"/>
    </row>
    <row r="77" spans="1:65" x14ac:dyDescent="0.2">
      <c r="A77" s="99" t="s">
        <v>71</v>
      </c>
      <c r="B77" s="104"/>
      <c r="C77" s="15">
        <v>4</v>
      </c>
      <c r="D77" s="56">
        <v>0.8</v>
      </c>
      <c r="E77" s="56">
        <f>D77*0.2</f>
        <v>0.16000000000000003</v>
      </c>
      <c r="F77" s="58">
        <f>IF(C77&gt;0,D77/C77,0)</f>
        <v>0.2</v>
      </c>
      <c r="G77" s="18">
        <v>42</v>
      </c>
      <c r="H77" s="21"/>
      <c r="I77" s="41">
        <v>7</v>
      </c>
      <c r="J77" s="42">
        <f>I77-C77</f>
        <v>3</v>
      </c>
      <c r="K77" s="43">
        <v>2.1</v>
      </c>
      <c r="L77" s="44">
        <f>K77-D77</f>
        <v>1.3</v>
      </c>
      <c r="M77" s="43">
        <f>K77*0.2</f>
        <v>0.42000000000000004</v>
      </c>
      <c r="N77" s="45">
        <f>IF(I77&gt;0,K77/I77,0)</f>
        <v>0.3</v>
      </c>
      <c r="O77" s="46">
        <v>63</v>
      </c>
      <c r="P77" s="42">
        <f>(O77-G77)*-1</f>
        <v>-21</v>
      </c>
      <c r="Q77" s="47">
        <v>0.1</v>
      </c>
      <c r="R77" s="59"/>
      <c r="S77" s="59"/>
      <c r="T77" s="59"/>
      <c r="U77" s="260">
        <v>8</v>
      </c>
      <c r="V77" s="261">
        <f>U77-I77</f>
        <v>1</v>
      </c>
      <c r="W77" s="262">
        <v>2.15</v>
      </c>
      <c r="X77" s="263">
        <f>W77-K77</f>
        <v>4.9999999999999822E-2</v>
      </c>
      <c r="Y77" s="264">
        <f>IF(K77&lt;&gt;0,(W77/K77)-1,"NEW")</f>
        <v>2.3809523809523725E-2</v>
      </c>
      <c r="Z77" s="262">
        <f>W77*0.2</f>
        <v>0.43</v>
      </c>
      <c r="AA77" s="265">
        <f>IF(U77&gt;0,W77/U77,0)</f>
        <v>0.26874999999999999</v>
      </c>
      <c r="AB77" s="266">
        <f>AA77-N77</f>
        <v>-3.125E-2</v>
      </c>
      <c r="AC77" s="267">
        <v>79</v>
      </c>
      <c r="AD77" s="268">
        <f>(AC77-O77)*-1</f>
        <v>-16</v>
      </c>
      <c r="AE77" s="269">
        <v>0.13</v>
      </c>
      <c r="AF77" s="270">
        <f>AE77/W77</f>
        <v>6.0465116279069774E-2</v>
      </c>
      <c r="AG77" s="59"/>
      <c r="AH77" s="59"/>
      <c r="AI77" s="59"/>
      <c r="AJ77" s="322">
        <v>8</v>
      </c>
      <c r="AK77" s="323">
        <f>AJ77-X77</f>
        <v>7.95</v>
      </c>
      <c r="AL77" s="324">
        <v>2.15</v>
      </c>
      <c r="AM77" s="325">
        <f>AL77-Z77</f>
        <v>1.72</v>
      </c>
      <c r="AN77" s="326">
        <f>IF(Z77&lt;&gt;0,(AL77/W77)-1,"NEW")</f>
        <v>0</v>
      </c>
      <c r="AO77" s="324">
        <f>AL77*0.2</f>
        <v>0.43</v>
      </c>
      <c r="AP77" s="327">
        <f>IF(AJ77&gt;0,AL77/AJ77,0)</f>
        <v>0.26874999999999999</v>
      </c>
      <c r="AQ77" s="328">
        <f>AP77-AC77</f>
        <v>-78.731250000000003</v>
      </c>
      <c r="AR77" s="329">
        <v>79</v>
      </c>
      <c r="AS77" s="330">
        <f>(AR77-AD77)*-1</f>
        <v>-95</v>
      </c>
      <c r="AT77" s="331">
        <v>0.13</v>
      </c>
      <c r="AU77" s="332">
        <f>AT77/AL77</f>
        <v>6.0465116279069774E-2</v>
      </c>
      <c r="AV77" s="59"/>
      <c r="AW77" s="59"/>
      <c r="AX77" s="59"/>
      <c r="AY77" s="205">
        <v>13</v>
      </c>
      <c r="AZ77" s="206">
        <f>AY77-AJ77</f>
        <v>5</v>
      </c>
      <c r="BA77" s="207">
        <v>2.4</v>
      </c>
      <c r="BB77" s="208">
        <f>BA77-AL77</f>
        <v>0.25</v>
      </c>
      <c r="BC77" s="209">
        <f>IF(AO77&lt;&gt;0,(BA77/AL77)-1,"NEW")</f>
        <v>0.11627906976744184</v>
      </c>
      <c r="BD77" s="207">
        <f>BA77*0.2</f>
        <v>0.48</v>
      </c>
      <c r="BE77" s="210">
        <f>IF(AY77&gt;0,BA77/AY77,0)</f>
        <v>0.1846153846153846</v>
      </c>
      <c r="BF77" s="211">
        <f>BE77-AP77</f>
        <v>-8.4134615384615391E-2</v>
      </c>
      <c r="BG77" s="212">
        <v>70</v>
      </c>
      <c r="BH77" s="213">
        <f>(BG77-AR77)*-1</f>
        <v>9</v>
      </c>
      <c r="BI77" s="214">
        <v>0.13</v>
      </c>
      <c r="BJ77" s="215">
        <f>BI77/BA77</f>
        <v>5.4166666666666669E-2</v>
      </c>
      <c r="BK77" s="59"/>
      <c r="BL77" s="59"/>
      <c r="BM77" s="59"/>
    </row>
    <row r="78" spans="1:65" x14ac:dyDescent="0.2">
      <c r="A78" s="103" t="s">
        <v>18</v>
      </c>
      <c r="B78" s="104">
        <v>323</v>
      </c>
      <c r="C78" s="15">
        <v>0</v>
      </c>
      <c r="D78" s="56">
        <v>0</v>
      </c>
      <c r="E78" s="56">
        <f>D78*0.2</f>
        <v>0</v>
      </c>
      <c r="F78" s="58">
        <f>IF(C78&gt;0,D78/C78,0)</f>
        <v>0</v>
      </c>
      <c r="G78" s="18">
        <v>106</v>
      </c>
      <c r="H78" s="21"/>
      <c r="I78" s="41">
        <v>8</v>
      </c>
      <c r="J78" s="42">
        <f>I78-C78</f>
        <v>8</v>
      </c>
      <c r="K78" s="43">
        <v>32.799999999999997</v>
      </c>
      <c r="L78" s="44">
        <f>K78-D78</f>
        <v>32.799999999999997</v>
      </c>
      <c r="M78" s="43">
        <f>K78*0.2</f>
        <v>6.56</v>
      </c>
      <c r="N78" s="45">
        <f>IF(I78&gt;0,K78/I78,0)</f>
        <v>4.0999999999999996</v>
      </c>
      <c r="O78" s="46">
        <v>58</v>
      </c>
      <c r="P78" s="42">
        <f>(O78-G78)*-1</f>
        <v>48</v>
      </c>
      <c r="Q78" s="47">
        <v>0.16</v>
      </c>
      <c r="R78" s="59"/>
      <c r="S78" s="59"/>
      <c r="T78" s="59"/>
      <c r="U78" s="260">
        <v>11</v>
      </c>
      <c r="V78" s="261">
        <f>U78-I78</f>
        <v>3</v>
      </c>
      <c r="W78" s="262">
        <v>34.65</v>
      </c>
      <c r="X78" s="263">
        <f>W78-K78</f>
        <v>1.8500000000000014</v>
      </c>
      <c r="Y78" s="264">
        <f>IF(K78&lt;&gt;0,(W78/K78)-1,"NEW")</f>
        <v>5.6402439024390238E-2</v>
      </c>
      <c r="Z78" s="262">
        <f>W78*0.2</f>
        <v>6.93</v>
      </c>
      <c r="AA78" s="265">
        <f>IF(U78&gt;0,W78/U78,0)</f>
        <v>3.15</v>
      </c>
      <c r="AB78" s="266">
        <f>AA78-N78</f>
        <v>-0.94999999999999973</v>
      </c>
      <c r="AC78" s="267">
        <v>70</v>
      </c>
      <c r="AD78" s="268">
        <f>(AC78-O78)*-1</f>
        <v>-12</v>
      </c>
      <c r="AE78" s="269">
        <v>0.22</v>
      </c>
      <c r="AF78" s="270">
        <f>AE78/W78</f>
        <v>6.3492063492063492E-3</v>
      </c>
      <c r="AG78" s="59"/>
      <c r="AH78" s="59"/>
      <c r="AI78" s="59"/>
      <c r="AJ78" s="322">
        <v>11</v>
      </c>
      <c r="AK78" s="323">
        <f>AJ78-X78</f>
        <v>9.1499999999999986</v>
      </c>
      <c r="AL78" s="324">
        <v>34.65</v>
      </c>
      <c r="AM78" s="325">
        <f>AL78-Z78</f>
        <v>27.72</v>
      </c>
      <c r="AN78" s="326">
        <f>IF(Z78&lt;&gt;0,(AL78/W78)-1,"NEW")</f>
        <v>0</v>
      </c>
      <c r="AO78" s="324">
        <f>AL78*0.2</f>
        <v>6.93</v>
      </c>
      <c r="AP78" s="327">
        <f>IF(AJ78&gt;0,AL78/AJ78,0)</f>
        <v>3.15</v>
      </c>
      <c r="AQ78" s="328">
        <f>AP78-AC78</f>
        <v>-66.849999999999994</v>
      </c>
      <c r="AR78" s="329">
        <v>70</v>
      </c>
      <c r="AS78" s="330">
        <f>(AR78-AD78)*-1</f>
        <v>-82</v>
      </c>
      <c r="AT78" s="331">
        <v>0.22</v>
      </c>
      <c r="AU78" s="332">
        <f>AT78/AL78</f>
        <v>6.3492063492063492E-3</v>
      </c>
      <c r="AV78" s="59"/>
      <c r="AW78" s="59"/>
      <c r="AX78" s="59"/>
      <c r="AY78" s="205">
        <v>11</v>
      </c>
      <c r="AZ78" s="206">
        <f>AY78-AJ78</f>
        <v>0</v>
      </c>
      <c r="BA78" s="207">
        <v>34.65</v>
      </c>
      <c r="BB78" s="208">
        <f>BA78-AL78</f>
        <v>0</v>
      </c>
      <c r="BC78" s="209">
        <f>IF(AO78&lt;&gt;0,(BA78/AL78)-1,"NEW")</f>
        <v>0</v>
      </c>
      <c r="BD78" s="207">
        <f>BA78*0.2</f>
        <v>6.93</v>
      </c>
      <c r="BE78" s="210">
        <f>IF(AY78&gt;0,BA78/AY78,0)</f>
        <v>3.15</v>
      </c>
      <c r="BF78" s="211">
        <f>BE78-AP78</f>
        <v>0</v>
      </c>
      <c r="BG78" s="212">
        <v>71</v>
      </c>
      <c r="BH78" s="213">
        <f>(BG78-AR78)*-1</f>
        <v>-1</v>
      </c>
      <c r="BI78" s="214">
        <v>0.22</v>
      </c>
      <c r="BJ78" s="215">
        <f>BI78/BA78</f>
        <v>6.3492063492063492E-3</v>
      </c>
      <c r="BK78" s="59"/>
      <c r="BL78" s="59"/>
      <c r="BM78" s="59"/>
    </row>
    <row r="79" spans="1:65" x14ac:dyDescent="0.2">
      <c r="A79" s="99" t="s">
        <v>48</v>
      </c>
      <c r="B79" s="104">
        <v>284</v>
      </c>
      <c r="C79" s="15">
        <v>1</v>
      </c>
      <c r="D79" s="56">
        <v>3.5</v>
      </c>
      <c r="E79" s="56">
        <f>D79*0.2</f>
        <v>0.70000000000000007</v>
      </c>
      <c r="F79" s="58">
        <f>IF(C79&gt;0,D79/C79,0)</f>
        <v>3.5</v>
      </c>
      <c r="G79" s="18">
        <v>72</v>
      </c>
      <c r="H79" s="21"/>
      <c r="I79" s="41">
        <v>1</v>
      </c>
      <c r="J79" s="42">
        <f>I79-C79</f>
        <v>0</v>
      </c>
      <c r="K79" s="43">
        <v>3.5</v>
      </c>
      <c r="L79" s="44">
        <f>K79-D79</f>
        <v>0</v>
      </c>
      <c r="M79" s="43">
        <f>K79*0.2</f>
        <v>0.70000000000000007</v>
      </c>
      <c r="N79" s="45">
        <f>IF(I79&gt;0,K79/I79,0)</f>
        <v>3.5</v>
      </c>
      <c r="O79" s="46">
        <v>109</v>
      </c>
      <c r="P79" s="42">
        <f>(O79-G79)*-1</f>
        <v>-37</v>
      </c>
      <c r="Q79" s="47"/>
      <c r="R79" s="59"/>
      <c r="S79" s="59"/>
      <c r="T79" s="59"/>
      <c r="U79" s="260">
        <v>11</v>
      </c>
      <c r="V79" s="261">
        <f>U79-I79</f>
        <v>10</v>
      </c>
      <c r="W79" s="262">
        <v>18.21</v>
      </c>
      <c r="X79" s="263">
        <f>W79-K79</f>
        <v>14.71</v>
      </c>
      <c r="Y79" s="264">
        <f>IF(K79&lt;&gt;0,(W79/K79)-1,"NEW")</f>
        <v>4.2028571428571428</v>
      </c>
      <c r="Z79" s="262">
        <f>W79*0.2</f>
        <v>3.6420000000000003</v>
      </c>
      <c r="AA79" s="265">
        <f>IF(U79&gt;0,W79/U79,0)</f>
        <v>1.6554545454545455</v>
      </c>
      <c r="AB79" s="266">
        <f>AA79-N79</f>
        <v>-1.8445454545454545</v>
      </c>
      <c r="AC79" s="267">
        <v>71</v>
      </c>
      <c r="AD79" s="268">
        <f>(AC79-O79)*-1</f>
        <v>38</v>
      </c>
      <c r="AE79" s="269">
        <v>0.06</v>
      </c>
      <c r="AF79" s="270">
        <f>AE79/W79</f>
        <v>3.2948929159802303E-3</v>
      </c>
      <c r="AG79" s="59"/>
      <c r="AH79" s="59"/>
      <c r="AI79" s="59"/>
      <c r="AJ79" s="322">
        <v>11</v>
      </c>
      <c r="AK79" s="323">
        <f>AJ79-X79</f>
        <v>-3.7100000000000009</v>
      </c>
      <c r="AL79" s="324">
        <v>18.21</v>
      </c>
      <c r="AM79" s="325">
        <f>AL79-Z79</f>
        <v>14.568000000000001</v>
      </c>
      <c r="AN79" s="326">
        <f>IF(Z79&lt;&gt;0,(AL79/W79)-1,"NEW")</f>
        <v>0</v>
      </c>
      <c r="AO79" s="324">
        <f>AL79*0.2</f>
        <v>3.6420000000000003</v>
      </c>
      <c r="AP79" s="327">
        <f>IF(AJ79&gt;0,AL79/AJ79,0)</f>
        <v>1.6554545454545455</v>
      </c>
      <c r="AQ79" s="328">
        <f>AP79-AC79</f>
        <v>-69.344545454545454</v>
      </c>
      <c r="AR79" s="329">
        <v>71</v>
      </c>
      <c r="AS79" s="330">
        <f>(AR79-AD79)*-1</f>
        <v>-33</v>
      </c>
      <c r="AT79" s="331">
        <v>0.06</v>
      </c>
      <c r="AU79" s="332">
        <f>AT79/AL79</f>
        <v>3.2948929159802303E-3</v>
      </c>
      <c r="AV79" s="59"/>
      <c r="AW79" s="59"/>
      <c r="AX79" s="59"/>
      <c r="AY79" s="205">
        <v>11</v>
      </c>
      <c r="AZ79" s="206">
        <f>AY79-AJ79</f>
        <v>0</v>
      </c>
      <c r="BA79" s="207">
        <v>18.21</v>
      </c>
      <c r="BB79" s="208">
        <f>BA79-AL79</f>
        <v>0</v>
      </c>
      <c r="BC79" s="209">
        <f>IF(AO79&lt;&gt;0,(BA79/AL79)-1,"NEW")</f>
        <v>0</v>
      </c>
      <c r="BD79" s="207">
        <f>BA79*0.2</f>
        <v>3.6420000000000003</v>
      </c>
      <c r="BE79" s="210">
        <f>IF(AY79&gt;0,BA79/AY79,0)</f>
        <v>1.6554545454545455</v>
      </c>
      <c r="BF79" s="211">
        <f>BE79-AP79</f>
        <v>0</v>
      </c>
      <c r="BG79" s="212">
        <v>72</v>
      </c>
      <c r="BH79" s="213">
        <f>(BG79-AR79)*-1</f>
        <v>-1</v>
      </c>
      <c r="BI79" s="214">
        <v>0.06</v>
      </c>
      <c r="BJ79" s="215">
        <f>BI79/BA79</f>
        <v>3.2948929159802303E-3</v>
      </c>
      <c r="BK79" s="59"/>
      <c r="BL79" s="59"/>
      <c r="BM79" s="59"/>
    </row>
    <row r="80" spans="1:65" x14ac:dyDescent="0.2">
      <c r="A80" s="103" t="s">
        <v>22</v>
      </c>
      <c r="B80" s="104"/>
      <c r="C80" s="15">
        <v>0</v>
      </c>
      <c r="D80" s="56">
        <v>0</v>
      </c>
      <c r="E80" s="56">
        <f>D80*0.2</f>
        <v>0</v>
      </c>
      <c r="F80" s="58">
        <f>IF(C80&gt;0,D80/C80,0)</f>
        <v>0</v>
      </c>
      <c r="G80" s="18">
        <v>104</v>
      </c>
      <c r="H80" s="21"/>
      <c r="I80" s="41">
        <v>9</v>
      </c>
      <c r="J80" s="42">
        <f>I80-C80</f>
        <v>9</v>
      </c>
      <c r="K80" s="43">
        <v>21.65</v>
      </c>
      <c r="L80" s="44">
        <f>K80-D80</f>
        <v>21.65</v>
      </c>
      <c r="M80" s="43">
        <f>K80*0.2</f>
        <v>4.33</v>
      </c>
      <c r="N80" s="45">
        <f>IF(I80&gt;0,K80/I80,0)</f>
        <v>2.4055555555555554</v>
      </c>
      <c r="O80" s="46">
        <v>56</v>
      </c>
      <c r="P80" s="42">
        <f>(O80-G80)*-1</f>
        <v>48</v>
      </c>
      <c r="Q80" s="47">
        <v>0.15</v>
      </c>
      <c r="R80" s="59"/>
      <c r="S80" s="59"/>
      <c r="T80" s="59"/>
      <c r="U80" s="260">
        <v>9</v>
      </c>
      <c r="V80" s="261">
        <f>U80-I80</f>
        <v>0</v>
      </c>
      <c r="W80" s="262">
        <v>22.65</v>
      </c>
      <c r="X80" s="263">
        <f>W80-K80</f>
        <v>1</v>
      </c>
      <c r="Y80" s="264">
        <f>IF(K80&lt;&gt;0,(W80/K80)-1,"NEW")</f>
        <v>4.6189376443418029E-2</v>
      </c>
      <c r="Z80" s="262">
        <f>W80*0.2</f>
        <v>4.53</v>
      </c>
      <c r="AA80" s="265">
        <f>IF(U80&gt;0,W80/U80,0)</f>
        <v>2.5166666666666666</v>
      </c>
      <c r="AB80" s="266">
        <f>AA80-N80</f>
        <v>0.11111111111111116</v>
      </c>
      <c r="AC80" s="267">
        <v>72</v>
      </c>
      <c r="AD80" s="268">
        <f>(AC80-O80)*-1</f>
        <v>-16</v>
      </c>
      <c r="AE80" s="269">
        <v>0.16</v>
      </c>
      <c r="AF80" s="270">
        <f>AE80/W80</f>
        <v>7.064017660044151E-3</v>
      </c>
      <c r="AG80" s="59"/>
      <c r="AH80" s="59"/>
      <c r="AI80" s="59"/>
      <c r="AJ80" s="322">
        <v>9</v>
      </c>
      <c r="AK80" s="323">
        <f>AJ80-X80</f>
        <v>8</v>
      </c>
      <c r="AL80" s="324">
        <v>22.65</v>
      </c>
      <c r="AM80" s="325">
        <f>AL80-Z80</f>
        <v>18.119999999999997</v>
      </c>
      <c r="AN80" s="326">
        <f>IF(Z80&lt;&gt;0,(AL80/W80)-1,"NEW")</f>
        <v>0</v>
      </c>
      <c r="AO80" s="324">
        <f>AL80*0.2</f>
        <v>4.53</v>
      </c>
      <c r="AP80" s="327">
        <f>IF(AJ80&gt;0,AL80/AJ80,0)</f>
        <v>2.5166666666666666</v>
      </c>
      <c r="AQ80" s="328">
        <f>AP80-AC80</f>
        <v>-69.483333333333334</v>
      </c>
      <c r="AR80" s="329">
        <v>72</v>
      </c>
      <c r="AS80" s="330">
        <f>(AR80-AD80)*-1</f>
        <v>-88</v>
      </c>
      <c r="AT80" s="331">
        <v>0.16</v>
      </c>
      <c r="AU80" s="332">
        <f>AT80/AL80</f>
        <v>7.064017660044151E-3</v>
      </c>
      <c r="AV80" s="59"/>
      <c r="AW80" s="59"/>
      <c r="AX80" s="59"/>
      <c r="AY80" s="205">
        <v>9</v>
      </c>
      <c r="AZ80" s="206">
        <f>AY80-AJ80</f>
        <v>0</v>
      </c>
      <c r="BA80" s="207">
        <v>22.65</v>
      </c>
      <c r="BB80" s="208">
        <f>BA80-AL80</f>
        <v>0</v>
      </c>
      <c r="BC80" s="209">
        <f>IF(AO80&lt;&gt;0,(BA80/AL80)-1,"NEW")</f>
        <v>0</v>
      </c>
      <c r="BD80" s="207">
        <f>BA80*0.2</f>
        <v>4.53</v>
      </c>
      <c r="BE80" s="210">
        <f>IF(AY80&gt;0,BA80/AY80,0)</f>
        <v>2.5166666666666666</v>
      </c>
      <c r="BF80" s="211">
        <f>BE80-AP80</f>
        <v>0</v>
      </c>
      <c r="BG80" s="212">
        <v>73</v>
      </c>
      <c r="BH80" s="213">
        <f>(BG80-AR80)*-1</f>
        <v>-1</v>
      </c>
      <c r="BI80" s="214">
        <v>0.16</v>
      </c>
      <c r="BJ80" s="215">
        <f>BI80/BA80</f>
        <v>7.064017660044151E-3</v>
      </c>
      <c r="BK80" s="59"/>
      <c r="BL80" s="59"/>
      <c r="BM80" s="59"/>
    </row>
    <row r="81" spans="1:65" x14ac:dyDescent="0.2">
      <c r="A81" s="99" t="s">
        <v>78</v>
      </c>
      <c r="B81" s="104"/>
      <c r="C81" s="15">
        <v>0</v>
      </c>
      <c r="D81" s="56">
        <v>0</v>
      </c>
      <c r="E81" s="56">
        <f>D81*0.2</f>
        <v>0</v>
      </c>
      <c r="F81" s="58">
        <f>IF(C81&gt;0,D81/C81,0)</f>
        <v>0</v>
      </c>
      <c r="G81" s="18">
        <v>119</v>
      </c>
      <c r="H81" s="21"/>
      <c r="I81" s="41">
        <v>2</v>
      </c>
      <c r="J81" s="42">
        <f>I81-C81</f>
        <v>2</v>
      </c>
      <c r="K81" s="43">
        <v>0.4</v>
      </c>
      <c r="L81" s="44">
        <f>K81-D81</f>
        <v>0.4</v>
      </c>
      <c r="M81" s="43">
        <f>K81*0.2</f>
        <v>8.0000000000000016E-2</v>
      </c>
      <c r="N81" s="45">
        <f>IF(I81&gt;0,K81/I81,0)</f>
        <v>0.2</v>
      </c>
      <c r="O81" s="46">
        <v>106</v>
      </c>
      <c r="P81" s="42">
        <f>(O81-G81)*-1</f>
        <v>13</v>
      </c>
      <c r="Q81" s="47">
        <v>0.2</v>
      </c>
      <c r="R81" s="59"/>
      <c r="S81" s="59"/>
      <c r="T81" s="59"/>
      <c r="U81" s="260">
        <v>9</v>
      </c>
      <c r="V81" s="261">
        <f>U81-I81</f>
        <v>7</v>
      </c>
      <c r="W81" s="262">
        <v>11.35</v>
      </c>
      <c r="X81" s="263">
        <f>W81-K81</f>
        <v>10.95</v>
      </c>
      <c r="Y81" s="264">
        <f>IF(K81&lt;&gt;0,(W81/K81)-1,"NEW")</f>
        <v>27.374999999999996</v>
      </c>
      <c r="Z81" s="262">
        <f>W81*0.2</f>
        <v>2.27</v>
      </c>
      <c r="AA81" s="265">
        <f>IF(U81&gt;0,W81/U81,0)</f>
        <v>1.2611111111111111</v>
      </c>
      <c r="AB81" s="266">
        <f>AA81-N81</f>
        <v>1.0611111111111111</v>
      </c>
      <c r="AC81" s="267">
        <v>73</v>
      </c>
      <c r="AD81" s="268">
        <f>(AC81-O81)*-1</f>
        <v>33</v>
      </c>
      <c r="AE81" s="269">
        <v>2.02</v>
      </c>
      <c r="AF81" s="270">
        <f>AE81/W81</f>
        <v>0.17797356828193833</v>
      </c>
      <c r="AG81" s="59"/>
      <c r="AH81" s="59"/>
      <c r="AI81" s="59"/>
      <c r="AJ81" s="322">
        <v>9</v>
      </c>
      <c r="AK81" s="323">
        <f>AJ81-X81</f>
        <v>-1.9499999999999993</v>
      </c>
      <c r="AL81" s="324">
        <v>11.35</v>
      </c>
      <c r="AM81" s="325">
        <f>AL81-Z81</f>
        <v>9.08</v>
      </c>
      <c r="AN81" s="326">
        <f>IF(Z81&lt;&gt;0,(AL81/W81)-1,"NEW")</f>
        <v>0</v>
      </c>
      <c r="AO81" s="324">
        <f>AL81*0.2</f>
        <v>2.27</v>
      </c>
      <c r="AP81" s="327">
        <f>IF(AJ81&gt;0,AL81/AJ81,0)</f>
        <v>1.2611111111111111</v>
      </c>
      <c r="AQ81" s="328">
        <f>AP81-AC81</f>
        <v>-71.738888888888894</v>
      </c>
      <c r="AR81" s="329">
        <v>73</v>
      </c>
      <c r="AS81" s="330">
        <f>(AR81-AD81)*-1</f>
        <v>-40</v>
      </c>
      <c r="AT81" s="331">
        <v>2.02</v>
      </c>
      <c r="AU81" s="332">
        <f>AT81/AL81</f>
        <v>0.17797356828193833</v>
      </c>
      <c r="AV81" s="59"/>
      <c r="AW81" s="59"/>
      <c r="AX81" s="59"/>
      <c r="AY81" s="205">
        <v>9</v>
      </c>
      <c r="AZ81" s="206">
        <f>AY81-AJ81</f>
        <v>0</v>
      </c>
      <c r="BA81" s="207">
        <v>11.35</v>
      </c>
      <c r="BB81" s="208">
        <f>BA81-AL81</f>
        <v>0</v>
      </c>
      <c r="BC81" s="209">
        <f>IF(AO81&lt;&gt;0,(BA81/AL81)-1,"NEW")</f>
        <v>0</v>
      </c>
      <c r="BD81" s="207">
        <f>BA81*0.2</f>
        <v>2.27</v>
      </c>
      <c r="BE81" s="210">
        <f>IF(AY81&gt;0,BA81/AY81,0)</f>
        <v>1.2611111111111111</v>
      </c>
      <c r="BF81" s="211">
        <f>BE81-AP81</f>
        <v>0</v>
      </c>
      <c r="BG81" s="212">
        <v>74</v>
      </c>
      <c r="BH81" s="213">
        <f>(BG81-AR81)*-1</f>
        <v>-1</v>
      </c>
      <c r="BI81" s="214">
        <v>2.02</v>
      </c>
      <c r="BJ81" s="215">
        <f>BI81/BA81</f>
        <v>0.17797356828193833</v>
      </c>
      <c r="BK81" s="59"/>
      <c r="BL81" s="59"/>
      <c r="BM81" s="59"/>
    </row>
    <row r="82" spans="1:65" x14ac:dyDescent="0.2">
      <c r="A82" s="99" t="s">
        <v>64</v>
      </c>
      <c r="B82" s="104">
        <v>174</v>
      </c>
      <c r="C82" s="15">
        <v>3</v>
      </c>
      <c r="D82" s="56">
        <v>1.2</v>
      </c>
      <c r="E82" s="56">
        <f>D82*0.2</f>
        <v>0.24</v>
      </c>
      <c r="F82" s="58">
        <f>IF(C82&gt;0,D82/C82,0)</f>
        <v>0.39999999999999997</v>
      </c>
      <c r="G82" s="18">
        <v>51</v>
      </c>
      <c r="H82" s="21"/>
      <c r="I82" s="41">
        <v>4</v>
      </c>
      <c r="J82" s="42">
        <f>I82-C82</f>
        <v>1</v>
      </c>
      <c r="K82" s="43">
        <v>1.4</v>
      </c>
      <c r="L82" s="44">
        <f>K82-D82</f>
        <v>0.19999999999999996</v>
      </c>
      <c r="M82" s="43">
        <f>K82*0.2</f>
        <v>0.27999999999999997</v>
      </c>
      <c r="N82" s="45">
        <f>IF(I82&gt;0,K82/I82,0)</f>
        <v>0.35</v>
      </c>
      <c r="O82" s="46">
        <v>77</v>
      </c>
      <c r="P82" s="42">
        <f>(O82-G82)*-1</f>
        <v>-26</v>
      </c>
      <c r="Q82" s="47"/>
      <c r="R82" s="59"/>
      <c r="S82" s="59"/>
      <c r="T82" s="59"/>
      <c r="U82" s="260">
        <v>9</v>
      </c>
      <c r="V82" s="261">
        <f>U82-I82</f>
        <v>5</v>
      </c>
      <c r="W82" s="262">
        <v>8.4499999999999993</v>
      </c>
      <c r="X82" s="263">
        <f>W82-K82</f>
        <v>7.0499999999999989</v>
      </c>
      <c r="Y82" s="264">
        <f>IF(K82&lt;&gt;0,(W82/K82)-1,"NEW")</f>
        <v>5.0357142857142856</v>
      </c>
      <c r="Z82" s="262">
        <f>W82*0.2</f>
        <v>1.69</v>
      </c>
      <c r="AA82" s="265">
        <f>IF(U82&gt;0,W82/U82,0)</f>
        <v>0.93888888888888877</v>
      </c>
      <c r="AB82" s="266">
        <f>AA82-N82</f>
        <v>0.5888888888888888</v>
      </c>
      <c r="AC82" s="267">
        <v>74</v>
      </c>
      <c r="AD82" s="268">
        <f>(AC82-O82)*-1</f>
        <v>3</v>
      </c>
      <c r="AE82" s="269">
        <v>0.06</v>
      </c>
      <c r="AF82" s="270">
        <f>AE82/W82</f>
        <v>7.1005917159763319E-3</v>
      </c>
      <c r="AG82" s="59"/>
      <c r="AH82" s="59"/>
      <c r="AI82" s="59"/>
      <c r="AJ82" s="322">
        <v>9</v>
      </c>
      <c r="AK82" s="323">
        <f>AJ82-X82</f>
        <v>1.9500000000000011</v>
      </c>
      <c r="AL82" s="324">
        <v>8.4499999999999993</v>
      </c>
      <c r="AM82" s="325">
        <f>AL82-Z82</f>
        <v>6.76</v>
      </c>
      <c r="AN82" s="326">
        <f>IF(Z82&lt;&gt;0,(AL82/W82)-1,"NEW")</f>
        <v>0</v>
      </c>
      <c r="AO82" s="324">
        <f>AL82*0.2</f>
        <v>1.69</v>
      </c>
      <c r="AP82" s="327">
        <f>IF(AJ82&gt;0,AL82/AJ82,0)</f>
        <v>0.93888888888888877</v>
      </c>
      <c r="AQ82" s="328">
        <f>AP82-AC82</f>
        <v>-73.061111111111117</v>
      </c>
      <c r="AR82" s="329">
        <v>74</v>
      </c>
      <c r="AS82" s="330">
        <f>(AR82-AD82)*-1</f>
        <v>-71</v>
      </c>
      <c r="AT82" s="331">
        <v>0.06</v>
      </c>
      <c r="AU82" s="332">
        <f>AT82/AL82</f>
        <v>7.1005917159763319E-3</v>
      </c>
      <c r="AV82" s="59"/>
      <c r="AW82" s="59"/>
      <c r="AX82" s="59"/>
      <c r="AY82" s="205">
        <v>9</v>
      </c>
      <c r="AZ82" s="206">
        <f>AY82-AJ82</f>
        <v>0</v>
      </c>
      <c r="BA82" s="207">
        <v>8.4499999999999993</v>
      </c>
      <c r="BB82" s="208">
        <f>BA82-AL82</f>
        <v>0</v>
      </c>
      <c r="BC82" s="209">
        <f>IF(AO82&lt;&gt;0,(BA82/AL82)-1,"NEW")</f>
        <v>0</v>
      </c>
      <c r="BD82" s="207">
        <f>BA82*0.2</f>
        <v>1.69</v>
      </c>
      <c r="BE82" s="210">
        <f>IF(AY82&gt;0,BA82/AY82,0)</f>
        <v>0.93888888888888877</v>
      </c>
      <c r="BF82" s="211">
        <f>BE82-AP82</f>
        <v>0</v>
      </c>
      <c r="BG82" s="212">
        <v>75</v>
      </c>
      <c r="BH82" s="213">
        <f>(BG82-AR82)*-1</f>
        <v>-1</v>
      </c>
      <c r="BI82" s="214">
        <v>0.06</v>
      </c>
      <c r="BJ82" s="215">
        <f>BI82/BA82</f>
        <v>7.1005917159763319E-3</v>
      </c>
      <c r="BK82" s="59"/>
      <c r="BL82" s="59"/>
      <c r="BM82" s="59"/>
    </row>
    <row r="83" spans="1:65" x14ac:dyDescent="0.2">
      <c r="A83" s="99" t="s">
        <v>51</v>
      </c>
      <c r="B83" s="104"/>
      <c r="C83" s="15">
        <v>0</v>
      </c>
      <c r="D83" s="56">
        <v>0</v>
      </c>
      <c r="E83" s="56">
        <f>D83*0.2</f>
        <v>0</v>
      </c>
      <c r="F83" s="58">
        <f>IF(C83&gt;0,D83/C83,0)</f>
        <v>0</v>
      </c>
      <c r="G83" s="18">
        <v>128</v>
      </c>
      <c r="H83" s="21"/>
      <c r="I83" s="41">
        <v>1</v>
      </c>
      <c r="J83" s="42">
        <f>I83-C83</f>
        <v>1</v>
      </c>
      <c r="K83" s="43">
        <v>3</v>
      </c>
      <c r="L83" s="44">
        <f>K83-D83</f>
        <v>3</v>
      </c>
      <c r="M83" s="43">
        <f>K83*0.2</f>
        <v>0.60000000000000009</v>
      </c>
      <c r="N83" s="45">
        <f>IF(I83&gt;0,K83/I83,0)</f>
        <v>3</v>
      </c>
      <c r="O83" s="46">
        <v>128</v>
      </c>
      <c r="P83" s="42">
        <f>(O83-G83)*-1</f>
        <v>0</v>
      </c>
      <c r="Q83" s="47">
        <v>0.02</v>
      </c>
      <c r="R83" s="59"/>
      <c r="S83" s="59"/>
      <c r="T83" s="59"/>
      <c r="U83" s="260">
        <v>9</v>
      </c>
      <c r="V83" s="261">
        <f>U83-I83</f>
        <v>8</v>
      </c>
      <c r="W83" s="262">
        <v>7.9</v>
      </c>
      <c r="X83" s="263">
        <f>W83-K83</f>
        <v>4.9000000000000004</v>
      </c>
      <c r="Y83" s="264">
        <f>IF(K83&lt;&gt;0,(W83/K83)-1,"NEW")</f>
        <v>1.6333333333333333</v>
      </c>
      <c r="Z83" s="262">
        <f>W83*0.2</f>
        <v>1.58</v>
      </c>
      <c r="AA83" s="265">
        <f>IF(U83&gt;0,W83/U83,0)</f>
        <v>0.87777777777777777</v>
      </c>
      <c r="AB83" s="266">
        <f>AA83-N83</f>
        <v>-2.1222222222222222</v>
      </c>
      <c r="AC83" s="267">
        <v>75</v>
      </c>
      <c r="AD83" s="268">
        <f>(AC83-O83)*-1</f>
        <v>53</v>
      </c>
      <c r="AE83" s="269">
        <v>0.16</v>
      </c>
      <c r="AF83" s="270">
        <f>AE83/W83</f>
        <v>2.0253164556962026E-2</v>
      </c>
      <c r="AG83" s="59"/>
      <c r="AH83" s="59"/>
      <c r="AI83" s="59"/>
      <c r="AJ83" s="322">
        <v>9</v>
      </c>
      <c r="AK83" s="323">
        <f>AJ83-X83</f>
        <v>4.0999999999999996</v>
      </c>
      <c r="AL83" s="324">
        <v>7.9</v>
      </c>
      <c r="AM83" s="325">
        <f>AL83-Z83</f>
        <v>6.32</v>
      </c>
      <c r="AN83" s="326">
        <f>IF(Z83&lt;&gt;0,(AL83/W83)-1,"NEW")</f>
        <v>0</v>
      </c>
      <c r="AO83" s="324">
        <f>AL83*0.2</f>
        <v>1.58</v>
      </c>
      <c r="AP83" s="327">
        <f>IF(AJ83&gt;0,AL83/AJ83,0)</f>
        <v>0.87777777777777777</v>
      </c>
      <c r="AQ83" s="328">
        <f>AP83-AC83</f>
        <v>-74.12222222222222</v>
      </c>
      <c r="AR83" s="329">
        <v>75</v>
      </c>
      <c r="AS83" s="330">
        <f>(AR83-AD83)*-1</f>
        <v>-22</v>
      </c>
      <c r="AT83" s="331">
        <v>0.16</v>
      </c>
      <c r="AU83" s="332">
        <f>AT83/AL83</f>
        <v>2.0253164556962026E-2</v>
      </c>
      <c r="AV83" s="59"/>
      <c r="AW83" s="59"/>
      <c r="AX83" s="59"/>
      <c r="AY83" s="205">
        <v>9</v>
      </c>
      <c r="AZ83" s="206">
        <f>AY83-AJ83</f>
        <v>0</v>
      </c>
      <c r="BA83" s="207">
        <v>7.9</v>
      </c>
      <c r="BB83" s="208">
        <f>BA83-AL83</f>
        <v>0</v>
      </c>
      <c r="BC83" s="209">
        <f>IF(AO83&lt;&gt;0,(BA83/AL83)-1,"NEW")</f>
        <v>0</v>
      </c>
      <c r="BD83" s="207">
        <f>BA83*0.2</f>
        <v>1.58</v>
      </c>
      <c r="BE83" s="210">
        <f>IF(AY83&gt;0,BA83/AY83,0)</f>
        <v>0.87777777777777777</v>
      </c>
      <c r="BF83" s="211">
        <f>BE83-AP83</f>
        <v>0</v>
      </c>
      <c r="BG83" s="212">
        <v>76</v>
      </c>
      <c r="BH83" s="213">
        <f>(BG83-AR83)*-1</f>
        <v>-1</v>
      </c>
      <c r="BI83" s="214">
        <v>0.16</v>
      </c>
      <c r="BJ83" s="215">
        <f>BI83/BA83</f>
        <v>2.0253164556962026E-2</v>
      </c>
      <c r="BK83" s="59"/>
      <c r="BL83" s="59"/>
      <c r="BM83" s="59"/>
    </row>
    <row r="84" spans="1:65" x14ac:dyDescent="0.2">
      <c r="A84" s="99" t="s">
        <v>55</v>
      </c>
      <c r="B84" s="104">
        <v>364</v>
      </c>
      <c r="C84" s="15">
        <v>0</v>
      </c>
      <c r="D84" s="56">
        <v>0</v>
      </c>
      <c r="E84" s="56">
        <f>D84*0.2</f>
        <v>0</v>
      </c>
      <c r="F84" s="58">
        <f>IF(C84&gt;0,D84/C84,0)</f>
        <v>0</v>
      </c>
      <c r="G84" s="18">
        <v>107</v>
      </c>
      <c r="H84" s="21"/>
      <c r="I84" s="41">
        <v>7</v>
      </c>
      <c r="J84" s="42">
        <f>I84-C84</f>
        <v>7</v>
      </c>
      <c r="K84" s="43">
        <v>2.2000000000000002</v>
      </c>
      <c r="L84" s="44">
        <f>K84-D84</f>
        <v>2.2000000000000002</v>
      </c>
      <c r="M84" s="43">
        <f>K84*0.2</f>
        <v>0.44000000000000006</v>
      </c>
      <c r="N84" s="45">
        <f>IF(I84&gt;0,K84/I84,0)</f>
        <v>0.31428571428571433</v>
      </c>
      <c r="O84" s="46">
        <v>64</v>
      </c>
      <c r="P84" s="42">
        <f>(O84-G84)*-1</f>
        <v>43</v>
      </c>
      <c r="Q84" s="47">
        <v>0.8</v>
      </c>
      <c r="R84" s="59"/>
      <c r="S84" s="59"/>
      <c r="T84" s="59"/>
      <c r="U84" s="260">
        <v>8</v>
      </c>
      <c r="V84" s="261">
        <f>U84-I84</f>
        <v>1</v>
      </c>
      <c r="W84" s="262">
        <v>2.4</v>
      </c>
      <c r="X84" s="263">
        <f>W84-K84</f>
        <v>0.19999999999999973</v>
      </c>
      <c r="Y84" s="264">
        <f>IF(K84&lt;&gt;0,(W84/K84)-1,"NEW")</f>
        <v>9.0909090909090828E-2</v>
      </c>
      <c r="Z84" s="262">
        <f>W84*0.2</f>
        <v>0.48</v>
      </c>
      <c r="AA84" s="265">
        <f>IF(U84&gt;0,W84/U84,0)</f>
        <v>0.3</v>
      </c>
      <c r="AB84" s="266">
        <f>AA84-N84</f>
        <v>-1.4285714285714346E-2</v>
      </c>
      <c r="AC84" s="267">
        <v>77</v>
      </c>
      <c r="AD84" s="268">
        <f>(AC84-O84)*-1</f>
        <v>-13</v>
      </c>
      <c r="AE84" s="269">
        <v>0.1</v>
      </c>
      <c r="AF84" s="270">
        <f>AE84/W84</f>
        <v>4.1666666666666671E-2</v>
      </c>
      <c r="AG84" s="59"/>
      <c r="AH84" s="59"/>
      <c r="AI84" s="59"/>
      <c r="AJ84" s="322">
        <v>8</v>
      </c>
      <c r="AK84" s="323">
        <f>AJ84-X84</f>
        <v>7.8000000000000007</v>
      </c>
      <c r="AL84" s="324">
        <v>2.4</v>
      </c>
      <c r="AM84" s="325">
        <f>AL84-Z84</f>
        <v>1.92</v>
      </c>
      <c r="AN84" s="326">
        <f>IF(Z84&lt;&gt;0,(AL84/W84)-1,"NEW")</f>
        <v>0</v>
      </c>
      <c r="AO84" s="324">
        <f>AL84*0.2</f>
        <v>0.48</v>
      </c>
      <c r="AP84" s="327">
        <f>IF(AJ84&gt;0,AL84/AJ84,0)</f>
        <v>0.3</v>
      </c>
      <c r="AQ84" s="328">
        <f>AP84-AC84</f>
        <v>-76.7</v>
      </c>
      <c r="AR84" s="329">
        <v>77</v>
      </c>
      <c r="AS84" s="330">
        <f>(AR84-AD84)*-1</f>
        <v>-90</v>
      </c>
      <c r="AT84" s="331">
        <v>0.1</v>
      </c>
      <c r="AU84" s="332">
        <f>AT84/AL84</f>
        <v>4.1666666666666671E-2</v>
      </c>
      <c r="AV84" s="59"/>
      <c r="AW84" s="59"/>
      <c r="AX84" s="59"/>
      <c r="AY84" s="205">
        <v>9</v>
      </c>
      <c r="AZ84" s="206">
        <f>AY84-AJ84</f>
        <v>1</v>
      </c>
      <c r="BA84" s="207">
        <v>6.2</v>
      </c>
      <c r="BB84" s="208">
        <f>BA84-AL84</f>
        <v>3.8000000000000003</v>
      </c>
      <c r="BC84" s="209">
        <f>IF(AO84&lt;&gt;0,(BA84/AL84)-1,"NEW")</f>
        <v>1.5833333333333335</v>
      </c>
      <c r="BD84" s="207">
        <f>BA84*0.2</f>
        <v>1.2400000000000002</v>
      </c>
      <c r="BE84" s="210">
        <f>IF(AY84&gt;0,BA84/AY84,0)</f>
        <v>0.68888888888888888</v>
      </c>
      <c r="BF84" s="211">
        <f>BE84-AP84</f>
        <v>0.3888888888888889</v>
      </c>
      <c r="BG84" s="212">
        <v>77</v>
      </c>
      <c r="BH84" s="213">
        <f>(BG84-AR84)*-1</f>
        <v>0</v>
      </c>
      <c r="BI84" s="214">
        <v>0.18</v>
      </c>
      <c r="BJ84" s="215">
        <f>BI84/BA84</f>
        <v>2.9032258064516127E-2</v>
      </c>
      <c r="BK84" s="59"/>
      <c r="BL84" s="59"/>
      <c r="BM84" s="59"/>
    </row>
    <row r="85" spans="1:65" x14ac:dyDescent="0.2">
      <c r="A85" s="99" t="s">
        <v>47</v>
      </c>
      <c r="B85" s="104"/>
      <c r="C85" s="15">
        <v>5</v>
      </c>
      <c r="D85" s="56">
        <v>1.85</v>
      </c>
      <c r="E85" s="56">
        <f>D85*0.2</f>
        <v>0.37000000000000005</v>
      </c>
      <c r="F85" s="58">
        <f>IF(C85&gt;0,D85/C85,0)</f>
        <v>0.37</v>
      </c>
      <c r="G85" s="18">
        <v>40</v>
      </c>
      <c r="H85" s="21"/>
      <c r="I85" s="41">
        <v>8</v>
      </c>
      <c r="J85" s="42">
        <f>I85-C85</f>
        <v>3</v>
      </c>
      <c r="K85" s="43">
        <v>3.55</v>
      </c>
      <c r="L85" s="44">
        <f>K85-D85</f>
        <v>1.6999999999999997</v>
      </c>
      <c r="M85" s="43">
        <f>K85*0.2</f>
        <v>0.71</v>
      </c>
      <c r="N85" s="45">
        <f>IF(I85&gt;0,K85/I85,0)</f>
        <v>0.44374999999999998</v>
      </c>
      <c r="O85" s="46">
        <v>57</v>
      </c>
      <c r="P85" s="42">
        <f>(O85-G85)*-1</f>
        <v>-17</v>
      </c>
      <c r="Q85" s="47">
        <v>0.08</v>
      </c>
      <c r="R85" s="59"/>
      <c r="S85" s="59"/>
      <c r="T85" s="59"/>
      <c r="U85" s="260">
        <v>8</v>
      </c>
      <c r="V85" s="261">
        <f>U85-I85</f>
        <v>0</v>
      </c>
      <c r="W85" s="262">
        <v>4.05</v>
      </c>
      <c r="X85" s="263">
        <f>W85-K85</f>
        <v>0.5</v>
      </c>
      <c r="Y85" s="264">
        <f>IF(K85&lt;&gt;0,(W85/K85)-1,"NEW")</f>
        <v>0.14084507042253525</v>
      </c>
      <c r="Z85" s="262">
        <f>W85*0.2</f>
        <v>0.81</v>
      </c>
      <c r="AA85" s="265">
        <f>IF(U85&gt;0,W85/U85,0)</f>
        <v>0.50624999999999998</v>
      </c>
      <c r="AB85" s="266">
        <f>AA85-N85</f>
        <v>6.25E-2</v>
      </c>
      <c r="AC85" s="267">
        <v>76</v>
      </c>
      <c r="AD85" s="268">
        <f>(AC85-O85)*-1</f>
        <v>-19</v>
      </c>
      <c r="AE85" s="269">
        <v>0.09</v>
      </c>
      <c r="AF85" s="270">
        <f>AE85/W85</f>
        <v>2.2222222222222223E-2</v>
      </c>
      <c r="AG85" s="59"/>
      <c r="AH85" s="59"/>
      <c r="AI85" s="59"/>
      <c r="AJ85" s="322">
        <v>8</v>
      </c>
      <c r="AK85" s="323">
        <f>AJ85-X85</f>
        <v>7.5</v>
      </c>
      <c r="AL85" s="324">
        <v>4.05</v>
      </c>
      <c r="AM85" s="325">
        <f>AL85-Z85</f>
        <v>3.2399999999999998</v>
      </c>
      <c r="AN85" s="326">
        <f>IF(Z85&lt;&gt;0,(AL85/W85)-1,"NEW")</f>
        <v>0</v>
      </c>
      <c r="AO85" s="324">
        <f>AL85*0.2</f>
        <v>0.81</v>
      </c>
      <c r="AP85" s="327">
        <f>IF(AJ85&gt;0,AL85/AJ85,0)</f>
        <v>0.50624999999999998</v>
      </c>
      <c r="AQ85" s="328">
        <f>AP85-AC85</f>
        <v>-75.493750000000006</v>
      </c>
      <c r="AR85" s="329">
        <v>76</v>
      </c>
      <c r="AS85" s="330">
        <f>(AR85-AD85)*-1</f>
        <v>-95</v>
      </c>
      <c r="AT85" s="331">
        <v>0.09</v>
      </c>
      <c r="AU85" s="332">
        <f>AT85/AL85</f>
        <v>2.2222222222222223E-2</v>
      </c>
      <c r="AV85" s="59"/>
      <c r="AW85" s="59"/>
      <c r="AX85" s="59"/>
      <c r="AY85" s="205">
        <v>8</v>
      </c>
      <c r="AZ85" s="206">
        <f>AY85-AJ85</f>
        <v>0</v>
      </c>
      <c r="BA85" s="207">
        <v>4.05</v>
      </c>
      <c r="BB85" s="208">
        <f>BA85-AL85</f>
        <v>0</v>
      </c>
      <c r="BC85" s="209">
        <f>IF(AO85&lt;&gt;0,(BA85/AL85)-1,"NEW")</f>
        <v>0</v>
      </c>
      <c r="BD85" s="207">
        <f>BA85*0.2</f>
        <v>0.81</v>
      </c>
      <c r="BE85" s="210">
        <f>IF(AY85&gt;0,BA85/AY85,0)</f>
        <v>0.50624999999999998</v>
      </c>
      <c r="BF85" s="211">
        <f>BE85-AP85</f>
        <v>0</v>
      </c>
      <c r="BG85" s="212">
        <v>78</v>
      </c>
      <c r="BH85" s="213">
        <f>(BG85-AR85)*-1</f>
        <v>-2</v>
      </c>
      <c r="BI85" s="214">
        <v>0.09</v>
      </c>
      <c r="BJ85" s="215">
        <f>BI85/BA85</f>
        <v>2.2222222222222223E-2</v>
      </c>
      <c r="BK85" s="59"/>
      <c r="BL85" s="59"/>
      <c r="BM85" s="59"/>
    </row>
    <row r="86" spans="1:65" x14ac:dyDescent="0.2">
      <c r="A86" s="103" t="s">
        <v>216</v>
      </c>
      <c r="B86" s="104"/>
      <c r="C86" s="15">
        <v>0</v>
      </c>
      <c r="D86" s="56">
        <v>0</v>
      </c>
      <c r="E86" s="56">
        <f>D86*0.2</f>
        <v>0</v>
      </c>
      <c r="F86" s="58">
        <f>IF(C86&gt;0,D86/C86,0)</f>
        <v>0</v>
      </c>
      <c r="G86" s="18">
        <v>168</v>
      </c>
      <c r="H86" s="21"/>
      <c r="I86" s="41">
        <v>0</v>
      </c>
      <c r="J86" s="42">
        <f>I86-C86</f>
        <v>0</v>
      </c>
      <c r="K86" s="43">
        <v>0</v>
      </c>
      <c r="L86" s="44">
        <f>K86-D86</f>
        <v>0</v>
      </c>
      <c r="M86" s="43">
        <f>K86*0.2</f>
        <v>0</v>
      </c>
      <c r="N86" s="45">
        <f>IF(I86&gt;0,K86/I86,0)</f>
        <v>0</v>
      </c>
      <c r="O86" s="46">
        <v>168</v>
      </c>
      <c r="P86" s="42">
        <f>(O86-G86)*-1</f>
        <v>0</v>
      </c>
      <c r="Q86" s="47">
        <v>0</v>
      </c>
      <c r="R86" s="59"/>
      <c r="S86" s="59"/>
      <c r="T86" s="59"/>
      <c r="U86" s="260">
        <v>8</v>
      </c>
      <c r="V86" s="261">
        <f>U86-I86</f>
        <v>8</v>
      </c>
      <c r="W86" s="262">
        <v>2.25</v>
      </c>
      <c r="X86" s="263">
        <f>W86-K86</f>
        <v>2.25</v>
      </c>
      <c r="Y86" s="264" t="str">
        <f>IF(K86&lt;&gt;0,(W86/K86)-1,"NEW")</f>
        <v>NEW</v>
      </c>
      <c r="Z86" s="262">
        <f>W86*0.2</f>
        <v>0.45</v>
      </c>
      <c r="AA86" s="265">
        <f>IF(U86&gt;0,W86/U86,0)</f>
        <v>0.28125</v>
      </c>
      <c r="AB86" s="266">
        <f>AA86-N86</f>
        <v>0.28125</v>
      </c>
      <c r="AC86" s="267">
        <v>78</v>
      </c>
      <c r="AD86" s="268">
        <f>(AC86-O86)*-1</f>
        <v>90</v>
      </c>
      <c r="AE86" s="269">
        <v>0.16</v>
      </c>
      <c r="AF86" s="270">
        <f>AE86/W86</f>
        <v>7.1111111111111111E-2</v>
      </c>
      <c r="AG86" s="59"/>
      <c r="AH86" s="59"/>
      <c r="AI86" s="59"/>
      <c r="AJ86" s="322">
        <v>8</v>
      </c>
      <c r="AK86" s="323">
        <f>AJ86-X86</f>
        <v>5.75</v>
      </c>
      <c r="AL86" s="324">
        <v>2.25</v>
      </c>
      <c r="AM86" s="325">
        <f>AL86-Z86</f>
        <v>1.8</v>
      </c>
      <c r="AN86" s="326">
        <f>IF(Z86&lt;&gt;0,(AL86/W86)-1,"NEW")</f>
        <v>0</v>
      </c>
      <c r="AO86" s="324">
        <f>AL86*0.2</f>
        <v>0.45</v>
      </c>
      <c r="AP86" s="327">
        <f>IF(AJ86&gt;0,AL86/AJ86,0)</f>
        <v>0.28125</v>
      </c>
      <c r="AQ86" s="328">
        <f>AP86-AC86</f>
        <v>-77.71875</v>
      </c>
      <c r="AR86" s="329">
        <v>78</v>
      </c>
      <c r="AS86" s="330">
        <f>(AR86-AD86)*-1</f>
        <v>12</v>
      </c>
      <c r="AT86" s="331">
        <v>0.16</v>
      </c>
      <c r="AU86" s="332">
        <f>AT86/AL86</f>
        <v>7.1111111111111111E-2</v>
      </c>
      <c r="AV86" s="59"/>
      <c r="AW86" s="59"/>
      <c r="AX86" s="59"/>
      <c r="AY86" s="205">
        <v>8</v>
      </c>
      <c r="AZ86" s="206">
        <f>AY86-AJ86</f>
        <v>0</v>
      </c>
      <c r="BA86" s="207">
        <v>2.25</v>
      </c>
      <c r="BB86" s="208">
        <f>BA86-AL86</f>
        <v>0</v>
      </c>
      <c r="BC86" s="209">
        <f>IF(AO86&lt;&gt;0,(BA86/AL86)-1,"NEW")</f>
        <v>0</v>
      </c>
      <c r="BD86" s="207">
        <f>BA86*0.2</f>
        <v>0.45</v>
      </c>
      <c r="BE86" s="210">
        <f>IF(AY86&gt;0,BA86/AY86,0)</f>
        <v>0.28125</v>
      </c>
      <c r="BF86" s="211">
        <f>BE86-AP86</f>
        <v>0</v>
      </c>
      <c r="BG86" s="212">
        <v>79</v>
      </c>
      <c r="BH86" s="213">
        <f>(BG86-AR86)*-1</f>
        <v>-1</v>
      </c>
      <c r="BI86" s="214">
        <v>0.16</v>
      </c>
      <c r="BJ86" s="215">
        <f>BI86/BA86</f>
        <v>7.1111111111111111E-2</v>
      </c>
      <c r="BK86" s="59"/>
      <c r="BL86" s="59"/>
      <c r="BM86" s="59"/>
    </row>
    <row r="87" spans="1:65" x14ac:dyDescent="0.2">
      <c r="A87" s="103" t="s">
        <v>224</v>
      </c>
      <c r="B87" s="104"/>
      <c r="C87" s="15">
        <v>0</v>
      </c>
      <c r="D87" s="56">
        <v>0</v>
      </c>
      <c r="E87" s="56">
        <v>0</v>
      </c>
      <c r="F87" s="58">
        <f>IF(C87&gt;0,D87/C87,0)</f>
        <v>0</v>
      </c>
      <c r="G87" s="18">
        <v>177</v>
      </c>
      <c r="H87" s="21"/>
      <c r="I87" s="41">
        <v>0</v>
      </c>
      <c r="J87" s="42">
        <f>I87-C87</f>
        <v>0</v>
      </c>
      <c r="K87" s="43">
        <v>0</v>
      </c>
      <c r="L87" s="44">
        <f>K87-D87</f>
        <v>0</v>
      </c>
      <c r="M87" s="43">
        <f>K87*0.2</f>
        <v>0</v>
      </c>
      <c r="N87" s="45">
        <f>IF(I87&gt;0,K87/I87,0)</f>
        <v>0</v>
      </c>
      <c r="O87" s="46">
        <v>177</v>
      </c>
      <c r="P87" s="42">
        <f>(O87-G87)*-1</f>
        <v>0</v>
      </c>
      <c r="Q87" s="47">
        <v>0</v>
      </c>
      <c r="R87" s="59"/>
      <c r="S87" s="59"/>
      <c r="T87" s="59"/>
      <c r="U87" s="260">
        <v>8</v>
      </c>
      <c r="V87" s="261">
        <f>U87-I87</f>
        <v>8</v>
      </c>
      <c r="W87" s="262">
        <v>1.65</v>
      </c>
      <c r="X87" s="263">
        <f>W87-K87</f>
        <v>1.65</v>
      </c>
      <c r="Y87" s="264" t="str">
        <f>IF(K87&lt;&gt;0,(W87/K87)-1,"NEW")</f>
        <v>NEW</v>
      </c>
      <c r="Z87" s="262">
        <f>W87*0.2</f>
        <v>0.33</v>
      </c>
      <c r="AA87" s="265">
        <f>IF(U87&gt;0,W87/U87,0)</f>
        <v>0.20624999999999999</v>
      </c>
      <c r="AB87" s="266">
        <f>AA87-N87</f>
        <v>0.20624999999999999</v>
      </c>
      <c r="AC87" s="267">
        <v>80</v>
      </c>
      <c r="AD87" s="268">
        <f>(AC87-O87)*-1</f>
        <v>97</v>
      </c>
      <c r="AE87" s="269">
        <v>0.16</v>
      </c>
      <c r="AF87" s="270">
        <f>AE87/W87</f>
        <v>9.6969696969696983E-2</v>
      </c>
      <c r="AG87" s="59"/>
      <c r="AH87" s="59"/>
      <c r="AI87" s="59"/>
      <c r="AJ87" s="322">
        <v>8</v>
      </c>
      <c r="AK87" s="323">
        <f>AJ87-X87</f>
        <v>6.35</v>
      </c>
      <c r="AL87" s="324">
        <v>1.65</v>
      </c>
      <c r="AM87" s="325">
        <f>AL87-Z87</f>
        <v>1.3199999999999998</v>
      </c>
      <c r="AN87" s="326">
        <f>IF(Z87&lt;&gt;0,(AL87/W87)-1,"NEW")</f>
        <v>0</v>
      </c>
      <c r="AO87" s="324">
        <f>AL87*0.2</f>
        <v>0.33</v>
      </c>
      <c r="AP87" s="327">
        <f>IF(AJ87&gt;0,AL87/AJ87,0)</f>
        <v>0.20624999999999999</v>
      </c>
      <c r="AQ87" s="328">
        <f>AP87-AC87</f>
        <v>-79.793750000000003</v>
      </c>
      <c r="AR87" s="329">
        <v>80</v>
      </c>
      <c r="AS87" s="330">
        <f>(AR87-AD87)*-1</f>
        <v>17</v>
      </c>
      <c r="AT87" s="331">
        <v>0.16</v>
      </c>
      <c r="AU87" s="332">
        <f>AT87/AL87</f>
        <v>9.6969696969696983E-2</v>
      </c>
      <c r="AV87" s="59"/>
      <c r="AW87" s="59"/>
      <c r="AX87" s="59"/>
      <c r="AY87" s="205">
        <v>8</v>
      </c>
      <c r="AZ87" s="206">
        <f>AY87-AJ87</f>
        <v>0</v>
      </c>
      <c r="BA87" s="207">
        <v>1.65</v>
      </c>
      <c r="BB87" s="208">
        <f>BA87-AL87</f>
        <v>0</v>
      </c>
      <c r="BC87" s="209">
        <f>IF(AO87&lt;&gt;0,(BA87/AL87)-1,"NEW")</f>
        <v>0</v>
      </c>
      <c r="BD87" s="207">
        <f>BA87*0.2</f>
        <v>0.33</v>
      </c>
      <c r="BE87" s="210">
        <f>IF(AY87&gt;0,BA87/AY87,0)</f>
        <v>0.20624999999999999</v>
      </c>
      <c r="BF87" s="211">
        <f>BE87-AP87</f>
        <v>0</v>
      </c>
      <c r="BG87" s="212">
        <v>80</v>
      </c>
      <c r="BH87" s="213">
        <f>(BG87-AR87)*-1</f>
        <v>0</v>
      </c>
      <c r="BI87" s="214">
        <v>0.16</v>
      </c>
      <c r="BJ87" s="215">
        <f>BI87/BA87</f>
        <v>9.6969696969696983E-2</v>
      </c>
      <c r="BK87" s="59"/>
      <c r="BL87" s="59"/>
      <c r="BM87" s="59"/>
    </row>
    <row r="88" spans="1:65" x14ac:dyDescent="0.2">
      <c r="A88" s="99" t="s">
        <v>41</v>
      </c>
      <c r="B88" s="104">
        <v>280</v>
      </c>
      <c r="C88" s="15">
        <v>7</v>
      </c>
      <c r="D88" s="56">
        <v>4.7</v>
      </c>
      <c r="E88" s="56">
        <f>D88*0.2</f>
        <v>0.94000000000000006</v>
      </c>
      <c r="F88" s="58">
        <f>IF(C88&gt;0,D88/C88,0)</f>
        <v>0.67142857142857149</v>
      </c>
      <c r="G88" s="18">
        <v>34</v>
      </c>
      <c r="H88" s="21"/>
      <c r="I88" s="41">
        <v>7</v>
      </c>
      <c r="J88" s="42">
        <f>I88-C88</f>
        <v>0</v>
      </c>
      <c r="K88" s="43">
        <v>4.7</v>
      </c>
      <c r="L88" s="44">
        <f>K88-D88</f>
        <v>0</v>
      </c>
      <c r="M88" s="43">
        <f>K88*0.2</f>
        <v>0.94000000000000006</v>
      </c>
      <c r="N88" s="45">
        <f>IF(I88&gt;0,K88/I88,0)</f>
        <v>0.67142857142857149</v>
      </c>
      <c r="O88" s="46">
        <v>59</v>
      </c>
      <c r="P88" s="42">
        <f>(O88-G88)*-1</f>
        <v>-25</v>
      </c>
      <c r="Q88" s="47"/>
      <c r="R88" s="59"/>
      <c r="S88" s="59"/>
      <c r="T88" s="59"/>
      <c r="U88" s="260">
        <v>7</v>
      </c>
      <c r="V88" s="261">
        <f>U88-I88</f>
        <v>0</v>
      </c>
      <c r="W88" s="262">
        <v>4.71</v>
      </c>
      <c r="X88" s="263">
        <f>W88-K88</f>
        <v>9.9999999999997868E-3</v>
      </c>
      <c r="Y88" s="264">
        <f>IF(K88&lt;&gt;0,(W88/K88)-1,"NEW")</f>
        <v>2.1276595744681437E-3</v>
      </c>
      <c r="Z88" s="262">
        <f>W88*0.2</f>
        <v>0.94200000000000006</v>
      </c>
      <c r="AA88" s="265">
        <f>IF(U88&gt;0,W88/U88,0)</f>
        <v>0.67285714285714282</v>
      </c>
      <c r="AB88" s="266">
        <f>AA88-N88</f>
        <v>1.4285714285713347E-3</v>
      </c>
      <c r="AC88" s="267">
        <v>81</v>
      </c>
      <c r="AD88" s="268">
        <f>(AC88-O88)*-1</f>
        <v>-22</v>
      </c>
      <c r="AE88" s="269">
        <v>0.08</v>
      </c>
      <c r="AF88" s="270">
        <f>AE88/W88</f>
        <v>1.6985138004246284E-2</v>
      </c>
      <c r="AG88" s="59"/>
      <c r="AH88" s="59"/>
      <c r="AI88" s="59"/>
      <c r="AJ88" s="322">
        <v>7</v>
      </c>
      <c r="AK88" s="323">
        <f>AJ88-X88</f>
        <v>6.99</v>
      </c>
      <c r="AL88" s="324">
        <v>4.71</v>
      </c>
      <c r="AM88" s="325">
        <f>AL88-Z88</f>
        <v>3.7679999999999998</v>
      </c>
      <c r="AN88" s="326">
        <f>IF(Z88&lt;&gt;0,(AL88/W88)-1,"NEW")</f>
        <v>0</v>
      </c>
      <c r="AO88" s="324">
        <f>AL88*0.2</f>
        <v>0.94200000000000006</v>
      </c>
      <c r="AP88" s="327">
        <f>IF(AJ88&gt;0,AL88/AJ88,0)</f>
        <v>0.67285714285714282</v>
      </c>
      <c r="AQ88" s="328">
        <f>AP88-AC88</f>
        <v>-80.32714285714286</v>
      </c>
      <c r="AR88" s="329">
        <v>81</v>
      </c>
      <c r="AS88" s="330">
        <f>(AR88-AD88)*-1</f>
        <v>-103</v>
      </c>
      <c r="AT88" s="331">
        <v>0.08</v>
      </c>
      <c r="AU88" s="332">
        <f>AT88/AL88</f>
        <v>1.6985138004246284E-2</v>
      </c>
      <c r="AV88" s="59"/>
      <c r="AW88" s="59"/>
      <c r="AX88" s="59"/>
      <c r="AY88" s="205">
        <v>7</v>
      </c>
      <c r="AZ88" s="206">
        <f>AY88-AJ88</f>
        <v>0</v>
      </c>
      <c r="BA88" s="207">
        <v>4.71</v>
      </c>
      <c r="BB88" s="208">
        <f>BA88-AL88</f>
        <v>0</v>
      </c>
      <c r="BC88" s="209">
        <f>IF(AO88&lt;&gt;0,(BA88/AL88)-1,"NEW")</f>
        <v>0</v>
      </c>
      <c r="BD88" s="207">
        <f>BA88*0.2</f>
        <v>0.94200000000000006</v>
      </c>
      <c r="BE88" s="210">
        <f>IF(AY88&gt;0,BA88/AY88,0)</f>
        <v>0.67285714285714282</v>
      </c>
      <c r="BF88" s="211">
        <f>BE88-AP88</f>
        <v>0</v>
      </c>
      <c r="BG88" s="212">
        <v>81</v>
      </c>
      <c r="BH88" s="213">
        <f>(BG88-AR88)*-1</f>
        <v>0</v>
      </c>
      <c r="BI88" s="214">
        <v>0.08</v>
      </c>
      <c r="BJ88" s="215">
        <f>BI88/BA88</f>
        <v>1.6985138004246284E-2</v>
      </c>
      <c r="BK88" s="59"/>
      <c r="BL88" s="59"/>
      <c r="BM88" s="59"/>
    </row>
    <row r="89" spans="1:65" x14ac:dyDescent="0.2">
      <c r="A89" s="103" t="s">
        <v>220</v>
      </c>
      <c r="B89" s="104"/>
      <c r="C89" s="15">
        <v>0</v>
      </c>
      <c r="D89" s="56">
        <v>0</v>
      </c>
      <c r="E89" s="56">
        <f>D89*0.2</f>
        <v>0</v>
      </c>
      <c r="F89" s="58">
        <f>IF(C89&gt;0,D89/C89,0)</f>
        <v>0</v>
      </c>
      <c r="G89" s="18">
        <v>173</v>
      </c>
      <c r="H89" s="21"/>
      <c r="I89" s="41">
        <v>0</v>
      </c>
      <c r="J89" s="42">
        <f>I89-C89</f>
        <v>0</v>
      </c>
      <c r="K89" s="43">
        <v>0</v>
      </c>
      <c r="L89" s="44">
        <f>K89-D89</f>
        <v>0</v>
      </c>
      <c r="M89" s="43">
        <f>K89*0.2</f>
        <v>0</v>
      </c>
      <c r="N89" s="45">
        <f>IF(I89&gt;0,K89/I89,0)</f>
        <v>0</v>
      </c>
      <c r="O89" s="46">
        <v>173</v>
      </c>
      <c r="P89" s="42">
        <f>(O89-G89)*-1</f>
        <v>0</v>
      </c>
      <c r="Q89" s="47">
        <v>0</v>
      </c>
      <c r="R89" s="59"/>
      <c r="S89" s="59"/>
      <c r="T89" s="59"/>
      <c r="U89" s="260">
        <v>7</v>
      </c>
      <c r="V89" s="261">
        <f>U89-I89</f>
        <v>7</v>
      </c>
      <c r="W89" s="262">
        <v>4.45</v>
      </c>
      <c r="X89" s="263">
        <f>W89-K89</f>
        <v>4.45</v>
      </c>
      <c r="Y89" s="264" t="str">
        <f>IF(K89&lt;&gt;0,(W89/K89)-1,"NEW")</f>
        <v>NEW</v>
      </c>
      <c r="Z89" s="262">
        <f>W89*0.2</f>
        <v>0.89000000000000012</v>
      </c>
      <c r="AA89" s="265">
        <f>IF(U89&gt;0,W89/U89,0)</f>
        <v>0.63571428571428579</v>
      </c>
      <c r="AB89" s="266">
        <f>AA89-N89</f>
        <v>0.63571428571428579</v>
      </c>
      <c r="AC89" s="267">
        <v>82</v>
      </c>
      <c r="AD89" s="268">
        <f>(AC89-O89)*-1</f>
        <v>91</v>
      </c>
      <c r="AE89" s="269">
        <v>0.1</v>
      </c>
      <c r="AF89" s="270">
        <f>AE89/W89</f>
        <v>2.247191011235955E-2</v>
      </c>
      <c r="AG89" s="59"/>
      <c r="AH89" s="59"/>
      <c r="AI89" s="59"/>
      <c r="AJ89" s="322">
        <v>7</v>
      </c>
      <c r="AK89" s="323">
        <f>AJ89-X89</f>
        <v>2.5499999999999998</v>
      </c>
      <c r="AL89" s="324">
        <v>4.45</v>
      </c>
      <c r="AM89" s="325">
        <f>AL89-Z89</f>
        <v>3.56</v>
      </c>
      <c r="AN89" s="326">
        <f>IF(Z89&lt;&gt;0,(AL89/W89)-1,"NEW")</f>
        <v>0</v>
      </c>
      <c r="AO89" s="324">
        <f>AL89*0.2</f>
        <v>0.89000000000000012</v>
      </c>
      <c r="AP89" s="327">
        <f>IF(AJ89&gt;0,AL89/AJ89,0)</f>
        <v>0.63571428571428579</v>
      </c>
      <c r="AQ89" s="328">
        <f>AP89-AC89</f>
        <v>-81.364285714285714</v>
      </c>
      <c r="AR89" s="329">
        <v>82</v>
      </c>
      <c r="AS89" s="330">
        <f>(AR89-AD89)*-1</f>
        <v>9</v>
      </c>
      <c r="AT89" s="331">
        <v>0.1</v>
      </c>
      <c r="AU89" s="332">
        <f>AT89/AL89</f>
        <v>2.247191011235955E-2</v>
      </c>
      <c r="AV89" s="59"/>
      <c r="AW89" s="59"/>
      <c r="AX89" s="59"/>
      <c r="AY89" s="205">
        <v>7</v>
      </c>
      <c r="AZ89" s="206">
        <f>AY89-AJ89</f>
        <v>0</v>
      </c>
      <c r="BA89" s="207">
        <v>4.45</v>
      </c>
      <c r="BB89" s="208">
        <f>BA89-AL89</f>
        <v>0</v>
      </c>
      <c r="BC89" s="209">
        <f>IF(AO89&lt;&gt;0,(BA89/AL89)-1,"NEW")</f>
        <v>0</v>
      </c>
      <c r="BD89" s="207">
        <f>BA89*0.2</f>
        <v>0.89000000000000012</v>
      </c>
      <c r="BE89" s="210">
        <f>IF(AY89&gt;0,BA89/AY89,0)</f>
        <v>0.63571428571428579</v>
      </c>
      <c r="BF89" s="211">
        <f>BE89-AP89</f>
        <v>0</v>
      </c>
      <c r="BG89" s="212">
        <v>82</v>
      </c>
      <c r="BH89" s="213">
        <f>(BG89-AR89)*-1</f>
        <v>0</v>
      </c>
      <c r="BI89" s="214">
        <v>0.1</v>
      </c>
      <c r="BJ89" s="215">
        <f>BI89/BA89</f>
        <v>2.247191011235955E-2</v>
      </c>
      <c r="BK89" s="59"/>
      <c r="BL89" s="59"/>
      <c r="BM89" s="59"/>
    </row>
    <row r="90" spans="1:65" x14ac:dyDescent="0.2">
      <c r="A90" s="99" t="s">
        <v>53</v>
      </c>
      <c r="B90" s="104"/>
      <c r="C90" s="15">
        <v>3</v>
      </c>
      <c r="D90" s="56">
        <v>0.60000000000000009</v>
      </c>
      <c r="E90" s="56">
        <f>D90*0.2</f>
        <v>0.12000000000000002</v>
      </c>
      <c r="F90" s="58">
        <f>IF(C90&gt;0,D90/C90,0)</f>
        <v>0.20000000000000004</v>
      </c>
      <c r="G90" s="18">
        <v>49</v>
      </c>
      <c r="H90" s="21"/>
      <c r="I90" s="41">
        <v>5</v>
      </c>
      <c r="J90" s="42">
        <f>I90-C90</f>
        <v>2</v>
      </c>
      <c r="K90" s="43">
        <v>2.4500000000000002</v>
      </c>
      <c r="L90" s="44">
        <f>K90-D90</f>
        <v>1.85</v>
      </c>
      <c r="M90" s="43">
        <f>K90*0.2</f>
        <v>0.49000000000000005</v>
      </c>
      <c r="N90" s="45">
        <f>IF(I90&gt;0,K90/I90,0)</f>
        <v>0.49000000000000005</v>
      </c>
      <c r="O90" s="46">
        <v>70</v>
      </c>
      <c r="P90" s="42">
        <f>(O90-G90)*-1</f>
        <v>-21</v>
      </c>
      <c r="Q90" s="47">
        <v>0.12</v>
      </c>
      <c r="R90" s="59"/>
      <c r="S90" s="59"/>
      <c r="T90" s="59"/>
      <c r="U90" s="260">
        <v>7</v>
      </c>
      <c r="V90" s="261">
        <f>U90-I90</f>
        <v>2</v>
      </c>
      <c r="W90" s="262">
        <v>3.15</v>
      </c>
      <c r="X90" s="263">
        <f>W90-K90</f>
        <v>0.69999999999999973</v>
      </c>
      <c r="Y90" s="264">
        <f>IF(K90&lt;&gt;0,(W90/K90)-1,"NEW")</f>
        <v>0.28571428571428559</v>
      </c>
      <c r="Z90" s="262">
        <f>W90*0.2</f>
        <v>0.63</v>
      </c>
      <c r="AA90" s="265">
        <f>IF(U90&gt;0,W90/U90,0)</f>
        <v>0.45</v>
      </c>
      <c r="AB90" s="266">
        <f>AA90-N90</f>
        <v>-4.0000000000000036E-2</v>
      </c>
      <c r="AC90" s="267">
        <v>84</v>
      </c>
      <c r="AD90" s="268">
        <f>(AC90-O90)*-1</f>
        <v>-14</v>
      </c>
      <c r="AE90" s="269">
        <v>0.13</v>
      </c>
      <c r="AF90" s="270">
        <f>AE90/W90</f>
        <v>4.1269841269841276E-2</v>
      </c>
      <c r="AG90" s="59"/>
      <c r="AH90" s="59"/>
      <c r="AI90" s="59"/>
      <c r="AJ90" s="322">
        <v>7</v>
      </c>
      <c r="AK90" s="323">
        <f>AJ90-X90</f>
        <v>6.3000000000000007</v>
      </c>
      <c r="AL90" s="324">
        <v>3.15</v>
      </c>
      <c r="AM90" s="325">
        <f>AL90-Z90</f>
        <v>2.52</v>
      </c>
      <c r="AN90" s="326">
        <f>IF(Z90&lt;&gt;0,(AL90/W90)-1,"NEW")</f>
        <v>0</v>
      </c>
      <c r="AO90" s="324">
        <f>AL90*0.2</f>
        <v>0.63</v>
      </c>
      <c r="AP90" s="327">
        <f>IF(AJ90&gt;0,AL90/AJ90,0)</f>
        <v>0.45</v>
      </c>
      <c r="AQ90" s="328">
        <f>AP90-AC90</f>
        <v>-83.55</v>
      </c>
      <c r="AR90" s="329">
        <v>84</v>
      </c>
      <c r="AS90" s="330">
        <f>(AR90-AD90)*-1</f>
        <v>-98</v>
      </c>
      <c r="AT90" s="331">
        <v>0.13</v>
      </c>
      <c r="AU90" s="332">
        <f>AT90/AL90</f>
        <v>4.1269841269841276E-2</v>
      </c>
      <c r="AV90" s="59"/>
      <c r="AW90" s="59"/>
      <c r="AX90" s="59"/>
      <c r="AY90" s="205">
        <v>7</v>
      </c>
      <c r="AZ90" s="206">
        <f>AY90-AJ90</f>
        <v>0</v>
      </c>
      <c r="BA90" s="207">
        <v>3.15</v>
      </c>
      <c r="BB90" s="208">
        <f>BA90-AL90</f>
        <v>0</v>
      </c>
      <c r="BC90" s="209">
        <f>IF(AO90&lt;&gt;0,(BA90/AL90)-1,"NEW")</f>
        <v>0</v>
      </c>
      <c r="BD90" s="207">
        <f>BA90*0.2</f>
        <v>0.63</v>
      </c>
      <c r="BE90" s="210">
        <f>IF(AY90&gt;0,BA90/AY90,0)</f>
        <v>0.45</v>
      </c>
      <c r="BF90" s="211">
        <f>BE90-AP90</f>
        <v>0</v>
      </c>
      <c r="BG90" s="212">
        <v>83</v>
      </c>
      <c r="BH90" s="213">
        <f>(BG90-AR90)*-1</f>
        <v>1</v>
      </c>
      <c r="BI90" s="214">
        <v>0.13</v>
      </c>
      <c r="BJ90" s="215">
        <f>BI90/BA90</f>
        <v>4.1269841269841276E-2</v>
      </c>
      <c r="BK90" s="59"/>
      <c r="BL90" s="59"/>
      <c r="BM90" s="59"/>
    </row>
    <row r="91" spans="1:65" x14ac:dyDescent="0.2">
      <c r="A91" s="99" t="s">
        <v>62</v>
      </c>
      <c r="B91" s="104">
        <v>40</v>
      </c>
      <c r="C91" s="15">
        <v>2</v>
      </c>
      <c r="D91" s="56">
        <v>0.4</v>
      </c>
      <c r="E91" s="56">
        <f>D91*0.2</f>
        <v>8.0000000000000016E-2</v>
      </c>
      <c r="F91" s="58">
        <f>IF(C91&gt;0,D91/C91,0)</f>
        <v>0.2</v>
      </c>
      <c r="G91" s="18">
        <v>57</v>
      </c>
      <c r="H91" s="21"/>
      <c r="I91" s="41">
        <v>5</v>
      </c>
      <c r="J91" s="42">
        <f>I91-C91</f>
        <v>3</v>
      </c>
      <c r="K91" s="43">
        <v>1.45</v>
      </c>
      <c r="L91" s="44">
        <f>K91-D91</f>
        <v>1.0499999999999998</v>
      </c>
      <c r="M91" s="43">
        <f>K91*0.2</f>
        <v>0.28999999999999998</v>
      </c>
      <c r="N91" s="45">
        <f>IF(I91&gt;0,K91/I91,0)</f>
        <v>0.28999999999999998</v>
      </c>
      <c r="O91" s="46">
        <v>73</v>
      </c>
      <c r="P91" s="42">
        <f>(O91-G91)*-1</f>
        <v>-16</v>
      </c>
      <c r="Q91" s="47">
        <v>0.05</v>
      </c>
      <c r="R91" s="59"/>
      <c r="S91" s="59"/>
      <c r="T91" s="59"/>
      <c r="U91" s="260">
        <v>7</v>
      </c>
      <c r="V91" s="261">
        <f>U91-I91</f>
        <v>2</v>
      </c>
      <c r="W91" s="262">
        <v>2.0499999999999998</v>
      </c>
      <c r="X91" s="263">
        <f>W91-K91</f>
        <v>0.59999999999999987</v>
      </c>
      <c r="Y91" s="264">
        <f>IF(K91&lt;&gt;0,(W91/K91)-1,"NEW")</f>
        <v>0.4137931034482758</v>
      </c>
      <c r="Z91" s="262">
        <f>W91*0.2</f>
        <v>0.41</v>
      </c>
      <c r="AA91" s="265">
        <f>IF(U91&gt;0,W91/U91,0)</f>
        <v>0.29285714285714282</v>
      </c>
      <c r="AB91" s="266">
        <f>AA91-N91</f>
        <v>2.8571428571428359E-3</v>
      </c>
      <c r="AC91" s="267">
        <v>85</v>
      </c>
      <c r="AD91" s="268">
        <f>(AC91-O91)*-1</f>
        <v>-12</v>
      </c>
      <c r="AE91" s="269">
        <v>0.09</v>
      </c>
      <c r="AF91" s="270">
        <f>AE91/W91</f>
        <v>4.3902439024390248E-2</v>
      </c>
      <c r="AG91" s="59"/>
      <c r="AH91" s="59"/>
      <c r="AI91" s="59"/>
      <c r="AJ91" s="322">
        <v>7</v>
      </c>
      <c r="AK91" s="323">
        <f>AJ91-X91</f>
        <v>6.4</v>
      </c>
      <c r="AL91" s="324">
        <v>2.0499999999999998</v>
      </c>
      <c r="AM91" s="325">
        <f>AL91-Z91</f>
        <v>1.64</v>
      </c>
      <c r="AN91" s="326">
        <f>IF(Z91&lt;&gt;0,(AL91/W91)-1,"NEW")</f>
        <v>0</v>
      </c>
      <c r="AO91" s="324">
        <f>AL91*0.2</f>
        <v>0.41</v>
      </c>
      <c r="AP91" s="327">
        <f>IF(AJ91&gt;0,AL91/AJ91,0)</f>
        <v>0.29285714285714282</v>
      </c>
      <c r="AQ91" s="328">
        <f>AP91-AC91</f>
        <v>-84.707142857142856</v>
      </c>
      <c r="AR91" s="329">
        <v>85</v>
      </c>
      <c r="AS91" s="330">
        <f>(AR91-AD91)*-1</f>
        <v>-97</v>
      </c>
      <c r="AT91" s="331">
        <v>0.09</v>
      </c>
      <c r="AU91" s="332">
        <f>AT91/AL91</f>
        <v>4.3902439024390248E-2</v>
      </c>
      <c r="AV91" s="59"/>
      <c r="AW91" s="59"/>
      <c r="AX91" s="59"/>
      <c r="AY91" s="205">
        <v>7</v>
      </c>
      <c r="AZ91" s="206">
        <f>AY91-AJ91</f>
        <v>0</v>
      </c>
      <c r="BA91" s="207">
        <v>2.0499999999999998</v>
      </c>
      <c r="BB91" s="208">
        <f>BA91-AL91</f>
        <v>0</v>
      </c>
      <c r="BC91" s="209">
        <f>IF(AO91&lt;&gt;0,(BA91/AL91)-1,"NEW")</f>
        <v>0</v>
      </c>
      <c r="BD91" s="207">
        <f>BA91*0.2</f>
        <v>0.41</v>
      </c>
      <c r="BE91" s="210">
        <f>IF(AY91&gt;0,BA91/AY91,0)</f>
        <v>0.29285714285714282</v>
      </c>
      <c r="BF91" s="211">
        <f>BE91-AP91</f>
        <v>0</v>
      </c>
      <c r="BG91" s="212">
        <v>84</v>
      </c>
      <c r="BH91" s="213">
        <f>(BG91-AR91)*-1</f>
        <v>1</v>
      </c>
      <c r="BI91" s="214">
        <v>0.09</v>
      </c>
      <c r="BJ91" s="215">
        <f>BI91/BA91</f>
        <v>4.3902439024390248E-2</v>
      </c>
      <c r="BK91" s="59"/>
      <c r="BL91" s="59"/>
      <c r="BM91" s="59"/>
    </row>
    <row r="92" spans="1:65" x14ac:dyDescent="0.2">
      <c r="A92" s="103" t="s">
        <v>63</v>
      </c>
      <c r="B92" s="104"/>
      <c r="C92" s="15">
        <v>0</v>
      </c>
      <c r="D92" s="56">
        <v>0</v>
      </c>
      <c r="E92" s="56">
        <f>D92*0.2</f>
        <v>0</v>
      </c>
      <c r="F92" s="58">
        <f>IF(C92&gt;0,D92/C92,0)</f>
        <v>0</v>
      </c>
      <c r="G92" s="18">
        <v>108</v>
      </c>
      <c r="H92" s="21"/>
      <c r="I92" s="41">
        <v>6</v>
      </c>
      <c r="J92" s="42">
        <f>I92-C92</f>
        <v>6</v>
      </c>
      <c r="K92" s="43">
        <v>1.4</v>
      </c>
      <c r="L92" s="44">
        <f>K92-D92</f>
        <v>1.4</v>
      </c>
      <c r="M92" s="43">
        <f>K92*0.2</f>
        <v>0.27999999999999997</v>
      </c>
      <c r="N92" s="45">
        <f>IF(I92&gt;0,K92/I92,0)</f>
        <v>0.23333333333333331</v>
      </c>
      <c r="O92" s="46">
        <v>68</v>
      </c>
      <c r="P92" s="42">
        <f>(O92-G92)*-1</f>
        <v>40</v>
      </c>
      <c r="Q92" s="47">
        <v>0.12</v>
      </c>
      <c r="R92" s="59"/>
      <c r="S92" s="59"/>
      <c r="T92" s="59"/>
      <c r="U92" s="260">
        <v>7</v>
      </c>
      <c r="V92" s="261">
        <f>U92-I92</f>
        <v>1</v>
      </c>
      <c r="W92" s="262">
        <v>2</v>
      </c>
      <c r="X92" s="263">
        <f>W92-K92</f>
        <v>0.60000000000000009</v>
      </c>
      <c r="Y92" s="264">
        <f>IF(K92&lt;&gt;0,(W92/K92)-1,"NEW")</f>
        <v>0.4285714285714286</v>
      </c>
      <c r="Z92" s="262">
        <f>W92*0.2</f>
        <v>0.4</v>
      </c>
      <c r="AA92" s="265">
        <f>IF(U92&gt;0,W92/U92,0)</f>
        <v>0.2857142857142857</v>
      </c>
      <c r="AB92" s="266">
        <f>AA92-N92</f>
        <v>5.2380952380952389E-2</v>
      </c>
      <c r="AC92" s="267">
        <v>86</v>
      </c>
      <c r="AD92" s="268">
        <f>(AC92-O92)*-1</f>
        <v>-18</v>
      </c>
      <c r="AE92" s="269">
        <v>0.13</v>
      </c>
      <c r="AF92" s="270">
        <f>AE92/W92</f>
        <v>6.5000000000000002E-2</v>
      </c>
      <c r="AG92" s="59"/>
      <c r="AH92" s="59"/>
      <c r="AI92" s="59"/>
      <c r="AJ92" s="322">
        <v>7</v>
      </c>
      <c r="AK92" s="323">
        <f>AJ92-X92</f>
        <v>6.4</v>
      </c>
      <c r="AL92" s="324">
        <v>2</v>
      </c>
      <c r="AM92" s="325">
        <f>AL92-Z92</f>
        <v>1.6</v>
      </c>
      <c r="AN92" s="326">
        <f>IF(Z92&lt;&gt;0,(AL92/W92)-1,"NEW")</f>
        <v>0</v>
      </c>
      <c r="AO92" s="324">
        <f>AL92*0.2</f>
        <v>0.4</v>
      </c>
      <c r="AP92" s="327">
        <f>IF(AJ92&gt;0,AL92/AJ92,0)</f>
        <v>0.2857142857142857</v>
      </c>
      <c r="AQ92" s="328">
        <f>AP92-AC92</f>
        <v>-85.714285714285708</v>
      </c>
      <c r="AR92" s="329">
        <v>86</v>
      </c>
      <c r="AS92" s="330">
        <f>(AR92-AD92)*-1</f>
        <v>-104</v>
      </c>
      <c r="AT92" s="331">
        <v>0.13</v>
      </c>
      <c r="AU92" s="332">
        <f>AT92/AL92</f>
        <v>6.5000000000000002E-2</v>
      </c>
      <c r="AV92" s="59"/>
      <c r="AW92" s="59"/>
      <c r="AX92" s="59"/>
      <c r="AY92" s="205">
        <v>7</v>
      </c>
      <c r="AZ92" s="206">
        <f>AY92-AJ92</f>
        <v>0</v>
      </c>
      <c r="BA92" s="207">
        <v>2</v>
      </c>
      <c r="BB92" s="208">
        <f>BA92-AL92</f>
        <v>0</v>
      </c>
      <c r="BC92" s="209">
        <f>IF(AO92&lt;&gt;0,(BA92/AL92)-1,"NEW")</f>
        <v>0</v>
      </c>
      <c r="BD92" s="207">
        <f>BA92*0.2</f>
        <v>0.4</v>
      </c>
      <c r="BE92" s="210">
        <f>IF(AY92&gt;0,BA92/AY92,0)</f>
        <v>0.2857142857142857</v>
      </c>
      <c r="BF92" s="211">
        <f>BE92-AP92</f>
        <v>0</v>
      </c>
      <c r="BG92" s="212">
        <v>85</v>
      </c>
      <c r="BH92" s="213">
        <f>(BG92-AR92)*-1</f>
        <v>1</v>
      </c>
      <c r="BI92" s="214">
        <v>0.13</v>
      </c>
      <c r="BJ92" s="215">
        <f>BI92/BA92</f>
        <v>6.5000000000000002E-2</v>
      </c>
      <c r="BK92" s="59"/>
      <c r="BL92" s="59"/>
      <c r="BM92" s="59"/>
    </row>
    <row r="93" spans="1:65" x14ac:dyDescent="0.2">
      <c r="A93" s="99" t="s">
        <v>203</v>
      </c>
      <c r="B93" s="104"/>
      <c r="C93" s="15">
        <v>0</v>
      </c>
      <c r="D93" s="56">
        <v>0</v>
      </c>
      <c r="E93" s="56">
        <f>D93*0.2</f>
        <v>0</v>
      </c>
      <c r="F93" s="58">
        <f>IF(C93&gt;0,D93/C93,0)</f>
        <v>0</v>
      </c>
      <c r="G93" s="18">
        <v>161</v>
      </c>
      <c r="H93" s="21"/>
      <c r="I93" s="41">
        <v>0</v>
      </c>
      <c r="J93" s="42">
        <f>I93-C93</f>
        <v>0</v>
      </c>
      <c r="K93" s="43">
        <v>0</v>
      </c>
      <c r="L93" s="44">
        <f>K93-D93</f>
        <v>0</v>
      </c>
      <c r="M93" s="43">
        <f>K93*0.2</f>
        <v>0</v>
      </c>
      <c r="N93" s="45">
        <f>IF(I93&gt;0,K93/I93,0)</f>
        <v>0</v>
      </c>
      <c r="O93" s="46">
        <v>161</v>
      </c>
      <c r="P93" s="42">
        <f>(O93-G93)*-1</f>
        <v>0</v>
      </c>
      <c r="Q93" s="47">
        <v>0</v>
      </c>
      <c r="R93" s="59"/>
      <c r="S93" s="59"/>
      <c r="T93" s="59"/>
      <c r="U93" s="260">
        <v>7</v>
      </c>
      <c r="V93" s="261">
        <f>U93-I93</f>
        <v>7</v>
      </c>
      <c r="W93" s="262">
        <v>1.95</v>
      </c>
      <c r="X93" s="263">
        <f>W93-K93</f>
        <v>1.95</v>
      </c>
      <c r="Y93" s="264" t="str">
        <f>IF(K93&lt;&gt;0,(W93/K93)-1,"NEW")</f>
        <v>NEW</v>
      </c>
      <c r="Z93" s="262">
        <f>W93*0.2</f>
        <v>0.39</v>
      </c>
      <c r="AA93" s="265">
        <f>IF(U93&gt;0,W93/U93,0)</f>
        <v>0.27857142857142858</v>
      </c>
      <c r="AB93" s="266">
        <f>AA93-N93</f>
        <v>0.27857142857142858</v>
      </c>
      <c r="AC93" s="267">
        <v>87</v>
      </c>
      <c r="AD93" s="268">
        <f>(AC93-O93)*-1</f>
        <v>74</v>
      </c>
      <c r="AE93" s="269">
        <v>0.14000000000000001</v>
      </c>
      <c r="AF93" s="270">
        <f>AE93/W93</f>
        <v>7.1794871794871803E-2</v>
      </c>
      <c r="AG93" s="59"/>
      <c r="AH93" s="59"/>
      <c r="AI93" s="59"/>
      <c r="AJ93" s="322">
        <v>7</v>
      </c>
      <c r="AK93" s="323">
        <f>AJ93-X93</f>
        <v>5.05</v>
      </c>
      <c r="AL93" s="324">
        <v>1.95</v>
      </c>
      <c r="AM93" s="325">
        <f>AL93-Z93</f>
        <v>1.56</v>
      </c>
      <c r="AN93" s="326">
        <f>IF(Z93&lt;&gt;0,(AL93/W93)-1,"NEW")</f>
        <v>0</v>
      </c>
      <c r="AO93" s="324">
        <f>AL93*0.2</f>
        <v>0.39</v>
      </c>
      <c r="AP93" s="327">
        <f>IF(AJ93&gt;0,AL93/AJ93,0)</f>
        <v>0.27857142857142858</v>
      </c>
      <c r="AQ93" s="328">
        <f>AP93-AC93</f>
        <v>-86.721428571428575</v>
      </c>
      <c r="AR93" s="329">
        <v>87</v>
      </c>
      <c r="AS93" s="330">
        <f>(AR93-AD93)*-1</f>
        <v>-13</v>
      </c>
      <c r="AT93" s="331">
        <v>0.14000000000000001</v>
      </c>
      <c r="AU93" s="332">
        <f>AT93/AL93</f>
        <v>7.1794871794871803E-2</v>
      </c>
      <c r="AV93" s="59"/>
      <c r="AW93" s="59"/>
      <c r="AX93" s="59"/>
      <c r="AY93" s="205">
        <v>7</v>
      </c>
      <c r="AZ93" s="206">
        <f>AY93-AJ93</f>
        <v>0</v>
      </c>
      <c r="BA93" s="207">
        <v>1.95</v>
      </c>
      <c r="BB93" s="208">
        <f>BA93-AL93</f>
        <v>0</v>
      </c>
      <c r="BC93" s="209">
        <f>IF(AO93&lt;&gt;0,(BA93/AL93)-1,"NEW")</f>
        <v>0</v>
      </c>
      <c r="BD93" s="207">
        <f>BA93*0.2</f>
        <v>0.39</v>
      </c>
      <c r="BE93" s="210">
        <f>IF(AY93&gt;0,BA93/AY93,0)</f>
        <v>0.27857142857142858</v>
      </c>
      <c r="BF93" s="211">
        <f>BE93-AP93</f>
        <v>0</v>
      </c>
      <c r="BG93" s="212">
        <v>86</v>
      </c>
      <c r="BH93" s="213">
        <f>(BG93-AR93)*-1</f>
        <v>1</v>
      </c>
      <c r="BI93" s="214">
        <v>0.14000000000000001</v>
      </c>
      <c r="BJ93" s="215">
        <f>BI93/BA93</f>
        <v>7.1794871794871803E-2</v>
      </c>
      <c r="BK93" s="59"/>
      <c r="BL93" s="59"/>
      <c r="BM93" s="59"/>
    </row>
    <row r="94" spans="1:65" x14ac:dyDescent="0.2">
      <c r="A94" s="99" t="s">
        <v>33</v>
      </c>
      <c r="B94" s="104"/>
      <c r="C94" s="15">
        <v>3</v>
      </c>
      <c r="D94" s="56">
        <v>1.05</v>
      </c>
      <c r="E94" s="56">
        <f>D94*0.2</f>
        <v>0.21000000000000002</v>
      </c>
      <c r="F94" s="58">
        <f>IF(C94&gt;0,D94/C94,0)</f>
        <v>0.35000000000000003</v>
      </c>
      <c r="G94" s="18">
        <v>48</v>
      </c>
      <c r="H94" s="21"/>
      <c r="I94" s="41">
        <v>6</v>
      </c>
      <c r="J94" s="42">
        <f>I94-C94</f>
        <v>3</v>
      </c>
      <c r="K94" s="43">
        <v>6.05</v>
      </c>
      <c r="L94" s="44">
        <f>K94-D94</f>
        <v>5</v>
      </c>
      <c r="M94" s="43">
        <f>K94*0.2</f>
        <v>1.21</v>
      </c>
      <c r="N94" s="45">
        <f>IF(I94&gt;0,K94/I94,0)</f>
        <v>1.0083333333333333</v>
      </c>
      <c r="O94" s="46">
        <v>67</v>
      </c>
      <c r="P94" s="42">
        <f>(O94-G94)*-1</f>
        <v>-19</v>
      </c>
      <c r="Q94" s="47">
        <v>0.04</v>
      </c>
      <c r="R94" s="59"/>
      <c r="S94" s="59"/>
      <c r="T94" s="59"/>
      <c r="U94" s="260">
        <v>6</v>
      </c>
      <c r="V94" s="261">
        <f>U94-I94</f>
        <v>0</v>
      </c>
      <c r="W94" s="262">
        <v>6.05</v>
      </c>
      <c r="X94" s="263">
        <f>W94-K94</f>
        <v>0</v>
      </c>
      <c r="Y94" s="264">
        <f>IF(K94&lt;&gt;0,(W94/K94)-1,"NEW")</f>
        <v>0</v>
      </c>
      <c r="Z94" s="262">
        <f>W94*0.2</f>
        <v>1.21</v>
      </c>
      <c r="AA94" s="265">
        <f>IF(U94&gt;0,W94/U94,0)</f>
        <v>1.0083333333333333</v>
      </c>
      <c r="AB94" s="266">
        <f>AA94-N94</f>
        <v>0</v>
      </c>
      <c r="AC94" s="267">
        <v>88</v>
      </c>
      <c r="AD94" s="268">
        <f>(AC94-O94)*-1</f>
        <v>-21</v>
      </c>
      <c r="AE94" s="269">
        <v>0.04</v>
      </c>
      <c r="AF94" s="270">
        <f>AE94/W94</f>
        <v>6.611570247933885E-3</v>
      </c>
      <c r="AG94" s="59"/>
      <c r="AH94" s="59"/>
      <c r="AI94" s="59"/>
      <c r="AJ94" s="322">
        <v>6</v>
      </c>
      <c r="AK94" s="323">
        <f>AJ94-X94</f>
        <v>6</v>
      </c>
      <c r="AL94" s="324">
        <v>6.05</v>
      </c>
      <c r="AM94" s="325">
        <f>AL94-Z94</f>
        <v>4.84</v>
      </c>
      <c r="AN94" s="326">
        <f>IF(Z94&lt;&gt;0,(AL94/W94)-1,"NEW")</f>
        <v>0</v>
      </c>
      <c r="AO94" s="324">
        <f>AL94*0.2</f>
        <v>1.21</v>
      </c>
      <c r="AP94" s="327">
        <f>IF(AJ94&gt;0,AL94/AJ94,0)</f>
        <v>1.0083333333333333</v>
      </c>
      <c r="AQ94" s="328">
        <f>AP94-AC94</f>
        <v>-86.99166666666666</v>
      </c>
      <c r="AR94" s="329">
        <v>88</v>
      </c>
      <c r="AS94" s="330">
        <f>(AR94-AD94)*-1</f>
        <v>-109</v>
      </c>
      <c r="AT94" s="331">
        <v>0.04</v>
      </c>
      <c r="AU94" s="332">
        <f>AT94/AL94</f>
        <v>6.611570247933885E-3</v>
      </c>
      <c r="AV94" s="59"/>
      <c r="AW94" s="59"/>
      <c r="AX94" s="59"/>
      <c r="AY94" s="205">
        <v>6</v>
      </c>
      <c r="AZ94" s="206">
        <f>AY94-AJ94</f>
        <v>0</v>
      </c>
      <c r="BA94" s="207">
        <v>6.05</v>
      </c>
      <c r="BB94" s="208">
        <f>BA94-AL94</f>
        <v>0</v>
      </c>
      <c r="BC94" s="209">
        <f>IF(AO94&lt;&gt;0,(BA94/AL94)-1,"NEW")</f>
        <v>0</v>
      </c>
      <c r="BD94" s="207">
        <f>BA94*0.2</f>
        <v>1.21</v>
      </c>
      <c r="BE94" s="210">
        <f>IF(AY94&gt;0,BA94/AY94,0)</f>
        <v>1.0083333333333333</v>
      </c>
      <c r="BF94" s="211">
        <f>BE94-AP94</f>
        <v>0</v>
      </c>
      <c r="BG94" s="212">
        <v>87</v>
      </c>
      <c r="BH94" s="213">
        <f>(BG94-AR94)*-1</f>
        <v>1</v>
      </c>
      <c r="BI94" s="214">
        <v>0.04</v>
      </c>
      <c r="BJ94" s="215">
        <f>BI94/BA94</f>
        <v>6.611570247933885E-3</v>
      </c>
      <c r="BK94" s="59"/>
      <c r="BL94" s="59"/>
      <c r="BM94" s="59"/>
    </row>
    <row r="95" spans="1:65" x14ac:dyDescent="0.2">
      <c r="A95" s="93" t="s">
        <v>171</v>
      </c>
      <c r="B95" s="104">
        <v>73</v>
      </c>
      <c r="C95" s="15">
        <v>6</v>
      </c>
      <c r="D95" s="56">
        <v>4.4000000000000004</v>
      </c>
      <c r="E95" s="56">
        <f>D95*0.2</f>
        <v>0.88000000000000012</v>
      </c>
      <c r="F95" s="58">
        <f>IF(C95&gt;0,D95/C95,0)</f>
        <v>0.73333333333333339</v>
      </c>
      <c r="G95" s="18">
        <v>39</v>
      </c>
      <c r="H95" s="21"/>
      <c r="I95" s="41">
        <v>6</v>
      </c>
      <c r="J95" s="42">
        <f>I95-C95</f>
        <v>0</v>
      </c>
      <c r="K95" s="43">
        <v>4.4000000000000004</v>
      </c>
      <c r="L95" s="44">
        <f>K95-D95</f>
        <v>0</v>
      </c>
      <c r="M95" s="43">
        <f>K95*0.2</f>
        <v>0.88000000000000012</v>
      </c>
      <c r="N95" s="45">
        <f>IF(I95&gt;0,K95/I95,0)</f>
        <v>0.73333333333333339</v>
      </c>
      <c r="O95" s="46">
        <v>66</v>
      </c>
      <c r="P95" s="42">
        <f>(O95-G95)*-1</f>
        <v>-27</v>
      </c>
      <c r="Q95" s="47"/>
      <c r="R95" s="59"/>
      <c r="S95" s="59"/>
      <c r="T95" s="59"/>
      <c r="U95" s="260">
        <v>6</v>
      </c>
      <c r="V95" s="261">
        <f>U95-I95</f>
        <v>0</v>
      </c>
      <c r="W95" s="262">
        <v>4.4000000000000004</v>
      </c>
      <c r="X95" s="263">
        <f>W95-K95</f>
        <v>0</v>
      </c>
      <c r="Y95" s="264">
        <f>IF(K95&lt;&gt;0,(W95/K95)-1,"NEW")</f>
        <v>0</v>
      </c>
      <c r="Z95" s="262">
        <f>W95*0.2</f>
        <v>0.88000000000000012</v>
      </c>
      <c r="AA95" s="265">
        <f>IF(U95&gt;0,W95/U95,0)</f>
        <v>0.73333333333333339</v>
      </c>
      <c r="AB95" s="266">
        <f>AA95-N95</f>
        <v>0</v>
      </c>
      <c r="AC95" s="267">
        <v>89</v>
      </c>
      <c r="AD95" s="268">
        <f>(AC95-O95)*-1</f>
        <v>-23</v>
      </c>
      <c r="AE95" s="269"/>
      <c r="AF95" s="270">
        <f>AE95/W95</f>
        <v>0</v>
      </c>
      <c r="AG95" s="59"/>
      <c r="AH95" s="59"/>
      <c r="AI95" s="59"/>
      <c r="AJ95" s="322">
        <v>6</v>
      </c>
      <c r="AK95" s="323">
        <f>AJ95-X95</f>
        <v>6</v>
      </c>
      <c r="AL95" s="324">
        <v>4.4000000000000004</v>
      </c>
      <c r="AM95" s="325">
        <f>AL95-Z95</f>
        <v>3.5200000000000005</v>
      </c>
      <c r="AN95" s="326">
        <f>IF(Z95&lt;&gt;0,(AL95/W95)-1,"NEW")</f>
        <v>0</v>
      </c>
      <c r="AO95" s="324">
        <f>AL95*0.2</f>
        <v>0.88000000000000012</v>
      </c>
      <c r="AP95" s="327">
        <f>IF(AJ95&gt;0,AL95/AJ95,0)</f>
        <v>0.73333333333333339</v>
      </c>
      <c r="AQ95" s="328">
        <f>AP95-AC95</f>
        <v>-88.266666666666666</v>
      </c>
      <c r="AR95" s="329">
        <v>89</v>
      </c>
      <c r="AS95" s="330">
        <f>(AR95-AD95)*-1</f>
        <v>-112</v>
      </c>
      <c r="AT95" s="331"/>
      <c r="AU95" s="332">
        <f>AT95/AL95</f>
        <v>0</v>
      </c>
      <c r="AV95" s="59"/>
      <c r="AW95" s="59"/>
      <c r="AX95" s="59"/>
      <c r="AY95" s="205">
        <v>6</v>
      </c>
      <c r="AZ95" s="206">
        <f>AY95-AJ95</f>
        <v>0</v>
      </c>
      <c r="BA95" s="207">
        <v>4.4000000000000004</v>
      </c>
      <c r="BB95" s="208">
        <f>BA95-AL95</f>
        <v>0</v>
      </c>
      <c r="BC95" s="209">
        <f>IF(AO95&lt;&gt;0,(BA95/AL95)-1,"NEW")</f>
        <v>0</v>
      </c>
      <c r="BD95" s="207">
        <f>BA95*0.2</f>
        <v>0.88000000000000012</v>
      </c>
      <c r="BE95" s="210">
        <f>IF(AY95&gt;0,BA95/AY95,0)</f>
        <v>0.73333333333333339</v>
      </c>
      <c r="BF95" s="211">
        <f>BE95-AP95</f>
        <v>0</v>
      </c>
      <c r="BG95" s="212">
        <v>88</v>
      </c>
      <c r="BH95" s="213">
        <f>(BG95-AR95)*-1</f>
        <v>1</v>
      </c>
      <c r="BI95" s="214"/>
      <c r="BJ95" s="215">
        <f>BI95/BA95</f>
        <v>0</v>
      </c>
      <c r="BK95" s="59"/>
      <c r="BL95" s="59"/>
      <c r="BM95" s="59"/>
    </row>
    <row r="96" spans="1:65" x14ac:dyDescent="0.2">
      <c r="A96" s="99" t="s">
        <v>139</v>
      </c>
      <c r="B96" s="104">
        <v>83</v>
      </c>
      <c r="C96" s="15">
        <v>0</v>
      </c>
      <c r="D96" s="56">
        <v>0</v>
      </c>
      <c r="E96" s="56">
        <f>D96*0.2</f>
        <v>0</v>
      </c>
      <c r="F96" s="58">
        <f>IF(C96&gt;0,D96/C96,0)</f>
        <v>0</v>
      </c>
      <c r="G96" s="18">
        <v>111</v>
      </c>
      <c r="H96" s="21"/>
      <c r="I96" s="41">
        <v>4</v>
      </c>
      <c r="J96" s="42">
        <f>I96-C96</f>
        <v>4</v>
      </c>
      <c r="K96" s="43">
        <v>2.4</v>
      </c>
      <c r="L96" s="44">
        <f>K96-D96</f>
        <v>2.4</v>
      </c>
      <c r="M96" s="43">
        <f>K96*0.2</f>
        <v>0.48</v>
      </c>
      <c r="N96" s="45">
        <f>IF(I96&gt;0,K96/I96,0)</f>
        <v>0.6</v>
      </c>
      <c r="O96" s="46">
        <v>80</v>
      </c>
      <c r="P96" s="42">
        <f>(O96-G96)*-1</f>
        <v>31</v>
      </c>
      <c r="Q96" s="47">
        <v>0.08</v>
      </c>
      <c r="R96" s="59"/>
      <c r="S96" s="59"/>
      <c r="T96" s="59"/>
      <c r="U96" s="260">
        <v>6</v>
      </c>
      <c r="V96" s="261">
        <f>U96-I96</f>
        <v>2</v>
      </c>
      <c r="W96" s="262">
        <v>4.05</v>
      </c>
      <c r="X96" s="263">
        <f>W96-K96</f>
        <v>1.65</v>
      </c>
      <c r="Y96" s="264">
        <f>IF(K96&lt;&gt;0,(W96/K96)-1,"NEW")</f>
        <v>0.6875</v>
      </c>
      <c r="Z96" s="262">
        <f>W96*0.2</f>
        <v>0.81</v>
      </c>
      <c r="AA96" s="265">
        <f>IF(U96&gt;0,W96/U96,0)</f>
        <v>0.67499999999999993</v>
      </c>
      <c r="AB96" s="266">
        <f>AA96-N96</f>
        <v>7.4999999999999956E-2</v>
      </c>
      <c r="AC96" s="267">
        <v>90</v>
      </c>
      <c r="AD96" s="268">
        <f>(AC96-O96)*-1</f>
        <v>-10</v>
      </c>
      <c r="AE96" s="269">
        <v>0.12</v>
      </c>
      <c r="AF96" s="270">
        <f>AE96/W96</f>
        <v>2.9629629629629631E-2</v>
      </c>
      <c r="AG96" s="59"/>
      <c r="AH96" s="59"/>
      <c r="AI96" s="59"/>
      <c r="AJ96" s="322">
        <v>6</v>
      </c>
      <c r="AK96" s="323">
        <f>AJ96-X96</f>
        <v>4.3499999999999996</v>
      </c>
      <c r="AL96" s="324">
        <v>4.05</v>
      </c>
      <c r="AM96" s="325">
        <f>AL96-Z96</f>
        <v>3.2399999999999998</v>
      </c>
      <c r="AN96" s="326">
        <f>IF(Z96&lt;&gt;0,(AL96/W96)-1,"NEW")</f>
        <v>0</v>
      </c>
      <c r="AO96" s="324">
        <f>AL96*0.2</f>
        <v>0.81</v>
      </c>
      <c r="AP96" s="327">
        <f>IF(AJ96&gt;0,AL96/AJ96,0)</f>
        <v>0.67499999999999993</v>
      </c>
      <c r="AQ96" s="328">
        <f>AP96-AC96</f>
        <v>-89.325000000000003</v>
      </c>
      <c r="AR96" s="329">
        <v>90</v>
      </c>
      <c r="AS96" s="330">
        <f>(AR96-AD96)*-1</f>
        <v>-100</v>
      </c>
      <c r="AT96" s="331">
        <v>0.12</v>
      </c>
      <c r="AU96" s="332">
        <f>AT96/AL96</f>
        <v>2.9629629629629631E-2</v>
      </c>
      <c r="AV96" s="59"/>
      <c r="AW96" s="59"/>
      <c r="AX96" s="59"/>
      <c r="AY96" s="205">
        <v>6</v>
      </c>
      <c r="AZ96" s="206">
        <f>AY96-AJ96</f>
        <v>0</v>
      </c>
      <c r="BA96" s="207">
        <v>4.05</v>
      </c>
      <c r="BB96" s="208">
        <f>BA96-AL96</f>
        <v>0</v>
      </c>
      <c r="BC96" s="209">
        <f>IF(AO96&lt;&gt;0,(BA96/AL96)-1,"NEW")</f>
        <v>0</v>
      </c>
      <c r="BD96" s="207">
        <f>BA96*0.2</f>
        <v>0.81</v>
      </c>
      <c r="BE96" s="210">
        <f>IF(AY96&gt;0,BA96/AY96,0)</f>
        <v>0.67499999999999993</v>
      </c>
      <c r="BF96" s="211">
        <f>BE96-AP96</f>
        <v>0</v>
      </c>
      <c r="BG96" s="212">
        <v>89</v>
      </c>
      <c r="BH96" s="213">
        <f>(BG96-AR96)*-1</f>
        <v>1</v>
      </c>
      <c r="BI96" s="214">
        <v>0.12</v>
      </c>
      <c r="BJ96" s="215">
        <f>BI96/BA96</f>
        <v>2.9629629629629631E-2</v>
      </c>
      <c r="BK96" s="59"/>
      <c r="BL96" s="59"/>
      <c r="BM96" s="59"/>
    </row>
    <row r="97" spans="1:65" x14ac:dyDescent="0.2">
      <c r="A97" s="103" t="s">
        <v>221</v>
      </c>
      <c r="B97" s="104"/>
      <c r="C97" s="15">
        <v>0</v>
      </c>
      <c r="D97" s="56">
        <v>0</v>
      </c>
      <c r="E97" s="56">
        <f>D97*0.2</f>
        <v>0</v>
      </c>
      <c r="F97" s="58">
        <f>IF(C97&gt;0,D97/C97,0)</f>
        <v>0</v>
      </c>
      <c r="G97" s="18">
        <v>174</v>
      </c>
      <c r="H97" s="21"/>
      <c r="I97" s="41">
        <v>0</v>
      </c>
      <c r="J97" s="42">
        <f>I97-C97</f>
        <v>0</v>
      </c>
      <c r="K97" s="43">
        <v>0</v>
      </c>
      <c r="L97" s="44">
        <f>K97-D97</f>
        <v>0</v>
      </c>
      <c r="M97" s="43">
        <f>K97*0.2</f>
        <v>0</v>
      </c>
      <c r="N97" s="45">
        <f>IF(I97&gt;0,K97/I97,0)</f>
        <v>0</v>
      </c>
      <c r="O97" s="46">
        <v>174</v>
      </c>
      <c r="P97" s="42">
        <f>(O97-G97)*-1</f>
        <v>0</v>
      </c>
      <c r="Q97" s="47">
        <v>0</v>
      </c>
      <c r="R97" s="59"/>
      <c r="S97" s="59"/>
      <c r="T97" s="59"/>
      <c r="U97" s="260">
        <v>6</v>
      </c>
      <c r="V97" s="261">
        <f>U97-I97</f>
        <v>6</v>
      </c>
      <c r="W97" s="262">
        <v>2.8</v>
      </c>
      <c r="X97" s="263">
        <f>W97-K97</f>
        <v>2.8</v>
      </c>
      <c r="Y97" s="264" t="str">
        <f>IF(K97&lt;&gt;0,(W97/K97)-1,"NEW")</f>
        <v>NEW</v>
      </c>
      <c r="Z97" s="262">
        <f>W97*0.2</f>
        <v>0.55999999999999994</v>
      </c>
      <c r="AA97" s="265">
        <f>IF(U97&gt;0,W97/U97,0)</f>
        <v>0.46666666666666662</v>
      </c>
      <c r="AB97" s="266">
        <f>AA97-N97</f>
        <v>0.46666666666666662</v>
      </c>
      <c r="AC97" s="267">
        <v>91</v>
      </c>
      <c r="AD97" s="268">
        <f>(AC97-O97)*-1</f>
        <v>83</v>
      </c>
      <c r="AE97" s="269">
        <v>0.12</v>
      </c>
      <c r="AF97" s="270">
        <f>AE97/W97</f>
        <v>4.2857142857142858E-2</v>
      </c>
      <c r="AG97" s="59"/>
      <c r="AH97" s="59"/>
      <c r="AI97" s="59"/>
      <c r="AJ97" s="322">
        <v>6</v>
      </c>
      <c r="AK97" s="323">
        <f>AJ97-X97</f>
        <v>3.2</v>
      </c>
      <c r="AL97" s="324">
        <v>2.8</v>
      </c>
      <c r="AM97" s="325">
        <f>AL97-Z97</f>
        <v>2.2399999999999998</v>
      </c>
      <c r="AN97" s="326">
        <f>IF(Z97&lt;&gt;0,(AL97/W97)-1,"NEW")</f>
        <v>0</v>
      </c>
      <c r="AO97" s="324">
        <f>AL97*0.2</f>
        <v>0.55999999999999994</v>
      </c>
      <c r="AP97" s="327">
        <f>IF(AJ97&gt;0,AL97/AJ97,0)</f>
        <v>0.46666666666666662</v>
      </c>
      <c r="AQ97" s="328">
        <f>AP97-AC97</f>
        <v>-90.533333333333331</v>
      </c>
      <c r="AR97" s="329">
        <v>91</v>
      </c>
      <c r="AS97" s="330">
        <f>(AR97-AD97)*-1</f>
        <v>-8</v>
      </c>
      <c r="AT97" s="331">
        <v>0.12</v>
      </c>
      <c r="AU97" s="332">
        <f>AT97/AL97</f>
        <v>4.2857142857142858E-2</v>
      </c>
      <c r="AV97" s="59"/>
      <c r="AW97" s="59"/>
      <c r="AX97" s="59"/>
      <c r="AY97" s="205">
        <v>6</v>
      </c>
      <c r="AZ97" s="206">
        <f>AY97-AJ97</f>
        <v>0</v>
      </c>
      <c r="BA97" s="207">
        <v>2.8</v>
      </c>
      <c r="BB97" s="208">
        <f>BA97-AL97</f>
        <v>0</v>
      </c>
      <c r="BC97" s="209">
        <f>IF(AO97&lt;&gt;0,(BA97/AL97)-1,"NEW")</f>
        <v>0</v>
      </c>
      <c r="BD97" s="207">
        <f>BA97*0.2</f>
        <v>0.55999999999999994</v>
      </c>
      <c r="BE97" s="210">
        <f>IF(AY97&gt;0,BA97/AY97,0)</f>
        <v>0.46666666666666662</v>
      </c>
      <c r="BF97" s="211">
        <f>BE97-AP97</f>
        <v>0</v>
      </c>
      <c r="BG97" s="212">
        <v>90</v>
      </c>
      <c r="BH97" s="213">
        <f>(BG97-AR97)*-1</f>
        <v>1</v>
      </c>
      <c r="BI97" s="214">
        <v>0.12</v>
      </c>
      <c r="BJ97" s="215">
        <f>BI97/BA97</f>
        <v>4.2857142857142858E-2</v>
      </c>
      <c r="BK97" s="59"/>
      <c r="BL97" s="59"/>
      <c r="BM97" s="59"/>
    </row>
    <row r="98" spans="1:65" x14ac:dyDescent="0.2">
      <c r="A98" s="99" t="s">
        <v>145</v>
      </c>
      <c r="B98" s="104"/>
      <c r="C98" s="15">
        <v>0</v>
      </c>
      <c r="D98" s="56">
        <v>0</v>
      </c>
      <c r="E98" s="56">
        <f>D98*0.2</f>
        <v>0</v>
      </c>
      <c r="F98" s="58">
        <f>IF(C98&gt;0,D98/C98,0)</f>
        <v>0</v>
      </c>
      <c r="G98" s="18">
        <v>113</v>
      </c>
      <c r="H98" s="21"/>
      <c r="I98" s="41">
        <v>3</v>
      </c>
      <c r="J98" s="42">
        <f>I98-C98</f>
        <v>3</v>
      </c>
      <c r="K98" s="43">
        <v>1.7000000000000002</v>
      </c>
      <c r="L98" s="44">
        <f>K98-D98</f>
        <v>1.7000000000000002</v>
      </c>
      <c r="M98" s="43">
        <f>K98*0.2</f>
        <v>0.34000000000000008</v>
      </c>
      <c r="N98" s="45">
        <f>IF(I98&gt;0,K98/I98,0)</f>
        <v>0.56666666666666676</v>
      </c>
      <c r="O98" s="46">
        <v>92</v>
      </c>
      <c r="P98" s="42">
        <f>(O98-G98)*-1</f>
        <v>21</v>
      </c>
      <c r="Q98" s="47">
        <v>0.06</v>
      </c>
      <c r="R98" s="59"/>
      <c r="S98" s="59"/>
      <c r="T98" s="59"/>
      <c r="U98" s="260">
        <v>6</v>
      </c>
      <c r="V98" s="261">
        <f>U98-I98</f>
        <v>3</v>
      </c>
      <c r="W98" s="262">
        <v>2.4</v>
      </c>
      <c r="X98" s="263">
        <f>W98-K98</f>
        <v>0.69999999999999973</v>
      </c>
      <c r="Y98" s="264">
        <f>IF(K98&lt;&gt;0,(W98/K98)-1,"NEW")</f>
        <v>0.41176470588235281</v>
      </c>
      <c r="Z98" s="262">
        <f>W98*0.2</f>
        <v>0.48</v>
      </c>
      <c r="AA98" s="265">
        <f>IF(U98&gt;0,W98/U98,0)</f>
        <v>0.39999999999999997</v>
      </c>
      <c r="AB98" s="266">
        <f>AA98-N98</f>
        <v>-0.1666666666666668</v>
      </c>
      <c r="AC98" s="267">
        <v>92</v>
      </c>
      <c r="AD98" s="268">
        <f>(AC98-O98)*-1</f>
        <v>0</v>
      </c>
      <c r="AE98" s="269">
        <v>0.12</v>
      </c>
      <c r="AF98" s="270">
        <f>AE98/W98</f>
        <v>0.05</v>
      </c>
      <c r="AG98" s="59"/>
      <c r="AH98" s="59"/>
      <c r="AI98" s="59"/>
      <c r="AJ98" s="322">
        <v>6</v>
      </c>
      <c r="AK98" s="323">
        <f>AJ98-X98</f>
        <v>5.3000000000000007</v>
      </c>
      <c r="AL98" s="324">
        <v>2.4</v>
      </c>
      <c r="AM98" s="325">
        <f>AL98-Z98</f>
        <v>1.92</v>
      </c>
      <c r="AN98" s="326">
        <f>IF(Z98&lt;&gt;0,(AL98/W98)-1,"NEW")</f>
        <v>0</v>
      </c>
      <c r="AO98" s="324">
        <f>AL98*0.2</f>
        <v>0.48</v>
      </c>
      <c r="AP98" s="327">
        <f>IF(AJ98&gt;0,AL98/AJ98,0)</f>
        <v>0.39999999999999997</v>
      </c>
      <c r="AQ98" s="328">
        <f>AP98-AC98</f>
        <v>-91.6</v>
      </c>
      <c r="AR98" s="329">
        <v>92</v>
      </c>
      <c r="AS98" s="330">
        <f>(AR98-AD98)*-1</f>
        <v>-92</v>
      </c>
      <c r="AT98" s="331">
        <v>0.12</v>
      </c>
      <c r="AU98" s="332">
        <f>AT98/AL98</f>
        <v>0.05</v>
      </c>
      <c r="AV98" s="59"/>
      <c r="AW98" s="59"/>
      <c r="AX98" s="59"/>
      <c r="AY98" s="205">
        <v>6</v>
      </c>
      <c r="AZ98" s="206">
        <f>AY98-AJ98</f>
        <v>0</v>
      </c>
      <c r="BA98" s="207">
        <v>2.4</v>
      </c>
      <c r="BB98" s="208">
        <f>BA98-AL98</f>
        <v>0</v>
      </c>
      <c r="BC98" s="209">
        <f>IF(AO98&lt;&gt;0,(BA98/AL98)-1,"NEW")</f>
        <v>0</v>
      </c>
      <c r="BD98" s="207">
        <f>BA98*0.2</f>
        <v>0.48</v>
      </c>
      <c r="BE98" s="210">
        <f>IF(AY98&gt;0,BA98/AY98,0)</f>
        <v>0.39999999999999997</v>
      </c>
      <c r="BF98" s="211">
        <f>BE98-AP98</f>
        <v>0</v>
      </c>
      <c r="BG98" s="212">
        <v>91</v>
      </c>
      <c r="BH98" s="213">
        <f>(BG98-AR98)*-1</f>
        <v>1</v>
      </c>
      <c r="BI98" s="214">
        <v>0.12</v>
      </c>
      <c r="BJ98" s="215">
        <f>BI98/BA98</f>
        <v>0.05</v>
      </c>
      <c r="BK98" s="59"/>
      <c r="BL98" s="59"/>
      <c r="BM98" s="59"/>
    </row>
    <row r="99" spans="1:65" x14ac:dyDescent="0.2">
      <c r="A99" s="103" t="s">
        <v>60</v>
      </c>
      <c r="B99" s="104"/>
      <c r="C99" s="15">
        <v>2</v>
      </c>
      <c r="D99" s="56">
        <v>1.05</v>
      </c>
      <c r="E99" s="56">
        <f>D99*0.2</f>
        <v>0.21000000000000002</v>
      </c>
      <c r="F99" s="58">
        <f>IF(C99&gt;0,D99/C99,0)</f>
        <v>0.52500000000000002</v>
      </c>
      <c r="G99" s="18">
        <v>58</v>
      </c>
      <c r="H99" s="21"/>
      <c r="I99" s="41">
        <v>4</v>
      </c>
      <c r="J99" s="42">
        <f>I99-C99</f>
        <v>2</v>
      </c>
      <c r="K99" s="43">
        <v>1.5</v>
      </c>
      <c r="L99" s="44">
        <f>K99-D99</f>
        <v>0.44999999999999996</v>
      </c>
      <c r="M99" s="43">
        <f>K99*0.2</f>
        <v>0.30000000000000004</v>
      </c>
      <c r="N99" s="45">
        <f>IF(I99&gt;0,K99/I99,0)</f>
        <v>0.375</v>
      </c>
      <c r="O99" s="46">
        <v>78</v>
      </c>
      <c r="P99" s="42">
        <f>(O99-G99)*-1</f>
        <v>-20</v>
      </c>
      <c r="Q99" s="47">
        <v>0.04</v>
      </c>
      <c r="R99" s="59"/>
      <c r="S99" s="59"/>
      <c r="T99" s="59"/>
      <c r="U99" s="260">
        <v>6</v>
      </c>
      <c r="V99" s="261">
        <f>U99-I99</f>
        <v>2</v>
      </c>
      <c r="W99" s="262">
        <v>2.4</v>
      </c>
      <c r="X99" s="263">
        <f>W99-K99</f>
        <v>0.89999999999999991</v>
      </c>
      <c r="Y99" s="264">
        <f>IF(K99&lt;&gt;0,(W99/K99)-1,"NEW")</f>
        <v>0.59999999999999987</v>
      </c>
      <c r="Z99" s="262">
        <f>W99*0.2</f>
        <v>0.48</v>
      </c>
      <c r="AA99" s="265">
        <f>IF(U99&gt;0,W99/U99,0)</f>
        <v>0.39999999999999997</v>
      </c>
      <c r="AB99" s="266">
        <f>AA99-N99</f>
        <v>2.4999999999999967E-2</v>
      </c>
      <c r="AC99" s="267">
        <v>93</v>
      </c>
      <c r="AD99" s="268">
        <f>(AC99-O99)*-1</f>
        <v>-15</v>
      </c>
      <c r="AE99" s="269">
        <v>7.0000000000000007E-2</v>
      </c>
      <c r="AF99" s="270">
        <f>AE99/W99</f>
        <v>2.9166666666666671E-2</v>
      </c>
      <c r="AG99" s="59"/>
      <c r="AH99" s="59"/>
      <c r="AI99" s="59"/>
      <c r="AJ99" s="322">
        <v>6</v>
      </c>
      <c r="AK99" s="323">
        <f>AJ99-X99</f>
        <v>5.0999999999999996</v>
      </c>
      <c r="AL99" s="324">
        <v>2.4</v>
      </c>
      <c r="AM99" s="325">
        <f>AL99-Z99</f>
        <v>1.92</v>
      </c>
      <c r="AN99" s="326">
        <f>IF(Z99&lt;&gt;0,(AL99/W99)-1,"NEW")</f>
        <v>0</v>
      </c>
      <c r="AO99" s="324">
        <f>AL99*0.2</f>
        <v>0.48</v>
      </c>
      <c r="AP99" s="327">
        <f>IF(AJ99&gt;0,AL99/AJ99,0)</f>
        <v>0.39999999999999997</v>
      </c>
      <c r="AQ99" s="328">
        <f>AP99-AC99</f>
        <v>-92.6</v>
      </c>
      <c r="AR99" s="329">
        <v>93</v>
      </c>
      <c r="AS99" s="330">
        <f>(AR99-AD99)*-1</f>
        <v>-108</v>
      </c>
      <c r="AT99" s="331">
        <v>7.0000000000000007E-2</v>
      </c>
      <c r="AU99" s="332">
        <f>AT99/AL99</f>
        <v>2.9166666666666671E-2</v>
      </c>
      <c r="AV99" s="59"/>
      <c r="AW99" s="59"/>
      <c r="AX99" s="59"/>
      <c r="AY99" s="205">
        <v>6</v>
      </c>
      <c r="AZ99" s="206">
        <f>AY99-AJ99</f>
        <v>0</v>
      </c>
      <c r="BA99" s="207">
        <v>2.4</v>
      </c>
      <c r="BB99" s="208">
        <f>BA99-AL99</f>
        <v>0</v>
      </c>
      <c r="BC99" s="209">
        <f>IF(AO99&lt;&gt;0,(BA99/AL99)-1,"NEW")</f>
        <v>0</v>
      </c>
      <c r="BD99" s="207">
        <f>BA99*0.2</f>
        <v>0.48</v>
      </c>
      <c r="BE99" s="210">
        <f>IF(AY99&gt;0,BA99/AY99,0)</f>
        <v>0.39999999999999997</v>
      </c>
      <c r="BF99" s="211">
        <f>BE99-AP99</f>
        <v>0</v>
      </c>
      <c r="BG99" s="212">
        <v>92</v>
      </c>
      <c r="BH99" s="213">
        <f>(BG99-AR99)*-1</f>
        <v>1</v>
      </c>
      <c r="BI99" s="214">
        <v>7.0000000000000007E-2</v>
      </c>
      <c r="BJ99" s="215">
        <f>BI99/BA99</f>
        <v>2.9166666666666671E-2</v>
      </c>
      <c r="BK99" s="59"/>
      <c r="BL99" s="59"/>
      <c r="BM99" s="59"/>
    </row>
    <row r="100" spans="1:65" x14ac:dyDescent="0.2">
      <c r="A100" s="99" t="s">
        <v>177</v>
      </c>
      <c r="B100" s="104"/>
      <c r="C100" s="15">
        <v>2</v>
      </c>
      <c r="D100" s="56">
        <v>1.2</v>
      </c>
      <c r="E100" s="56">
        <f>D100*0.2</f>
        <v>0.24</v>
      </c>
      <c r="F100" s="58">
        <f>IF(C100&gt;0,D100/C100,0)</f>
        <v>0.6</v>
      </c>
      <c r="G100" s="18">
        <v>61</v>
      </c>
      <c r="H100" s="21"/>
      <c r="I100" s="41">
        <v>3</v>
      </c>
      <c r="J100" s="42">
        <f>I100-C100</f>
        <v>1</v>
      </c>
      <c r="K100" s="43">
        <v>1.4</v>
      </c>
      <c r="L100" s="44">
        <f>K100-D100</f>
        <v>0.19999999999999996</v>
      </c>
      <c r="M100" s="43">
        <f>K100*0.2</f>
        <v>0.27999999999999997</v>
      </c>
      <c r="N100" s="45">
        <f>IF(I100&gt;0,K100/I100,0)</f>
        <v>0.46666666666666662</v>
      </c>
      <c r="O100" s="46">
        <v>88</v>
      </c>
      <c r="P100" s="42">
        <f>(O100-G100)*-1</f>
        <v>-27</v>
      </c>
      <c r="Q100" s="47">
        <v>0.01</v>
      </c>
      <c r="R100" s="59"/>
      <c r="S100" s="59"/>
      <c r="T100" s="59"/>
      <c r="U100" s="260">
        <v>6</v>
      </c>
      <c r="V100" s="261">
        <f>U100-I100</f>
        <v>3</v>
      </c>
      <c r="W100" s="262">
        <v>2.13</v>
      </c>
      <c r="X100" s="263">
        <f>W100-K100</f>
        <v>0.73</v>
      </c>
      <c r="Y100" s="264">
        <f>IF(K100&lt;&gt;0,(W100/K100)-1,"NEW")</f>
        <v>0.52142857142857135</v>
      </c>
      <c r="Z100" s="262">
        <f>W100*0.2</f>
        <v>0.42599999999999999</v>
      </c>
      <c r="AA100" s="265">
        <f>IF(U100&gt;0,W100/U100,0)</f>
        <v>0.35499999999999998</v>
      </c>
      <c r="AB100" s="266">
        <f>AA100-N100</f>
        <v>-0.11166666666666664</v>
      </c>
      <c r="AC100" s="267">
        <v>94</v>
      </c>
      <c r="AD100" s="268">
        <f>(AC100-O100)*-1</f>
        <v>-6</v>
      </c>
      <c r="AE100" s="269">
        <v>0.08</v>
      </c>
      <c r="AF100" s="270">
        <f>AE100/W100</f>
        <v>3.7558685446009391E-2</v>
      </c>
      <c r="AG100" s="59"/>
      <c r="AH100" s="59"/>
      <c r="AI100" s="59"/>
      <c r="AJ100" s="322">
        <v>6</v>
      </c>
      <c r="AK100" s="323">
        <f>AJ100-X100</f>
        <v>5.27</v>
      </c>
      <c r="AL100" s="324">
        <v>2.13</v>
      </c>
      <c r="AM100" s="325">
        <f>AL100-Z100</f>
        <v>1.704</v>
      </c>
      <c r="AN100" s="326">
        <f>IF(Z100&lt;&gt;0,(AL100/W100)-1,"NEW")</f>
        <v>0</v>
      </c>
      <c r="AO100" s="324">
        <f>AL100*0.2</f>
        <v>0.42599999999999999</v>
      </c>
      <c r="AP100" s="327">
        <f>IF(AJ100&gt;0,AL100/AJ100,0)</f>
        <v>0.35499999999999998</v>
      </c>
      <c r="AQ100" s="328">
        <f>AP100-AC100</f>
        <v>-93.644999999999996</v>
      </c>
      <c r="AR100" s="329">
        <v>94</v>
      </c>
      <c r="AS100" s="330">
        <f>(AR100-AD100)*-1</f>
        <v>-100</v>
      </c>
      <c r="AT100" s="331">
        <v>0.08</v>
      </c>
      <c r="AU100" s="332">
        <f>AT100/AL100</f>
        <v>3.7558685446009391E-2</v>
      </c>
      <c r="AV100" s="59"/>
      <c r="AW100" s="59"/>
      <c r="AX100" s="59"/>
      <c r="AY100" s="205">
        <v>6</v>
      </c>
      <c r="AZ100" s="206">
        <f>AY100-AJ100</f>
        <v>0</v>
      </c>
      <c r="BA100" s="207">
        <v>2.13</v>
      </c>
      <c r="BB100" s="208">
        <f>BA100-AL100</f>
        <v>0</v>
      </c>
      <c r="BC100" s="209">
        <f>IF(AO100&lt;&gt;0,(BA100/AL100)-1,"NEW")</f>
        <v>0</v>
      </c>
      <c r="BD100" s="207">
        <f>BA100*0.2</f>
        <v>0.42599999999999999</v>
      </c>
      <c r="BE100" s="210">
        <f>IF(AY100&gt;0,BA100/AY100,0)</f>
        <v>0.35499999999999998</v>
      </c>
      <c r="BF100" s="211">
        <f>BE100-AP100</f>
        <v>0</v>
      </c>
      <c r="BG100" s="212">
        <v>93</v>
      </c>
      <c r="BH100" s="213">
        <f>(BG100-AR100)*-1</f>
        <v>1</v>
      </c>
      <c r="BI100" s="214">
        <v>0.08</v>
      </c>
      <c r="BJ100" s="215">
        <f>BI100/BA100</f>
        <v>3.7558685446009391E-2</v>
      </c>
      <c r="BK100" s="59"/>
      <c r="BL100" s="59"/>
      <c r="BM100" s="59"/>
    </row>
    <row r="101" spans="1:65" x14ac:dyDescent="0.2">
      <c r="A101" s="99" t="s">
        <v>178</v>
      </c>
      <c r="B101" s="104">
        <v>815</v>
      </c>
      <c r="C101" s="15">
        <v>0</v>
      </c>
      <c r="D101" s="56">
        <v>0</v>
      </c>
      <c r="E101" s="56">
        <f>D101*0.2</f>
        <v>0</v>
      </c>
      <c r="F101" s="58">
        <f>IF(C101&gt;0,D101/C101,0)</f>
        <v>0</v>
      </c>
      <c r="G101" s="18">
        <v>112</v>
      </c>
      <c r="H101" s="21"/>
      <c r="I101" s="41">
        <v>4</v>
      </c>
      <c r="J101" s="42">
        <f>I101-C101</f>
        <v>4</v>
      </c>
      <c r="K101" s="43">
        <v>0.8</v>
      </c>
      <c r="L101" s="44">
        <f>K101-D101</f>
        <v>0.8</v>
      </c>
      <c r="M101" s="43">
        <f>K101*0.2</f>
        <v>0.16000000000000003</v>
      </c>
      <c r="N101" s="45">
        <f>IF(I101&gt;0,K101/I101,0)</f>
        <v>0.2</v>
      </c>
      <c r="O101" s="46">
        <v>81</v>
      </c>
      <c r="P101" s="42">
        <f>(O101-G101)*-1</f>
        <v>31</v>
      </c>
      <c r="Q101" s="47">
        <v>0.04</v>
      </c>
      <c r="R101" s="59"/>
      <c r="S101" s="59"/>
      <c r="T101" s="59"/>
      <c r="U101" s="260">
        <v>6</v>
      </c>
      <c r="V101" s="261">
        <f>U101-I101</f>
        <v>2</v>
      </c>
      <c r="W101" s="262">
        <v>2.0499999999999998</v>
      </c>
      <c r="X101" s="263">
        <f>W101-K101</f>
        <v>1.2499999999999998</v>
      </c>
      <c r="Y101" s="264">
        <f>IF(K101&lt;&gt;0,(W101/K101)-1,"NEW")</f>
        <v>1.5624999999999996</v>
      </c>
      <c r="Z101" s="262">
        <f>W101*0.2</f>
        <v>0.41</v>
      </c>
      <c r="AA101" s="265">
        <f>IF(U101&gt;0,W101/U101,0)</f>
        <v>0.34166666666666662</v>
      </c>
      <c r="AB101" s="266">
        <f>AA101-N101</f>
        <v>0.14166666666666661</v>
      </c>
      <c r="AC101" s="267">
        <v>95</v>
      </c>
      <c r="AD101" s="268">
        <f>(AC101-O101)*-1</f>
        <v>-14</v>
      </c>
      <c r="AE101" s="269">
        <v>0.06</v>
      </c>
      <c r="AF101" s="270">
        <f>AE101/W101</f>
        <v>2.9268292682926831E-2</v>
      </c>
      <c r="AG101" s="59"/>
      <c r="AH101" s="59"/>
      <c r="AI101" s="59"/>
      <c r="AJ101" s="322">
        <v>6</v>
      </c>
      <c r="AK101" s="323">
        <f>AJ101-X101</f>
        <v>4.75</v>
      </c>
      <c r="AL101" s="324">
        <v>2.0499999999999998</v>
      </c>
      <c r="AM101" s="325">
        <f>AL101-Z101</f>
        <v>1.64</v>
      </c>
      <c r="AN101" s="326">
        <f>IF(Z101&lt;&gt;0,(AL101/W101)-1,"NEW")</f>
        <v>0</v>
      </c>
      <c r="AO101" s="324">
        <f>AL101*0.2</f>
        <v>0.41</v>
      </c>
      <c r="AP101" s="327">
        <f>IF(AJ101&gt;0,AL101/AJ101,0)</f>
        <v>0.34166666666666662</v>
      </c>
      <c r="AQ101" s="328">
        <f>AP101-AC101</f>
        <v>-94.658333333333331</v>
      </c>
      <c r="AR101" s="329">
        <v>95</v>
      </c>
      <c r="AS101" s="330">
        <f>(AR101-AD101)*-1</f>
        <v>-109</v>
      </c>
      <c r="AT101" s="331">
        <v>0.06</v>
      </c>
      <c r="AU101" s="332">
        <f>AT101/AL101</f>
        <v>2.9268292682926831E-2</v>
      </c>
      <c r="AV101" s="59"/>
      <c r="AW101" s="59"/>
      <c r="AX101" s="59"/>
      <c r="AY101" s="205">
        <v>6</v>
      </c>
      <c r="AZ101" s="206">
        <f>AY101-AJ101</f>
        <v>0</v>
      </c>
      <c r="BA101" s="207">
        <v>2.0499999999999998</v>
      </c>
      <c r="BB101" s="208">
        <f>BA101-AL101</f>
        <v>0</v>
      </c>
      <c r="BC101" s="209">
        <f>IF(AO101&lt;&gt;0,(BA101/AL101)-1,"NEW")</f>
        <v>0</v>
      </c>
      <c r="BD101" s="207">
        <f>BA101*0.2</f>
        <v>0.41</v>
      </c>
      <c r="BE101" s="210">
        <f>IF(AY101&gt;0,BA101/AY101,0)</f>
        <v>0.34166666666666662</v>
      </c>
      <c r="BF101" s="211">
        <f>BE101-AP101</f>
        <v>0</v>
      </c>
      <c r="BG101" s="212">
        <v>94</v>
      </c>
      <c r="BH101" s="213">
        <f>(BG101-AR101)*-1</f>
        <v>1</v>
      </c>
      <c r="BI101" s="214">
        <v>0.06</v>
      </c>
      <c r="BJ101" s="215">
        <f>BI101/BA101</f>
        <v>2.9268292682926831E-2</v>
      </c>
      <c r="BK101" s="59"/>
      <c r="BL101" s="59"/>
      <c r="BM101" s="59"/>
    </row>
    <row r="102" spans="1:65" x14ac:dyDescent="0.2">
      <c r="A102" s="103" t="s">
        <v>228</v>
      </c>
      <c r="B102" s="104"/>
      <c r="C102" s="15">
        <v>0</v>
      </c>
      <c r="D102" s="56">
        <v>0</v>
      </c>
      <c r="E102" s="56">
        <f>D102*0.2</f>
        <v>0</v>
      </c>
      <c r="F102" s="58">
        <f>IF(C102&gt;0,D102/C102,0)</f>
        <v>0</v>
      </c>
      <c r="G102" s="18">
        <v>109</v>
      </c>
      <c r="H102" s="21"/>
      <c r="I102" s="41">
        <v>5</v>
      </c>
      <c r="J102" s="42">
        <f>I102-C102</f>
        <v>5</v>
      </c>
      <c r="K102" s="43">
        <v>1</v>
      </c>
      <c r="L102" s="44">
        <f>K102-D102</f>
        <v>1</v>
      </c>
      <c r="M102" s="43">
        <f>K102*0.2</f>
        <v>0.2</v>
      </c>
      <c r="N102" s="45">
        <f>IF(I102&gt;0,K102/I102,0)</f>
        <v>0.2</v>
      </c>
      <c r="O102" s="46">
        <v>74</v>
      </c>
      <c r="P102" s="42">
        <f>(O102-G102)*-1</f>
        <v>35</v>
      </c>
      <c r="Q102" s="47">
        <v>0.05</v>
      </c>
      <c r="R102" s="59"/>
      <c r="S102" s="59"/>
      <c r="T102" s="59"/>
      <c r="U102" s="260">
        <v>6</v>
      </c>
      <c r="V102" s="261">
        <f>U102-I102</f>
        <v>1</v>
      </c>
      <c r="W102" s="262">
        <v>1.6</v>
      </c>
      <c r="X102" s="263">
        <f>W102-K102</f>
        <v>0.60000000000000009</v>
      </c>
      <c r="Y102" s="264">
        <f>IF(K102&lt;&gt;0,(W102/K102)-1,"NEW")</f>
        <v>0.60000000000000009</v>
      </c>
      <c r="Z102" s="262">
        <f>W102*0.2</f>
        <v>0.32000000000000006</v>
      </c>
      <c r="AA102" s="265">
        <f>IF(U102&gt;0,W102/U102,0)</f>
        <v>0.26666666666666666</v>
      </c>
      <c r="AB102" s="266">
        <f>AA102-N102</f>
        <v>6.6666666666666652E-2</v>
      </c>
      <c r="AC102" s="267">
        <v>96</v>
      </c>
      <c r="AD102" s="268">
        <f>(AC102-O102)*-1</f>
        <v>-22</v>
      </c>
      <c r="AE102" s="269">
        <v>0.06</v>
      </c>
      <c r="AF102" s="270">
        <f>AE102/W102</f>
        <v>3.7499999999999999E-2</v>
      </c>
      <c r="AG102" s="59"/>
      <c r="AH102" s="59"/>
      <c r="AI102" s="59"/>
      <c r="AJ102" s="322">
        <v>6</v>
      </c>
      <c r="AK102" s="323">
        <f>AJ102-X102</f>
        <v>5.4</v>
      </c>
      <c r="AL102" s="324">
        <v>1.6</v>
      </c>
      <c r="AM102" s="325">
        <f>AL102-Z102</f>
        <v>1.28</v>
      </c>
      <c r="AN102" s="326">
        <f>IF(Z102&lt;&gt;0,(AL102/W102)-1,"NEW")</f>
        <v>0</v>
      </c>
      <c r="AO102" s="324">
        <f>AL102*0.2</f>
        <v>0.32000000000000006</v>
      </c>
      <c r="AP102" s="327">
        <f>IF(AJ102&gt;0,AL102/AJ102,0)</f>
        <v>0.26666666666666666</v>
      </c>
      <c r="AQ102" s="328">
        <f>AP102-AC102</f>
        <v>-95.733333333333334</v>
      </c>
      <c r="AR102" s="329">
        <v>96</v>
      </c>
      <c r="AS102" s="330">
        <f>(AR102-AD102)*-1</f>
        <v>-118</v>
      </c>
      <c r="AT102" s="331">
        <v>0.06</v>
      </c>
      <c r="AU102" s="332">
        <f>AT102/AL102</f>
        <v>3.7499999999999999E-2</v>
      </c>
      <c r="AV102" s="59"/>
      <c r="AW102" s="59"/>
      <c r="AX102" s="59"/>
      <c r="AY102" s="205">
        <v>6</v>
      </c>
      <c r="AZ102" s="206">
        <f>AY102-AJ102</f>
        <v>0</v>
      </c>
      <c r="BA102" s="207">
        <v>1.6</v>
      </c>
      <c r="BB102" s="208">
        <f>BA102-AL102</f>
        <v>0</v>
      </c>
      <c r="BC102" s="209">
        <f>IF(AO102&lt;&gt;0,(BA102/AL102)-1,"NEW")</f>
        <v>0</v>
      </c>
      <c r="BD102" s="207">
        <f>BA102*0.2</f>
        <v>0.32000000000000006</v>
      </c>
      <c r="BE102" s="210">
        <f>IF(AY102&gt;0,BA102/AY102,0)</f>
        <v>0.26666666666666666</v>
      </c>
      <c r="BF102" s="211">
        <f>BE102-AP102</f>
        <v>0</v>
      </c>
      <c r="BG102" s="212">
        <v>95</v>
      </c>
      <c r="BH102" s="213">
        <f>(BG102-AR102)*-1</f>
        <v>1</v>
      </c>
      <c r="BI102" s="214">
        <v>0.06</v>
      </c>
      <c r="BJ102" s="215">
        <f>BI102/BA102</f>
        <v>3.7499999999999999E-2</v>
      </c>
      <c r="BK102" s="59"/>
      <c r="BL102" s="59"/>
      <c r="BM102" s="59"/>
    </row>
    <row r="103" spans="1:65" x14ac:dyDescent="0.2">
      <c r="A103" s="93" t="s">
        <v>36</v>
      </c>
      <c r="B103" s="104"/>
      <c r="C103" s="15">
        <v>5</v>
      </c>
      <c r="D103" s="56">
        <v>5.6</v>
      </c>
      <c r="E103" s="56">
        <f>D103*0.2</f>
        <v>1.1199999999999999</v>
      </c>
      <c r="F103" s="58">
        <f>IF(C103&gt;0,D103/C103,0)</f>
        <v>1.1199999999999999</v>
      </c>
      <c r="G103" s="18">
        <v>41</v>
      </c>
      <c r="H103" s="21"/>
      <c r="I103" s="41">
        <v>5</v>
      </c>
      <c r="J103" s="42">
        <f>I103-C103</f>
        <v>0</v>
      </c>
      <c r="K103" s="43">
        <v>5.6</v>
      </c>
      <c r="L103" s="44">
        <f>K103-D103</f>
        <v>0</v>
      </c>
      <c r="M103" s="43">
        <f>K103*0.2</f>
        <v>1.1199999999999999</v>
      </c>
      <c r="N103" s="45">
        <f>IF(I103&gt;0,K103/I103,0)</f>
        <v>1.1199999999999999</v>
      </c>
      <c r="O103" s="46">
        <v>69</v>
      </c>
      <c r="P103" s="42">
        <f>(O103-G103)*-1</f>
        <v>-28</v>
      </c>
      <c r="Q103" s="47"/>
      <c r="R103" s="59"/>
      <c r="S103" s="59"/>
      <c r="T103" s="59"/>
      <c r="U103" s="260">
        <v>5</v>
      </c>
      <c r="V103" s="261">
        <f>U103-I103</f>
        <v>0</v>
      </c>
      <c r="W103" s="262">
        <v>5.6</v>
      </c>
      <c r="X103" s="263">
        <f>W103-K103</f>
        <v>0</v>
      </c>
      <c r="Y103" s="264">
        <f>IF(K103&lt;&gt;0,(W103/K103)-1,"NEW")</f>
        <v>0</v>
      </c>
      <c r="Z103" s="262">
        <f>W103*0.2</f>
        <v>1.1199999999999999</v>
      </c>
      <c r="AA103" s="265">
        <f>IF(U103&gt;0,W103/U103,0)</f>
        <v>1.1199999999999999</v>
      </c>
      <c r="AB103" s="266">
        <f>AA103-N103</f>
        <v>0</v>
      </c>
      <c r="AC103" s="267">
        <v>97</v>
      </c>
      <c r="AD103" s="268">
        <f>(AC103-O103)*-1</f>
        <v>-28</v>
      </c>
      <c r="AE103" s="269"/>
      <c r="AF103" s="270">
        <f>AE103/W103</f>
        <v>0</v>
      </c>
      <c r="AG103" s="59"/>
      <c r="AH103" s="59"/>
      <c r="AI103" s="59"/>
      <c r="AJ103" s="322">
        <v>5</v>
      </c>
      <c r="AK103" s="323">
        <f>AJ103-X103</f>
        <v>5</v>
      </c>
      <c r="AL103" s="324">
        <v>5.6</v>
      </c>
      <c r="AM103" s="325">
        <f>AL103-Z103</f>
        <v>4.4799999999999995</v>
      </c>
      <c r="AN103" s="326">
        <f>IF(Z103&lt;&gt;0,(AL103/W103)-1,"NEW")</f>
        <v>0</v>
      </c>
      <c r="AO103" s="324">
        <f>AL103*0.2</f>
        <v>1.1199999999999999</v>
      </c>
      <c r="AP103" s="327">
        <f>IF(AJ103&gt;0,AL103/AJ103,0)</f>
        <v>1.1199999999999999</v>
      </c>
      <c r="AQ103" s="328">
        <f>AP103-AC103</f>
        <v>-95.88</v>
      </c>
      <c r="AR103" s="329">
        <v>97</v>
      </c>
      <c r="AS103" s="330">
        <f>(AR103-AD103)*-1</f>
        <v>-125</v>
      </c>
      <c r="AT103" s="331"/>
      <c r="AU103" s="332">
        <f>AT103/AL103</f>
        <v>0</v>
      </c>
      <c r="AV103" s="59"/>
      <c r="AW103" s="59"/>
      <c r="AX103" s="59"/>
      <c r="AY103" s="205">
        <v>5</v>
      </c>
      <c r="AZ103" s="206">
        <f>AY103-AJ103</f>
        <v>0</v>
      </c>
      <c r="BA103" s="207">
        <v>5.6</v>
      </c>
      <c r="BB103" s="208">
        <f>BA103-AL103</f>
        <v>0</v>
      </c>
      <c r="BC103" s="209">
        <f>IF(AO103&lt;&gt;0,(BA103/AL103)-1,"NEW")</f>
        <v>0</v>
      </c>
      <c r="BD103" s="207">
        <f>BA103*0.2</f>
        <v>1.1199999999999999</v>
      </c>
      <c r="BE103" s="210">
        <f>IF(AY103&gt;0,BA103/AY103,0)</f>
        <v>1.1199999999999999</v>
      </c>
      <c r="BF103" s="211">
        <f>BE103-AP103</f>
        <v>0</v>
      </c>
      <c r="BG103" s="212">
        <v>96</v>
      </c>
      <c r="BH103" s="213">
        <f>(BG103-AR103)*-1</f>
        <v>1</v>
      </c>
      <c r="BI103" s="214"/>
      <c r="BJ103" s="215">
        <f>BI103/BA103</f>
        <v>0</v>
      </c>
      <c r="BK103" s="59"/>
      <c r="BL103" s="59"/>
      <c r="BM103" s="59"/>
    </row>
    <row r="104" spans="1:65" x14ac:dyDescent="0.2">
      <c r="A104" s="95" t="s">
        <v>187</v>
      </c>
      <c r="B104" s="104"/>
      <c r="C104" s="15">
        <v>0</v>
      </c>
      <c r="D104" s="56">
        <v>0</v>
      </c>
      <c r="E104" s="56">
        <f>D104*0.2</f>
        <v>0</v>
      </c>
      <c r="F104" s="58">
        <f>IF(C104&gt;0,D104/C104,0)</f>
        <v>0</v>
      </c>
      <c r="G104" s="18">
        <v>149</v>
      </c>
      <c r="H104" s="21"/>
      <c r="I104" s="41">
        <v>0</v>
      </c>
      <c r="J104" s="42">
        <f>I104-C104</f>
        <v>0</v>
      </c>
      <c r="K104" s="43">
        <v>0</v>
      </c>
      <c r="L104" s="44">
        <f>K104-D104</f>
        <v>0</v>
      </c>
      <c r="M104" s="43">
        <v>0</v>
      </c>
      <c r="N104" s="45">
        <f>IF(I104&gt;0,K104/I104,0)</f>
        <v>0</v>
      </c>
      <c r="O104" s="46">
        <v>149</v>
      </c>
      <c r="P104" s="42">
        <f>(O104-G104)*-1</f>
        <v>0</v>
      </c>
      <c r="Q104" s="47">
        <v>0</v>
      </c>
      <c r="R104" s="59"/>
      <c r="S104" s="59"/>
      <c r="T104" s="59"/>
      <c r="U104" s="260">
        <v>5</v>
      </c>
      <c r="V104" s="261">
        <f>U104-I104</f>
        <v>5</v>
      </c>
      <c r="W104" s="262">
        <v>3.69</v>
      </c>
      <c r="X104" s="263">
        <f>W104-K104</f>
        <v>3.69</v>
      </c>
      <c r="Y104" s="264" t="str">
        <f>IF(K104&lt;&gt;0,(W104/K104)-1,"NEW")</f>
        <v>NEW</v>
      </c>
      <c r="Z104" s="262">
        <f>W104*0.2</f>
        <v>0.73799999999999999</v>
      </c>
      <c r="AA104" s="265">
        <f>IF(U104&gt;0,W104/U104,0)</f>
        <v>0.73799999999999999</v>
      </c>
      <c r="AB104" s="266">
        <f>AA104-N104</f>
        <v>0.73799999999999999</v>
      </c>
      <c r="AC104" s="267">
        <v>98</v>
      </c>
      <c r="AD104" s="268">
        <f>(AC104-O104)*-1</f>
        <v>51</v>
      </c>
      <c r="AE104" s="269">
        <v>0.1</v>
      </c>
      <c r="AF104" s="270">
        <f>AE104/W104</f>
        <v>2.7100271002710029E-2</v>
      </c>
      <c r="AG104" s="59"/>
      <c r="AH104" s="59"/>
      <c r="AI104" s="59"/>
      <c r="AJ104" s="322">
        <v>5</v>
      </c>
      <c r="AK104" s="323">
        <f>AJ104-X104</f>
        <v>1.31</v>
      </c>
      <c r="AL104" s="324">
        <v>3.69</v>
      </c>
      <c r="AM104" s="325">
        <f>AL104-Z104</f>
        <v>2.952</v>
      </c>
      <c r="AN104" s="326">
        <f>IF(Z104&lt;&gt;0,(AL104/W104)-1,"NEW")</f>
        <v>0</v>
      </c>
      <c r="AO104" s="324">
        <f>AL104*0.2</f>
        <v>0.73799999999999999</v>
      </c>
      <c r="AP104" s="327">
        <f>IF(AJ104&gt;0,AL104/AJ104,0)</f>
        <v>0.73799999999999999</v>
      </c>
      <c r="AQ104" s="328">
        <f>AP104-AC104</f>
        <v>-97.262</v>
      </c>
      <c r="AR104" s="329">
        <v>98</v>
      </c>
      <c r="AS104" s="330">
        <f>(AR104-AD104)*-1</f>
        <v>-47</v>
      </c>
      <c r="AT104" s="331">
        <v>0.1</v>
      </c>
      <c r="AU104" s="332">
        <f>AT104/AL104</f>
        <v>2.7100271002710029E-2</v>
      </c>
      <c r="AV104" s="59"/>
      <c r="AW104" s="59"/>
      <c r="AX104" s="59"/>
      <c r="AY104" s="205">
        <v>5</v>
      </c>
      <c r="AZ104" s="206">
        <f>AY104-AJ104</f>
        <v>0</v>
      </c>
      <c r="BA104" s="207">
        <v>3.69</v>
      </c>
      <c r="BB104" s="208">
        <f>BA104-AL104</f>
        <v>0</v>
      </c>
      <c r="BC104" s="209">
        <f>IF(AO104&lt;&gt;0,(BA104/AL104)-1,"NEW")</f>
        <v>0</v>
      </c>
      <c r="BD104" s="207">
        <f>BA104*0.2</f>
        <v>0.73799999999999999</v>
      </c>
      <c r="BE104" s="210">
        <f>IF(AY104&gt;0,BA104/AY104,0)</f>
        <v>0.73799999999999999</v>
      </c>
      <c r="BF104" s="211">
        <f>BE104-AP104</f>
        <v>0</v>
      </c>
      <c r="BG104" s="212">
        <v>97</v>
      </c>
      <c r="BH104" s="213">
        <f>(BG104-AR104)*-1</f>
        <v>1</v>
      </c>
      <c r="BI104" s="214">
        <v>0.1</v>
      </c>
      <c r="BJ104" s="215">
        <f>BI104/BA104</f>
        <v>2.7100271002710029E-2</v>
      </c>
      <c r="BK104" s="59"/>
      <c r="BL104" s="59"/>
      <c r="BM104" s="59"/>
    </row>
    <row r="105" spans="1:65" x14ac:dyDescent="0.2">
      <c r="A105" s="99" t="s">
        <v>70</v>
      </c>
      <c r="B105" s="104">
        <v>13</v>
      </c>
      <c r="C105" s="15">
        <v>4</v>
      </c>
      <c r="D105" s="56">
        <v>0.85</v>
      </c>
      <c r="E105" s="56">
        <f>D105*0.2</f>
        <v>0.17</v>
      </c>
      <c r="F105" s="58">
        <f>IF(C105&gt;0,D105/C105,0)</f>
        <v>0.21249999999999999</v>
      </c>
      <c r="G105" s="18">
        <v>44</v>
      </c>
      <c r="H105" s="21"/>
      <c r="I105" s="41">
        <v>4</v>
      </c>
      <c r="J105" s="42">
        <f>I105-C105</f>
        <v>0</v>
      </c>
      <c r="K105" s="43">
        <v>0.85</v>
      </c>
      <c r="L105" s="44">
        <f>K105-D105</f>
        <v>0</v>
      </c>
      <c r="M105" s="43">
        <f>K105*0.2</f>
        <v>0.17</v>
      </c>
      <c r="N105" s="45">
        <f>IF(I105&gt;0,K105/I105,0)</f>
        <v>0.21249999999999999</v>
      </c>
      <c r="O105" s="46">
        <v>76</v>
      </c>
      <c r="P105" s="42">
        <f>(O105-G105)*-1</f>
        <v>-32</v>
      </c>
      <c r="Q105" s="47"/>
      <c r="R105" s="59"/>
      <c r="S105" s="59"/>
      <c r="T105" s="59"/>
      <c r="U105" s="260">
        <v>5</v>
      </c>
      <c r="V105" s="261">
        <f>U105-I105</f>
        <v>1</v>
      </c>
      <c r="W105" s="262">
        <v>2.1</v>
      </c>
      <c r="X105" s="263">
        <f>W105-K105</f>
        <v>1.25</v>
      </c>
      <c r="Y105" s="264">
        <f>IF(K105&lt;&gt;0,(W105/K105)-1,"NEW")</f>
        <v>1.4705882352941178</v>
      </c>
      <c r="Z105" s="262">
        <f>W105*0.2</f>
        <v>0.42000000000000004</v>
      </c>
      <c r="AA105" s="265">
        <f>IF(U105&gt;0,W105/U105,0)</f>
        <v>0.42000000000000004</v>
      </c>
      <c r="AB105" s="266">
        <f>AA105-N105</f>
        <v>0.20750000000000005</v>
      </c>
      <c r="AC105" s="267">
        <v>99</v>
      </c>
      <c r="AD105" s="268">
        <f>(AC105-O105)*-1</f>
        <v>-23</v>
      </c>
      <c r="AE105" s="269"/>
      <c r="AF105" s="270">
        <f>AE105/W105</f>
        <v>0</v>
      </c>
      <c r="AG105" s="59"/>
      <c r="AH105" s="59"/>
      <c r="AI105" s="59"/>
      <c r="AJ105" s="322">
        <v>5</v>
      </c>
      <c r="AK105" s="323">
        <f>AJ105-X105</f>
        <v>3.75</v>
      </c>
      <c r="AL105" s="324">
        <v>2.1</v>
      </c>
      <c r="AM105" s="325">
        <f>AL105-Z105</f>
        <v>1.6800000000000002</v>
      </c>
      <c r="AN105" s="326">
        <f>IF(Z105&lt;&gt;0,(AL105/W105)-1,"NEW")</f>
        <v>0</v>
      </c>
      <c r="AO105" s="324">
        <f>AL105*0.2</f>
        <v>0.42000000000000004</v>
      </c>
      <c r="AP105" s="327">
        <f>IF(AJ105&gt;0,AL105/AJ105,0)</f>
        <v>0.42000000000000004</v>
      </c>
      <c r="AQ105" s="328">
        <f>AP105-AC105</f>
        <v>-98.58</v>
      </c>
      <c r="AR105" s="329">
        <v>99</v>
      </c>
      <c r="AS105" s="330">
        <f>(AR105-AD105)*-1</f>
        <v>-122</v>
      </c>
      <c r="AT105" s="331"/>
      <c r="AU105" s="332">
        <f>AT105/AL105</f>
        <v>0</v>
      </c>
      <c r="AV105" s="59"/>
      <c r="AW105" s="59"/>
      <c r="AX105" s="59"/>
      <c r="AY105" s="205">
        <v>5</v>
      </c>
      <c r="AZ105" s="206">
        <f>AY105-AJ105</f>
        <v>0</v>
      </c>
      <c r="BA105" s="207">
        <v>2.1</v>
      </c>
      <c r="BB105" s="208">
        <f>BA105-AL105</f>
        <v>0</v>
      </c>
      <c r="BC105" s="209">
        <f>IF(AO105&lt;&gt;0,(BA105/AL105)-1,"NEW")</f>
        <v>0</v>
      </c>
      <c r="BD105" s="207">
        <f>BA105*0.2</f>
        <v>0.42000000000000004</v>
      </c>
      <c r="BE105" s="210">
        <f>IF(AY105&gt;0,BA105/AY105,0)</f>
        <v>0.42000000000000004</v>
      </c>
      <c r="BF105" s="211">
        <f>BE105-AP105</f>
        <v>0</v>
      </c>
      <c r="BG105" s="212">
        <v>98</v>
      </c>
      <c r="BH105" s="213">
        <f>(BG105-AR105)*-1</f>
        <v>1</v>
      </c>
      <c r="BI105" s="214"/>
      <c r="BJ105" s="215">
        <f>BI105/BA105</f>
        <v>0</v>
      </c>
      <c r="BK105" s="59"/>
      <c r="BL105" s="59"/>
      <c r="BM105" s="59"/>
    </row>
    <row r="106" spans="1:65" x14ac:dyDescent="0.2">
      <c r="A106" s="99" t="s">
        <v>141</v>
      </c>
      <c r="B106" s="104"/>
      <c r="C106" s="15">
        <v>1</v>
      </c>
      <c r="D106" s="56">
        <v>1.5</v>
      </c>
      <c r="E106" s="56">
        <f>D106*0.2</f>
        <v>0.30000000000000004</v>
      </c>
      <c r="F106" s="58">
        <f>IF(C106&gt;0,D106/C106,0)</f>
        <v>1.5</v>
      </c>
      <c r="G106" s="18">
        <v>75</v>
      </c>
      <c r="H106" s="21"/>
      <c r="I106" s="41">
        <v>1</v>
      </c>
      <c r="J106" s="42">
        <f>I106-C106</f>
        <v>0</v>
      </c>
      <c r="K106" s="43">
        <v>1.5</v>
      </c>
      <c r="L106" s="44">
        <f>K106-D106</f>
        <v>0</v>
      </c>
      <c r="M106" s="43">
        <f>K106*0.2</f>
        <v>0.30000000000000004</v>
      </c>
      <c r="N106" s="45">
        <f>IF(I106&gt;0,K106/I106,0)</f>
        <v>1.5</v>
      </c>
      <c r="O106" s="46">
        <v>112</v>
      </c>
      <c r="P106" s="42">
        <f>(O106-G106)*-1</f>
        <v>-37</v>
      </c>
      <c r="Q106" s="47"/>
      <c r="R106" s="59"/>
      <c r="S106" s="59"/>
      <c r="T106" s="59"/>
      <c r="U106" s="260">
        <v>5</v>
      </c>
      <c r="V106" s="261">
        <f>U106-I106</f>
        <v>4</v>
      </c>
      <c r="W106" s="262">
        <v>1.9</v>
      </c>
      <c r="X106" s="263">
        <f>W106-K106</f>
        <v>0.39999999999999991</v>
      </c>
      <c r="Y106" s="264">
        <f>IF(K106&lt;&gt;0,(W106/K106)-1,"NEW")</f>
        <v>0.26666666666666661</v>
      </c>
      <c r="Z106" s="262">
        <f>W106*0.2</f>
        <v>0.38</v>
      </c>
      <c r="AA106" s="265">
        <f>IF(U106&gt;0,W106/U106,0)</f>
        <v>0.38</v>
      </c>
      <c r="AB106" s="266">
        <f>AA106-N106</f>
        <v>-1.1200000000000001</v>
      </c>
      <c r="AC106" s="267">
        <v>100</v>
      </c>
      <c r="AD106" s="268">
        <f>(AC106-O106)*-1</f>
        <v>12</v>
      </c>
      <c r="AE106" s="269">
        <v>0.1</v>
      </c>
      <c r="AF106" s="270">
        <f>AE106/W106</f>
        <v>5.2631578947368425E-2</v>
      </c>
      <c r="AG106" s="59"/>
      <c r="AH106" s="59"/>
      <c r="AI106" s="59"/>
      <c r="AJ106" s="322">
        <v>5</v>
      </c>
      <c r="AK106" s="323">
        <f>AJ106-X106</f>
        <v>4.5999999999999996</v>
      </c>
      <c r="AL106" s="324">
        <v>1.9</v>
      </c>
      <c r="AM106" s="325">
        <f>AL106-Z106</f>
        <v>1.52</v>
      </c>
      <c r="AN106" s="326">
        <f>IF(Z106&lt;&gt;0,(AL106/W106)-1,"NEW")</f>
        <v>0</v>
      </c>
      <c r="AO106" s="324">
        <f>AL106*0.2</f>
        <v>0.38</v>
      </c>
      <c r="AP106" s="327">
        <f>IF(AJ106&gt;0,AL106/AJ106,0)</f>
        <v>0.38</v>
      </c>
      <c r="AQ106" s="328">
        <f>AP106-AC106</f>
        <v>-99.62</v>
      </c>
      <c r="AR106" s="329">
        <v>100</v>
      </c>
      <c r="AS106" s="330">
        <f>(AR106-AD106)*-1</f>
        <v>-88</v>
      </c>
      <c r="AT106" s="331">
        <v>0.1</v>
      </c>
      <c r="AU106" s="332">
        <f>AT106/AL106</f>
        <v>5.2631578947368425E-2</v>
      </c>
      <c r="AV106" s="59"/>
      <c r="AW106" s="59"/>
      <c r="AX106" s="59"/>
      <c r="AY106" s="205">
        <v>5</v>
      </c>
      <c r="AZ106" s="206">
        <f>AY106-AJ106</f>
        <v>0</v>
      </c>
      <c r="BA106" s="207">
        <v>0.8</v>
      </c>
      <c r="BB106" s="208">
        <f>BA106-AL106</f>
        <v>-1.0999999999999999</v>
      </c>
      <c r="BC106" s="209">
        <f>IF(AO106&lt;&gt;0,(BA106/AL106)-1,"NEW")</f>
        <v>-0.57894736842105265</v>
      </c>
      <c r="BD106" s="207">
        <f>BA106*0.2</f>
        <v>0.16000000000000003</v>
      </c>
      <c r="BE106" s="210">
        <f>IF(AY106&gt;0,BA106/AY106,0)</f>
        <v>0.16</v>
      </c>
      <c r="BF106" s="211">
        <f>BE106-AP106</f>
        <v>-0.22</v>
      </c>
      <c r="BG106" s="212">
        <v>99</v>
      </c>
      <c r="BH106" s="213">
        <f>(BG106-AR106)*-1</f>
        <v>1</v>
      </c>
      <c r="BI106" s="214">
        <v>0.1</v>
      </c>
      <c r="BJ106" s="215">
        <f>BI106/BA106</f>
        <v>0.125</v>
      </c>
      <c r="BK106" s="59"/>
      <c r="BL106" s="59"/>
      <c r="BM106" s="59"/>
    </row>
    <row r="107" spans="1:65" x14ac:dyDescent="0.2">
      <c r="A107" s="99" t="s">
        <v>66</v>
      </c>
      <c r="B107" s="104"/>
      <c r="C107" s="15">
        <v>2</v>
      </c>
      <c r="D107" s="56">
        <v>0.4</v>
      </c>
      <c r="E107" s="56">
        <f>D107*0.2</f>
        <v>8.0000000000000016E-2</v>
      </c>
      <c r="F107" s="58">
        <f>IF(C107&gt;0,D107/C107,0)</f>
        <v>0.2</v>
      </c>
      <c r="G107" s="18">
        <v>60</v>
      </c>
      <c r="H107" s="21"/>
      <c r="I107" s="41">
        <v>3</v>
      </c>
      <c r="J107" s="42">
        <f>I107-C107</f>
        <v>1</v>
      </c>
      <c r="K107" s="43">
        <v>1.3</v>
      </c>
      <c r="L107" s="44">
        <f>K107-D107</f>
        <v>0.9</v>
      </c>
      <c r="M107" s="43">
        <f>K107*0.2</f>
        <v>0.26</v>
      </c>
      <c r="N107" s="45">
        <f>IF(I107&gt;0,K107/I107,0)</f>
        <v>0.43333333333333335</v>
      </c>
      <c r="O107" s="46">
        <v>87</v>
      </c>
      <c r="P107" s="42">
        <f>(O107-G107)*-1</f>
        <v>-27</v>
      </c>
      <c r="Q107" s="47"/>
      <c r="R107" s="59"/>
      <c r="S107" s="59"/>
      <c r="T107" s="59"/>
      <c r="U107" s="260">
        <v>5</v>
      </c>
      <c r="V107" s="261">
        <f>U107-I107</f>
        <v>2</v>
      </c>
      <c r="W107" s="262">
        <v>1.7</v>
      </c>
      <c r="X107" s="263">
        <f>W107-K107</f>
        <v>0.39999999999999991</v>
      </c>
      <c r="Y107" s="264">
        <f>IF(K107&lt;&gt;0,(W107/K107)-1,"NEW")</f>
        <v>0.30769230769230771</v>
      </c>
      <c r="Z107" s="262">
        <f>W107*0.2</f>
        <v>0.34</v>
      </c>
      <c r="AA107" s="265">
        <f>IF(U107&gt;0,W107/U107,0)</f>
        <v>0.33999999999999997</v>
      </c>
      <c r="AB107" s="266">
        <f>AA107-N107</f>
        <v>-9.3333333333333379E-2</v>
      </c>
      <c r="AC107" s="267">
        <v>101</v>
      </c>
      <c r="AD107" s="268">
        <f>(AC107-O107)*-1</f>
        <v>-14</v>
      </c>
      <c r="AE107" s="269">
        <v>0.09</v>
      </c>
      <c r="AF107" s="270">
        <f>AE107/W107</f>
        <v>5.2941176470588235E-2</v>
      </c>
      <c r="AG107" s="59"/>
      <c r="AH107" s="59"/>
      <c r="AI107" s="59"/>
      <c r="AJ107" s="322">
        <v>5</v>
      </c>
      <c r="AK107" s="323">
        <f>AJ107-X107</f>
        <v>4.5999999999999996</v>
      </c>
      <c r="AL107" s="324">
        <v>1.7</v>
      </c>
      <c r="AM107" s="325">
        <f>AL107-Z107</f>
        <v>1.3599999999999999</v>
      </c>
      <c r="AN107" s="326">
        <f>IF(Z107&lt;&gt;0,(AL107/W107)-1,"NEW")</f>
        <v>0</v>
      </c>
      <c r="AO107" s="324">
        <f>AL107*0.2</f>
        <v>0.34</v>
      </c>
      <c r="AP107" s="327">
        <f>IF(AJ107&gt;0,AL107/AJ107,0)</f>
        <v>0.33999999999999997</v>
      </c>
      <c r="AQ107" s="328">
        <f>AP107-AC107</f>
        <v>-100.66</v>
      </c>
      <c r="AR107" s="329">
        <v>101</v>
      </c>
      <c r="AS107" s="330">
        <f>(AR107-AD107)*-1</f>
        <v>-115</v>
      </c>
      <c r="AT107" s="331">
        <v>0.09</v>
      </c>
      <c r="AU107" s="332">
        <f>AT107/AL107</f>
        <v>5.2941176470588235E-2</v>
      </c>
      <c r="AV107" s="59"/>
      <c r="AW107" s="59"/>
      <c r="AX107" s="59"/>
      <c r="AY107" s="205">
        <v>5</v>
      </c>
      <c r="AZ107" s="206">
        <f>AY107-AJ107</f>
        <v>0</v>
      </c>
      <c r="BA107" s="207">
        <v>1.7</v>
      </c>
      <c r="BB107" s="208">
        <f>BA107-AL107</f>
        <v>0</v>
      </c>
      <c r="BC107" s="209">
        <f>IF(AO107&lt;&gt;0,(BA107/AL107)-1,"NEW")</f>
        <v>0</v>
      </c>
      <c r="BD107" s="207">
        <f>BA107*0.2</f>
        <v>0.34</v>
      </c>
      <c r="BE107" s="210">
        <f>IF(AY107&gt;0,BA107/AY107,0)</f>
        <v>0.33999999999999997</v>
      </c>
      <c r="BF107" s="211">
        <f>BE107-AP107</f>
        <v>0</v>
      </c>
      <c r="BG107" s="212">
        <v>100</v>
      </c>
      <c r="BH107" s="213">
        <f>(BG107-AR107)*-1</f>
        <v>1</v>
      </c>
      <c r="BI107" s="214">
        <v>0.09</v>
      </c>
      <c r="BJ107" s="215">
        <f>BI107/BA107</f>
        <v>5.2941176470588235E-2</v>
      </c>
      <c r="BK107" s="59"/>
      <c r="BL107" s="59"/>
      <c r="BM107" s="59"/>
    </row>
    <row r="108" spans="1:65" x14ac:dyDescent="0.2">
      <c r="A108" s="99" t="s">
        <v>91</v>
      </c>
      <c r="B108" s="104">
        <v>130</v>
      </c>
      <c r="C108" s="15">
        <v>0</v>
      </c>
      <c r="D108" s="56">
        <v>0</v>
      </c>
      <c r="E108" s="56">
        <f>D108*0.2</f>
        <v>0</v>
      </c>
      <c r="F108" s="58">
        <f>IF(C108&gt;0,D108/C108,0)</f>
        <v>0</v>
      </c>
      <c r="G108" s="18">
        <v>123</v>
      </c>
      <c r="H108" s="21"/>
      <c r="I108" s="41">
        <v>1</v>
      </c>
      <c r="J108" s="42">
        <f>I108-C108</f>
        <v>1</v>
      </c>
      <c r="K108" s="43">
        <v>0.2</v>
      </c>
      <c r="L108" s="44">
        <f>K108-D108</f>
        <v>0.2</v>
      </c>
      <c r="M108" s="43">
        <f>K108*0.2</f>
        <v>4.0000000000000008E-2</v>
      </c>
      <c r="N108" s="45">
        <f>IF(I108&gt;0,K108/I108,0)</f>
        <v>0.2</v>
      </c>
      <c r="O108" s="46">
        <v>123</v>
      </c>
      <c r="P108" s="42">
        <f>(O108-G108)*-1</f>
        <v>0</v>
      </c>
      <c r="Q108" s="47">
        <v>0.01</v>
      </c>
      <c r="R108" s="59"/>
      <c r="S108" s="59"/>
      <c r="T108" s="59"/>
      <c r="U108" s="260">
        <v>5</v>
      </c>
      <c r="V108" s="261">
        <f>U108-I108</f>
        <v>4</v>
      </c>
      <c r="W108" s="262">
        <v>1.45</v>
      </c>
      <c r="X108" s="263">
        <f>W108-K108</f>
        <v>1.25</v>
      </c>
      <c r="Y108" s="264">
        <f>IF(K108&lt;&gt;0,(W108/K108)-1,"NEW")</f>
        <v>6.2499999999999991</v>
      </c>
      <c r="Z108" s="262">
        <f>W108*0.2</f>
        <v>0.28999999999999998</v>
      </c>
      <c r="AA108" s="265">
        <f>IF(U108&gt;0,W108/U108,0)</f>
        <v>0.28999999999999998</v>
      </c>
      <c r="AB108" s="266">
        <f>AA108-N108</f>
        <v>8.9999999999999969E-2</v>
      </c>
      <c r="AC108" s="267">
        <v>102</v>
      </c>
      <c r="AD108" s="268">
        <f>(AC108-O108)*-1</f>
        <v>21</v>
      </c>
      <c r="AE108" s="269">
        <v>0.09</v>
      </c>
      <c r="AF108" s="270">
        <f>AE108/W108</f>
        <v>6.2068965517241378E-2</v>
      </c>
      <c r="AG108" s="59"/>
      <c r="AH108" s="59"/>
      <c r="AI108" s="59"/>
      <c r="AJ108" s="322">
        <v>5</v>
      </c>
      <c r="AK108" s="323">
        <f>AJ108-X108</f>
        <v>3.75</v>
      </c>
      <c r="AL108" s="324">
        <v>1.45</v>
      </c>
      <c r="AM108" s="325">
        <f>AL108-Z108</f>
        <v>1.1599999999999999</v>
      </c>
      <c r="AN108" s="326">
        <f>IF(Z108&lt;&gt;0,(AL108/W108)-1,"NEW")</f>
        <v>0</v>
      </c>
      <c r="AO108" s="324">
        <f>AL108*0.2</f>
        <v>0.28999999999999998</v>
      </c>
      <c r="AP108" s="327">
        <f>IF(AJ108&gt;0,AL108/AJ108,0)</f>
        <v>0.28999999999999998</v>
      </c>
      <c r="AQ108" s="328">
        <f>AP108-AC108</f>
        <v>-101.71</v>
      </c>
      <c r="AR108" s="329">
        <v>102</v>
      </c>
      <c r="AS108" s="330">
        <f>(AR108-AD108)*-1</f>
        <v>-81</v>
      </c>
      <c r="AT108" s="331">
        <v>0.09</v>
      </c>
      <c r="AU108" s="332">
        <f>AT108/AL108</f>
        <v>6.2068965517241378E-2</v>
      </c>
      <c r="AV108" s="59"/>
      <c r="AW108" s="59"/>
      <c r="AX108" s="59"/>
      <c r="AY108" s="205">
        <v>5</v>
      </c>
      <c r="AZ108" s="206">
        <f>AY108-AJ108</f>
        <v>0</v>
      </c>
      <c r="BA108" s="207">
        <v>1.45</v>
      </c>
      <c r="BB108" s="208">
        <f>BA108-AL108</f>
        <v>0</v>
      </c>
      <c r="BC108" s="209">
        <f>IF(AO108&lt;&gt;0,(BA108/AL108)-1,"NEW")</f>
        <v>0</v>
      </c>
      <c r="BD108" s="207">
        <f>BA108*0.2</f>
        <v>0.28999999999999998</v>
      </c>
      <c r="BE108" s="210">
        <f>IF(AY108&gt;0,BA108/AY108,0)</f>
        <v>0.28999999999999998</v>
      </c>
      <c r="BF108" s="211">
        <f>BE108-AP108</f>
        <v>0</v>
      </c>
      <c r="BG108" s="212">
        <v>101</v>
      </c>
      <c r="BH108" s="213">
        <f>(BG108-AR108)*-1</f>
        <v>1</v>
      </c>
      <c r="BI108" s="214">
        <v>0.09</v>
      </c>
      <c r="BJ108" s="215">
        <f>BI108/BA108</f>
        <v>6.2068965517241378E-2</v>
      </c>
      <c r="BK108" s="59"/>
      <c r="BL108" s="59"/>
      <c r="BM108" s="59"/>
    </row>
    <row r="109" spans="1:65" x14ac:dyDescent="0.2">
      <c r="A109" s="103" t="s">
        <v>229</v>
      </c>
      <c r="B109" s="104"/>
      <c r="C109" s="15"/>
      <c r="D109" s="56"/>
      <c r="E109" s="56"/>
      <c r="F109" s="58"/>
      <c r="G109" s="18"/>
      <c r="H109" s="21"/>
      <c r="I109" s="41"/>
      <c r="J109" s="42"/>
      <c r="K109" s="43"/>
      <c r="L109" s="44"/>
      <c r="M109" s="43"/>
      <c r="N109" s="45"/>
      <c r="O109" s="46"/>
      <c r="P109" s="42"/>
      <c r="Q109" s="47"/>
      <c r="R109" s="59"/>
      <c r="S109" s="59"/>
      <c r="T109" s="59"/>
      <c r="U109" s="260"/>
      <c r="V109" s="261"/>
      <c r="W109" s="262"/>
      <c r="X109" s="263"/>
      <c r="Y109" s="264"/>
      <c r="Z109" s="262"/>
      <c r="AA109" s="265"/>
      <c r="AB109" s="266"/>
      <c r="AC109" s="267"/>
      <c r="AD109" s="268"/>
      <c r="AE109" s="269"/>
      <c r="AF109" s="270"/>
      <c r="AG109" s="59"/>
      <c r="AH109" s="59"/>
      <c r="AI109" s="59"/>
      <c r="AJ109" s="322"/>
      <c r="AK109" s="323"/>
      <c r="AL109" s="324"/>
      <c r="AM109" s="325"/>
      <c r="AN109" s="326"/>
      <c r="AO109" s="324"/>
      <c r="AP109" s="327"/>
      <c r="AQ109" s="328"/>
      <c r="AR109" s="329"/>
      <c r="AS109" s="330"/>
      <c r="AT109" s="331"/>
      <c r="AU109" s="332"/>
      <c r="AV109" s="59"/>
      <c r="AW109" s="59"/>
      <c r="AX109" s="59"/>
      <c r="AY109" s="205">
        <v>4</v>
      </c>
      <c r="AZ109" s="206">
        <f>AY109-AJ109</f>
        <v>4</v>
      </c>
      <c r="BA109" s="207">
        <v>4.7</v>
      </c>
      <c r="BB109" s="208">
        <f>BA109-AL109</f>
        <v>4.7</v>
      </c>
      <c r="BC109" s="209" t="str">
        <f>IF(AO109&lt;&gt;0,(BA109/AL109)-1,"NEW")</f>
        <v>NEW</v>
      </c>
      <c r="BD109" s="207">
        <f>BA109*0.2</f>
        <v>0.94000000000000006</v>
      </c>
      <c r="BE109" s="210">
        <f>IF(AY109&gt;0,BA109/AY109,0)</f>
        <v>1.175</v>
      </c>
      <c r="BF109" s="211">
        <f>BE109-AP109</f>
        <v>1.175</v>
      </c>
      <c r="BG109" s="212">
        <v>102</v>
      </c>
      <c r="BH109" s="213">
        <f>(BG109-AR109)*-1</f>
        <v>-102</v>
      </c>
      <c r="BI109" s="214">
        <v>0.16</v>
      </c>
      <c r="BJ109" s="215">
        <f>BI109/BA109</f>
        <v>3.4042553191489362E-2</v>
      </c>
      <c r="BK109" s="59"/>
      <c r="BL109" s="59"/>
      <c r="BM109" s="59"/>
    </row>
    <row r="110" spans="1:65" x14ac:dyDescent="0.2">
      <c r="A110" s="99" t="s">
        <v>39</v>
      </c>
      <c r="B110" s="104"/>
      <c r="C110" s="15">
        <v>0</v>
      </c>
      <c r="D110" s="56">
        <v>0</v>
      </c>
      <c r="E110" s="56">
        <f>D110*0.2</f>
        <v>0</v>
      </c>
      <c r="F110" s="58">
        <f>IF(C110&gt;0,D110/C110,0)</f>
        <v>0</v>
      </c>
      <c r="G110" s="18">
        <v>117</v>
      </c>
      <c r="H110" s="21"/>
      <c r="I110" s="41">
        <v>2</v>
      </c>
      <c r="J110" s="42">
        <f>I110-C110</f>
        <v>2</v>
      </c>
      <c r="K110" s="43">
        <v>5.5</v>
      </c>
      <c r="L110" s="44">
        <f>K110-D110</f>
        <v>5.5</v>
      </c>
      <c r="M110" s="43">
        <f>K110*0.2</f>
        <v>1.1000000000000001</v>
      </c>
      <c r="N110" s="45">
        <f>IF(I110&gt;0,K110/I110,0)</f>
        <v>2.75</v>
      </c>
      <c r="O110" s="46">
        <v>104</v>
      </c>
      <c r="P110" s="42">
        <f>(O110-G110)*-1</f>
        <v>13</v>
      </c>
      <c r="Q110" s="47">
        <v>0.03</v>
      </c>
      <c r="R110" s="59"/>
      <c r="S110" s="59"/>
      <c r="T110" s="59"/>
      <c r="U110" s="260">
        <v>4</v>
      </c>
      <c r="V110" s="261">
        <f>U110-I110</f>
        <v>2</v>
      </c>
      <c r="W110" s="262">
        <v>16.100000000000001</v>
      </c>
      <c r="X110" s="263">
        <f>W110-K110</f>
        <v>10.600000000000001</v>
      </c>
      <c r="Y110" s="264">
        <f>IF(K110&lt;&gt;0,(W110/K110)-1,"NEW")</f>
        <v>1.9272727272727277</v>
      </c>
      <c r="Z110" s="262">
        <f>W110*0.2</f>
        <v>3.2200000000000006</v>
      </c>
      <c r="AA110" s="265">
        <f>IF(U110&gt;0,W110/U110,0)</f>
        <v>4.0250000000000004</v>
      </c>
      <c r="AB110" s="266">
        <f>AA110-N110</f>
        <v>1.2750000000000004</v>
      </c>
      <c r="AC110" s="267">
        <v>103</v>
      </c>
      <c r="AD110" s="268">
        <f>(AC110-O110)*-1</f>
        <v>1</v>
      </c>
      <c r="AE110" s="269">
        <v>7.0000000000000007E-2</v>
      </c>
      <c r="AF110" s="270">
        <f>AE110/W110</f>
        <v>4.3478260869565218E-3</v>
      </c>
      <c r="AG110" s="59"/>
      <c r="AH110" s="59"/>
      <c r="AI110" s="59"/>
      <c r="AJ110" s="322">
        <v>4</v>
      </c>
      <c r="AK110" s="323">
        <f>AJ110-X110</f>
        <v>-6.6000000000000014</v>
      </c>
      <c r="AL110" s="324">
        <v>16.100000000000001</v>
      </c>
      <c r="AM110" s="325">
        <f>AL110-Z110</f>
        <v>12.88</v>
      </c>
      <c r="AN110" s="326">
        <f>IF(Z110&lt;&gt;0,(AL110/W110)-1,"NEW")</f>
        <v>0</v>
      </c>
      <c r="AO110" s="324">
        <f>AL110*0.2</f>
        <v>3.2200000000000006</v>
      </c>
      <c r="AP110" s="327">
        <f>IF(AJ110&gt;0,AL110/AJ110,0)</f>
        <v>4.0250000000000004</v>
      </c>
      <c r="AQ110" s="328">
        <f>AP110-AC110</f>
        <v>-98.974999999999994</v>
      </c>
      <c r="AR110" s="329">
        <v>103</v>
      </c>
      <c r="AS110" s="330">
        <f>(AR110-AD110)*-1</f>
        <v>-102</v>
      </c>
      <c r="AT110" s="331">
        <v>7.0000000000000007E-2</v>
      </c>
      <c r="AU110" s="332">
        <f>AT110/AL110</f>
        <v>4.3478260869565218E-3</v>
      </c>
      <c r="AV110" s="59"/>
      <c r="AW110" s="59"/>
      <c r="AX110" s="59"/>
      <c r="AY110" s="205">
        <v>4</v>
      </c>
      <c r="AZ110" s="206">
        <f>AY110-AJ110</f>
        <v>0</v>
      </c>
      <c r="BA110" s="207">
        <v>16.100000000000001</v>
      </c>
      <c r="BB110" s="208">
        <f>BA110-AL110</f>
        <v>0</v>
      </c>
      <c r="BC110" s="209">
        <f>IF(AO110&lt;&gt;0,(BA110/AL110)-1,"NEW")</f>
        <v>0</v>
      </c>
      <c r="BD110" s="207">
        <f>BA110*0.2</f>
        <v>3.2200000000000006</v>
      </c>
      <c r="BE110" s="210">
        <f>IF(AY110&gt;0,BA110/AY110,0)</f>
        <v>4.0250000000000004</v>
      </c>
      <c r="BF110" s="211">
        <f>BE110-AP110</f>
        <v>0</v>
      </c>
      <c r="BG110" s="212">
        <v>103</v>
      </c>
      <c r="BH110" s="213">
        <f>(BG110-AR110)*-1</f>
        <v>0</v>
      </c>
      <c r="BI110" s="214">
        <v>7.0000000000000007E-2</v>
      </c>
      <c r="BJ110" s="215">
        <f>BI110/BA110</f>
        <v>4.3478260869565218E-3</v>
      </c>
      <c r="BK110" s="59"/>
      <c r="BL110" s="59"/>
      <c r="BM110" s="59"/>
    </row>
    <row r="111" spans="1:65" x14ac:dyDescent="0.2">
      <c r="A111" s="99" t="s">
        <v>37</v>
      </c>
      <c r="B111" s="104">
        <v>295</v>
      </c>
      <c r="C111" s="15">
        <v>4</v>
      </c>
      <c r="D111" s="56">
        <v>5.6</v>
      </c>
      <c r="E111" s="56">
        <f>D111*0.2</f>
        <v>1.1199999999999999</v>
      </c>
      <c r="F111" s="58">
        <f>IF(C111&gt;0,D111/C111,0)</f>
        <v>1.4</v>
      </c>
      <c r="G111" s="18">
        <v>43</v>
      </c>
      <c r="H111" s="21"/>
      <c r="I111" s="41">
        <v>4</v>
      </c>
      <c r="J111" s="42">
        <f>I111-C111</f>
        <v>0</v>
      </c>
      <c r="K111" s="43">
        <v>5.6</v>
      </c>
      <c r="L111" s="44">
        <f>K111-D111</f>
        <v>0</v>
      </c>
      <c r="M111" s="43">
        <f>K111*0.2</f>
        <v>1.1199999999999999</v>
      </c>
      <c r="N111" s="45">
        <f>IF(I111&gt;0,K111/I111,0)</f>
        <v>1.4</v>
      </c>
      <c r="O111" s="46">
        <v>75</v>
      </c>
      <c r="P111" s="42">
        <f>(O111-G111)*-1</f>
        <v>-32</v>
      </c>
      <c r="Q111" s="47"/>
      <c r="R111" s="59"/>
      <c r="S111" s="59"/>
      <c r="T111" s="59"/>
      <c r="U111" s="260">
        <v>4</v>
      </c>
      <c r="V111" s="261">
        <f>U111-I111</f>
        <v>0</v>
      </c>
      <c r="W111" s="262">
        <v>8.15</v>
      </c>
      <c r="X111" s="263">
        <f>W111-K111</f>
        <v>2.5500000000000007</v>
      </c>
      <c r="Y111" s="264">
        <f>IF(K111&lt;&gt;0,(W111/K111)-1,"NEW")</f>
        <v>0.45535714285714302</v>
      </c>
      <c r="Z111" s="262">
        <f>W111*0.2</f>
        <v>1.6300000000000001</v>
      </c>
      <c r="AA111" s="265">
        <f>IF(U111&gt;0,W111/U111,0)</f>
        <v>2.0375000000000001</v>
      </c>
      <c r="AB111" s="266">
        <f>AA111-N111</f>
        <v>0.63750000000000018</v>
      </c>
      <c r="AC111" s="267">
        <v>104</v>
      </c>
      <c r="AD111" s="268">
        <f>(AC111-O111)*-1</f>
        <v>-29</v>
      </c>
      <c r="AE111" s="269">
        <v>0.06</v>
      </c>
      <c r="AF111" s="270">
        <f>AE111/W111</f>
        <v>7.3619631901840482E-3</v>
      </c>
      <c r="AG111" s="59"/>
      <c r="AH111" s="59"/>
      <c r="AI111" s="59"/>
      <c r="AJ111" s="322">
        <v>4</v>
      </c>
      <c r="AK111" s="323">
        <f>AJ111-X111</f>
        <v>1.4499999999999993</v>
      </c>
      <c r="AL111" s="324">
        <v>8.15</v>
      </c>
      <c r="AM111" s="325">
        <f>AL111-Z111</f>
        <v>6.5200000000000005</v>
      </c>
      <c r="AN111" s="326">
        <f>IF(Z111&lt;&gt;0,(AL111/W111)-1,"NEW")</f>
        <v>0</v>
      </c>
      <c r="AO111" s="324">
        <f>AL111*0.2</f>
        <v>1.6300000000000001</v>
      </c>
      <c r="AP111" s="327">
        <f>IF(AJ111&gt;0,AL111/AJ111,0)</f>
        <v>2.0375000000000001</v>
      </c>
      <c r="AQ111" s="328">
        <f>AP111-AC111</f>
        <v>-101.96250000000001</v>
      </c>
      <c r="AR111" s="329">
        <v>104</v>
      </c>
      <c r="AS111" s="330">
        <f>(AR111-AD111)*-1</f>
        <v>-133</v>
      </c>
      <c r="AT111" s="331">
        <v>0.06</v>
      </c>
      <c r="AU111" s="332">
        <f>AT111/AL111</f>
        <v>7.3619631901840482E-3</v>
      </c>
      <c r="AV111" s="59"/>
      <c r="AW111" s="59"/>
      <c r="AX111" s="59"/>
      <c r="AY111" s="205">
        <v>4</v>
      </c>
      <c r="AZ111" s="206">
        <f>AY111-AJ111</f>
        <v>0</v>
      </c>
      <c r="BA111" s="207">
        <v>8.15</v>
      </c>
      <c r="BB111" s="208">
        <f>BA111-AL111</f>
        <v>0</v>
      </c>
      <c r="BC111" s="209">
        <f>IF(AO111&lt;&gt;0,(BA111/AL111)-1,"NEW")</f>
        <v>0</v>
      </c>
      <c r="BD111" s="207">
        <f>BA111*0.2</f>
        <v>1.6300000000000001</v>
      </c>
      <c r="BE111" s="210">
        <f>IF(AY111&gt;0,BA111/AY111,0)</f>
        <v>2.0375000000000001</v>
      </c>
      <c r="BF111" s="211">
        <f>BE111-AP111</f>
        <v>0</v>
      </c>
      <c r="BG111" s="212">
        <v>104</v>
      </c>
      <c r="BH111" s="213">
        <f>(BG111-AR111)*-1</f>
        <v>0</v>
      </c>
      <c r="BI111" s="214">
        <v>0.06</v>
      </c>
      <c r="BJ111" s="215">
        <f>BI111/BA111</f>
        <v>7.3619631901840482E-3</v>
      </c>
      <c r="BK111" s="59"/>
      <c r="BL111" s="59"/>
      <c r="BM111" s="59"/>
    </row>
    <row r="112" spans="1:65" x14ac:dyDescent="0.2">
      <c r="A112" s="99" t="s">
        <v>44</v>
      </c>
      <c r="B112" s="104"/>
      <c r="C112" s="15">
        <v>3</v>
      </c>
      <c r="D112" s="56">
        <v>4.0999999999999996</v>
      </c>
      <c r="E112" s="56">
        <f>D112*0.2</f>
        <v>0.82</v>
      </c>
      <c r="F112" s="58">
        <f>IF(C112&gt;0,D112/C112,0)</f>
        <v>1.3666666666666665</v>
      </c>
      <c r="G112" s="18">
        <v>53</v>
      </c>
      <c r="H112" s="21"/>
      <c r="I112" s="41">
        <v>3</v>
      </c>
      <c r="J112" s="42">
        <f>I112-C112</f>
        <v>0</v>
      </c>
      <c r="K112" s="43">
        <v>4.0999999999999996</v>
      </c>
      <c r="L112" s="44">
        <f>K112-D112</f>
        <v>0</v>
      </c>
      <c r="M112" s="43">
        <f>K112*0.2</f>
        <v>0.82</v>
      </c>
      <c r="N112" s="45">
        <f>IF(I112&gt;0,K112/I112,0)</f>
        <v>1.3666666666666665</v>
      </c>
      <c r="O112" s="46">
        <v>83</v>
      </c>
      <c r="P112" s="42">
        <f>(O112-G112)*-1</f>
        <v>-30</v>
      </c>
      <c r="Q112" s="47"/>
      <c r="R112" s="59"/>
      <c r="S112" s="59"/>
      <c r="T112" s="59"/>
      <c r="U112" s="260">
        <v>4</v>
      </c>
      <c r="V112" s="261">
        <f>U112-I112</f>
        <v>1</v>
      </c>
      <c r="W112" s="262">
        <v>4.3499999999999996</v>
      </c>
      <c r="X112" s="263">
        <f>W112-K112</f>
        <v>0.25</v>
      </c>
      <c r="Y112" s="264">
        <f>IF(K112&lt;&gt;0,(W112/K112)-1,"NEW")</f>
        <v>6.0975609756097615E-2</v>
      </c>
      <c r="Z112" s="262">
        <f>W112*0.2</f>
        <v>0.87</v>
      </c>
      <c r="AA112" s="265">
        <f>IF(U112&gt;0,W112/U112,0)</f>
        <v>1.0874999999999999</v>
      </c>
      <c r="AB112" s="266">
        <f>AA112-N112</f>
        <v>-0.27916666666666656</v>
      </c>
      <c r="AC112" s="267">
        <v>105</v>
      </c>
      <c r="AD112" s="268">
        <f>(AC112-O112)*-1</f>
        <v>-22</v>
      </c>
      <c r="AE112" s="269">
        <v>0.01</v>
      </c>
      <c r="AF112" s="270">
        <f>AE112/W112</f>
        <v>2.2988505747126441E-3</v>
      </c>
      <c r="AG112" s="59"/>
      <c r="AH112" s="59"/>
      <c r="AI112" s="59"/>
      <c r="AJ112" s="322">
        <v>4</v>
      </c>
      <c r="AK112" s="323">
        <f>AJ112-X112</f>
        <v>3.75</v>
      </c>
      <c r="AL112" s="324">
        <v>4.3499999999999996</v>
      </c>
      <c r="AM112" s="325">
        <f>AL112-Z112</f>
        <v>3.4799999999999995</v>
      </c>
      <c r="AN112" s="326">
        <f>IF(Z112&lt;&gt;0,(AL112/W112)-1,"NEW")</f>
        <v>0</v>
      </c>
      <c r="AO112" s="324">
        <f>AL112*0.2</f>
        <v>0.87</v>
      </c>
      <c r="AP112" s="327">
        <f>IF(AJ112&gt;0,AL112/AJ112,0)</f>
        <v>1.0874999999999999</v>
      </c>
      <c r="AQ112" s="328">
        <f>AP112-AC112</f>
        <v>-103.91249999999999</v>
      </c>
      <c r="AR112" s="329">
        <v>105</v>
      </c>
      <c r="AS112" s="330">
        <f>(AR112-AD112)*-1</f>
        <v>-127</v>
      </c>
      <c r="AT112" s="331">
        <v>0.01</v>
      </c>
      <c r="AU112" s="332">
        <f>AT112/AL112</f>
        <v>2.2988505747126441E-3</v>
      </c>
      <c r="AV112" s="59"/>
      <c r="AW112" s="59"/>
      <c r="AX112" s="59"/>
      <c r="AY112" s="205">
        <v>4</v>
      </c>
      <c r="AZ112" s="206">
        <f>AY112-AJ112</f>
        <v>0</v>
      </c>
      <c r="BA112" s="207">
        <v>4.3499999999999996</v>
      </c>
      <c r="BB112" s="208">
        <f>BA112-AL112</f>
        <v>0</v>
      </c>
      <c r="BC112" s="209">
        <f>IF(AO112&lt;&gt;0,(BA112/AL112)-1,"NEW")</f>
        <v>0</v>
      </c>
      <c r="BD112" s="207">
        <f>BA112*0.2</f>
        <v>0.87</v>
      </c>
      <c r="BE112" s="210">
        <f>IF(AY112&gt;0,BA112/AY112,0)</f>
        <v>1.0874999999999999</v>
      </c>
      <c r="BF112" s="211">
        <f>BE112-AP112</f>
        <v>0</v>
      </c>
      <c r="BG112" s="212">
        <v>105</v>
      </c>
      <c r="BH112" s="213">
        <f>(BG112-AR112)*-1</f>
        <v>0</v>
      </c>
      <c r="BI112" s="214">
        <v>0.01</v>
      </c>
      <c r="BJ112" s="215">
        <f>BI112/BA112</f>
        <v>2.2988505747126441E-3</v>
      </c>
      <c r="BK112" s="59"/>
      <c r="BL112" s="59"/>
      <c r="BM112" s="59"/>
    </row>
    <row r="113" spans="1:65" x14ac:dyDescent="0.2">
      <c r="A113" s="99" t="s">
        <v>59</v>
      </c>
      <c r="B113" s="104"/>
      <c r="C113" s="15">
        <v>2</v>
      </c>
      <c r="D113" s="56">
        <v>1.7000000000000002</v>
      </c>
      <c r="E113" s="56">
        <f>D113*0.2</f>
        <v>0.34000000000000008</v>
      </c>
      <c r="F113" s="58">
        <f>IF(C113&gt;0,D113/C113,0)</f>
        <v>0.85000000000000009</v>
      </c>
      <c r="G113" s="18">
        <v>66</v>
      </c>
      <c r="H113" s="21"/>
      <c r="I113" s="41">
        <v>2</v>
      </c>
      <c r="J113" s="42">
        <f>I113-C113</f>
        <v>0</v>
      </c>
      <c r="K113" s="43">
        <v>1.7000000000000002</v>
      </c>
      <c r="L113" s="44">
        <f>K113-D113</f>
        <v>0</v>
      </c>
      <c r="M113" s="43">
        <f>K113*0.2</f>
        <v>0.34000000000000008</v>
      </c>
      <c r="N113" s="45">
        <f>IF(I113&gt;0,K113/I113,0)</f>
        <v>0.85000000000000009</v>
      </c>
      <c r="O113" s="46">
        <v>97</v>
      </c>
      <c r="P113" s="42">
        <f>(O113-G113)*-1</f>
        <v>-31</v>
      </c>
      <c r="Q113" s="47"/>
      <c r="R113" s="59"/>
      <c r="S113" s="59"/>
      <c r="T113" s="59"/>
      <c r="U113" s="260">
        <v>4</v>
      </c>
      <c r="V113" s="261">
        <f>U113-I113</f>
        <v>2</v>
      </c>
      <c r="W113" s="262">
        <v>2.35</v>
      </c>
      <c r="X113" s="263">
        <f>W113-K113</f>
        <v>0.64999999999999991</v>
      </c>
      <c r="Y113" s="264">
        <f>IF(K113&lt;&gt;0,(W113/K113)-1,"NEW")</f>
        <v>0.38235294117647056</v>
      </c>
      <c r="Z113" s="262">
        <f>W113*0.2</f>
        <v>0.47000000000000003</v>
      </c>
      <c r="AA113" s="265">
        <f>IF(U113&gt;0,W113/U113,0)</f>
        <v>0.58750000000000002</v>
      </c>
      <c r="AB113" s="266">
        <f>AA113-N113</f>
        <v>-0.26250000000000007</v>
      </c>
      <c r="AC113" s="267">
        <v>106</v>
      </c>
      <c r="AD113" s="268">
        <f>(AC113-O113)*-1</f>
        <v>-9</v>
      </c>
      <c r="AE113" s="269">
        <v>0.04</v>
      </c>
      <c r="AF113" s="270">
        <f>AE113/W113</f>
        <v>1.7021276595744681E-2</v>
      </c>
      <c r="AG113" s="59"/>
      <c r="AH113" s="59"/>
      <c r="AI113" s="59"/>
      <c r="AJ113" s="322">
        <v>4</v>
      </c>
      <c r="AK113" s="323">
        <f>AJ113-X113</f>
        <v>3.35</v>
      </c>
      <c r="AL113" s="324">
        <v>2.35</v>
      </c>
      <c r="AM113" s="325">
        <f>AL113-Z113</f>
        <v>1.8800000000000001</v>
      </c>
      <c r="AN113" s="326">
        <f>IF(Z113&lt;&gt;0,(AL113/W113)-1,"NEW")</f>
        <v>0</v>
      </c>
      <c r="AO113" s="324">
        <f>AL113*0.2</f>
        <v>0.47000000000000003</v>
      </c>
      <c r="AP113" s="327">
        <f>IF(AJ113&gt;0,AL113/AJ113,0)</f>
        <v>0.58750000000000002</v>
      </c>
      <c r="AQ113" s="328">
        <f>AP113-AC113</f>
        <v>-105.41249999999999</v>
      </c>
      <c r="AR113" s="329">
        <v>106</v>
      </c>
      <c r="AS113" s="330">
        <f>(AR113-AD113)*-1</f>
        <v>-115</v>
      </c>
      <c r="AT113" s="331">
        <v>0.04</v>
      </c>
      <c r="AU113" s="332">
        <f>AT113/AL113</f>
        <v>1.7021276595744681E-2</v>
      </c>
      <c r="AV113" s="59"/>
      <c r="AW113" s="59"/>
      <c r="AX113" s="59"/>
      <c r="AY113" s="205">
        <v>4</v>
      </c>
      <c r="AZ113" s="206">
        <f>AY113-AJ113</f>
        <v>0</v>
      </c>
      <c r="BA113" s="207">
        <v>2.35</v>
      </c>
      <c r="BB113" s="208">
        <f>BA113-AL113</f>
        <v>0</v>
      </c>
      <c r="BC113" s="209">
        <f>IF(AO113&lt;&gt;0,(BA113/AL113)-1,"NEW")</f>
        <v>0</v>
      </c>
      <c r="BD113" s="207">
        <f>BA113*0.2</f>
        <v>0.47000000000000003</v>
      </c>
      <c r="BE113" s="210">
        <f>IF(AY113&gt;0,BA113/AY113,0)</f>
        <v>0.58750000000000002</v>
      </c>
      <c r="BF113" s="211">
        <f>BE113-AP113</f>
        <v>0</v>
      </c>
      <c r="BG113" s="212">
        <v>106</v>
      </c>
      <c r="BH113" s="213">
        <f>(BG113-AR113)*-1</f>
        <v>0</v>
      </c>
      <c r="BI113" s="214">
        <v>0.04</v>
      </c>
      <c r="BJ113" s="215">
        <f>BI113/BA113</f>
        <v>1.7021276595744681E-2</v>
      </c>
      <c r="BK113" s="59"/>
      <c r="BL113" s="59"/>
      <c r="BM113" s="59"/>
    </row>
    <row r="114" spans="1:65" x14ac:dyDescent="0.2">
      <c r="A114" s="99" t="s">
        <v>74</v>
      </c>
      <c r="B114" s="104"/>
      <c r="C114" s="15">
        <v>3</v>
      </c>
      <c r="D114" s="56">
        <v>0.60000000000000009</v>
      </c>
      <c r="E114" s="56">
        <f>D114*0.2</f>
        <v>0.12000000000000002</v>
      </c>
      <c r="F114" s="58">
        <f>IF(C114&gt;0,D114/C114,0)</f>
        <v>0.20000000000000004</v>
      </c>
      <c r="G114" s="18">
        <v>54</v>
      </c>
      <c r="H114" s="21"/>
      <c r="I114" s="41">
        <v>3</v>
      </c>
      <c r="J114" s="42">
        <f>I114-C114</f>
        <v>0</v>
      </c>
      <c r="K114" s="43">
        <v>0.60000000000000009</v>
      </c>
      <c r="L114" s="44">
        <f>K114-D114</f>
        <v>0</v>
      </c>
      <c r="M114" s="43">
        <f>K114*0.2</f>
        <v>0.12000000000000002</v>
      </c>
      <c r="N114" s="45">
        <f>IF(I114&gt;0,K114/I114,0)</f>
        <v>0.20000000000000004</v>
      </c>
      <c r="O114" s="46">
        <v>84</v>
      </c>
      <c r="P114" s="42">
        <f>(O114-G114)*-1</f>
        <v>-30</v>
      </c>
      <c r="Q114" s="47"/>
      <c r="R114" s="59"/>
      <c r="S114" s="59"/>
      <c r="T114" s="59"/>
      <c r="U114" s="260">
        <v>4</v>
      </c>
      <c r="V114" s="261">
        <f>U114-I114</f>
        <v>1</v>
      </c>
      <c r="W114" s="262">
        <v>2</v>
      </c>
      <c r="X114" s="263">
        <f>W114-K114</f>
        <v>1.4</v>
      </c>
      <c r="Y114" s="264">
        <f>IF(K114&lt;&gt;0,(W114/K114)-1,"NEW")</f>
        <v>2.333333333333333</v>
      </c>
      <c r="Z114" s="262">
        <f>W114*0.2</f>
        <v>0.4</v>
      </c>
      <c r="AA114" s="265">
        <f>IF(U114&gt;0,W114/U114,0)</f>
        <v>0.5</v>
      </c>
      <c r="AB114" s="266">
        <f>AA114-N114</f>
        <v>0.29999999999999993</v>
      </c>
      <c r="AC114" s="267">
        <v>107</v>
      </c>
      <c r="AD114" s="268">
        <f>(AC114-O114)*-1</f>
        <v>-23</v>
      </c>
      <c r="AE114" s="269">
        <v>7.0000000000000007E-2</v>
      </c>
      <c r="AF114" s="270">
        <f>AE114/W114</f>
        <v>3.5000000000000003E-2</v>
      </c>
      <c r="AG114" s="59"/>
      <c r="AH114" s="59"/>
      <c r="AI114" s="59"/>
      <c r="AJ114" s="322">
        <v>4</v>
      </c>
      <c r="AK114" s="323">
        <f>AJ114-X114</f>
        <v>2.6</v>
      </c>
      <c r="AL114" s="324">
        <v>2</v>
      </c>
      <c r="AM114" s="325">
        <f>AL114-Z114</f>
        <v>1.6</v>
      </c>
      <c r="AN114" s="326">
        <f>IF(Z114&lt;&gt;0,(AL114/W114)-1,"NEW")</f>
        <v>0</v>
      </c>
      <c r="AO114" s="324">
        <f>AL114*0.2</f>
        <v>0.4</v>
      </c>
      <c r="AP114" s="327">
        <f>IF(AJ114&gt;0,AL114/AJ114,0)</f>
        <v>0.5</v>
      </c>
      <c r="AQ114" s="328">
        <f>AP114-AC114</f>
        <v>-106.5</v>
      </c>
      <c r="AR114" s="329">
        <v>107</v>
      </c>
      <c r="AS114" s="330">
        <f>(AR114-AD114)*-1</f>
        <v>-130</v>
      </c>
      <c r="AT114" s="331">
        <v>7.0000000000000007E-2</v>
      </c>
      <c r="AU114" s="332">
        <f>AT114/AL114</f>
        <v>3.5000000000000003E-2</v>
      </c>
      <c r="AV114" s="59"/>
      <c r="AW114" s="59"/>
      <c r="AX114" s="59"/>
      <c r="AY114" s="205">
        <v>4</v>
      </c>
      <c r="AZ114" s="206">
        <f>AY114-AJ114</f>
        <v>0</v>
      </c>
      <c r="BA114" s="207">
        <v>2</v>
      </c>
      <c r="BB114" s="208">
        <f>BA114-AL114</f>
        <v>0</v>
      </c>
      <c r="BC114" s="209">
        <f>IF(AO114&lt;&gt;0,(BA114/AL114)-1,"NEW")</f>
        <v>0</v>
      </c>
      <c r="BD114" s="207">
        <f>BA114*0.2</f>
        <v>0.4</v>
      </c>
      <c r="BE114" s="210">
        <f>IF(AY114&gt;0,BA114/AY114,0)</f>
        <v>0.5</v>
      </c>
      <c r="BF114" s="211">
        <f>BE114-AP114</f>
        <v>0</v>
      </c>
      <c r="BG114" s="212">
        <v>107</v>
      </c>
      <c r="BH114" s="213">
        <f>(BG114-AR114)*-1</f>
        <v>0</v>
      </c>
      <c r="BI114" s="214">
        <v>7.0000000000000007E-2</v>
      </c>
      <c r="BJ114" s="215">
        <f>BI114/BA114</f>
        <v>3.5000000000000003E-2</v>
      </c>
      <c r="BK114" s="59"/>
      <c r="BL114" s="59"/>
      <c r="BM114" s="59"/>
    </row>
    <row r="115" spans="1:65" x14ac:dyDescent="0.2">
      <c r="A115" s="103" t="s">
        <v>149</v>
      </c>
      <c r="B115" s="104"/>
      <c r="C115" s="15">
        <v>3</v>
      </c>
      <c r="D115" s="56">
        <v>0.60000000000000009</v>
      </c>
      <c r="E115" s="56">
        <f>D115*0.2</f>
        <v>0.12000000000000002</v>
      </c>
      <c r="F115" s="58">
        <f>IF(C115&gt;0,D115/C115,0)</f>
        <v>0.20000000000000004</v>
      </c>
      <c r="G115" s="18">
        <v>55</v>
      </c>
      <c r="H115" s="21"/>
      <c r="I115" s="41">
        <v>3</v>
      </c>
      <c r="J115" s="42">
        <f>I115-C115</f>
        <v>0</v>
      </c>
      <c r="K115" s="43">
        <v>0.60000000000000009</v>
      </c>
      <c r="L115" s="44">
        <f>K115-D115</f>
        <v>0</v>
      </c>
      <c r="M115" s="43">
        <f>K115*0.2</f>
        <v>0.12000000000000002</v>
      </c>
      <c r="N115" s="45">
        <f>IF(I115&gt;0,K115/I115,0)</f>
        <v>0.20000000000000004</v>
      </c>
      <c r="O115" s="46">
        <v>85</v>
      </c>
      <c r="P115" s="42">
        <f>(O115-G115)*-1</f>
        <v>-30</v>
      </c>
      <c r="Q115" s="47"/>
      <c r="R115" s="59"/>
      <c r="S115" s="59"/>
      <c r="T115" s="59"/>
      <c r="U115" s="260">
        <v>4</v>
      </c>
      <c r="V115" s="261">
        <f>U115-I115</f>
        <v>1</v>
      </c>
      <c r="W115" s="262">
        <v>1.7</v>
      </c>
      <c r="X115" s="263">
        <f>W115-K115</f>
        <v>1.0999999999999999</v>
      </c>
      <c r="Y115" s="264">
        <f>IF(K115&lt;&gt;0,(W115/K115)-1,"NEW")</f>
        <v>1.833333333333333</v>
      </c>
      <c r="Z115" s="262">
        <f>W115*0.2</f>
        <v>0.34</v>
      </c>
      <c r="AA115" s="265">
        <f>IF(U115&gt;0,W115/U115,0)</f>
        <v>0.42499999999999999</v>
      </c>
      <c r="AB115" s="266">
        <f>AA115-N115</f>
        <v>0.22499999999999995</v>
      </c>
      <c r="AC115" s="267">
        <v>108</v>
      </c>
      <c r="AD115" s="268">
        <f>(AC115-O115)*-1</f>
        <v>-23</v>
      </c>
      <c r="AE115" s="269">
        <v>0.06</v>
      </c>
      <c r="AF115" s="270">
        <f>AE115/W115</f>
        <v>3.5294117647058823E-2</v>
      </c>
      <c r="AG115" s="59"/>
      <c r="AH115" s="59"/>
      <c r="AI115" s="59"/>
      <c r="AJ115" s="322">
        <v>4</v>
      </c>
      <c r="AK115" s="323">
        <f>AJ115-X115</f>
        <v>2.9000000000000004</v>
      </c>
      <c r="AL115" s="324">
        <v>1.7</v>
      </c>
      <c r="AM115" s="325">
        <f>AL115-Z115</f>
        <v>1.3599999999999999</v>
      </c>
      <c r="AN115" s="326">
        <f>IF(Z115&lt;&gt;0,(AL115/W115)-1,"NEW")</f>
        <v>0</v>
      </c>
      <c r="AO115" s="324">
        <f>AL115*0.2</f>
        <v>0.34</v>
      </c>
      <c r="AP115" s="327">
        <f>IF(AJ115&gt;0,AL115/AJ115,0)</f>
        <v>0.42499999999999999</v>
      </c>
      <c r="AQ115" s="328">
        <f>AP115-AC115</f>
        <v>-107.575</v>
      </c>
      <c r="AR115" s="329">
        <v>108</v>
      </c>
      <c r="AS115" s="330">
        <f>(AR115-AD115)*-1</f>
        <v>-131</v>
      </c>
      <c r="AT115" s="331">
        <v>0.06</v>
      </c>
      <c r="AU115" s="332">
        <f>AT115/AL115</f>
        <v>3.5294117647058823E-2</v>
      </c>
      <c r="AV115" s="59"/>
      <c r="AW115" s="59"/>
      <c r="AX115" s="59"/>
      <c r="AY115" s="205">
        <v>4</v>
      </c>
      <c r="AZ115" s="206">
        <f>AY115-AJ115</f>
        <v>0</v>
      </c>
      <c r="BA115" s="207">
        <v>1.7</v>
      </c>
      <c r="BB115" s="208">
        <f>BA115-AL115</f>
        <v>0</v>
      </c>
      <c r="BC115" s="209">
        <f>IF(AO115&lt;&gt;0,(BA115/AL115)-1,"NEW")</f>
        <v>0</v>
      </c>
      <c r="BD115" s="207">
        <f>BA115*0.2</f>
        <v>0.34</v>
      </c>
      <c r="BE115" s="210">
        <f>IF(AY115&gt;0,BA115/AY115,0)</f>
        <v>0.42499999999999999</v>
      </c>
      <c r="BF115" s="211">
        <f>BE115-AP115</f>
        <v>0</v>
      </c>
      <c r="BG115" s="212">
        <v>108</v>
      </c>
      <c r="BH115" s="213">
        <f>(BG115-AR115)*-1</f>
        <v>0</v>
      </c>
      <c r="BI115" s="214">
        <v>0.06</v>
      </c>
      <c r="BJ115" s="215">
        <f>BI115/BA115</f>
        <v>3.5294117647058823E-2</v>
      </c>
      <c r="BK115" s="59"/>
      <c r="BL115" s="59"/>
      <c r="BM115" s="59"/>
    </row>
    <row r="116" spans="1:65" x14ac:dyDescent="0.2">
      <c r="A116" s="99" t="s">
        <v>176</v>
      </c>
      <c r="B116" s="104">
        <v>25</v>
      </c>
      <c r="C116" s="15">
        <v>2</v>
      </c>
      <c r="D116" s="56">
        <v>0.85</v>
      </c>
      <c r="E116" s="56">
        <f>D116*0.2</f>
        <v>0.17</v>
      </c>
      <c r="F116" s="58">
        <f>IF(C116&gt;0,D116/C116,0)</f>
        <v>0.42499999999999999</v>
      </c>
      <c r="G116" s="18">
        <v>59</v>
      </c>
      <c r="H116" s="21"/>
      <c r="I116" s="41">
        <v>3</v>
      </c>
      <c r="J116" s="42">
        <f>I116-C116</f>
        <v>1</v>
      </c>
      <c r="K116" s="43">
        <v>1.35</v>
      </c>
      <c r="L116" s="44">
        <f>K116-D116</f>
        <v>0.50000000000000011</v>
      </c>
      <c r="M116" s="43">
        <f>K116*0.2</f>
        <v>0.27</v>
      </c>
      <c r="N116" s="45">
        <f>IF(I116&gt;0,K116/I116,0)</f>
        <v>0.45</v>
      </c>
      <c r="O116" s="46">
        <v>86</v>
      </c>
      <c r="P116" s="42">
        <f>(O116-G116)*-1</f>
        <v>-27</v>
      </c>
      <c r="Q116" s="47">
        <v>0.02</v>
      </c>
      <c r="R116" s="59"/>
      <c r="S116" s="59"/>
      <c r="T116" s="59"/>
      <c r="U116" s="260">
        <v>4</v>
      </c>
      <c r="V116" s="261">
        <f>U116-I116</f>
        <v>1</v>
      </c>
      <c r="W116" s="262">
        <v>1.55</v>
      </c>
      <c r="X116" s="263">
        <f>W116-K116</f>
        <v>0.19999999999999996</v>
      </c>
      <c r="Y116" s="264">
        <f>IF(K116&lt;&gt;0,(W116/K116)-1,"NEW")</f>
        <v>0.14814814814814814</v>
      </c>
      <c r="Z116" s="262">
        <f>W116*0.2</f>
        <v>0.31000000000000005</v>
      </c>
      <c r="AA116" s="265">
        <f>IF(U116&gt;0,W116/U116,0)</f>
        <v>0.38750000000000001</v>
      </c>
      <c r="AB116" s="266">
        <f>AA116-N116</f>
        <v>-6.25E-2</v>
      </c>
      <c r="AC116" s="267">
        <v>109</v>
      </c>
      <c r="AD116" s="268">
        <f>(AC116-O116)*-1</f>
        <v>-23</v>
      </c>
      <c r="AE116" s="269">
        <v>0.02</v>
      </c>
      <c r="AF116" s="270">
        <f>AE116/W116</f>
        <v>1.2903225806451613E-2</v>
      </c>
      <c r="AG116" s="59"/>
      <c r="AH116" s="59"/>
      <c r="AI116" s="59"/>
      <c r="AJ116" s="322">
        <v>4</v>
      </c>
      <c r="AK116" s="323">
        <f>AJ116-X116</f>
        <v>3.8</v>
      </c>
      <c r="AL116" s="324">
        <v>1.55</v>
      </c>
      <c r="AM116" s="325">
        <f>AL116-Z116</f>
        <v>1.24</v>
      </c>
      <c r="AN116" s="326">
        <f>IF(Z116&lt;&gt;0,(AL116/W116)-1,"NEW")</f>
        <v>0</v>
      </c>
      <c r="AO116" s="324">
        <f>AL116*0.2</f>
        <v>0.31000000000000005</v>
      </c>
      <c r="AP116" s="327">
        <f>IF(AJ116&gt;0,AL116/AJ116,0)</f>
        <v>0.38750000000000001</v>
      </c>
      <c r="AQ116" s="328">
        <f>AP116-AC116</f>
        <v>-108.6125</v>
      </c>
      <c r="AR116" s="329">
        <v>109</v>
      </c>
      <c r="AS116" s="330">
        <f>(AR116-AD116)*-1</f>
        <v>-132</v>
      </c>
      <c r="AT116" s="331">
        <v>0.02</v>
      </c>
      <c r="AU116" s="332">
        <f>AT116/AL116</f>
        <v>1.2903225806451613E-2</v>
      </c>
      <c r="AV116" s="59"/>
      <c r="AW116" s="59"/>
      <c r="AX116" s="59"/>
      <c r="AY116" s="205">
        <v>4</v>
      </c>
      <c r="AZ116" s="206">
        <f>AY116-AJ116</f>
        <v>0</v>
      </c>
      <c r="BA116" s="207">
        <v>1.55</v>
      </c>
      <c r="BB116" s="208">
        <f>BA116-AL116</f>
        <v>0</v>
      </c>
      <c r="BC116" s="209">
        <f>IF(AO116&lt;&gt;0,(BA116/AL116)-1,"NEW")</f>
        <v>0</v>
      </c>
      <c r="BD116" s="207">
        <f>BA116*0.2</f>
        <v>0.31000000000000005</v>
      </c>
      <c r="BE116" s="210">
        <f>IF(AY116&gt;0,BA116/AY116,0)</f>
        <v>0.38750000000000001</v>
      </c>
      <c r="BF116" s="211">
        <f>BE116-AP116</f>
        <v>0</v>
      </c>
      <c r="BG116" s="212">
        <v>109</v>
      </c>
      <c r="BH116" s="213">
        <f>(BG116-AR116)*-1</f>
        <v>0</v>
      </c>
      <c r="BI116" s="214">
        <v>0.02</v>
      </c>
      <c r="BJ116" s="215">
        <f>BI116/BA116</f>
        <v>1.2903225806451613E-2</v>
      </c>
      <c r="BK116" s="59"/>
      <c r="BL116" s="59"/>
      <c r="BM116" s="59"/>
    </row>
    <row r="117" spans="1:65" x14ac:dyDescent="0.2">
      <c r="A117" s="99" t="s">
        <v>80</v>
      </c>
      <c r="B117" s="104">
        <v>159</v>
      </c>
      <c r="C117" s="15">
        <v>1</v>
      </c>
      <c r="D117" s="56">
        <v>0.2</v>
      </c>
      <c r="E117" s="56">
        <f>D117*0.2</f>
        <v>4.0000000000000008E-2</v>
      </c>
      <c r="F117" s="58">
        <f>IF(C117&gt;0,D117/C117,0)</f>
        <v>0.2</v>
      </c>
      <c r="G117" s="18">
        <v>71</v>
      </c>
      <c r="H117" s="21"/>
      <c r="I117" s="41">
        <v>2</v>
      </c>
      <c r="J117" s="42">
        <f>I117-C117</f>
        <v>1</v>
      </c>
      <c r="K117" s="43">
        <v>0.4</v>
      </c>
      <c r="L117" s="44">
        <f>K117-D117</f>
        <v>0.2</v>
      </c>
      <c r="M117" s="43">
        <f>K117*0.2</f>
        <v>8.0000000000000016E-2</v>
      </c>
      <c r="N117" s="45">
        <f>IF(I117&gt;0,K117/I117,0)</f>
        <v>0.2</v>
      </c>
      <c r="O117" s="46">
        <v>101</v>
      </c>
      <c r="P117" s="42">
        <f>(O117-G117)*-1</f>
        <v>-30</v>
      </c>
      <c r="Q117" s="47">
        <v>0.1</v>
      </c>
      <c r="R117" s="59"/>
      <c r="S117" s="59"/>
      <c r="T117" s="59"/>
      <c r="U117" s="260">
        <v>4</v>
      </c>
      <c r="V117" s="261">
        <f>U117-I117</f>
        <v>2</v>
      </c>
      <c r="W117" s="262">
        <v>1.45</v>
      </c>
      <c r="X117" s="263">
        <f>W117-K117</f>
        <v>1.0499999999999998</v>
      </c>
      <c r="Y117" s="264">
        <f>IF(K117&lt;&gt;0,(W117/K117)-1,"NEW")</f>
        <v>2.6249999999999996</v>
      </c>
      <c r="Z117" s="262">
        <f>W117*0.2</f>
        <v>0.28999999999999998</v>
      </c>
      <c r="AA117" s="265">
        <f>IF(U117&gt;0,W117/U117,0)</f>
        <v>0.36249999999999999</v>
      </c>
      <c r="AB117" s="266">
        <f>AA117-N117</f>
        <v>0.16249999999999998</v>
      </c>
      <c r="AC117" s="267">
        <v>110</v>
      </c>
      <c r="AD117" s="268">
        <f>(AC117-O117)*-1</f>
        <v>-9</v>
      </c>
      <c r="AE117" s="269">
        <v>0.14000000000000001</v>
      </c>
      <c r="AF117" s="270">
        <f>AE117/W117</f>
        <v>9.6551724137931047E-2</v>
      </c>
      <c r="AG117" s="59"/>
      <c r="AH117" s="59"/>
      <c r="AI117" s="59"/>
      <c r="AJ117" s="322">
        <v>4</v>
      </c>
      <c r="AK117" s="323">
        <f>AJ117-X117</f>
        <v>2.95</v>
      </c>
      <c r="AL117" s="324">
        <v>1.45</v>
      </c>
      <c r="AM117" s="325">
        <f>AL117-Z117</f>
        <v>1.1599999999999999</v>
      </c>
      <c r="AN117" s="326">
        <f>IF(Z117&lt;&gt;0,(AL117/W117)-1,"NEW")</f>
        <v>0</v>
      </c>
      <c r="AO117" s="324">
        <f>AL117*0.2</f>
        <v>0.28999999999999998</v>
      </c>
      <c r="AP117" s="327">
        <f>IF(AJ117&gt;0,AL117/AJ117,0)</f>
        <v>0.36249999999999999</v>
      </c>
      <c r="AQ117" s="328">
        <f>AP117-AC117</f>
        <v>-109.6375</v>
      </c>
      <c r="AR117" s="329">
        <v>110</v>
      </c>
      <c r="AS117" s="330">
        <f>(AR117-AD117)*-1</f>
        <v>-119</v>
      </c>
      <c r="AT117" s="331">
        <v>0.14000000000000001</v>
      </c>
      <c r="AU117" s="332">
        <f>AT117/AL117</f>
        <v>9.6551724137931047E-2</v>
      </c>
      <c r="AV117" s="59"/>
      <c r="AW117" s="59"/>
      <c r="AX117" s="59"/>
      <c r="AY117" s="205">
        <v>4</v>
      </c>
      <c r="AZ117" s="206">
        <f>AY117-AJ117</f>
        <v>0</v>
      </c>
      <c r="BA117" s="207">
        <v>1.45</v>
      </c>
      <c r="BB117" s="208">
        <f>BA117-AL117</f>
        <v>0</v>
      </c>
      <c r="BC117" s="209">
        <f>IF(AO117&lt;&gt;0,(BA117/AL117)-1,"NEW")</f>
        <v>0</v>
      </c>
      <c r="BD117" s="207">
        <f>BA117*0.2</f>
        <v>0.28999999999999998</v>
      </c>
      <c r="BE117" s="210">
        <f>IF(AY117&gt;0,BA117/AY117,0)</f>
        <v>0.36249999999999999</v>
      </c>
      <c r="BF117" s="211">
        <f>BE117-AP117</f>
        <v>0</v>
      </c>
      <c r="BG117" s="212">
        <v>110</v>
      </c>
      <c r="BH117" s="213">
        <f>(BG117-AR117)*-1</f>
        <v>0</v>
      </c>
      <c r="BI117" s="214">
        <v>0.14000000000000001</v>
      </c>
      <c r="BJ117" s="215">
        <f>BI117/BA117</f>
        <v>9.6551724137931047E-2</v>
      </c>
      <c r="BK117" s="59"/>
      <c r="BL117" s="59"/>
      <c r="BM117" s="59"/>
    </row>
    <row r="118" spans="1:65" x14ac:dyDescent="0.2">
      <c r="A118" s="99" t="s">
        <v>72</v>
      </c>
      <c r="B118" s="104">
        <v>330</v>
      </c>
      <c r="C118" s="15">
        <v>0</v>
      </c>
      <c r="D118" s="56">
        <v>0</v>
      </c>
      <c r="E118" s="56">
        <f>D118*0.2</f>
        <v>0</v>
      </c>
      <c r="F118" s="58">
        <f>IF(C118&gt;0,D118/C118,0)</f>
        <v>0</v>
      </c>
      <c r="G118" s="18">
        <v>114</v>
      </c>
      <c r="H118" s="21"/>
      <c r="I118" s="41">
        <v>3</v>
      </c>
      <c r="J118" s="42">
        <f>I118-C118</f>
        <v>3</v>
      </c>
      <c r="K118" s="43">
        <v>0.75</v>
      </c>
      <c r="L118" s="44">
        <f>K118-D118</f>
        <v>0.75</v>
      </c>
      <c r="M118" s="43">
        <f>K118*0.2</f>
        <v>0.15000000000000002</v>
      </c>
      <c r="N118" s="45">
        <f>IF(I118&gt;0,K118/I118,0)</f>
        <v>0.25</v>
      </c>
      <c r="O118" s="46">
        <v>93</v>
      </c>
      <c r="P118" s="42">
        <f>(O118-G118)*-1</f>
        <v>21</v>
      </c>
      <c r="Q118" s="47">
        <v>0</v>
      </c>
      <c r="R118" s="59"/>
      <c r="S118" s="59"/>
      <c r="T118" s="59"/>
      <c r="U118" s="260">
        <v>4</v>
      </c>
      <c r="V118" s="261">
        <f>U118-I118</f>
        <v>1</v>
      </c>
      <c r="W118" s="262">
        <v>1.05</v>
      </c>
      <c r="X118" s="263">
        <f>W118-K118</f>
        <v>0.30000000000000004</v>
      </c>
      <c r="Y118" s="264">
        <f>IF(K118&lt;&gt;0,(W118/K118)-1,"NEW")</f>
        <v>0.40000000000000013</v>
      </c>
      <c r="Z118" s="262">
        <f>W118*0.2</f>
        <v>0.21000000000000002</v>
      </c>
      <c r="AA118" s="265">
        <f>IF(U118&gt;0,W118/U118,0)</f>
        <v>0.26250000000000001</v>
      </c>
      <c r="AB118" s="266">
        <f>AA118-N118</f>
        <v>1.2500000000000011E-2</v>
      </c>
      <c r="AC118" s="267">
        <v>111</v>
      </c>
      <c r="AD118" s="268">
        <f>(AC118-O118)*-1</f>
        <v>-18</v>
      </c>
      <c r="AE118" s="269">
        <v>0.04</v>
      </c>
      <c r="AF118" s="270">
        <f>AE118/W118</f>
        <v>3.8095238095238092E-2</v>
      </c>
      <c r="AG118" s="59"/>
      <c r="AH118" s="59"/>
      <c r="AI118" s="59"/>
      <c r="AJ118" s="322">
        <v>4</v>
      </c>
      <c r="AK118" s="323">
        <f>AJ118-X118</f>
        <v>3.7</v>
      </c>
      <c r="AL118" s="324">
        <v>1.05</v>
      </c>
      <c r="AM118" s="325">
        <f>AL118-Z118</f>
        <v>0.84000000000000008</v>
      </c>
      <c r="AN118" s="326">
        <f>IF(Z118&lt;&gt;0,(AL118/W118)-1,"NEW")</f>
        <v>0</v>
      </c>
      <c r="AO118" s="324">
        <f>AL118*0.2</f>
        <v>0.21000000000000002</v>
      </c>
      <c r="AP118" s="327">
        <f>IF(AJ118&gt;0,AL118/AJ118,0)</f>
        <v>0.26250000000000001</v>
      </c>
      <c r="AQ118" s="328">
        <f>AP118-AC118</f>
        <v>-110.7375</v>
      </c>
      <c r="AR118" s="329">
        <v>111</v>
      </c>
      <c r="AS118" s="330">
        <f>(AR118-AD118)*-1</f>
        <v>-129</v>
      </c>
      <c r="AT118" s="331">
        <v>0.04</v>
      </c>
      <c r="AU118" s="332">
        <f>AT118/AL118</f>
        <v>3.8095238095238092E-2</v>
      </c>
      <c r="AV118" s="59"/>
      <c r="AW118" s="59"/>
      <c r="AX118" s="59"/>
      <c r="AY118" s="205">
        <v>4</v>
      </c>
      <c r="AZ118" s="206">
        <f>AY118-AJ118</f>
        <v>0</v>
      </c>
      <c r="BA118" s="207">
        <v>1.05</v>
      </c>
      <c r="BB118" s="208">
        <f>BA118-AL118</f>
        <v>0</v>
      </c>
      <c r="BC118" s="209">
        <f>IF(AO118&lt;&gt;0,(BA118/AL118)-1,"NEW")</f>
        <v>0</v>
      </c>
      <c r="BD118" s="207">
        <f>BA118*0.2</f>
        <v>0.21000000000000002</v>
      </c>
      <c r="BE118" s="210">
        <f>IF(AY118&gt;0,BA118/AY118,0)</f>
        <v>0.26250000000000001</v>
      </c>
      <c r="BF118" s="211">
        <f>BE118-AP118</f>
        <v>0</v>
      </c>
      <c r="BG118" s="212">
        <v>111</v>
      </c>
      <c r="BH118" s="213">
        <f>(BG118-AR118)*-1</f>
        <v>0</v>
      </c>
      <c r="BI118" s="214">
        <v>0.04</v>
      </c>
      <c r="BJ118" s="215">
        <f>BI118/BA118</f>
        <v>3.8095238095238092E-2</v>
      </c>
      <c r="BK118" s="59"/>
      <c r="BL118" s="59"/>
      <c r="BM118" s="59"/>
    </row>
    <row r="119" spans="1:65" x14ac:dyDescent="0.2">
      <c r="A119" s="95" t="s">
        <v>196</v>
      </c>
      <c r="B119" s="104"/>
      <c r="C119" s="15">
        <v>0</v>
      </c>
      <c r="D119" s="56">
        <v>0</v>
      </c>
      <c r="E119" s="56">
        <f>D119*0.2</f>
        <v>0</v>
      </c>
      <c r="F119" s="58">
        <f>IF(C119&gt;0,D119/C119,0)</f>
        <v>0</v>
      </c>
      <c r="G119" s="18">
        <v>153</v>
      </c>
      <c r="H119" s="21"/>
      <c r="I119" s="41">
        <v>0</v>
      </c>
      <c r="J119" s="42">
        <f>I119-C119</f>
        <v>0</v>
      </c>
      <c r="K119" s="43">
        <v>0</v>
      </c>
      <c r="L119" s="44">
        <f>K119-D119</f>
        <v>0</v>
      </c>
      <c r="M119" s="43">
        <f>K119*0.2</f>
        <v>0</v>
      </c>
      <c r="N119" s="45">
        <f>IF(I119&gt;0,K119/I119,0)</f>
        <v>0</v>
      </c>
      <c r="O119" s="46">
        <v>154</v>
      </c>
      <c r="P119" s="42">
        <f>(O119-G119)*-1</f>
        <v>-1</v>
      </c>
      <c r="Q119" s="47">
        <v>0</v>
      </c>
      <c r="R119" s="59"/>
      <c r="S119" s="59"/>
      <c r="T119" s="59"/>
      <c r="U119" s="260">
        <v>4</v>
      </c>
      <c r="V119" s="261">
        <f>U119-I119</f>
        <v>4</v>
      </c>
      <c r="W119" s="262">
        <v>0.95</v>
      </c>
      <c r="X119" s="263">
        <f>W119-K119</f>
        <v>0.95</v>
      </c>
      <c r="Y119" s="264" t="str">
        <f>IF(K119&lt;&gt;0,(W119/K119)-1,"NEW")</f>
        <v>NEW</v>
      </c>
      <c r="Z119" s="262">
        <f>W119*0.2</f>
        <v>0.19</v>
      </c>
      <c r="AA119" s="265">
        <f>IF(U119&gt;0,W119/U119,0)</f>
        <v>0.23749999999999999</v>
      </c>
      <c r="AB119" s="266">
        <f>AA119-N119</f>
        <v>0.23749999999999999</v>
      </c>
      <c r="AC119" s="267">
        <v>112</v>
      </c>
      <c r="AD119" s="268">
        <f>(AC119-O119)*-1</f>
        <v>42</v>
      </c>
      <c r="AE119" s="269">
        <v>0.06</v>
      </c>
      <c r="AF119" s="270">
        <f>AE119/W119</f>
        <v>6.3157894736842107E-2</v>
      </c>
      <c r="AG119" s="59"/>
      <c r="AH119" s="59"/>
      <c r="AI119" s="59"/>
      <c r="AJ119" s="322">
        <v>4</v>
      </c>
      <c r="AK119" s="323">
        <f>AJ119-X119</f>
        <v>3.05</v>
      </c>
      <c r="AL119" s="324">
        <v>0.95</v>
      </c>
      <c r="AM119" s="325">
        <f>AL119-Z119</f>
        <v>0.76</v>
      </c>
      <c r="AN119" s="326">
        <f>IF(Z119&lt;&gt;0,(AL119/W119)-1,"NEW")</f>
        <v>0</v>
      </c>
      <c r="AO119" s="324">
        <f>AL119*0.2</f>
        <v>0.19</v>
      </c>
      <c r="AP119" s="327">
        <f>IF(AJ119&gt;0,AL119/AJ119,0)</f>
        <v>0.23749999999999999</v>
      </c>
      <c r="AQ119" s="328">
        <f>AP119-AC119</f>
        <v>-111.7625</v>
      </c>
      <c r="AR119" s="329">
        <v>112</v>
      </c>
      <c r="AS119" s="330">
        <f>(AR119-AD119)*-1</f>
        <v>-70</v>
      </c>
      <c r="AT119" s="331">
        <v>0.06</v>
      </c>
      <c r="AU119" s="332">
        <f>AT119/AL119</f>
        <v>6.3157894736842107E-2</v>
      </c>
      <c r="AV119" s="59"/>
      <c r="AW119" s="59"/>
      <c r="AX119" s="59"/>
      <c r="AY119" s="205">
        <v>4</v>
      </c>
      <c r="AZ119" s="206">
        <f>AY119-AJ119</f>
        <v>0</v>
      </c>
      <c r="BA119" s="207">
        <v>0.95</v>
      </c>
      <c r="BB119" s="208">
        <f>BA119-AL119</f>
        <v>0</v>
      </c>
      <c r="BC119" s="209">
        <f>IF(AO119&lt;&gt;0,(BA119/AL119)-1,"NEW")</f>
        <v>0</v>
      </c>
      <c r="BD119" s="207">
        <f>BA119*0.2</f>
        <v>0.19</v>
      </c>
      <c r="BE119" s="210">
        <f>IF(AY119&gt;0,BA119/AY119,0)</f>
        <v>0.23749999999999999</v>
      </c>
      <c r="BF119" s="211">
        <f>BE119-AP119</f>
        <v>0</v>
      </c>
      <c r="BG119" s="212">
        <v>112</v>
      </c>
      <c r="BH119" s="213">
        <f>(BG119-AR119)*-1</f>
        <v>0</v>
      </c>
      <c r="BI119" s="214">
        <v>0.06</v>
      </c>
      <c r="BJ119" s="215">
        <f>BI119/BA119</f>
        <v>6.3157894736842107E-2</v>
      </c>
      <c r="BK119" s="59"/>
      <c r="BL119" s="59"/>
      <c r="BM119" s="59"/>
    </row>
    <row r="120" spans="1:65" x14ac:dyDescent="0.2">
      <c r="A120" s="99" t="s">
        <v>182</v>
      </c>
      <c r="B120" s="104"/>
      <c r="C120" s="15">
        <v>3</v>
      </c>
      <c r="D120" s="56">
        <v>0.65</v>
      </c>
      <c r="E120" s="56">
        <f>D120*0.2</f>
        <v>0.13</v>
      </c>
      <c r="F120" s="58">
        <f>IF(C120&gt;0,D120/C120,0)</f>
        <v>0.21666666666666667</v>
      </c>
      <c r="G120" s="18">
        <v>52</v>
      </c>
      <c r="H120" s="21"/>
      <c r="I120" s="41">
        <v>3</v>
      </c>
      <c r="J120" s="42">
        <f>I120-C120</f>
        <v>0</v>
      </c>
      <c r="K120" s="43">
        <v>0.65</v>
      </c>
      <c r="L120" s="44">
        <f>K120-D120</f>
        <v>0</v>
      </c>
      <c r="M120" s="43">
        <f>K120*0.2</f>
        <v>0.13</v>
      </c>
      <c r="N120" s="45">
        <f>IF(I120&gt;0,K120/I120,0)</f>
        <v>0.21666666666666667</v>
      </c>
      <c r="O120" s="46">
        <v>82</v>
      </c>
      <c r="P120" s="42">
        <f>(O120-G120)*-1</f>
        <v>-30</v>
      </c>
      <c r="Q120" s="47"/>
      <c r="R120" s="59"/>
      <c r="S120" s="59"/>
      <c r="T120" s="59"/>
      <c r="U120" s="260">
        <v>4</v>
      </c>
      <c r="V120" s="261">
        <f>U120-I120</f>
        <v>1</v>
      </c>
      <c r="W120" s="262">
        <v>0.85</v>
      </c>
      <c r="X120" s="263">
        <f>W120-K120</f>
        <v>0.19999999999999996</v>
      </c>
      <c r="Y120" s="264">
        <f>IF(K120&lt;&gt;0,(W120/K120)-1,"NEW")</f>
        <v>0.30769230769230771</v>
      </c>
      <c r="Z120" s="262">
        <f>W120*0.2</f>
        <v>0.17</v>
      </c>
      <c r="AA120" s="265">
        <f>IF(U120&gt;0,W120/U120,0)</f>
        <v>0.21249999999999999</v>
      </c>
      <c r="AB120" s="266">
        <f>AA120-N120</f>
        <v>-4.1666666666666796E-3</v>
      </c>
      <c r="AC120" s="267">
        <v>113</v>
      </c>
      <c r="AD120" s="268">
        <f>(AC120-O120)*-1</f>
        <v>-31</v>
      </c>
      <c r="AE120" s="269"/>
      <c r="AF120" s="270">
        <f>AE120/W120</f>
        <v>0</v>
      </c>
      <c r="AG120" s="59"/>
      <c r="AH120" s="59"/>
      <c r="AI120" s="59"/>
      <c r="AJ120" s="322">
        <v>4</v>
      </c>
      <c r="AK120" s="323">
        <f>AJ120-X120</f>
        <v>3.8</v>
      </c>
      <c r="AL120" s="324">
        <v>0.85</v>
      </c>
      <c r="AM120" s="325">
        <f>AL120-Z120</f>
        <v>0.67999999999999994</v>
      </c>
      <c r="AN120" s="326">
        <f>IF(Z120&lt;&gt;0,(AL120/W120)-1,"NEW")</f>
        <v>0</v>
      </c>
      <c r="AO120" s="324">
        <f>AL120*0.2</f>
        <v>0.17</v>
      </c>
      <c r="AP120" s="327">
        <f>IF(AJ120&gt;0,AL120/AJ120,0)</f>
        <v>0.21249999999999999</v>
      </c>
      <c r="AQ120" s="328">
        <f>AP120-AC120</f>
        <v>-112.78749999999999</v>
      </c>
      <c r="AR120" s="329">
        <v>113</v>
      </c>
      <c r="AS120" s="330">
        <f>(AR120-AD120)*-1</f>
        <v>-144</v>
      </c>
      <c r="AT120" s="331"/>
      <c r="AU120" s="332">
        <f>AT120/AL120</f>
        <v>0</v>
      </c>
      <c r="AV120" s="59"/>
      <c r="AW120" s="59"/>
      <c r="AX120" s="59"/>
      <c r="AY120" s="205">
        <v>4</v>
      </c>
      <c r="AZ120" s="206">
        <f>AY120-AJ120</f>
        <v>0</v>
      </c>
      <c r="BA120" s="207">
        <v>0.85</v>
      </c>
      <c r="BB120" s="208">
        <f>BA120-AL120</f>
        <v>0</v>
      </c>
      <c r="BC120" s="209">
        <f>IF(AO120&lt;&gt;0,(BA120/AL120)-1,"NEW")</f>
        <v>0</v>
      </c>
      <c r="BD120" s="207">
        <f>BA120*0.2</f>
        <v>0.17</v>
      </c>
      <c r="BE120" s="210">
        <f>IF(AY120&gt;0,BA120/AY120,0)</f>
        <v>0.21249999999999999</v>
      </c>
      <c r="BF120" s="211">
        <f>BE120-AP120</f>
        <v>0</v>
      </c>
      <c r="BG120" s="212">
        <v>113</v>
      </c>
      <c r="BH120" s="213">
        <f>(BG120-AR120)*-1</f>
        <v>0</v>
      </c>
      <c r="BI120" s="214"/>
      <c r="BJ120" s="215">
        <f>BI120/BA120</f>
        <v>0</v>
      </c>
      <c r="BK120" s="59"/>
      <c r="BL120" s="59"/>
      <c r="BM120" s="59"/>
    </row>
    <row r="121" spans="1:65" x14ac:dyDescent="0.2">
      <c r="A121" s="99" t="s">
        <v>179</v>
      </c>
      <c r="B121" s="104"/>
      <c r="C121" s="15">
        <v>0</v>
      </c>
      <c r="D121" s="56">
        <v>0</v>
      </c>
      <c r="E121" s="56">
        <f>D121*0.2</f>
        <v>0</v>
      </c>
      <c r="F121" s="58">
        <f>IF(C121&gt;0,D121/C121,0)</f>
        <v>0</v>
      </c>
      <c r="G121" s="18">
        <v>138</v>
      </c>
      <c r="H121" s="21"/>
      <c r="I121" s="41">
        <v>1</v>
      </c>
      <c r="J121" s="42">
        <f>I121-C121</f>
        <v>1</v>
      </c>
      <c r="K121" s="43">
        <v>0.2</v>
      </c>
      <c r="L121" s="44">
        <f>K121-D121</f>
        <v>0.2</v>
      </c>
      <c r="M121" s="43">
        <f>K121*0.2</f>
        <v>4.0000000000000008E-2</v>
      </c>
      <c r="N121" s="45">
        <f>IF(I121&gt;0,K121/I121,0)</f>
        <v>0.2</v>
      </c>
      <c r="O121" s="46">
        <v>138</v>
      </c>
      <c r="P121" s="42">
        <f>(O121-G121)*-1</f>
        <v>0</v>
      </c>
      <c r="Q121" s="47">
        <v>0.1</v>
      </c>
      <c r="R121" s="59"/>
      <c r="S121" s="59"/>
      <c r="T121" s="59"/>
      <c r="U121" s="260">
        <v>4</v>
      </c>
      <c r="V121" s="261">
        <f>U121-I121</f>
        <v>3</v>
      </c>
      <c r="W121" s="262">
        <v>0.8</v>
      </c>
      <c r="X121" s="263">
        <f>W121-K121</f>
        <v>0.60000000000000009</v>
      </c>
      <c r="Y121" s="264">
        <f>IF(K121&lt;&gt;0,(W121/K121)-1,"NEW")</f>
        <v>3</v>
      </c>
      <c r="Z121" s="262">
        <f>W121*0.2</f>
        <v>0.16000000000000003</v>
      </c>
      <c r="AA121" s="265">
        <f>IF(U121&gt;0,W121/U121,0)</f>
        <v>0.2</v>
      </c>
      <c r="AB121" s="266">
        <f>AA121-N121</f>
        <v>0</v>
      </c>
      <c r="AC121" s="267">
        <v>114</v>
      </c>
      <c r="AD121" s="268">
        <f>(AC121-O121)*-1</f>
        <v>24</v>
      </c>
      <c r="AE121" s="269">
        <v>0.16</v>
      </c>
      <c r="AF121" s="270">
        <f>AE121/W121</f>
        <v>0.19999999999999998</v>
      </c>
      <c r="AG121" s="59"/>
      <c r="AH121" s="59"/>
      <c r="AI121" s="59"/>
      <c r="AJ121" s="322">
        <v>4</v>
      </c>
      <c r="AK121" s="323">
        <f>AJ121-X121</f>
        <v>3.4</v>
      </c>
      <c r="AL121" s="324">
        <v>0.8</v>
      </c>
      <c r="AM121" s="325">
        <f>AL121-Z121</f>
        <v>0.64</v>
      </c>
      <c r="AN121" s="326">
        <f>IF(Z121&lt;&gt;0,(AL121/W121)-1,"NEW")</f>
        <v>0</v>
      </c>
      <c r="AO121" s="324">
        <f>AL121*0.2</f>
        <v>0.16000000000000003</v>
      </c>
      <c r="AP121" s="327">
        <f>IF(AJ121&gt;0,AL121/AJ121,0)</f>
        <v>0.2</v>
      </c>
      <c r="AQ121" s="328">
        <f>AP121-AC121</f>
        <v>-113.8</v>
      </c>
      <c r="AR121" s="329">
        <v>114</v>
      </c>
      <c r="AS121" s="330">
        <f>(AR121-AD121)*-1</f>
        <v>-90</v>
      </c>
      <c r="AT121" s="331">
        <v>0.16</v>
      </c>
      <c r="AU121" s="332">
        <f>AT121/AL121</f>
        <v>0.19999999999999998</v>
      </c>
      <c r="AV121" s="59"/>
      <c r="AW121" s="59"/>
      <c r="AX121" s="59"/>
      <c r="AY121" s="205">
        <v>4</v>
      </c>
      <c r="AZ121" s="206">
        <f>AY121-AJ121</f>
        <v>0</v>
      </c>
      <c r="BA121" s="207">
        <v>0.8</v>
      </c>
      <c r="BB121" s="208">
        <f>BA121-AL121</f>
        <v>0</v>
      </c>
      <c r="BC121" s="209">
        <f>IF(AO121&lt;&gt;0,(BA121/AL121)-1,"NEW")</f>
        <v>0</v>
      </c>
      <c r="BD121" s="207">
        <f>BA121*0.2</f>
        <v>0.16000000000000003</v>
      </c>
      <c r="BE121" s="210">
        <f>IF(AY121&gt;0,BA121/AY121,0)</f>
        <v>0.2</v>
      </c>
      <c r="BF121" s="211">
        <f>BE121-AP121</f>
        <v>0</v>
      </c>
      <c r="BG121" s="212">
        <v>114</v>
      </c>
      <c r="BH121" s="213">
        <f>(BG121-AR121)*-1</f>
        <v>0</v>
      </c>
      <c r="BI121" s="214">
        <v>0.16</v>
      </c>
      <c r="BJ121" s="215">
        <f>BI121/BA121</f>
        <v>0.19999999999999998</v>
      </c>
      <c r="BK121" s="59"/>
      <c r="BL121" s="59"/>
      <c r="BM121" s="59"/>
    </row>
    <row r="122" spans="1:65" x14ac:dyDescent="0.2">
      <c r="A122" s="99" t="s">
        <v>77</v>
      </c>
      <c r="B122" s="104"/>
      <c r="C122" s="15">
        <v>2</v>
      </c>
      <c r="D122" s="56">
        <v>0.42</v>
      </c>
      <c r="E122" s="56">
        <f>D122*0.2</f>
        <v>8.4000000000000005E-2</v>
      </c>
      <c r="F122" s="58">
        <f>IF(C122&gt;0,D122/C122,0)</f>
        <v>0.21</v>
      </c>
      <c r="G122" s="18">
        <v>62</v>
      </c>
      <c r="H122" s="21"/>
      <c r="I122" s="41">
        <v>3</v>
      </c>
      <c r="J122" s="42">
        <f>I122-C122</f>
        <v>1</v>
      </c>
      <c r="K122" s="43">
        <v>0.57000000000000006</v>
      </c>
      <c r="L122" s="44">
        <f>K122-D122</f>
        <v>0.15000000000000008</v>
      </c>
      <c r="M122" s="43">
        <f>K122*0.2</f>
        <v>0.11400000000000002</v>
      </c>
      <c r="N122" s="45">
        <f>IF(I122&gt;0,K122/I122,0)</f>
        <v>0.19000000000000003</v>
      </c>
      <c r="O122" s="46">
        <v>89</v>
      </c>
      <c r="P122" s="42">
        <f>(O122-G122)*-1</f>
        <v>-27</v>
      </c>
      <c r="Q122" s="47">
        <v>0.02</v>
      </c>
      <c r="R122" s="59"/>
      <c r="S122" s="59"/>
      <c r="T122" s="59"/>
      <c r="U122" s="260">
        <v>4</v>
      </c>
      <c r="V122" s="261">
        <f>U122-I122</f>
        <v>1</v>
      </c>
      <c r="W122" s="262">
        <v>0.77</v>
      </c>
      <c r="X122" s="263">
        <f>W122-K122</f>
        <v>0.19999999999999996</v>
      </c>
      <c r="Y122" s="264">
        <f>IF(K122&lt;&gt;0,(W122/K122)-1,"NEW")</f>
        <v>0.35087719298245612</v>
      </c>
      <c r="Z122" s="262">
        <f>W122*0.2</f>
        <v>0.15400000000000003</v>
      </c>
      <c r="AA122" s="265">
        <f>IF(U122&gt;0,W122/U122,0)</f>
        <v>0.1925</v>
      </c>
      <c r="AB122" s="266">
        <f>AA122-N122</f>
        <v>2.4999999999999745E-3</v>
      </c>
      <c r="AC122" s="267">
        <v>115</v>
      </c>
      <c r="AD122" s="268">
        <f>(AC122-O122)*-1</f>
        <v>-26</v>
      </c>
      <c r="AE122" s="269">
        <v>0.03</v>
      </c>
      <c r="AF122" s="270">
        <f>AE122/W122</f>
        <v>3.896103896103896E-2</v>
      </c>
      <c r="AG122" s="59"/>
      <c r="AH122" s="59"/>
      <c r="AI122" s="59"/>
      <c r="AJ122" s="322">
        <v>4</v>
      </c>
      <c r="AK122" s="323">
        <f>AJ122-X122</f>
        <v>3.8</v>
      </c>
      <c r="AL122" s="324">
        <v>0.77</v>
      </c>
      <c r="AM122" s="325">
        <f>AL122-Z122</f>
        <v>0.61599999999999999</v>
      </c>
      <c r="AN122" s="326">
        <f>IF(Z122&lt;&gt;0,(AL122/W122)-1,"NEW")</f>
        <v>0</v>
      </c>
      <c r="AO122" s="324">
        <f>AL122*0.2</f>
        <v>0.15400000000000003</v>
      </c>
      <c r="AP122" s="327">
        <f>IF(AJ122&gt;0,AL122/AJ122,0)</f>
        <v>0.1925</v>
      </c>
      <c r="AQ122" s="328">
        <f>AP122-AC122</f>
        <v>-114.8075</v>
      </c>
      <c r="AR122" s="329">
        <v>115</v>
      </c>
      <c r="AS122" s="330">
        <f>(AR122-AD122)*-1</f>
        <v>-141</v>
      </c>
      <c r="AT122" s="331">
        <v>0.03</v>
      </c>
      <c r="AU122" s="332">
        <f>AT122/AL122</f>
        <v>3.896103896103896E-2</v>
      </c>
      <c r="AV122" s="59"/>
      <c r="AW122" s="59"/>
      <c r="AX122" s="59"/>
      <c r="AY122" s="205">
        <v>4</v>
      </c>
      <c r="AZ122" s="206">
        <f>AY122-AJ122</f>
        <v>0</v>
      </c>
      <c r="BA122" s="207">
        <v>0.77</v>
      </c>
      <c r="BB122" s="208">
        <f>BA122-AL122</f>
        <v>0</v>
      </c>
      <c r="BC122" s="209">
        <f>IF(AO122&lt;&gt;0,(BA122/AL122)-1,"NEW")</f>
        <v>0</v>
      </c>
      <c r="BD122" s="207">
        <f>BA122*0.2</f>
        <v>0.15400000000000003</v>
      </c>
      <c r="BE122" s="210">
        <f>IF(AY122&gt;0,BA122/AY122,0)</f>
        <v>0.1925</v>
      </c>
      <c r="BF122" s="211">
        <f>BE122-AP122</f>
        <v>0</v>
      </c>
      <c r="BG122" s="212">
        <v>115</v>
      </c>
      <c r="BH122" s="213">
        <f>(BG122-AR122)*-1</f>
        <v>0</v>
      </c>
      <c r="BI122" s="214">
        <v>0.03</v>
      </c>
      <c r="BJ122" s="215">
        <f>BI122/BA122</f>
        <v>3.896103896103896E-2</v>
      </c>
      <c r="BK122" s="59"/>
      <c r="BL122" s="59"/>
      <c r="BM122" s="59"/>
    </row>
    <row r="123" spans="1:65" x14ac:dyDescent="0.2">
      <c r="A123" s="103" t="s">
        <v>230</v>
      </c>
      <c r="B123" s="104">
        <v>372</v>
      </c>
      <c r="C123" s="15">
        <v>6</v>
      </c>
      <c r="D123" s="56">
        <v>3.65</v>
      </c>
      <c r="E123" s="56">
        <f>D123*0.2</f>
        <v>0.73</v>
      </c>
      <c r="F123" s="58">
        <f>IF(C123&gt;0,D123/C123,0)</f>
        <v>0.60833333333333328</v>
      </c>
      <c r="G123" s="18">
        <v>37</v>
      </c>
      <c r="H123" s="21"/>
      <c r="I123" s="41">
        <v>7</v>
      </c>
      <c r="J123" s="42">
        <f>I123-C123</f>
        <v>1</v>
      </c>
      <c r="K123" s="43">
        <v>3.85</v>
      </c>
      <c r="L123" s="44">
        <f>K123-D123</f>
        <v>0.20000000000000018</v>
      </c>
      <c r="M123" s="43">
        <f>K123*0.2</f>
        <v>0.77</v>
      </c>
      <c r="N123" s="45">
        <f>IF(I123&gt;0,K123/I123,0)</f>
        <v>0.55000000000000004</v>
      </c>
      <c r="O123" s="46">
        <v>61</v>
      </c>
      <c r="P123" s="42">
        <f>(O123-G123)*-1</f>
        <v>-24</v>
      </c>
      <c r="Q123" s="47">
        <v>0.1</v>
      </c>
      <c r="R123" s="59"/>
      <c r="S123" s="59"/>
      <c r="T123" s="59"/>
      <c r="U123" s="260">
        <v>7</v>
      </c>
      <c r="V123" s="261">
        <f>U123-I123</f>
        <v>0</v>
      </c>
      <c r="W123" s="262">
        <v>3.85</v>
      </c>
      <c r="X123" s="263">
        <f>W123-K123</f>
        <v>0</v>
      </c>
      <c r="Y123" s="264">
        <f>IF(K123&lt;&gt;0,(W123/K123)-1,"NEW")</f>
        <v>0</v>
      </c>
      <c r="Z123" s="262">
        <f>W123*0.2</f>
        <v>0.77</v>
      </c>
      <c r="AA123" s="265">
        <f>IF(U123&gt;0,W123/U123,0)</f>
        <v>0.55000000000000004</v>
      </c>
      <c r="AB123" s="266">
        <f>AA123-N123</f>
        <v>0</v>
      </c>
      <c r="AC123" s="267">
        <v>83</v>
      </c>
      <c r="AD123" s="268">
        <f>(AC123-O123)*-1</f>
        <v>-22</v>
      </c>
      <c r="AE123" s="269">
        <v>0.1</v>
      </c>
      <c r="AF123" s="270">
        <f>AE123/W123</f>
        <v>2.5974025974025976E-2</v>
      </c>
      <c r="AG123" s="59"/>
      <c r="AH123" s="59"/>
      <c r="AI123" s="59"/>
      <c r="AJ123" s="322">
        <v>7</v>
      </c>
      <c r="AK123" s="323">
        <f>AJ123-X123</f>
        <v>7</v>
      </c>
      <c r="AL123" s="324">
        <v>3.85</v>
      </c>
      <c r="AM123" s="325">
        <f>AL123-Z123</f>
        <v>3.08</v>
      </c>
      <c r="AN123" s="326">
        <f>IF(Z123&lt;&gt;0,(AL123/W123)-1,"NEW")</f>
        <v>0</v>
      </c>
      <c r="AO123" s="324">
        <f>AL123*0.2</f>
        <v>0.77</v>
      </c>
      <c r="AP123" s="327">
        <f>IF(AJ123&gt;0,AL123/AJ123,0)</f>
        <v>0.55000000000000004</v>
      </c>
      <c r="AQ123" s="328">
        <f>AP123-AC123</f>
        <v>-82.45</v>
      </c>
      <c r="AR123" s="329">
        <v>83</v>
      </c>
      <c r="AS123" s="330">
        <f>(AR123-AD123)*-1</f>
        <v>-105</v>
      </c>
      <c r="AT123" s="331">
        <v>0.1</v>
      </c>
      <c r="AU123" s="332">
        <f>AT123/AL123</f>
        <v>2.5974025974025976E-2</v>
      </c>
      <c r="AV123" s="59"/>
      <c r="AW123" s="59"/>
      <c r="AX123" s="59"/>
      <c r="AY123" s="205">
        <v>3</v>
      </c>
      <c r="AZ123" s="206">
        <f>AY123-AJ123</f>
        <v>-4</v>
      </c>
      <c r="BA123" s="207">
        <v>0.45</v>
      </c>
      <c r="BB123" s="208">
        <f>BA123-AL123</f>
        <v>-3.4</v>
      </c>
      <c r="BC123" s="209">
        <f>IF(AO123&lt;&gt;0,(BA123/AL123)-1,"NEW")</f>
        <v>-0.88311688311688308</v>
      </c>
      <c r="BD123" s="207">
        <f>BA123*0.2</f>
        <v>9.0000000000000011E-2</v>
      </c>
      <c r="BE123" s="210">
        <f>IF(AY123&gt;0,BA123/AY123,0)</f>
        <v>0.15</v>
      </c>
      <c r="BF123" s="211">
        <f>BE123-AP123</f>
        <v>-0.4</v>
      </c>
      <c r="BG123" s="212">
        <v>116</v>
      </c>
      <c r="BH123" s="213">
        <f>(BG123-AR123)*-1</f>
        <v>-33</v>
      </c>
      <c r="BI123" s="214">
        <v>0.1</v>
      </c>
      <c r="BJ123" s="215">
        <f>BI123/BA123</f>
        <v>0.22222222222222224</v>
      </c>
      <c r="BK123" s="59"/>
      <c r="BL123" s="59"/>
      <c r="BM123" s="59"/>
    </row>
    <row r="124" spans="1:65" x14ac:dyDescent="0.2">
      <c r="A124" s="99" t="s">
        <v>29</v>
      </c>
      <c r="B124" s="104">
        <v>79</v>
      </c>
      <c r="C124" s="15">
        <v>0</v>
      </c>
      <c r="D124" s="56">
        <v>0</v>
      </c>
      <c r="E124" s="56">
        <f>D124*0.2</f>
        <v>0</v>
      </c>
      <c r="F124" s="58">
        <f>IF(C124&gt;0,D124/C124,0)</f>
        <v>0</v>
      </c>
      <c r="G124" s="18">
        <v>126</v>
      </c>
      <c r="H124" s="21"/>
      <c r="I124" s="41">
        <v>1</v>
      </c>
      <c r="J124" s="42">
        <f>I124-C124</f>
        <v>1</v>
      </c>
      <c r="K124" s="43">
        <v>7.5</v>
      </c>
      <c r="L124" s="44">
        <f>K124-D124</f>
        <v>7.5</v>
      </c>
      <c r="M124" s="43">
        <f>K124*0.2</f>
        <v>1.5</v>
      </c>
      <c r="N124" s="45">
        <f>IF(I124&gt;0,K124/I124,0)</f>
        <v>7.5</v>
      </c>
      <c r="O124" s="46">
        <v>126</v>
      </c>
      <c r="P124" s="42">
        <f>(O124-G124)*-1</f>
        <v>0</v>
      </c>
      <c r="Q124" s="47"/>
      <c r="R124" s="59"/>
      <c r="S124" s="59"/>
      <c r="T124" s="59"/>
      <c r="U124" s="260">
        <v>3</v>
      </c>
      <c r="V124" s="261">
        <f>U124-I124</f>
        <v>2</v>
      </c>
      <c r="W124" s="262">
        <v>17.350000000000001</v>
      </c>
      <c r="X124" s="263">
        <f>W124-K124</f>
        <v>9.8500000000000014</v>
      </c>
      <c r="Y124" s="264">
        <f>IF(K124&lt;&gt;0,(W124/K124)-1,"NEW")</f>
        <v>1.3133333333333335</v>
      </c>
      <c r="Z124" s="262">
        <f>W124*0.2</f>
        <v>3.4700000000000006</v>
      </c>
      <c r="AA124" s="265">
        <f>IF(U124&gt;0,W124/U124,0)</f>
        <v>5.7833333333333341</v>
      </c>
      <c r="AB124" s="266">
        <f>AA124-N124</f>
        <v>-1.7166666666666659</v>
      </c>
      <c r="AC124" s="267">
        <v>116</v>
      </c>
      <c r="AD124" s="268">
        <f>(AC124-O124)*-1</f>
        <v>10</v>
      </c>
      <c r="AE124" s="269">
        <v>0</v>
      </c>
      <c r="AF124" s="270">
        <f>AE124/W124</f>
        <v>0</v>
      </c>
      <c r="AG124" s="59"/>
      <c r="AH124" s="59"/>
      <c r="AI124" s="59"/>
      <c r="AJ124" s="322">
        <v>3</v>
      </c>
      <c r="AK124" s="323">
        <f>AJ124-X124</f>
        <v>-6.8500000000000014</v>
      </c>
      <c r="AL124" s="324">
        <v>17.350000000000001</v>
      </c>
      <c r="AM124" s="325">
        <f>AL124-Z124</f>
        <v>13.88</v>
      </c>
      <c r="AN124" s="326">
        <f>IF(Z124&lt;&gt;0,(AL124/W124)-1,"NEW")</f>
        <v>0</v>
      </c>
      <c r="AO124" s="324">
        <f>AL124*0.2</f>
        <v>3.4700000000000006</v>
      </c>
      <c r="AP124" s="327">
        <f>IF(AJ124&gt;0,AL124/AJ124,0)</f>
        <v>5.7833333333333341</v>
      </c>
      <c r="AQ124" s="328">
        <f>AP124-AC124</f>
        <v>-110.21666666666667</v>
      </c>
      <c r="AR124" s="329">
        <v>116</v>
      </c>
      <c r="AS124" s="330">
        <f>(AR124-AD124)*-1</f>
        <v>-106</v>
      </c>
      <c r="AT124" s="331">
        <v>0</v>
      </c>
      <c r="AU124" s="332">
        <f>AT124/AL124</f>
        <v>0</v>
      </c>
      <c r="AV124" s="59"/>
      <c r="AW124" s="59"/>
      <c r="AX124" s="59"/>
      <c r="AY124" s="205">
        <v>3</v>
      </c>
      <c r="AZ124" s="206">
        <f>AY124-AJ124</f>
        <v>0</v>
      </c>
      <c r="BA124" s="207">
        <v>17.350000000000001</v>
      </c>
      <c r="BB124" s="208">
        <f>BA124-AL124</f>
        <v>0</v>
      </c>
      <c r="BC124" s="209">
        <f>IF(AO124&lt;&gt;0,(BA124/AL124)-1,"NEW")</f>
        <v>0</v>
      </c>
      <c r="BD124" s="207">
        <f>BA124*0.2</f>
        <v>3.4700000000000006</v>
      </c>
      <c r="BE124" s="210">
        <f>IF(AY124&gt;0,BA124/AY124,0)</f>
        <v>5.7833333333333341</v>
      </c>
      <c r="BF124" s="211">
        <f>BE124-AP124</f>
        <v>0</v>
      </c>
      <c r="BG124" s="212">
        <v>117</v>
      </c>
      <c r="BH124" s="213">
        <f>(BG124-AR124)*-1</f>
        <v>-1</v>
      </c>
      <c r="BI124" s="214">
        <v>0</v>
      </c>
      <c r="BJ124" s="215">
        <f>BI124/BA124</f>
        <v>0</v>
      </c>
      <c r="BK124" s="59"/>
      <c r="BL124" s="59"/>
      <c r="BM124" s="59"/>
    </row>
    <row r="125" spans="1:65" x14ac:dyDescent="0.2">
      <c r="A125" s="99" t="s">
        <v>25</v>
      </c>
      <c r="B125" s="104">
        <v>303</v>
      </c>
      <c r="C125" s="15">
        <v>0</v>
      </c>
      <c r="D125" s="56">
        <v>0</v>
      </c>
      <c r="E125" s="56">
        <f>D125*0.2</f>
        <v>0</v>
      </c>
      <c r="F125" s="58">
        <f>IF(C125&gt;0,D125/C125,0)</f>
        <v>0</v>
      </c>
      <c r="G125" s="18">
        <v>125</v>
      </c>
      <c r="H125" s="21"/>
      <c r="I125" s="41">
        <v>1</v>
      </c>
      <c r="J125" s="42">
        <f>I125-C125</f>
        <v>1</v>
      </c>
      <c r="K125" s="43">
        <v>11</v>
      </c>
      <c r="L125" s="44">
        <f>K125-D125</f>
        <v>11</v>
      </c>
      <c r="M125" s="43">
        <f>K125*0.2</f>
        <v>2.2000000000000002</v>
      </c>
      <c r="N125" s="45">
        <f>IF(I125&gt;0,K125/I125,0)</f>
        <v>11</v>
      </c>
      <c r="O125" s="46">
        <v>125</v>
      </c>
      <c r="P125" s="42">
        <f>(O125-G125)*-1</f>
        <v>0</v>
      </c>
      <c r="Q125" s="47">
        <v>0.02</v>
      </c>
      <c r="R125" s="59"/>
      <c r="S125" s="59"/>
      <c r="T125" s="59"/>
      <c r="U125" s="260">
        <v>3</v>
      </c>
      <c r="V125" s="261">
        <f>U125-I125</f>
        <v>2</v>
      </c>
      <c r="W125" s="262">
        <v>16.5</v>
      </c>
      <c r="X125" s="263">
        <f>W125-K125</f>
        <v>5.5</v>
      </c>
      <c r="Y125" s="264">
        <f>IF(K125&lt;&gt;0,(W125/K125)-1,"NEW")</f>
        <v>0.5</v>
      </c>
      <c r="Z125" s="262">
        <f>W125*0.2</f>
        <v>3.3000000000000003</v>
      </c>
      <c r="AA125" s="265">
        <f>IF(U125&gt;0,W125/U125,0)</f>
        <v>5.5</v>
      </c>
      <c r="AB125" s="266">
        <f>AA125-N125</f>
        <v>-5.5</v>
      </c>
      <c r="AC125" s="267">
        <v>117</v>
      </c>
      <c r="AD125" s="268">
        <f>(AC125-O125)*-1</f>
        <v>8</v>
      </c>
      <c r="AE125" s="269">
        <v>0.06</v>
      </c>
      <c r="AF125" s="270">
        <f>AE125/W125</f>
        <v>3.6363636363636364E-3</v>
      </c>
      <c r="AG125" s="59"/>
      <c r="AH125" s="59"/>
      <c r="AI125" s="59"/>
      <c r="AJ125" s="322">
        <v>3</v>
      </c>
      <c r="AK125" s="323">
        <f>AJ125-X125</f>
        <v>-2.5</v>
      </c>
      <c r="AL125" s="324">
        <v>16.5</v>
      </c>
      <c r="AM125" s="325">
        <f>AL125-Z125</f>
        <v>13.2</v>
      </c>
      <c r="AN125" s="326">
        <f>IF(Z125&lt;&gt;0,(AL125/W125)-1,"NEW")</f>
        <v>0</v>
      </c>
      <c r="AO125" s="324">
        <f>AL125*0.2</f>
        <v>3.3000000000000003</v>
      </c>
      <c r="AP125" s="327">
        <f>IF(AJ125&gt;0,AL125/AJ125,0)</f>
        <v>5.5</v>
      </c>
      <c r="AQ125" s="328">
        <f>AP125-AC125</f>
        <v>-111.5</v>
      </c>
      <c r="AR125" s="329">
        <v>117</v>
      </c>
      <c r="AS125" s="330">
        <f>(AR125-AD125)*-1</f>
        <v>-109</v>
      </c>
      <c r="AT125" s="331">
        <v>0.06</v>
      </c>
      <c r="AU125" s="332">
        <f>AT125/AL125</f>
        <v>3.6363636363636364E-3</v>
      </c>
      <c r="AV125" s="59"/>
      <c r="AW125" s="59"/>
      <c r="AX125" s="59"/>
      <c r="AY125" s="205">
        <v>3</v>
      </c>
      <c r="AZ125" s="206">
        <f>AY125-AJ125</f>
        <v>0</v>
      </c>
      <c r="BA125" s="207">
        <v>16.5</v>
      </c>
      <c r="BB125" s="208">
        <f>BA125-AL125</f>
        <v>0</v>
      </c>
      <c r="BC125" s="209">
        <f>IF(AO125&lt;&gt;0,(BA125/AL125)-1,"NEW")</f>
        <v>0</v>
      </c>
      <c r="BD125" s="207">
        <f>BA125*0.2</f>
        <v>3.3000000000000003</v>
      </c>
      <c r="BE125" s="210">
        <f>IF(AY125&gt;0,BA125/AY125,0)</f>
        <v>5.5</v>
      </c>
      <c r="BF125" s="211">
        <f>BE125-AP125</f>
        <v>0</v>
      </c>
      <c r="BG125" s="212">
        <v>118</v>
      </c>
      <c r="BH125" s="213">
        <f>(BG125-AR125)*-1</f>
        <v>-1</v>
      </c>
      <c r="BI125" s="214">
        <v>0.06</v>
      </c>
      <c r="BJ125" s="215">
        <f>BI125/BA125</f>
        <v>3.6363636363636364E-3</v>
      </c>
      <c r="BK125" s="59"/>
      <c r="BL125" s="59"/>
      <c r="BM125" s="59"/>
    </row>
    <row r="126" spans="1:65" x14ac:dyDescent="0.2">
      <c r="A126" s="99" t="s">
        <v>30</v>
      </c>
      <c r="B126" s="104"/>
      <c r="C126" s="15">
        <v>0</v>
      </c>
      <c r="D126" s="56">
        <v>0</v>
      </c>
      <c r="E126" s="56">
        <f>D126*0.2</f>
        <v>0</v>
      </c>
      <c r="F126" s="58">
        <f>IF(C126&gt;0,D126/C126,0)</f>
        <v>0</v>
      </c>
      <c r="G126" s="18">
        <v>116</v>
      </c>
      <c r="H126" s="21"/>
      <c r="I126" s="41">
        <v>2</v>
      </c>
      <c r="J126" s="42">
        <f>I126-C126</f>
        <v>2</v>
      </c>
      <c r="K126" s="43">
        <v>6.45</v>
      </c>
      <c r="L126" s="44">
        <f>K126-D126</f>
        <v>6.45</v>
      </c>
      <c r="M126" s="43">
        <f>K126*0.2</f>
        <v>1.29</v>
      </c>
      <c r="N126" s="45">
        <f>IF(I126&gt;0,K126/I126,0)</f>
        <v>3.2250000000000001</v>
      </c>
      <c r="O126" s="46">
        <v>103</v>
      </c>
      <c r="P126" s="42">
        <f>(O126-G126)*-1</f>
        <v>13</v>
      </c>
      <c r="Q126" s="47">
        <v>0.04</v>
      </c>
      <c r="R126" s="59"/>
      <c r="S126" s="59"/>
      <c r="T126" s="59"/>
      <c r="U126" s="260">
        <v>3</v>
      </c>
      <c r="V126" s="261">
        <f>U126-I126</f>
        <v>1</v>
      </c>
      <c r="W126" s="262">
        <v>8.6999999999999993</v>
      </c>
      <c r="X126" s="263">
        <f>W126-K126</f>
        <v>2.2499999999999991</v>
      </c>
      <c r="Y126" s="264">
        <f>IF(K126&lt;&gt;0,(W126/K126)-1,"NEW")</f>
        <v>0.34883720930232553</v>
      </c>
      <c r="Z126" s="262">
        <f>W126*0.2</f>
        <v>1.74</v>
      </c>
      <c r="AA126" s="265">
        <f>IF(U126&gt;0,W126/U126,0)</f>
        <v>2.9</v>
      </c>
      <c r="AB126" s="266">
        <f>AA126-N126</f>
        <v>-0.32500000000000018</v>
      </c>
      <c r="AC126" s="267">
        <v>118</v>
      </c>
      <c r="AD126" s="268">
        <f>(AC126-O126)*-1</f>
        <v>-15</v>
      </c>
      <c r="AE126" s="269">
        <v>0.05</v>
      </c>
      <c r="AF126" s="270">
        <f>AE126/W126</f>
        <v>5.74712643678161E-3</v>
      </c>
      <c r="AG126" s="59"/>
      <c r="AH126" s="59"/>
      <c r="AI126" s="59"/>
      <c r="AJ126" s="322">
        <v>3</v>
      </c>
      <c r="AK126" s="323">
        <f>AJ126-X126</f>
        <v>0.75000000000000089</v>
      </c>
      <c r="AL126" s="324">
        <v>8.6999999999999993</v>
      </c>
      <c r="AM126" s="325">
        <f>AL126-Z126</f>
        <v>6.9599999999999991</v>
      </c>
      <c r="AN126" s="326">
        <f>IF(Z126&lt;&gt;0,(AL126/W126)-1,"NEW")</f>
        <v>0</v>
      </c>
      <c r="AO126" s="324">
        <f>AL126*0.2</f>
        <v>1.74</v>
      </c>
      <c r="AP126" s="327">
        <f>IF(AJ126&gt;0,AL126/AJ126,0)</f>
        <v>2.9</v>
      </c>
      <c r="AQ126" s="328">
        <f>AP126-AC126</f>
        <v>-115.1</v>
      </c>
      <c r="AR126" s="329">
        <v>118</v>
      </c>
      <c r="AS126" s="330">
        <f>(AR126-AD126)*-1</f>
        <v>-133</v>
      </c>
      <c r="AT126" s="331">
        <v>0.05</v>
      </c>
      <c r="AU126" s="332">
        <f>AT126/AL126</f>
        <v>5.74712643678161E-3</v>
      </c>
      <c r="AV126" s="59"/>
      <c r="AW126" s="59"/>
      <c r="AX126" s="59"/>
      <c r="AY126" s="205">
        <v>3</v>
      </c>
      <c r="AZ126" s="206">
        <f>AY126-AJ126</f>
        <v>0</v>
      </c>
      <c r="BA126" s="207">
        <v>8.6999999999999993</v>
      </c>
      <c r="BB126" s="208">
        <f>BA126-AL126</f>
        <v>0</v>
      </c>
      <c r="BC126" s="209">
        <f>IF(AO126&lt;&gt;0,(BA126/AL126)-1,"NEW")</f>
        <v>0</v>
      </c>
      <c r="BD126" s="207">
        <f>BA126*0.2</f>
        <v>1.74</v>
      </c>
      <c r="BE126" s="210">
        <f>IF(AY126&gt;0,BA126/AY126,0)</f>
        <v>2.9</v>
      </c>
      <c r="BF126" s="211">
        <f>BE126-AP126</f>
        <v>0</v>
      </c>
      <c r="BG126" s="212">
        <v>119</v>
      </c>
      <c r="BH126" s="213">
        <f>(BG126-AR126)*-1</f>
        <v>-1</v>
      </c>
      <c r="BI126" s="214">
        <v>0.05</v>
      </c>
      <c r="BJ126" s="215">
        <f>BI126/BA126</f>
        <v>5.74712643678161E-3</v>
      </c>
      <c r="BK126" s="59"/>
      <c r="BL126" s="59"/>
      <c r="BM126" s="59"/>
    </row>
    <row r="127" spans="1:65" x14ac:dyDescent="0.2">
      <c r="A127" s="95" t="s">
        <v>195</v>
      </c>
      <c r="B127" s="104"/>
      <c r="C127" s="15">
        <v>0</v>
      </c>
      <c r="D127" s="56">
        <v>0</v>
      </c>
      <c r="E127" s="56">
        <f>D127*0.2</f>
        <v>0</v>
      </c>
      <c r="F127" s="58">
        <f>IF(C127&gt;0,D127/C127,0)</f>
        <v>0</v>
      </c>
      <c r="G127" s="18">
        <v>153</v>
      </c>
      <c r="H127" s="21"/>
      <c r="I127" s="41">
        <v>0</v>
      </c>
      <c r="J127" s="42">
        <f>I127-C127</f>
        <v>0</v>
      </c>
      <c r="K127" s="43">
        <v>0</v>
      </c>
      <c r="L127" s="44">
        <f>K127-D127</f>
        <v>0</v>
      </c>
      <c r="M127" s="43">
        <f>K127*0.2</f>
        <v>0</v>
      </c>
      <c r="N127" s="45">
        <f>IF(I127&gt;0,K127/I127,0)</f>
        <v>0</v>
      </c>
      <c r="O127" s="46">
        <v>153</v>
      </c>
      <c r="P127" s="42">
        <f>(O127-G127)*-1</f>
        <v>0</v>
      </c>
      <c r="Q127" s="47"/>
      <c r="R127" s="59"/>
      <c r="S127" s="59"/>
      <c r="T127" s="59"/>
      <c r="U127" s="260">
        <v>3</v>
      </c>
      <c r="V127" s="261">
        <f>U127-I127</f>
        <v>3</v>
      </c>
      <c r="W127" s="262">
        <v>2.9</v>
      </c>
      <c r="X127" s="263">
        <f>W127-K127</f>
        <v>2.9</v>
      </c>
      <c r="Y127" s="264" t="str">
        <f>IF(K127&lt;&gt;0,(W127/K127)-1,"NEW")</f>
        <v>NEW</v>
      </c>
      <c r="Z127" s="262">
        <f>W127*0.2</f>
        <v>0.57999999999999996</v>
      </c>
      <c r="AA127" s="265">
        <f>IF(U127&gt;0,W127/U127,0)</f>
        <v>0.96666666666666667</v>
      </c>
      <c r="AB127" s="266">
        <f>AA127-N127</f>
        <v>0.96666666666666667</v>
      </c>
      <c r="AC127" s="267">
        <v>119</v>
      </c>
      <c r="AD127" s="268">
        <f>(AC127-O127)*-1</f>
        <v>34</v>
      </c>
      <c r="AE127" s="269">
        <v>0.06</v>
      </c>
      <c r="AF127" s="270">
        <f>AE127/W127</f>
        <v>2.0689655172413793E-2</v>
      </c>
      <c r="AG127" s="59"/>
      <c r="AH127" s="59"/>
      <c r="AI127" s="59"/>
      <c r="AJ127" s="322">
        <v>3</v>
      </c>
      <c r="AK127" s="323">
        <f>AJ127-X127</f>
        <v>0.10000000000000009</v>
      </c>
      <c r="AL127" s="324">
        <v>2.9</v>
      </c>
      <c r="AM127" s="325">
        <f>AL127-Z127</f>
        <v>2.3199999999999998</v>
      </c>
      <c r="AN127" s="326">
        <f>IF(Z127&lt;&gt;0,(AL127/W127)-1,"NEW")</f>
        <v>0</v>
      </c>
      <c r="AO127" s="324">
        <f>AL127*0.2</f>
        <v>0.57999999999999996</v>
      </c>
      <c r="AP127" s="327">
        <f>IF(AJ127&gt;0,AL127/AJ127,0)</f>
        <v>0.96666666666666667</v>
      </c>
      <c r="AQ127" s="328">
        <f>AP127-AC127</f>
        <v>-118.03333333333333</v>
      </c>
      <c r="AR127" s="329">
        <v>119</v>
      </c>
      <c r="AS127" s="330">
        <f>(AR127-AD127)*-1</f>
        <v>-85</v>
      </c>
      <c r="AT127" s="331">
        <v>0.06</v>
      </c>
      <c r="AU127" s="332">
        <f>AT127/AL127</f>
        <v>2.0689655172413793E-2</v>
      </c>
      <c r="AV127" s="59"/>
      <c r="AW127" s="59"/>
      <c r="AX127" s="59"/>
      <c r="AY127" s="205">
        <v>3</v>
      </c>
      <c r="AZ127" s="206">
        <f>AY127-AJ127</f>
        <v>0</v>
      </c>
      <c r="BA127" s="207">
        <v>2.9</v>
      </c>
      <c r="BB127" s="208">
        <f>BA127-AL127</f>
        <v>0</v>
      </c>
      <c r="BC127" s="209">
        <f>IF(AO127&lt;&gt;0,(BA127/AL127)-1,"NEW")</f>
        <v>0</v>
      </c>
      <c r="BD127" s="207">
        <f>BA127*0.2</f>
        <v>0.57999999999999996</v>
      </c>
      <c r="BE127" s="210">
        <f>IF(AY127&gt;0,BA127/AY127,0)</f>
        <v>0.96666666666666667</v>
      </c>
      <c r="BF127" s="211">
        <f>BE127-AP127</f>
        <v>0</v>
      </c>
      <c r="BG127" s="212">
        <v>120</v>
      </c>
      <c r="BH127" s="213">
        <f>(BG127-AR127)*-1</f>
        <v>-1</v>
      </c>
      <c r="BI127" s="214">
        <v>0.06</v>
      </c>
      <c r="BJ127" s="215">
        <f>BI127/BA127</f>
        <v>2.0689655172413793E-2</v>
      </c>
      <c r="BK127" s="59"/>
      <c r="BL127" s="59"/>
      <c r="BM127" s="59"/>
    </row>
    <row r="128" spans="1:65" x14ac:dyDescent="0.2">
      <c r="A128" s="103" t="s">
        <v>223</v>
      </c>
      <c r="B128" s="104"/>
      <c r="C128" s="15">
        <v>0</v>
      </c>
      <c r="D128" s="56">
        <v>0</v>
      </c>
      <c r="E128" s="56">
        <f>D128*0.2</f>
        <v>0</v>
      </c>
      <c r="F128" s="58">
        <f>IF(C128&gt;0,D128/C128,0)</f>
        <v>0</v>
      </c>
      <c r="G128" s="18">
        <v>176</v>
      </c>
      <c r="H128" s="21"/>
      <c r="I128" s="41">
        <v>0</v>
      </c>
      <c r="J128" s="42">
        <f>I128-C128</f>
        <v>0</v>
      </c>
      <c r="K128" s="43">
        <v>0</v>
      </c>
      <c r="L128" s="44">
        <f>K128-D128</f>
        <v>0</v>
      </c>
      <c r="M128" s="43">
        <f>K128*0.2</f>
        <v>0</v>
      </c>
      <c r="N128" s="45">
        <f>IF(I128&gt;0,K128/I128,0)</f>
        <v>0</v>
      </c>
      <c r="O128" s="46">
        <v>176</v>
      </c>
      <c r="P128" s="42">
        <f>(O128-G128)*-1</f>
        <v>0</v>
      </c>
      <c r="Q128" s="47">
        <v>0</v>
      </c>
      <c r="R128" s="59"/>
      <c r="S128" s="59"/>
      <c r="T128" s="59"/>
      <c r="U128" s="260">
        <v>3</v>
      </c>
      <c r="V128" s="261">
        <f>U128-I128</f>
        <v>3</v>
      </c>
      <c r="W128" s="262">
        <v>1.8</v>
      </c>
      <c r="X128" s="263">
        <f>W128-K128</f>
        <v>1.8</v>
      </c>
      <c r="Y128" s="264" t="str">
        <f>IF(K128&lt;&gt;0,(W128/K128)-1,"NEW")</f>
        <v>NEW</v>
      </c>
      <c r="Z128" s="262">
        <f>W128*0.2</f>
        <v>0.36000000000000004</v>
      </c>
      <c r="AA128" s="265">
        <f>IF(U128&gt;0,W128/U128,0)</f>
        <v>0.6</v>
      </c>
      <c r="AB128" s="266">
        <f>AA128-N128</f>
        <v>0.6</v>
      </c>
      <c r="AC128" s="267">
        <v>120</v>
      </c>
      <c r="AD128" s="268">
        <f>(AC128-O128)*-1</f>
        <v>56</v>
      </c>
      <c r="AE128" s="269">
        <v>0.04</v>
      </c>
      <c r="AF128" s="270">
        <f>AE128/W128</f>
        <v>2.2222222222222223E-2</v>
      </c>
      <c r="AG128" s="59"/>
      <c r="AH128" s="59"/>
      <c r="AI128" s="59"/>
      <c r="AJ128" s="322">
        <v>3</v>
      </c>
      <c r="AK128" s="323">
        <f>AJ128-X128</f>
        <v>1.2</v>
      </c>
      <c r="AL128" s="324">
        <v>1.8</v>
      </c>
      <c r="AM128" s="325">
        <f>AL128-Z128</f>
        <v>1.44</v>
      </c>
      <c r="AN128" s="326">
        <f>IF(Z128&lt;&gt;0,(AL128/W128)-1,"NEW")</f>
        <v>0</v>
      </c>
      <c r="AO128" s="324">
        <f>AL128*0.2</f>
        <v>0.36000000000000004</v>
      </c>
      <c r="AP128" s="327">
        <f>IF(AJ128&gt;0,AL128/AJ128,0)</f>
        <v>0.6</v>
      </c>
      <c r="AQ128" s="328">
        <f>AP128-AC128</f>
        <v>-119.4</v>
      </c>
      <c r="AR128" s="329">
        <v>120</v>
      </c>
      <c r="AS128" s="330">
        <f>(AR128-AD128)*-1</f>
        <v>-64</v>
      </c>
      <c r="AT128" s="331">
        <v>0.04</v>
      </c>
      <c r="AU128" s="332">
        <f>AT128/AL128</f>
        <v>2.2222222222222223E-2</v>
      </c>
      <c r="AV128" s="59"/>
      <c r="AW128" s="59"/>
      <c r="AX128" s="59"/>
      <c r="AY128" s="205">
        <v>3</v>
      </c>
      <c r="AZ128" s="206">
        <f>AY128-AJ128</f>
        <v>0</v>
      </c>
      <c r="BA128" s="207">
        <v>1.8</v>
      </c>
      <c r="BB128" s="208">
        <f>BA128-AL128</f>
        <v>0</v>
      </c>
      <c r="BC128" s="209">
        <f>IF(AO128&lt;&gt;0,(BA128/AL128)-1,"NEW")</f>
        <v>0</v>
      </c>
      <c r="BD128" s="207">
        <f>BA128*0.2</f>
        <v>0.36000000000000004</v>
      </c>
      <c r="BE128" s="210">
        <f>IF(AY128&gt;0,BA128/AY128,0)</f>
        <v>0.6</v>
      </c>
      <c r="BF128" s="211">
        <f>BE128-AP128</f>
        <v>0</v>
      </c>
      <c r="BG128" s="212">
        <v>121</v>
      </c>
      <c r="BH128" s="213">
        <f>(BG128-AR128)*-1</f>
        <v>-1</v>
      </c>
      <c r="BI128" s="214">
        <v>0.04</v>
      </c>
      <c r="BJ128" s="215">
        <f>BI128/BA128</f>
        <v>2.2222222222222223E-2</v>
      </c>
      <c r="BK128" s="59"/>
      <c r="BL128" s="59"/>
      <c r="BM128" s="59"/>
    </row>
    <row r="129" spans="1:65" x14ac:dyDescent="0.2">
      <c r="A129" s="99" t="s">
        <v>73</v>
      </c>
      <c r="B129" s="104">
        <v>266</v>
      </c>
      <c r="C129" s="15">
        <v>2</v>
      </c>
      <c r="D129" s="56">
        <v>0.75</v>
      </c>
      <c r="E129" s="56">
        <f>D129*0.2</f>
        <v>0.15000000000000002</v>
      </c>
      <c r="F129" s="58">
        <f>IF(C129&gt;0,D129/C129,0)</f>
        <v>0.375</v>
      </c>
      <c r="G129" s="18">
        <v>67</v>
      </c>
      <c r="H129" s="21"/>
      <c r="I129" s="41">
        <v>2</v>
      </c>
      <c r="J129" s="42">
        <f>I129-C129</f>
        <v>0</v>
      </c>
      <c r="K129" s="43">
        <v>0.75</v>
      </c>
      <c r="L129" s="44">
        <f>K129-D129</f>
        <v>0</v>
      </c>
      <c r="M129" s="43">
        <f>K129*0.2</f>
        <v>0.15000000000000002</v>
      </c>
      <c r="N129" s="45">
        <f>IF(I129&gt;0,K129/I129,0)</f>
        <v>0.375</v>
      </c>
      <c r="O129" s="46">
        <v>98</v>
      </c>
      <c r="P129" s="42">
        <f>(O129-G129)*-1</f>
        <v>-31</v>
      </c>
      <c r="Q129" s="47"/>
      <c r="R129" s="59"/>
      <c r="S129" s="59"/>
      <c r="T129" s="59"/>
      <c r="U129" s="260">
        <v>3</v>
      </c>
      <c r="V129" s="261">
        <f>U129-I129</f>
        <v>1</v>
      </c>
      <c r="W129" s="262">
        <v>1</v>
      </c>
      <c r="X129" s="263">
        <f>W129-K129</f>
        <v>0.25</v>
      </c>
      <c r="Y129" s="264">
        <f>IF(K129&lt;&gt;0,(W129/K129)-1,"NEW")</f>
        <v>0.33333333333333326</v>
      </c>
      <c r="Z129" s="262">
        <f>W129*0.2</f>
        <v>0.2</v>
      </c>
      <c r="AA129" s="265">
        <f>IF(U129&gt;0,W129/U129,0)</f>
        <v>0.33333333333333331</v>
      </c>
      <c r="AB129" s="266">
        <f>AA129-N129</f>
        <v>-4.1666666666666685E-2</v>
      </c>
      <c r="AC129" s="267">
        <v>121</v>
      </c>
      <c r="AD129" s="268">
        <f>(AC129-O129)*-1</f>
        <v>-23</v>
      </c>
      <c r="AE129" s="269">
        <v>0.01</v>
      </c>
      <c r="AF129" s="270">
        <f>AE129/W129</f>
        <v>0.01</v>
      </c>
      <c r="AG129" s="59"/>
      <c r="AH129" s="59"/>
      <c r="AI129" s="59"/>
      <c r="AJ129" s="322">
        <v>3</v>
      </c>
      <c r="AK129" s="323">
        <f>AJ129-X129</f>
        <v>2.75</v>
      </c>
      <c r="AL129" s="324">
        <v>1</v>
      </c>
      <c r="AM129" s="325">
        <f>AL129-Z129</f>
        <v>0.8</v>
      </c>
      <c r="AN129" s="326">
        <f>IF(Z129&lt;&gt;0,(AL129/W129)-1,"NEW")</f>
        <v>0</v>
      </c>
      <c r="AO129" s="324">
        <f>AL129*0.2</f>
        <v>0.2</v>
      </c>
      <c r="AP129" s="327">
        <f>IF(AJ129&gt;0,AL129/AJ129,0)</f>
        <v>0.33333333333333331</v>
      </c>
      <c r="AQ129" s="328">
        <f>AP129-AC129</f>
        <v>-120.66666666666667</v>
      </c>
      <c r="AR129" s="329">
        <v>121</v>
      </c>
      <c r="AS129" s="330">
        <f>(AR129-AD129)*-1</f>
        <v>-144</v>
      </c>
      <c r="AT129" s="331">
        <v>0.01</v>
      </c>
      <c r="AU129" s="332">
        <f>AT129/AL129</f>
        <v>0.01</v>
      </c>
      <c r="AV129" s="59"/>
      <c r="AW129" s="59"/>
      <c r="AX129" s="59"/>
      <c r="AY129" s="205">
        <v>3</v>
      </c>
      <c r="AZ129" s="206">
        <f>AY129-AJ129</f>
        <v>0</v>
      </c>
      <c r="BA129" s="207">
        <v>1</v>
      </c>
      <c r="BB129" s="208">
        <f>BA129-AL129</f>
        <v>0</v>
      </c>
      <c r="BC129" s="209">
        <f>IF(AO129&lt;&gt;0,(BA129/AL129)-1,"NEW")</f>
        <v>0</v>
      </c>
      <c r="BD129" s="207">
        <f>BA129*0.2</f>
        <v>0.2</v>
      </c>
      <c r="BE129" s="210">
        <f>IF(AY129&gt;0,BA129/AY129,0)</f>
        <v>0.33333333333333331</v>
      </c>
      <c r="BF129" s="211">
        <f>BE129-AP129</f>
        <v>0</v>
      </c>
      <c r="BG129" s="212">
        <v>122</v>
      </c>
      <c r="BH129" s="213">
        <f>(BG129-AR129)*-1</f>
        <v>-1</v>
      </c>
      <c r="BI129" s="214">
        <v>0.01</v>
      </c>
      <c r="BJ129" s="215">
        <f>BI129/BA129</f>
        <v>0.01</v>
      </c>
      <c r="BK129" s="59"/>
      <c r="BL129" s="59"/>
      <c r="BM129" s="59"/>
    </row>
    <row r="130" spans="1:65" x14ac:dyDescent="0.2">
      <c r="A130" s="99" t="s">
        <v>126</v>
      </c>
      <c r="B130" s="104"/>
      <c r="C130" s="15">
        <v>0</v>
      </c>
      <c r="D130" s="56">
        <v>0</v>
      </c>
      <c r="E130" s="56">
        <f>D130*0.2</f>
        <v>0</v>
      </c>
      <c r="F130" s="58">
        <f>IF(C130&gt;0,D130/C130,0)</f>
        <v>0</v>
      </c>
      <c r="G130" s="18">
        <v>142</v>
      </c>
      <c r="H130" s="21"/>
      <c r="I130" s="41">
        <v>1</v>
      </c>
      <c r="J130" s="42">
        <f>I130-C130</f>
        <v>1</v>
      </c>
      <c r="K130" s="43">
        <v>0.2</v>
      </c>
      <c r="L130" s="44">
        <f>K130-D130</f>
        <v>0.2</v>
      </c>
      <c r="M130" s="43">
        <f>K130*0.2</f>
        <v>4.0000000000000008E-2</v>
      </c>
      <c r="N130" s="45">
        <f>IF(I130&gt;0,K130/I130,0)</f>
        <v>0.2</v>
      </c>
      <c r="O130" s="46">
        <v>140</v>
      </c>
      <c r="P130" s="42">
        <f>(O130-G130)*-1</f>
        <v>2</v>
      </c>
      <c r="Q130" s="47">
        <v>0.01</v>
      </c>
      <c r="R130" s="59"/>
      <c r="S130" s="59"/>
      <c r="T130" s="59"/>
      <c r="U130" s="260">
        <v>3</v>
      </c>
      <c r="V130" s="261">
        <f>U130-I130</f>
        <v>2</v>
      </c>
      <c r="W130" s="262">
        <v>0.9</v>
      </c>
      <c r="X130" s="263">
        <f>W130-K130</f>
        <v>0.7</v>
      </c>
      <c r="Y130" s="264">
        <f>IF(K130&lt;&gt;0,(W130/K130)-1,"NEW")</f>
        <v>3.5</v>
      </c>
      <c r="Z130" s="262">
        <f>W130*0.2</f>
        <v>0.18000000000000002</v>
      </c>
      <c r="AA130" s="265">
        <f>IF(U130&gt;0,W130/U130,0)</f>
        <v>0.3</v>
      </c>
      <c r="AB130" s="266">
        <f>AA130-N130</f>
        <v>9.9999999999999978E-2</v>
      </c>
      <c r="AC130" s="267">
        <v>122</v>
      </c>
      <c r="AD130" s="268">
        <f>(AC130-O130)*-1</f>
        <v>18</v>
      </c>
      <c r="AE130" s="269">
        <v>0.03</v>
      </c>
      <c r="AF130" s="270">
        <f>AE130/W130</f>
        <v>3.3333333333333333E-2</v>
      </c>
      <c r="AG130" s="59"/>
      <c r="AH130" s="59"/>
      <c r="AI130" s="59"/>
      <c r="AJ130" s="322">
        <v>3</v>
      </c>
      <c r="AK130" s="323">
        <f>AJ130-X130</f>
        <v>2.2999999999999998</v>
      </c>
      <c r="AL130" s="324">
        <v>0.9</v>
      </c>
      <c r="AM130" s="325">
        <f>AL130-Z130</f>
        <v>0.72</v>
      </c>
      <c r="AN130" s="326">
        <f>IF(Z130&lt;&gt;0,(AL130/W130)-1,"NEW")</f>
        <v>0</v>
      </c>
      <c r="AO130" s="324">
        <f>AL130*0.2</f>
        <v>0.18000000000000002</v>
      </c>
      <c r="AP130" s="327">
        <f>IF(AJ130&gt;0,AL130/AJ130,0)</f>
        <v>0.3</v>
      </c>
      <c r="AQ130" s="328">
        <f>AP130-AC130</f>
        <v>-121.7</v>
      </c>
      <c r="AR130" s="329">
        <v>122</v>
      </c>
      <c r="AS130" s="330">
        <f>(AR130-AD130)*-1</f>
        <v>-104</v>
      </c>
      <c r="AT130" s="331">
        <v>0.03</v>
      </c>
      <c r="AU130" s="332">
        <f>AT130/AL130</f>
        <v>3.3333333333333333E-2</v>
      </c>
      <c r="AV130" s="59"/>
      <c r="AW130" s="59"/>
      <c r="AX130" s="59"/>
      <c r="AY130" s="205">
        <v>3</v>
      </c>
      <c r="AZ130" s="206">
        <f>AY130-AJ130</f>
        <v>0</v>
      </c>
      <c r="BA130" s="207">
        <v>0.9</v>
      </c>
      <c r="BB130" s="208">
        <f>BA130-AL130</f>
        <v>0</v>
      </c>
      <c r="BC130" s="209">
        <f>IF(AO130&lt;&gt;0,(BA130/AL130)-1,"NEW")</f>
        <v>0</v>
      </c>
      <c r="BD130" s="207">
        <f>BA130*0.2</f>
        <v>0.18000000000000002</v>
      </c>
      <c r="BE130" s="210">
        <f>IF(AY130&gt;0,BA130/AY130,0)</f>
        <v>0.3</v>
      </c>
      <c r="BF130" s="211">
        <f>BE130-AP130</f>
        <v>0</v>
      </c>
      <c r="BG130" s="212">
        <v>123</v>
      </c>
      <c r="BH130" s="213">
        <f>(BG130-AR130)*-1</f>
        <v>-1</v>
      </c>
      <c r="BI130" s="214">
        <v>0.03</v>
      </c>
      <c r="BJ130" s="215">
        <f>BI130/BA130</f>
        <v>3.3333333333333333E-2</v>
      </c>
      <c r="BK130" s="59"/>
      <c r="BL130" s="59"/>
      <c r="BM130" s="59"/>
    </row>
    <row r="131" spans="1:65" x14ac:dyDescent="0.2">
      <c r="A131" s="99" t="s">
        <v>144</v>
      </c>
      <c r="B131" s="104"/>
      <c r="C131" s="15">
        <v>1</v>
      </c>
      <c r="D131" s="56">
        <v>0.2</v>
      </c>
      <c r="E131" s="56">
        <f>D131*0.2</f>
        <v>4.0000000000000008E-2</v>
      </c>
      <c r="F131" s="58">
        <f>IF(C131&gt;0,D131/C131,0)</f>
        <v>0.2</v>
      </c>
      <c r="G131" s="18">
        <v>82</v>
      </c>
      <c r="H131" s="21"/>
      <c r="I131" s="41">
        <v>1</v>
      </c>
      <c r="J131" s="42">
        <f>I131-C131</f>
        <v>0</v>
      </c>
      <c r="K131" s="43">
        <v>0.2</v>
      </c>
      <c r="L131" s="44">
        <f>K131-D131</f>
        <v>0</v>
      </c>
      <c r="M131" s="43">
        <f>K131*0.2</f>
        <v>4.0000000000000008E-2</v>
      </c>
      <c r="N131" s="45">
        <f>IF(I131&gt;0,K131/I131,0)</f>
        <v>0.2</v>
      </c>
      <c r="O131" s="46">
        <v>119</v>
      </c>
      <c r="P131" s="42">
        <f>(O131-G131)*-1</f>
        <v>-37</v>
      </c>
      <c r="Q131" s="47"/>
      <c r="R131" s="59"/>
      <c r="S131" s="59"/>
      <c r="T131" s="59"/>
      <c r="U131" s="260">
        <v>3</v>
      </c>
      <c r="V131" s="261">
        <f>U131-I131</f>
        <v>2</v>
      </c>
      <c r="W131" s="262">
        <v>0.85</v>
      </c>
      <c r="X131" s="263">
        <f>W131-K131</f>
        <v>0.64999999999999991</v>
      </c>
      <c r="Y131" s="264">
        <f>IF(K131&lt;&gt;0,(W131/K131)-1,"NEW")</f>
        <v>3.25</v>
      </c>
      <c r="Z131" s="262">
        <f>W131*0.2</f>
        <v>0.17</v>
      </c>
      <c r="AA131" s="265">
        <f>IF(U131&gt;0,W131/U131,0)</f>
        <v>0.28333333333333333</v>
      </c>
      <c r="AB131" s="266">
        <f>AA131-N131</f>
        <v>8.3333333333333315E-2</v>
      </c>
      <c r="AC131" s="267">
        <v>123</v>
      </c>
      <c r="AD131" s="268">
        <f>(AC131-O131)*-1</f>
        <v>-4</v>
      </c>
      <c r="AE131" s="269">
        <v>0.04</v>
      </c>
      <c r="AF131" s="270">
        <f>AE131/W131</f>
        <v>4.7058823529411764E-2</v>
      </c>
      <c r="AG131" s="59"/>
      <c r="AH131" s="59"/>
      <c r="AI131" s="59"/>
      <c r="AJ131" s="322">
        <v>3</v>
      </c>
      <c r="AK131" s="323">
        <f>AJ131-X131</f>
        <v>2.35</v>
      </c>
      <c r="AL131" s="324">
        <v>0.85</v>
      </c>
      <c r="AM131" s="325">
        <f>AL131-Z131</f>
        <v>0.67999999999999994</v>
      </c>
      <c r="AN131" s="326">
        <f>IF(Z131&lt;&gt;0,(AL131/W131)-1,"NEW")</f>
        <v>0</v>
      </c>
      <c r="AO131" s="324">
        <f>AL131*0.2</f>
        <v>0.17</v>
      </c>
      <c r="AP131" s="327">
        <f>IF(AJ131&gt;0,AL131/AJ131,0)</f>
        <v>0.28333333333333333</v>
      </c>
      <c r="AQ131" s="328">
        <f>AP131-AC131</f>
        <v>-122.71666666666667</v>
      </c>
      <c r="AR131" s="329">
        <v>123</v>
      </c>
      <c r="AS131" s="330">
        <f>(AR131-AD131)*-1</f>
        <v>-127</v>
      </c>
      <c r="AT131" s="331">
        <v>0.04</v>
      </c>
      <c r="AU131" s="332">
        <f>AT131/AL131</f>
        <v>4.7058823529411764E-2</v>
      </c>
      <c r="AV131" s="59"/>
      <c r="AW131" s="59"/>
      <c r="AX131" s="59"/>
      <c r="AY131" s="205">
        <v>3</v>
      </c>
      <c r="AZ131" s="206">
        <f>AY131-AJ131</f>
        <v>0</v>
      </c>
      <c r="BA131" s="207">
        <v>0.85</v>
      </c>
      <c r="BB131" s="208">
        <f>BA131-AL131</f>
        <v>0</v>
      </c>
      <c r="BC131" s="209">
        <f>IF(AO131&lt;&gt;0,(BA131/AL131)-1,"NEW")</f>
        <v>0</v>
      </c>
      <c r="BD131" s="207">
        <f>BA131*0.2</f>
        <v>0.17</v>
      </c>
      <c r="BE131" s="210">
        <f>IF(AY131&gt;0,BA131/AY131,0)</f>
        <v>0.28333333333333333</v>
      </c>
      <c r="BF131" s="211">
        <f>BE131-AP131</f>
        <v>0</v>
      </c>
      <c r="BG131" s="212">
        <v>124</v>
      </c>
      <c r="BH131" s="213">
        <f>(BG131-AR131)*-1</f>
        <v>-1</v>
      </c>
      <c r="BI131" s="214">
        <v>0.04</v>
      </c>
      <c r="BJ131" s="215">
        <f>BI131/BA131</f>
        <v>4.7058823529411764E-2</v>
      </c>
      <c r="BK131" s="59"/>
      <c r="BL131" s="59"/>
      <c r="BM131" s="59"/>
    </row>
    <row r="132" spans="1:65" x14ac:dyDescent="0.2">
      <c r="A132" s="99" t="s">
        <v>81</v>
      </c>
      <c r="B132" s="104"/>
      <c r="C132" s="15">
        <v>1</v>
      </c>
      <c r="D132" s="56">
        <v>0.4</v>
      </c>
      <c r="E132" s="56">
        <f>D132*0.2</f>
        <v>8.0000000000000016E-2</v>
      </c>
      <c r="F132" s="58">
        <f>IF(C132&gt;0,D132/C132,0)</f>
        <v>0.4</v>
      </c>
      <c r="G132" s="18">
        <v>77</v>
      </c>
      <c r="H132" s="21"/>
      <c r="I132" s="41">
        <v>1</v>
      </c>
      <c r="J132" s="42">
        <f>I132-C132</f>
        <v>0</v>
      </c>
      <c r="K132" s="43">
        <v>0.4</v>
      </c>
      <c r="L132" s="44">
        <f>K132-D132</f>
        <v>0</v>
      </c>
      <c r="M132" s="43">
        <f>K132*0.2</f>
        <v>8.0000000000000016E-2</v>
      </c>
      <c r="N132" s="45">
        <f>IF(I132&gt;0,K132/I132,0)</f>
        <v>0.4</v>
      </c>
      <c r="O132" s="46">
        <v>114</v>
      </c>
      <c r="P132" s="42">
        <f>(O132-G132)*-1</f>
        <v>-37</v>
      </c>
      <c r="Q132" s="47"/>
      <c r="R132" s="59"/>
      <c r="S132" s="59"/>
      <c r="T132" s="59"/>
      <c r="U132" s="260">
        <v>3</v>
      </c>
      <c r="V132" s="261">
        <f>U132-I132</f>
        <v>2</v>
      </c>
      <c r="W132" s="262">
        <v>0.8</v>
      </c>
      <c r="X132" s="263">
        <f>W132-K132</f>
        <v>0.4</v>
      </c>
      <c r="Y132" s="264">
        <f>IF(K132&lt;&gt;0,(W132/K132)-1,"NEW")</f>
        <v>1</v>
      </c>
      <c r="Z132" s="262">
        <f>W132*0.2</f>
        <v>0.16000000000000003</v>
      </c>
      <c r="AA132" s="265">
        <f>IF(U132&gt;0,W132/U132,0)</f>
        <v>0.26666666666666666</v>
      </c>
      <c r="AB132" s="266">
        <f>AA132-N132</f>
        <v>-0.13333333333333336</v>
      </c>
      <c r="AC132" s="267">
        <v>124</v>
      </c>
      <c r="AD132" s="268">
        <f>(AC132-O132)*-1</f>
        <v>-10</v>
      </c>
      <c r="AE132" s="269">
        <v>0.04</v>
      </c>
      <c r="AF132" s="270">
        <f>AE132/W132</f>
        <v>4.9999999999999996E-2</v>
      </c>
      <c r="AG132" s="59"/>
      <c r="AH132" s="59"/>
      <c r="AI132" s="59"/>
      <c r="AJ132" s="322">
        <v>3</v>
      </c>
      <c r="AK132" s="323">
        <f>AJ132-X132</f>
        <v>2.6</v>
      </c>
      <c r="AL132" s="324">
        <v>0.8</v>
      </c>
      <c r="AM132" s="325">
        <f>AL132-Z132</f>
        <v>0.64</v>
      </c>
      <c r="AN132" s="326">
        <f>IF(Z132&lt;&gt;0,(AL132/W132)-1,"NEW")</f>
        <v>0</v>
      </c>
      <c r="AO132" s="324">
        <f>AL132*0.2</f>
        <v>0.16000000000000003</v>
      </c>
      <c r="AP132" s="327">
        <f>IF(AJ132&gt;0,AL132/AJ132,0)</f>
        <v>0.26666666666666666</v>
      </c>
      <c r="AQ132" s="328">
        <f>AP132-AC132</f>
        <v>-123.73333333333333</v>
      </c>
      <c r="AR132" s="329">
        <v>124</v>
      </c>
      <c r="AS132" s="330">
        <f>(AR132-AD132)*-1</f>
        <v>-134</v>
      </c>
      <c r="AT132" s="331">
        <v>0.04</v>
      </c>
      <c r="AU132" s="332">
        <f>AT132/AL132</f>
        <v>4.9999999999999996E-2</v>
      </c>
      <c r="AV132" s="59"/>
      <c r="AW132" s="59"/>
      <c r="AX132" s="59"/>
      <c r="AY132" s="205">
        <v>3</v>
      </c>
      <c r="AZ132" s="206">
        <f>AY132-AJ132</f>
        <v>0</v>
      </c>
      <c r="BA132" s="207">
        <v>0.8</v>
      </c>
      <c r="BB132" s="208">
        <f>BA132-AL132</f>
        <v>0</v>
      </c>
      <c r="BC132" s="209">
        <f>IF(AO132&lt;&gt;0,(BA132/AL132)-1,"NEW")</f>
        <v>0</v>
      </c>
      <c r="BD132" s="207">
        <f>BA132*0.2</f>
        <v>0.16000000000000003</v>
      </c>
      <c r="BE132" s="210">
        <f>IF(AY132&gt;0,BA132/AY132,0)</f>
        <v>0.26666666666666666</v>
      </c>
      <c r="BF132" s="211">
        <f>BE132-AP132</f>
        <v>0</v>
      </c>
      <c r="BG132" s="212">
        <v>125</v>
      </c>
      <c r="BH132" s="213">
        <f>(BG132-AR132)*-1</f>
        <v>-1</v>
      </c>
      <c r="BI132" s="214">
        <v>0.04</v>
      </c>
      <c r="BJ132" s="215">
        <f>BI132/BA132</f>
        <v>4.9999999999999996E-2</v>
      </c>
      <c r="BK132" s="59"/>
      <c r="BL132" s="59"/>
      <c r="BM132" s="59"/>
    </row>
    <row r="133" spans="1:65" x14ac:dyDescent="0.2">
      <c r="A133" s="103" t="s">
        <v>209</v>
      </c>
      <c r="B133" s="104"/>
      <c r="C133" s="15">
        <v>0</v>
      </c>
      <c r="D133" s="56">
        <v>0</v>
      </c>
      <c r="E133" s="56">
        <f>D133*0.2</f>
        <v>0</v>
      </c>
      <c r="F133" s="58">
        <f>IF(C133&gt;0,D133/C133,0)</f>
        <v>0</v>
      </c>
      <c r="G133" s="18">
        <v>166</v>
      </c>
      <c r="H133" s="21"/>
      <c r="I133" s="41">
        <v>0</v>
      </c>
      <c r="J133" s="42">
        <f>I133-C133</f>
        <v>0</v>
      </c>
      <c r="K133" s="43">
        <v>0</v>
      </c>
      <c r="L133" s="44">
        <f>K133-D133</f>
        <v>0</v>
      </c>
      <c r="M133" s="43">
        <f>K133*0.2</f>
        <v>0</v>
      </c>
      <c r="N133" s="45">
        <f>IF(I133&gt;0,K133/I133,0)</f>
        <v>0</v>
      </c>
      <c r="O133" s="46">
        <v>166</v>
      </c>
      <c r="P133" s="42">
        <f>(O133-G133)*-1</f>
        <v>0</v>
      </c>
      <c r="Q133" s="47">
        <v>0</v>
      </c>
      <c r="R133" s="59"/>
      <c r="S133" s="59"/>
      <c r="T133" s="59"/>
      <c r="U133" s="260">
        <v>3</v>
      </c>
      <c r="V133" s="261">
        <f>U133-I133</f>
        <v>3</v>
      </c>
      <c r="W133" s="262">
        <v>0.75</v>
      </c>
      <c r="X133" s="263">
        <f>W133-K133</f>
        <v>0.75</v>
      </c>
      <c r="Y133" s="264" t="str">
        <f>IF(K133&lt;&gt;0,(W133/K133)-1,"NEW")</f>
        <v>NEW</v>
      </c>
      <c r="Z133" s="262">
        <f>W133*0.2</f>
        <v>0.15000000000000002</v>
      </c>
      <c r="AA133" s="265">
        <f>IF(U133&gt;0,W133/U133,0)</f>
        <v>0.25</v>
      </c>
      <c r="AB133" s="266">
        <f>AA133-N133</f>
        <v>0.25</v>
      </c>
      <c r="AC133" s="267">
        <v>125</v>
      </c>
      <c r="AD133" s="268">
        <f>(AC133-O133)*-1</f>
        <v>41</v>
      </c>
      <c r="AE133" s="269">
        <v>0.06</v>
      </c>
      <c r="AF133" s="270">
        <f>AE133/W133</f>
        <v>0.08</v>
      </c>
      <c r="AG133" s="59"/>
      <c r="AH133" s="59"/>
      <c r="AI133" s="59"/>
      <c r="AJ133" s="322">
        <v>3</v>
      </c>
      <c r="AK133" s="323">
        <f>AJ133-X133</f>
        <v>2.25</v>
      </c>
      <c r="AL133" s="324">
        <v>0.75</v>
      </c>
      <c r="AM133" s="325">
        <f>AL133-Z133</f>
        <v>0.6</v>
      </c>
      <c r="AN133" s="326">
        <f>IF(Z133&lt;&gt;0,(AL133/W133)-1,"NEW")</f>
        <v>0</v>
      </c>
      <c r="AO133" s="324">
        <f>AL133*0.2</f>
        <v>0.15000000000000002</v>
      </c>
      <c r="AP133" s="327">
        <f>IF(AJ133&gt;0,AL133/AJ133,0)</f>
        <v>0.25</v>
      </c>
      <c r="AQ133" s="328">
        <f>AP133-AC133</f>
        <v>-124.75</v>
      </c>
      <c r="AR133" s="329">
        <v>125</v>
      </c>
      <c r="AS133" s="330">
        <f>(AR133-AD133)*-1</f>
        <v>-84</v>
      </c>
      <c r="AT133" s="331">
        <v>0.06</v>
      </c>
      <c r="AU133" s="332">
        <f>AT133/AL133</f>
        <v>0.08</v>
      </c>
      <c r="AV133" s="59"/>
      <c r="AW133" s="59"/>
      <c r="AX133" s="59"/>
      <c r="AY133" s="205">
        <v>3</v>
      </c>
      <c r="AZ133" s="206">
        <f>AY133-AJ133</f>
        <v>0</v>
      </c>
      <c r="BA133" s="207">
        <v>0.75</v>
      </c>
      <c r="BB133" s="208">
        <f>BA133-AL133</f>
        <v>0</v>
      </c>
      <c r="BC133" s="209">
        <f>IF(AO133&lt;&gt;0,(BA133/AL133)-1,"NEW")</f>
        <v>0</v>
      </c>
      <c r="BD133" s="207">
        <f>BA133*0.2</f>
        <v>0.15000000000000002</v>
      </c>
      <c r="BE133" s="210">
        <f>IF(AY133&gt;0,BA133/AY133,0)</f>
        <v>0.25</v>
      </c>
      <c r="BF133" s="211">
        <f>BE133-AP133</f>
        <v>0</v>
      </c>
      <c r="BG133" s="212">
        <v>126</v>
      </c>
      <c r="BH133" s="213">
        <f>(BG133-AR133)*-1</f>
        <v>-1</v>
      </c>
      <c r="BI133" s="214">
        <v>0.06</v>
      </c>
      <c r="BJ133" s="215">
        <f>BI133/BA133</f>
        <v>0.08</v>
      </c>
      <c r="BK133" s="59"/>
      <c r="BL133" s="59"/>
      <c r="BM133" s="59"/>
    </row>
    <row r="134" spans="1:65" x14ac:dyDescent="0.2">
      <c r="A134" s="99" t="s">
        <v>181</v>
      </c>
      <c r="B134" s="104"/>
      <c r="C134" s="15">
        <v>0</v>
      </c>
      <c r="D134" s="56">
        <v>0</v>
      </c>
      <c r="E134" s="56">
        <f>D134*0.2</f>
        <v>0</v>
      </c>
      <c r="F134" s="58">
        <f>IF(C134&gt;0,D134/C134,0)</f>
        <v>0</v>
      </c>
      <c r="G134" s="18">
        <v>120</v>
      </c>
      <c r="H134" s="21"/>
      <c r="I134" s="41">
        <v>2</v>
      </c>
      <c r="J134" s="42">
        <f>I134-C134</f>
        <v>2</v>
      </c>
      <c r="K134" s="43">
        <v>0.4</v>
      </c>
      <c r="L134" s="44">
        <f>K134-D134</f>
        <v>0.4</v>
      </c>
      <c r="M134" s="43">
        <f>K134*0.2</f>
        <v>8.0000000000000016E-2</v>
      </c>
      <c r="N134" s="45">
        <f>IF(I134&gt;0,K134/I134,0)</f>
        <v>0.2</v>
      </c>
      <c r="O134" s="46">
        <v>107</v>
      </c>
      <c r="P134" s="42">
        <f>(O134-G134)*-1</f>
        <v>13</v>
      </c>
      <c r="Q134" s="47">
        <v>0.02</v>
      </c>
      <c r="R134" s="59"/>
      <c r="S134" s="59"/>
      <c r="T134" s="59"/>
      <c r="U134" s="260">
        <v>3</v>
      </c>
      <c r="V134" s="261">
        <f>U134-I134</f>
        <v>1</v>
      </c>
      <c r="W134" s="262">
        <v>0.7</v>
      </c>
      <c r="X134" s="263">
        <f>W134-K134</f>
        <v>0.29999999999999993</v>
      </c>
      <c r="Y134" s="264">
        <f>IF(K134&lt;&gt;0,(W134/K134)-1,"NEW")</f>
        <v>0.74999999999999978</v>
      </c>
      <c r="Z134" s="262">
        <f>W134*0.2</f>
        <v>0.13999999999999999</v>
      </c>
      <c r="AA134" s="265">
        <f>IF(U134&gt;0,W134/U134,0)</f>
        <v>0.23333333333333331</v>
      </c>
      <c r="AB134" s="266">
        <f>AA134-N134</f>
        <v>3.3333333333333298E-2</v>
      </c>
      <c r="AC134" s="267">
        <v>126</v>
      </c>
      <c r="AD134" s="268">
        <f>(AC134-O134)*-1</f>
        <v>-19</v>
      </c>
      <c r="AE134" s="269">
        <v>0.03</v>
      </c>
      <c r="AF134" s="270">
        <f>AE134/W134</f>
        <v>4.2857142857142858E-2</v>
      </c>
      <c r="AG134" s="59"/>
      <c r="AH134" s="59"/>
      <c r="AI134" s="59"/>
      <c r="AJ134" s="322">
        <v>3</v>
      </c>
      <c r="AK134" s="323">
        <f>AJ134-X134</f>
        <v>2.7</v>
      </c>
      <c r="AL134" s="324">
        <v>0.7</v>
      </c>
      <c r="AM134" s="325">
        <f>AL134-Z134</f>
        <v>0.55999999999999994</v>
      </c>
      <c r="AN134" s="326">
        <f>IF(Z134&lt;&gt;0,(AL134/W134)-1,"NEW")</f>
        <v>0</v>
      </c>
      <c r="AO134" s="324">
        <f>AL134*0.2</f>
        <v>0.13999999999999999</v>
      </c>
      <c r="AP134" s="327">
        <f>IF(AJ134&gt;0,AL134/AJ134,0)</f>
        <v>0.23333333333333331</v>
      </c>
      <c r="AQ134" s="328">
        <f>AP134-AC134</f>
        <v>-125.76666666666667</v>
      </c>
      <c r="AR134" s="329">
        <v>126</v>
      </c>
      <c r="AS134" s="330">
        <f>(AR134-AD134)*-1</f>
        <v>-145</v>
      </c>
      <c r="AT134" s="331">
        <v>0.03</v>
      </c>
      <c r="AU134" s="332">
        <f>AT134/AL134</f>
        <v>4.2857142857142858E-2</v>
      </c>
      <c r="AV134" s="59"/>
      <c r="AW134" s="59"/>
      <c r="AX134" s="59"/>
      <c r="AY134" s="205">
        <v>3</v>
      </c>
      <c r="AZ134" s="206">
        <f>AY134-AJ134</f>
        <v>0</v>
      </c>
      <c r="BA134" s="207">
        <v>0.7</v>
      </c>
      <c r="BB134" s="208">
        <f>BA134-AL134</f>
        <v>0</v>
      </c>
      <c r="BC134" s="209">
        <f>IF(AO134&lt;&gt;0,(BA134/AL134)-1,"NEW")</f>
        <v>0</v>
      </c>
      <c r="BD134" s="207">
        <f>BA134*0.2</f>
        <v>0.13999999999999999</v>
      </c>
      <c r="BE134" s="210">
        <f>IF(AY134&gt;0,BA134/AY134,0)</f>
        <v>0.23333333333333331</v>
      </c>
      <c r="BF134" s="211">
        <f>BE134-AP134</f>
        <v>0</v>
      </c>
      <c r="BG134" s="212">
        <v>127</v>
      </c>
      <c r="BH134" s="213">
        <f>(BG134-AR134)*-1</f>
        <v>-1</v>
      </c>
      <c r="BI134" s="214">
        <v>0.03</v>
      </c>
      <c r="BJ134" s="215">
        <f>BI134/BA134</f>
        <v>4.2857142857142858E-2</v>
      </c>
      <c r="BK134" s="59"/>
      <c r="BL134" s="59"/>
      <c r="BM134" s="59"/>
    </row>
    <row r="135" spans="1:65" x14ac:dyDescent="0.2">
      <c r="A135" s="99" t="s">
        <v>134</v>
      </c>
      <c r="B135" s="104"/>
      <c r="C135" s="15">
        <v>0</v>
      </c>
      <c r="D135" s="56">
        <v>0</v>
      </c>
      <c r="E135" s="56">
        <f>D135*0.2</f>
        <v>0</v>
      </c>
      <c r="F135" s="58">
        <f>IF(C135&gt;0,D135/C135,0)</f>
        <v>0</v>
      </c>
      <c r="G135" s="18">
        <v>143</v>
      </c>
      <c r="H135" s="21"/>
      <c r="I135" s="41">
        <v>0</v>
      </c>
      <c r="J135" s="42">
        <f>I135-C135</f>
        <v>0</v>
      </c>
      <c r="K135" s="43">
        <v>0</v>
      </c>
      <c r="L135" s="44">
        <f>K135-D135</f>
        <v>0</v>
      </c>
      <c r="M135" s="43">
        <f>K135*0.2</f>
        <v>0</v>
      </c>
      <c r="N135" s="45">
        <f>IF(I135&gt;0,K135/I135,0)</f>
        <v>0</v>
      </c>
      <c r="O135" s="46">
        <v>143</v>
      </c>
      <c r="P135" s="42">
        <f>(O135-G135)*-1</f>
        <v>0</v>
      </c>
      <c r="Q135" s="47"/>
      <c r="R135" s="59"/>
      <c r="S135" s="59"/>
      <c r="T135" s="59"/>
      <c r="U135" s="260">
        <v>3</v>
      </c>
      <c r="V135" s="261">
        <f>U135-I135</f>
        <v>3</v>
      </c>
      <c r="W135" s="262">
        <v>0.65</v>
      </c>
      <c r="X135" s="263">
        <f>W135-K135</f>
        <v>0.65</v>
      </c>
      <c r="Y135" s="264" t="str">
        <f>IF(K135&lt;&gt;0,(W135/K135)-1,"NEW")</f>
        <v>NEW</v>
      </c>
      <c r="Z135" s="262">
        <f>W135*0.2</f>
        <v>0.13</v>
      </c>
      <c r="AA135" s="265">
        <f>IF(U135&gt;0,W135/U135,0)</f>
        <v>0.21666666666666667</v>
      </c>
      <c r="AB135" s="266">
        <f>AA135-N135</f>
        <v>0.21666666666666667</v>
      </c>
      <c r="AC135" s="267">
        <v>127</v>
      </c>
      <c r="AD135" s="268">
        <f>(AC135-O135)*-1</f>
        <v>16</v>
      </c>
      <c r="AE135" s="269">
        <v>0.06</v>
      </c>
      <c r="AF135" s="270">
        <f>AE135/W135</f>
        <v>9.2307692307692299E-2</v>
      </c>
      <c r="AG135" s="59"/>
      <c r="AH135" s="59"/>
      <c r="AI135" s="59"/>
      <c r="AJ135" s="322">
        <v>3</v>
      </c>
      <c r="AK135" s="323">
        <f>AJ135-X135</f>
        <v>2.35</v>
      </c>
      <c r="AL135" s="324">
        <v>0.65</v>
      </c>
      <c r="AM135" s="325">
        <f>AL135-Z135</f>
        <v>0.52</v>
      </c>
      <c r="AN135" s="326">
        <f>IF(Z135&lt;&gt;0,(AL135/W135)-1,"NEW")</f>
        <v>0</v>
      </c>
      <c r="AO135" s="324">
        <f>AL135*0.2</f>
        <v>0.13</v>
      </c>
      <c r="AP135" s="327">
        <f>IF(AJ135&gt;0,AL135/AJ135,0)</f>
        <v>0.21666666666666667</v>
      </c>
      <c r="AQ135" s="328">
        <f>AP135-AC135</f>
        <v>-126.78333333333333</v>
      </c>
      <c r="AR135" s="329">
        <v>127</v>
      </c>
      <c r="AS135" s="330">
        <f>(AR135-AD135)*-1</f>
        <v>-111</v>
      </c>
      <c r="AT135" s="331">
        <v>0.06</v>
      </c>
      <c r="AU135" s="332">
        <f>AT135/AL135</f>
        <v>9.2307692307692299E-2</v>
      </c>
      <c r="AV135" s="59"/>
      <c r="AW135" s="59"/>
      <c r="AX135" s="59"/>
      <c r="AY135" s="205">
        <v>3</v>
      </c>
      <c r="AZ135" s="206">
        <f>AY135-AJ135</f>
        <v>0</v>
      </c>
      <c r="BA135" s="207">
        <v>0.65</v>
      </c>
      <c r="BB135" s="208">
        <f>BA135-AL135</f>
        <v>0</v>
      </c>
      <c r="BC135" s="209">
        <f>IF(AO135&lt;&gt;0,(BA135/AL135)-1,"NEW")</f>
        <v>0</v>
      </c>
      <c r="BD135" s="207">
        <f>BA135*0.2</f>
        <v>0.13</v>
      </c>
      <c r="BE135" s="210">
        <f>IF(AY135&gt;0,BA135/AY135,0)</f>
        <v>0.21666666666666667</v>
      </c>
      <c r="BF135" s="211">
        <f>BE135-AP135</f>
        <v>0</v>
      </c>
      <c r="BG135" s="212">
        <v>128</v>
      </c>
      <c r="BH135" s="213">
        <f>(BG135-AR135)*-1</f>
        <v>-1</v>
      </c>
      <c r="BI135" s="214">
        <v>0.06</v>
      </c>
      <c r="BJ135" s="215">
        <f>BI135/BA135</f>
        <v>9.2307692307692299E-2</v>
      </c>
      <c r="BK135" s="59"/>
      <c r="BL135" s="59"/>
      <c r="BM135" s="59"/>
    </row>
    <row r="136" spans="1:65" x14ac:dyDescent="0.2">
      <c r="A136" s="103" t="s">
        <v>222</v>
      </c>
      <c r="B136" s="104"/>
      <c r="C136" s="15">
        <v>0</v>
      </c>
      <c r="D136" s="56">
        <v>0</v>
      </c>
      <c r="E136" s="56">
        <f>D136*0.2</f>
        <v>0</v>
      </c>
      <c r="F136" s="58">
        <f>IF(C136&gt;0,D136/C136,0)</f>
        <v>0</v>
      </c>
      <c r="G136" s="18">
        <v>175</v>
      </c>
      <c r="H136" s="21"/>
      <c r="I136" s="41">
        <v>0</v>
      </c>
      <c r="J136" s="42">
        <f>I136-C136</f>
        <v>0</v>
      </c>
      <c r="K136" s="43">
        <v>0</v>
      </c>
      <c r="L136" s="44">
        <f>K136-D136</f>
        <v>0</v>
      </c>
      <c r="M136" s="43">
        <f>K136*0.2</f>
        <v>0</v>
      </c>
      <c r="N136" s="45">
        <f>IF(I136&gt;0,K136/I136,0)</f>
        <v>0</v>
      </c>
      <c r="O136" s="46">
        <v>175</v>
      </c>
      <c r="P136" s="42">
        <f>(O136-G136)*-1</f>
        <v>0</v>
      </c>
      <c r="Q136" s="47">
        <v>0</v>
      </c>
      <c r="R136" s="59"/>
      <c r="S136" s="59"/>
      <c r="T136" s="59"/>
      <c r="U136" s="260">
        <v>3</v>
      </c>
      <c r="V136" s="261">
        <f>U136-I136</f>
        <v>3</v>
      </c>
      <c r="W136" s="262">
        <v>0.6</v>
      </c>
      <c r="X136" s="263">
        <f>W136-K136</f>
        <v>0.6</v>
      </c>
      <c r="Y136" s="264" t="str">
        <f>IF(K136&lt;&gt;0,(W136/K136)-1,"NEW")</f>
        <v>NEW</v>
      </c>
      <c r="Z136" s="262">
        <f>W136*0.2</f>
        <v>0.12</v>
      </c>
      <c r="AA136" s="265">
        <f>IF(U136&gt;0,W136/U136,0)</f>
        <v>0.19999999999999998</v>
      </c>
      <c r="AB136" s="266">
        <f>AA136-N136</f>
        <v>0.19999999999999998</v>
      </c>
      <c r="AC136" s="267">
        <v>128</v>
      </c>
      <c r="AD136" s="268">
        <f>(AC136-O136)*-1</f>
        <v>47</v>
      </c>
      <c r="AE136" s="269">
        <v>0.06</v>
      </c>
      <c r="AF136" s="270">
        <f>AE136/W136</f>
        <v>0.1</v>
      </c>
      <c r="AG136" s="59"/>
      <c r="AH136" s="59"/>
      <c r="AI136" s="59"/>
      <c r="AJ136" s="322">
        <v>3</v>
      </c>
      <c r="AK136" s="323">
        <f>AJ136-X136</f>
        <v>2.4</v>
      </c>
      <c r="AL136" s="324">
        <v>0.6</v>
      </c>
      <c r="AM136" s="325">
        <f>AL136-Z136</f>
        <v>0.48</v>
      </c>
      <c r="AN136" s="326">
        <f>IF(Z136&lt;&gt;0,(AL136/W136)-1,"NEW")</f>
        <v>0</v>
      </c>
      <c r="AO136" s="324">
        <f>AL136*0.2</f>
        <v>0.12</v>
      </c>
      <c r="AP136" s="327">
        <f>IF(AJ136&gt;0,AL136/AJ136,0)</f>
        <v>0.19999999999999998</v>
      </c>
      <c r="AQ136" s="328">
        <f>AP136-AC136</f>
        <v>-127.8</v>
      </c>
      <c r="AR136" s="329">
        <v>128</v>
      </c>
      <c r="AS136" s="330">
        <f>(AR136-AD136)*-1</f>
        <v>-81</v>
      </c>
      <c r="AT136" s="331">
        <v>0.06</v>
      </c>
      <c r="AU136" s="332">
        <f>AT136/AL136</f>
        <v>0.1</v>
      </c>
      <c r="AV136" s="59"/>
      <c r="AW136" s="59"/>
      <c r="AX136" s="59"/>
      <c r="AY136" s="205">
        <v>3</v>
      </c>
      <c r="AZ136" s="206">
        <f>AY136-AJ136</f>
        <v>0</v>
      </c>
      <c r="BA136" s="207">
        <v>0.6</v>
      </c>
      <c r="BB136" s="208">
        <f>BA136-AL136</f>
        <v>0</v>
      </c>
      <c r="BC136" s="209">
        <f>IF(AO136&lt;&gt;0,(BA136/AL136)-1,"NEW")</f>
        <v>0</v>
      </c>
      <c r="BD136" s="207">
        <f>BA136*0.2</f>
        <v>0.12</v>
      </c>
      <c r="BE136" s="210">
        <f>IF(AY136&gt;0,BA136/AY136,0)</f>
        <v>0.19999999999999998</v>
      </c>
      <c r="BF136" s="211">
        <f>BE136-AP136</f>
        <v>0</v>
      </c>
      <c r="BG136" s="212">
        <v>129</v>
      </c>
      <c r="BH136" s="213">
        <f>(BG136-AR136)*-1</f>
        <v>-1</v>
      </c>
      <c r="BI136" s="214">
        <v>0.06</v>
      </c>
      <c r="BJ136" s="215">
        <f>BI136/BA136</f>
        <v>0.1</v>
      </c>
      <c r="BK136" s="59"/>
      <c r="BL136" s="59"/>
      <c r="BM136" s="59"/>
    </row>
    <row r="137" spans="1:65" x14ac:dyDescent="0.2">
      <c r="A137" s="94" t="s">
        <v>184</v>
      </c>
      <c r="B137" s="104">
        <v>135</v>
      </c>
      <c r="C137" s="15">
        <v>0</v>
      </c>
      <c r="D137" s="56">
        <v>0</v>
      </c>
      <c r="E137" s="56">
        <f>D137*0.2</f>
        <v>0</v>
      </c>
      <c r="F137" s="58">
        <f>IF(C137&gt;0,D137/C137,0)</f>
        <v>0</v>
      </c>
      <c r="G137" s="18">
        <v>133</v>
      </c>
      <c r="H137" s="21"/>
      <c r="I137" s="41">
        <v>1</v>
      </c>
      <c r="J137" s="42">
        <f>I137-C137</f>
        <v>1</v>
      </c>
      <c r="K137" s="43">
        <v>0.2</v>
      </c>
      <c r="L137" s="44">
        <f>K137-D137</f>
        <v>0.2</v>
      </c>
      <c r="M137" s="43">
        <f>K137*0.2</f>
        <v>4.0000000000000008E-2</v>
      </c>
      <c r="N137" s="45">
        <f>IF(I137&gt;0,K137/I137,0)</f>
        <v>0.2</v>
      </c>
      <c r="O137" s="46">
        <v>133</v>
      </c>
      <c r="P137" s="42">
        <f>(O137-G137)*-1</f>
        <v>0</v>
      </c>
      <c r="Q137" s="47">
        <v>0</v>
      </c>
      <c r="R137" s="59"/>
      <c r="S137" s="59"/>
      <c r="T137" s="59"/>
      <c r="U137" s="260">
        <v>3</v>
      </c>
      <c r="V137" s="261">
        <f>U137-I137</f>
        <v>2</v>
      </c>
      <c r="W137" s="262">
        <v>0.6</v>
      </c>
      <c r="X137" s="263">
        <f>W137-K137</f>
        <v>0.39999999999999997</v>
      </c>
      <c r="Y137" s="264">
        <f>IF(K137&lt;&gt;0,(W137/K137)-1,"NEW")</f>
        <v>1.9999999999999996</v>
      </c>
      <c r="Z137" s="262">
        <f>W137*0.2</f>
        <v>0.12</v>
      </c>
      <c r="AA137" s="265">
        <f>IF(U137&gt;0,W137/U137,0)</f>
        <v>0.19999999999999998</v>
      </c>
      <c r="AB137" s="266">
        <f>AA137-N137</f>
        <v>0</v>
      </c>
      <c r="AC137" s="267">
        <v>129</v>
      </c>
      <c r="AD137" s="268">
        <f>(AC137-O137)*-1</f>
        <v>4</v>
      </c>
      <c r="AE137" s="269">
        <v>0.04</v>
      </c>
      <c r="AF137" s="270">
        <f>AE137/W137</f>
        <v>6.6666666666666666E-2</v>
      </c>
      <c r="AG137" s="59"/>
      <c r="AH137" s="59"/>
      <c r="AI137" s="59"/>
      <c r="AJ137" s="322">
        <v>3</v>
      </c>
      <c r="AK137" s="323">
        <f>AJ137-X137</f>
        <v>2.6</v>
      </c>
      <c r="AL137" s="324">
        <v>0.6</v>
      </c>
      <c r="AM137" s="325">
        <f>AL137-Z137</f>
        <v>0.48</v>
      </c>
      <c r="AN137" s="326">
        <f>IF(Z137&lt;&gt;0,(AL137/W137)-1,"NEW")</f>
        <v>0</v>
      </c>
      <c r="AO137" s="324">
        <f>AL137*0.2</f>
        <v>0.12</v>
      </c>
      <c r="AP137" s="327">
        <f>IF(AJ137&gt;0,AL137/AJ137,0)</f>
        <v>0.19999999999999998</v>
      </c>
      <c r="AQ137" s="328">
        <f>AP137-AC137</f>
        <v>-128.80000000000001</v>
      </c>
      <c r="AR137" s="329">
        <v>129</v>
      </c>
      <c r="AS137" s="330">
        <f>(AR137-AD137)*-1</f>
        <v>-125</v>
      </c>
      <c r="AT137" s="331">
        <v>0.04</v>
      </c>
      <c r="AU137" s="332">
        <f>AT137/AL137</f>
        <v>6.6666666666666666E-2</v>
      </c>
      <c r="AV137" s="59"/>
      <c r="AW137" s="59"/>
      <c r="AX137" s="59"/>
      <c r="AY137" s="205">
        <v>3</v>
      </c>
      <c r="AZ137" s="206">
        <f>AY137-AJ137</f>
        <v>0</v>
      </c>
      <c r="BA137" s="207">
        <v>0.6</v>
      </c>
      <c r="BB137" s="208">
        <f>BA137-AL137</f>
        <v>0</v>
      </c>
      <c r="BC137" s="209">
        <f>IF(AO137&lt;&gt;0,(BA137/AL137)-1,"NEW")</f>
        <v>0</v>
      </c>
      <c r="BD137" s="207">
        <f>BA137*0.2</f>
        <v>0.12</v>
      </c>
      <c r="BE137" s="210">
        <f>IF(AY137&gt;0,BA137/AY137,0)</f>
        <v>0.19999999999999998</v>
      </c>
      <c r="BF137" s="211">
        <f>BE137-AP137</f>
        <v>0</v>
      </c>
      <c r="BG137" s="212">
        <v>130</v>
      </c>
      <c r="BH137" s="213">
        <f>(BG137-AR137)*-1</f>
        <v>-1</v>
      </c>
      <c r="BI137" s="214">
        <v>0.04</v>
      </c>
      <c r="BJ137" s="215">
        <f>BI137/BA137</f>
        <v>6.6666666666666666E-2</v>
      </c>
      <c r="BK137" s="59"/>
      <c r="BL137" s="59"/>
      <c r="BM137" s="59"/>
    </row>
    <row r="138" spans="1:65" x14ac:dyDescent="0.2">
      <c r="A138" s="99" t="s">
        <v>201</v>
      </c>
      <c r="B138" s="104"/>
      <c r="C138" s="15">
        <v>0</v>
      </c>
      <c r="D138" s="56">
        <v>0</v>
      </c>
      <c r="E138" s="56">
        <f>D138*0.2</f>
        <v>0</v>
      </c>
      <c r="F138" s="58">
        <v>0</v>
      </c>
      <c r="G138" s="18">
        <v>163</v>
      </c>
      <c r="H138" s="21"/>
      <c r="I138" s="41">
        <v>0</v>
      </c>
      <c r="J138" s="42">
        <f>I138-C138</f>
        <v>0</v>
      </c>
      <c r="K138" s="43">
        <v>0</v>
      </c>
      <c r="L138" s="44">
        <f>K138-D138</f>
        <v>0</v>
      </c>
      <c r="M138" s="43">
        <f>K138*0.2</f>
        <v>0</v>
      </c>
      <c r="N138" s="45">
        <f>IF(I138&gt;0,K138/I138,0)</f>
        <v>0</v>
      </c>
      <c r="O138" s="46">
        <v>163</v>
      </c>
      <c r="P138" s="42">
        <f>(O138-G138)*-1</f>
        <v>0</v>
      </c>
      <c r="Q138" s="47">
        <v>0</v>
      </c>
      <c r="R138" s="59"/>
      <c r="S138" s="59"/>
      <c r="T138" s="59"/>
      <c r="U138" s="260">
        <v>2</v>
      </c>
      <c r="V138" s="261">
        <f>U138-I138</f>
        <v>2</v>
      </c>
      <c r="W138" s="262">
        <v>2.8</v>
      </c>
      <c r="X138" s="263">
        <f>W138-K138</f>
        <v>2.8</v>
      </c>
      <c r="Y138" s="264" t="str">
        <f>IF(K138&lt;&gt;0,(W138/K138)-1,"NEW")</f>
        <v>NEW</v>
      </c>
      <c r="Z138" s="262">
        <f>W138*0.2</f>
        <v>0.55999999999999994</v>
      </c>
      <c r="AA138" s="265">
        <f>IF(U138&gt;0,W138/U138,0)</f>
        <v>1.4</v>
      </c>
      <c r="AB138" s="266">
        <f>AA138-N138</f>
        <v>1.4</v>
      </c>
      <c r="AC138" s="267">
        <v>131</v>
      </c>
      <c r="AD138" s="268">
        <f>(AC138-O138)*-1</f>
        <v>32</v>
      </c>
      <c r="AE138" s="269">
        <v>0.04</v>
      </c>
      <c r="AF138" s="270">
        <f>AE138/W138</f>
        <v>1.4285714285714287E-2</v>
      </c>
      <c r="AG138" s="59"/>
      <c r="AH138" s="59"/>
      <c r="AI138" s="59"/>
      <c r="AJ138" s="322">
        <v>2</v>
      </c>
      <c r="AK138" s="323">
        <f>AJ138-X138</f>
        <v>-0.79999999999999982</v>
      </c>
      <c r="AL138" s="324">
        <v>2.8</v>
      </c>
      <c r="AM138" s="325">
        <f>AL138-Z138</f>
        <v>2.2399999999999998</v>
      </c>
      <c r="AN138" s="326">
        <f>IF(Z138&lt;&gt;0,(AL138/W138)-1,"NEW")</f>
        <v>0</v>
      </c>
      <c r="AO138" s="324">
        <f>AL138*0.2</f>
        <v>0.55999999999999994</v>
      </c>
      <c r="AP138" s="327">
        <f>IF(AJ138&gt;0,AL138/AJ138,0)</f>
        <v>1.4</v>
      </c>
      <c r="AQ138" s="328">
        <f>AP138-AC138</f>
        <v>-129.6</v>
      </c>
      <c r="AR138" s="329">
        <v>131</v>
      </c>
      <c r="AS138" s="330">
        <f>(AR138-AD138)*-1</f>
        <v>-99</v>
      </c>
      <c r="AT138" s="331">
        <v>0.04</v>
      </c>
      <c r="AU138" s="332">
        <f>AT138/AL138</f>
        <v>1.4285714285714287E-2</v>
      </c>
      <c r="AV138" s="59"/>
      <c r="AW138" s="59"/>
      <c r="AX138" s="59"/>
      <c r="AY138" s="205">
        <v>3</v>
      </c>
      <c r="AZ138" s="206">
        <v>0</v>
      </c>
      <c r="BA138" s="207">
        <v>2.8</v>
      </c>
      <c r="BB138" s="208">
        <f>BA138-AL138</f>
        <v>0</v>
      </c>
      <c r="BC138" s="209">
        <f>IF(AO138&lt;&gt;0,(BA138/AL138)-1,"NEW")</f>
        <v>0</v>
      </c>
      <c r="BD138" s="207">
        <f>BA138*0.2</f>
        <v>0.55999999999999994</v>
      </c>
      <c r="BE138" s="210">
        <f>IF(AY138&gt;0,BA138/AY138,0)</f>
        <v>0.93333333333333324</v>
      </c>
      <c r="BF138" s="211">
        <f>BE138-AP138</f>
        <v>-0.46666666666666667</v>
      </c>
      <c r="BG138" s="212">
        <v>131</v>
      </c>
      <c r="BH138" s="213">
        <f>(BG138-AR138)*-1</f>
        <v>0</v>
      </c>
      <c r="BI138" s="214">
        <v>0.04</v>
      </c>
      <c r="BJ138" s="215">
        <f>BI138/BA138</f>
        <v>1.4285714285714287E-2</v>
      </c>
      <c r="BK138" s="59"/>
      <c r="BL138" s="59"/>
      <c r="BM138" s="59"/>
    </row>
    <row r="139" spans="1:65" x14ac:dyDescent="0.2">
      <c r="A139" s="103" t="s">
        <v>206</v>
      </c>
      <c r="B139" s="104"/>
      <c r="C139" s="15">
        <v>0</v>
      </c>
      <c r="D139" s="56">
        <v>0</v>
      </c>
      <c r="E139" s="56">
        <f>D139*0.2</f>
        <v>0</v>
      </c>
      <c r="F139" s="58">
        <v>0</v>
      </c>
      <c r="G139" s="18">
        <v>159</v>
      </c>
      <c r="H139" s="21"/>
      <c r="I139" s="41">
        <v>0</v>
      </c>
      <c r="J139" s="42">
        <f>I139-C139</f>
        <v>0</v>
      </c>
      <c r="K139" s="43">
        <v>0</v>
      </c>
      <c r="L139" s="44">
        <f>K139-D139</f>
        <v>0</v>
      </c>
      <c r="M139" s="43">
        <f>K139*0.2</f>
        <v>0</v>
      </c>
      <c r="N139" s="45">
        <f>IF(I139&gt;0,K139/I139,0)</f>
        <v>0</v>
      </c>
      <c r="O139" s="46">
        <v>159</v>
      </c>
      <c r="P139" s="42">
        <f>(O139-G139)*-1</f>
        <v>0</v>
      </c>
      <c r="Q139" s="47">
        <v>0</v>
      </c>
      <c r="R139" s="59"/>
      <c r="S139" s="59"/>
      <c r="T139" s="59"/>
      <c r="U139" s="260">
        <v>2</v>
      </c>
      <c r="V139" s="261">
        <f>U139-I139</f>
        <v>2</v>
      </c>
      <c r="W139" s="262">
        <v>4.5</v>
      </c>
      <c r="X139" s="263">
        <f>W139-K139</f>
        <v>4.5</v>
      </c>
      <c r="Y139" s="264" t="str">
        <f>IF(K139&lt;&gt;0,(W139/K139)-1,"NEW")</f>
        <v>NEW</v>
      </c>
      <c r="Z139" s="262">
        <f>W139*0.2</f>
        <v>0.9</v>
      </c>
      <c r="AA139" s="265">
        <f>IF(U139&gt;0,W139/U139,0)</f>
        <v>2.25</v>
      </c>
      <c r="AB139" s="266">
        <f>AA139-N139</f>
        <v>2.25</v>
      </c>
      <c r="AC139" s="267">
        <v>130</v>
      </c>
      <c r="AD139" s="268">
        <f>(AC139-O139)*-1</f>
        <v>29</v>
      </c>
      <c r="AE139" s="269">
        <v>0.04</v>
      </c>
      <c r="AF139" s="270">
        <f>AE139/W139</f>
        <v>8.8888888888888889E-3</v>
      </c>
      <c r="AG139" s="59"/>
      <c r="AH139" s="59"/>
      <c r="AI139" s="59"/>
      <c r="AJ139" s="322">
        <v>2</v>
      </c>
      <c r="AK139" s="323">
        <f>AJ139-X139</f>
        <v>-2.5</v>
      </c>
      <c r="AL139" s="324">
        <v>4.5</v>
      </c>
      <c r="AM139" s="325">
        <f>AL139-Z139</f>
        <v>3.6</v>
      </c>
      <c r="AN139" s="326">
        <f>IF(Z139&lt;&gt;0,(AL139/W139)-1,"NEW")</f>
        <v>0</v>
      </c>
      <c r="AO139" s="324">
        <f>AL139*0.2</f>
        <v>0.9</v>
      </c>
      <c r="AP139" s="327">
        <f>IF(AJ139&gt;0,AL139/AJ139,0)</f>
        <v>2.25</v>
      </c>
      <c r="AQ139" s="328">
        <f>AP139-AC139</f>
        <v>-127.75</v>
      </c>
      <c r="AR139" s="329">
        <v>130</v>
      </c>
      <c r="AS139" s="330">
        <f>(AR139-AD139)*-1</f>
        <v>-101</v>
      </c>
      <c r="AT139" s="331">
        <v>0.04</v>
      </c>
      <c r="AU139" s="332">
        <f>AT139/AL139</f>
        <v>8.8888888888888889E-3</v>
      </c>
      <c r="AV139" s="59"/>
      <c r="AW139" s="59"/>
      <c r="AX139" s="59"/>
      <c r="AY139" s="205">
        <v>3</v>
      </c>
      <c r="AZ139" s="206">
        <f>AY139-AJ139</f>
        <v>1</v>
      </c>
      <c r="BA139" s="207">
        <v>4.5</v>
      </c>
      <c r="BB139" s="208">
        <f>BA139-AL139</f>
        <v>0</v>
      </c>
      <c r="BC139" s="209">
        <f>IF(AO139&lt;&gt;0,(BA139/AL139)-1,"NEW")</f>
        <v>0</v>
      </c>
      <c r="BD139" s="207">
        <f>BA139*0.2</f>
        <v>0.9</v>
      </c>
      <c r="BE139" s="210">
        <f>IF(AY139&gt;0,BA139/AY139,0)</f>
        <v>1.5</v>
      </c>
      <c r="BF139" s="211">
        <f>BE139-AP139</f>
        <v>-0.75</v>
      </c>
      <c r="BG139" s="212">
        <v>132</v>
      </c>
      <c r="BH139" s="213">
        <f>(BG139-AR139)*-1</f>
        <v>-2</v>
      </c>
      <c r="BI139" s="214">
        <v>0.04</v>
      </c>
      <c r="BJ139" s="215">
        <f>BI139/BA139</f>
        <v>8.8888888888888889E-3</v>
      </c>
      <c r="BK139" s="59"/>
      <c r="BL139" s="59"/>
      <c r="BM139" s="59"/>
    </row>
    <row r="140" spans="1:65" x14ac:dyDescent="0.2">
      <c r="A140" s="99" t="s">
        <v>125</v>
      </c>
      <c r="B140" s="104"/>
      <c r="C140" s="15">
        <v>0</v>
      </c>
      <c r="D140" s="56">
        <v>0</v>
      </c>
      <c r="E140" s="56">
        <f>D140*0.2</f>
        <v>0</v>
      </c>
      <c r="F140" s="58">
        <f>IF(C140&gt;0,D140/C140,0)</f>
        <v>0</v>
      </c>
      <c r="G140" s="18">
        <v>141</v>
      </c>
      <c r="H140" s="21"/>
      <c r="I140" s="41">
        <v>0</v>
      </c>
      <c r="J140" s="42">
        <v>0</v>
      </c>
      <c r="K140" s="43">
        <v>0</v>
      </c>
      <c r="L140" s="44">
        <f>K140-D140</f>
        <v>0</v>
      </c>
      <c r="M140" s="43">
        <f>K140*0.2</f>
        <v>0</v>
      </c>
      <c r="N140" s="45">
        <f>IF(I140&gt;0,K140/I140,0)</f>
        <v>0</v>
      </c>
      <c r="O140" s="46">
        <v>142</v>
      </c>
      <c r="P140" s="42">
        <f>(O140-G140)*-1</f>
        <v>-1</v>
      </c>
      <c r="Q140" s="47"/>
      <c r="R140" s="59"/>
      <c r="S140" s="59"/>
      <c r="T140" s="59"/>
      <c r="U140" s="260">
        <v>2</v>
      </c>
      <c r="V140" s="261">
        <f>U140-I140</f>
        <v>2</v>
      </c>
      <c r="W140" s="262">
        <v>2.8</v>
      </c>
      <c r="X140" s="263">
        <f>W140-K140</f>
        <v>2.8</v>
      </c>
      <c r="Y140" s="264" t="str">
        <f>IF(K140&lt;&gt;0,(W140/K140)-1,"NEW")</f>
        <v>NEW</v>
      </c>
      <c r="Z140" s="262">
        <f>W140*0.2</f>
        <v>0.55999999999999994</v>
      </c>
      <c r="AA140" s="265">
        <f>IF(U140&gt;0,W140/U140,0)</f>
        <v>1.4</v>
      </c>
      <c r="AB140" s="266">
        <f>AA140-N140</f>
        <v>1.4</v>
      </c>
      <c r="AC140" s="267">
        <v>132</v>
      </c>
      <c r="AD140" s="268">
        <f>(AC140-O140)*-1</f>
        <v>10</v>
      </c>
      <c r="AE140" s="269">
        <v>0.01</v>
      </c>
      <c r="AF140" s="270">
        <f>AE140/W140</f>
        <v>3.5714285714285718E-3</v>
      </c>
      <c r="AG140" s="59"/>
      <c r="AH140" s="59"/>
      <c r="AI140" s="59"/>
      <c r="AJ140" s="322">
        <v>2</v>
      </c>
      <c r="AK140" s="323">
        <f>AJ140-X140</f>
        <v>-0.79999999999999982</v>
      </c>
      <c r="AL140" s="324">
        <v>2.8</v>
      </c>
      <c r="AM140" s="325">
        <f>AL140-Z140</f>
        <v>2.2399999999999998</v>
      </c>
      <c r="AN140" s="326">
        <f>IF(Z140&lt;&gt;0,(AL140/W140)-1,"NEW")</f>
        <v>0</v>
      </c>
      <c r="AO140" s="324">
        <f>AL140*0.2</f>
        <v>0.55999999999999994</v>
      </c>
      <c r="AP140" s="327">
        <f>IF(AJ140&gt;0,AL140/AJ140,0)</f>
        <v>1.4</v>
      </c>
      <c r="AQ140" s="328">
        <f>AP140-AC140</f>
        <v>-130.6</v>
      </c>
      <c r="AR140" s="329">
        <v>132</v>
      </c>
      <c r="AS140" s="330">
        <f>(AR140-AD140)*-1</f>
        <v>-122</v>
      </c>
      <c r="AT140" s="331">
        <v>0.01</v>
      </c>
      <c r="AU140" s="332">
        <f>AT140/AL140</f>
        <v>3.5714285714285718E-3</v>
      </c>
      <c r="AV140" s="59"/>
      <c r="AW140" s="59"/>
      <c r="AX140" s="59"/>
      <c r="AY140" s="205">
        <v>2</v>
      </c>
      <c r="AZ140" s="206">
        <f>AY140-AJ140</f>
        <v>0</v>
      </c>
      <c r="BA140" s="207">
        <v>2.8</v>
      </c>
      <c r="BB140" s="208">
        <f>BA140-AL140</f>
        <v>0</v>
      </c>
      <c r="BC140" s="209">
        <f>IF(AO140&lt;&gt;0,(BA140/AL140)-1,"NEW")</f>
        <v>0</v>
      </c>
      <c r="BD140" s="207">
        <f>BA140*0.2</f>
        <v>0.55999999999999994</v>
      </c>
      <c r="BE140" s="210">
        <f>IF(AY140&gt;0,BA140/AY140,0)</f>
        <v>1.4</v>
      </c>
      <c r="BF140" s="211">
        <f>BE140-AP140</f>
        <v>0</v>
      </c>
      <c r="BG140" s="212">
        <v>133</v>
      </c>
      <c r="BH140" s="213">
        <f>(BG140-AR140)*-1</f>
        <v>-1</v>
      </c>
      <c r="BI140" s="214">
        <v>0.01</v>
      </c>
      <c r="BJ140" s="215">
        <f>BI140/BA140</f>
        <v>3.5714285714285718E-3</v>
      </c>
      <c r="BK140" s="59"/>
      <c r="BL140" s="59"/>
      <c r="BM140" s="59"/>
    </row>
    <row r="141" spans="1:65" x14ac:dyDescent="0.2">
      <c r="A141" s="99" t="s">
        <v>54</v>
      </c>
      <c r="B141" s="104"/>
      <c r="C141" s="15">
        <v>2</v>
      </c>
      <c r="D141" s="56">
        <v>2.25</v>
      </c>
      <c r="E141" s="56">
        <f>D141*0.2</f>
        <v>0.45</v>
      </c>
      <c r="F141" s="58">
        <f>IF(C141&gt;0,D141/C141,0)</f>
        <v>1.125</v>
      </c>
      <c r="G141" s="18">
        <v>64</v>
      </c>
      <c r="H141" s="21"/>
      <c r="I141" s="41">
        <v>2</v>
      </c>
      <c r="J141" s="42">
        <f>I141-C141</f>
        <v>0</v>
      </c>
      <c r="K141" s="43">
        <v>2.25</v>
      </c>
      <c r="L141" s="44">
        <f>K141-D141</f>
        <v>0</v>
      </c>
      <c r="M141" s="43">
        <f>K141*0.2</f>
        <v>0.45</v>
      </c>
      <c r="N141" s="45">
        <f>IF(I141&gt;0,K141/I141,0)</f>
        <v>1.125</v>
      </c>
      <c r="O141" s="46">
        <v>95</v>
      </c>
      <c r="P141" s="42">
        <f>(O141-G141)*-1</f>
        <v>-31</v>
      </c>
      <c r="Q141" s="47"/>
      <c r="R141" s="59"/>
      <c r="S141" s="59"/>
      <c r="T141" s="59"/>
      <c r="U141" s="260">
        <v>2</v>
      </c>
      <c r="V141" s="261">
        <f>U141-I141</f>
        <v>0</v>
      </c>
      <c r="W141" s="262">
        <v>2.25</v>
      </c>
      <c r="X141" s="263">
        <f>W141-K141</f>
        <v>0</v>
      </c>
      <c r="Y141" s="264">
        <f>IF(K141&lt;&gt;0,(W141/K141)-1,"NEW")</f>
        <v>0</v>
      </c>
      <c r="Z141" s="262">
        <f>W141*0.2</f>
        <v>0.45</v>
      </c>
      <c r="AA141" s="265">
        <f>IF(U141&gt;0,W141/U141,0)</f>
        <v>1.125</v>
      </c>
      <c r="AB141" s="266">
        <f>AA141-N141</f>
        <v>0</v>
      </c>
      <c r="AC141" s="267">
        <v>133</v>
      </c>
      <c r="AD141" s="268">
        <f>(AC141-O141)*-1</f>
        <v>-38</v>
      </c>
      <c r="AE141" s="269"/>
      <c r="AF141" s="270">
        <f>AE141/W141</f>
        <v>0</v>
      </c>
      <c r="AG141" s="59"/>
      <c r="AH141" s="59"/>
      <c r="AI141" s="59"/>
      <c r="AJ141" s="322">
        <v>2</v>
      </c>
      <c r="AK141" s="323">
        <f>AJ141-X141</f>
        <v>2</v>
      </c>
      <c r="AL141" s="324">
        <v>2.25</v>
      </c>
      <c r="AM141" s="325">
        <f>AL141-Z141</f>
        <v>1.8</v>
      </c>
      <c r="AN141" s="326">
        <f>IF(Z141&lt;&gt;0,(AL141/W141)-1,"NEW")</f>
        <v>0</v>
      </c>
      <c r="AO141" s="324">
        <f>AL141*0.2</f>
        <v>0.45</v>
      </c>
      <c r="AP141" s="327">
        <f>IF(AJ141&gt;0,AL141/AJ141,0)</f>
        <v>1.125</v>
      </c>
      <c r="AQ141" s="328">
        <f>AP141-AC141</f>
        <v>-131.875</v>
      </c>
      <c r="AR141" s="329">
        <v>133</v>
      </c>
      <c r="AS141" s="330">
        <f>(AR141-AD141)*-1</f>
        <v>-171</v>
      </c>
      <c r="AT141" s="331"/>
      <c r="AU141" s="332">
        <f>AT141/AL141</f>
        <v>0</v>
      </c>
      <c r="AV141" s="59"/>
      <c r="AW141" s="59"/>
      <c r="AX141" s="59"/>
      <c r="AY141" s="205">
        <v>2</v>
      </c>
      <c r="AZ141" s="206">
        <f>AY141-AJ141</f>
        <v>0</v>
      </c>
      <c r="BA141" s="207">
        <v>2.25</v>
      </c>
      <c r="BB141" s="208">
        <f>BA141-AL141</f>
        <v>0</v>
      </c>
      <c r="BC141" s="209">
        <f>IF(AO141&lt;&gt;0,(BA141/AL141)-1,"NEW")</f>
        <v>0</v>
      </c>
      <c r="BD141" s="207">
        <f>BA141*0.2</f>
        <v>0.45</v>
      </c>
      <c r="BE141" s="210">
        <f>IF(AY141&gt;0,BA141/AY141,0)</f>
        <v>1.125</v>
      </c>
      <c r="BF141" s="211">
        <f>BE141-AP141</f>
        <v>0</v>
      </c>
      <c r="BG141" s="212">
        <v>134</v>
      </c>
      <c r="BH141" s="213">
        <f>(BG141-AR141)*-1</f>
        <v>-1</v>
      </c>
      <c r="BI141" s="214"/>
      <c r="BJ141" s="215">
        <f>BI141/BA141</f>
        <v>0</v>
      </c>
      <c r="BK141" s="59"/>
      <c r="BL141" s="59"/>
      <c r="BM141" s="59"/>
    </row>
    <row r="142" spans="1:65" x14ac:dyDescent="0.2">
      <c r="A142" s="99" t="s">
        <v>148</v>
      </c>
      <c r="B142" s="104">
        <v>863</v>
      </c>
      <c r="C142" s="15">
        <v>0</v>
      </c>
      <c r="D142" s="56">
        <v>0</v>
      </c>
      <c r="E142" s="56">
        <f>D142*0.2</f>
        <v>0</v>
      </c>
      <c r="F142" s="58">
        <f>IF(C142&gt;0,D142/C142,0)</f>
        <v>0</v>
      </c>
      <c r="G142" s="18">
        <v>122</v>
      </c>
      <c r="H142" s="21"/>
      <c r="I142" s="41">
        <v>1</v>
      </c>
      <c r="J142" s="42">
        <f>I142-C142</f>
        <v>1</v>
      </c>
      <c r="K142" s="43">
        <v>0.75</v>
      </c>
      <c r="L142" s="44">
        <f>K142-D142</f>
        <v>0.75</v>
      </c>
      <c r="M142" s="43">
        <f>K142*0.2</f>
        <v>0.15000000000000002</v>
      </c>
      <c r="N142" s="45">
        <f>IF(I142&gt;0,K142/I142,0)</f>
        <v>0.75</v>
      </c>
      <c r="O142" s="46">
        <v>122</v>
      </c>
      <c r="P142" s="42">
        <f>(O142-G142)*-1</f>
        <v>0</v>
      </c>
      <c r="Q142" s="47">
        <v>0.01</v>
      </c>
      <c r="R142" s="59"/>
      <c r="S142" s="59"/>
      <c r="T142" s="59"/>
      <c r="U142" s="260">
        <v>2</v>
      </c>
      <c r="V142" s="261">
        <f>U142-I142</f>
        <v>1</v>
      </c>
      <c r="W142" s="262">
        <v>2</v>
      </c>
      <c r="X142" s="263">
        <f>W142-K142</f>
        <v>1.25</v>
      </c>
      <c r="Y142" s="264">
        <f>IF(K142&lt;&gt;0,(W142/K142)-1,"NEW")</f>
        <v>1.6666666666666665</v>
      </c>
      <c r="Z142" s="262">
        <f>W142*0.2</f>
        <v>0.4</v>
      </c>
      <c r="AA142" s="265">
        <f>IF(U142&gt;0,W142/U142,0)</f>
        <v>1</v>
      </c>
      <c r="AB142" s="266">
        <f>AA142-N142</f>
        <v>0.25</v>
      </c>
      <c r="AC142" s="267">
        <v>134</v>
      </c>
      <c r="AD142" s="268">
        <f>(AC142-O142)*-1</f>
        <v>-12</v>
      </c>
      <c r="AE142" s="269">
        <v>0.03</v>
      </c>
      <c r="AF142" s="270">
        <f>AE142/W142</f>
        <v>1.4999999999999999E-2</v>
      </c>
      <c r="AG142" s="59"/>
      <c r="AH142" s="59"/>
      <c r="AI142" s="59"/>
      <c r="AJ142" s="322">
        <v>2</v>
      </c>
      <c r="AK142" s="323">
        <f>AJ142-X142</f>
        <v>0.75</v>
      </c>
      <c r="AL142" s="324">
        <v>2</v>
      </c>
      <c r="AM142" s="325">
        <f>AL142-Z142</f>
        <v>1.6</v>
      </c>
      <c r="AN142" s="326">
        <f>IF(Z142&lt;&gt;0,(AL142/W142)-1,"NEW")</f>
        <v>0</v>
      </c>
      <c r="AO142" s="324">
        <f>AL142*0.2</f>
        <v>0.4</v>
      </c>
      <c r="AP142" s="327">
        <f>IF(AJ142&gt;0,AL142/AJ142,0)</f>
        <v>1</v>
      </c>
      <c r="AQ142" s="328">
        <f>AP142-AC142</f>
        <v>-133</v>
      </c>
      <c r="AR142" s="329">
        <v>134</v>
      </c>
      <c r="AS142" s="330">
        <f>(AR142-AD142)*-1</f>
        <v>-146</v>
      </c>
      <c r="AT142" s="331">
        <v>0.03</v>
      </c>
      <c r="AU142" s="332">
        <f>AT142/AL142</f>
        <v>1.4999999999999999E-2</v>
      </c>
      <c r="AV142" s="59"/>
      <c r="AW142" s="59"/>
      <c r="AX142" s="59"/>
      <c r="AY142" s="205">
        <v>2</v>
      </c>
      <c r="AZ142" s="206">
        <f>AY142-AJ142</f>
        <v>0</v>
      </c>
      <c r="BA142" s="207">
        <v>2</v>
      </c>
      <c r="BB142" s="208">
        <f>BA142-AL142</f>
        <v>0</v>
      </c>
      <c r="BC142" s="209">
        <f>IF(AO142&lt;&gt;0,(BA142/AL142)-1,"NEW")</f>
        <v>0</v>
      </c>
      <c r="BD142" s="207">
        <f>BA142*0.2</f>
        <v>0.4</v>
      </c>
      <c r="BE142" s="210">
        <f>IF(AY142&gt;0,BA142/AY142,0)</f>
        <v>1</v>
      </c>
      <c r="BF142" s="211">
        <f>BE142-AP142</f>
        <v>0</v>
      </c>
      <c r="BG142" s="212">
        <v>135</v>
      </c>
      <c r="BH142" s="213">
        <f>(BG142-AR142)*-1</f>
        <v>-1</v>
      </c>
      <c r="BI142" s="214">
        <v>0.03</v>
      </c>
      <c r="BJ142" s="215">
        <f>BI142/BA142</f>
        <v>1.4999999999999999E-2</v>
      </c>
      <c r="BK142" s="59"/>
      <c r="BL142" s="59"/>
      <c r="BM142" s="59"/>
    </row>
    <row r="143" spans="1:65" x14ac:dyDescent="0.2">
      <c r="A143" s="93" t="s">
        <v>57</v>
      </c>
      <c r="B143" s="104">
        <v>22</v>
      </c>
      <c r="C143" s="15">
        <v>2</v>
      </c>
      <c r="D143" s="56">
        <v>2</v>
      </c>
      <c r="E143" s="56">
        <f>D143*0.2</f>
        <v>0.4</v>
      </c>
      <c r="F143" s="58">
        <f>IF(C143&gt;0,D143/C143,0)</f>
        <v>1</v>
      </c>
      <c r="G143" s="18">
        <v>65</v>
      </c>
      <c r="H143" s="21"/>
      <c r="I143" s="41">
        <v>2</v>
      </c>
      <c r="J143" s="42">
        <f>I143-C143</f>
        <v>0</v>
      </c>
      <c r="K143" s="43">
        <v>2</v>
      </c>
      <c r="L143" s="44">
        <f>K143-D143</f>
        <v>0</v>
      </c>
      <c r="M143" s="43">
        <f>K143*0.2</f>
        <v>0.4</v>
      </c>
      <c r="N143" s="45">
        <f>IF(I143&gt;0,K143/I143,0)</f>
        <v>1</v>
      </c>
      <c r="O143" s="46">
        <v>96</v>
      </c>
      <c r="P143" s="42">
        <f>(O143-G143)*-1</f>
        <v>-31</v>
      </c>
      <c r="Q143" s="47"/>
      <c r="R143" s="59"/>
      <c r="S143" s="59"/>
      <c r="T143" s="59"/>
      <c r="U143" s="260">
        <v>2</v>
      </c>
      <c r="V143" s="261">
        <f>U143-I143</f>
        <v>0</v>
      </c>
      <c r="W143" s="262">
        <v>2</v>
      </c>
      <c r="X143" s="263">
        <f>W143-K143</f>
        <v>0</v>
      </c>
      <c r="Y143" s="264">
        <f>IF(K143&lt;&gt;0,(W143/K143)-1,"NEW")</f>
        <v>0</v>
      </c>
      <c r="Z143" s="262">
        <f>W143*0.2</f>
        <v>0.4</v>
      </c>
      <c r="AA143" s="265">
        <f>IF(U143&gt;0,W143/U143,0)</f>
        <v>1</v>
      </c>
      <c r="AB143" s="266">
        <f>AA143-N143</f>
        <v>0</v>
      </c>
      <c r="AC143" s="267">
        <v>135</v>
      </c>
      <c r="AD143" s="268">
        <f>(AC143-O143)*-1</f>
        <v>-39</v>
      </c>
      <c r="AE143" s="269"/>
      <c r="AF143" s="270">
        <f>AE143/W143</f>
        <v>0</v>
      </c>
      <c r="AG143" s="59"/>
      <c r="AH143" s="59"/>
      <c r="AI143" s="59"/>
      <c r="AJ143" s="322">
        <v>2</v>
      </c>
      <c r="AK143" s="323">
        <f>AJ143-X143</f>
        <v>2</v>
      </c>
      <c r="AL143" s="324">
        <v>2</v>
      </c>
      <c r="AM143" s="325">
        <f>AL143-Z143</f>
        <v>1.6</v>
      </c>
      <c r="AN143" s="326">
        <f>IF(Z143&lt;&gt;0,(AL143/W143)-1,"NEW")</f>
        <v>0</v>
      </c>
      <c r="AO143" s="324">
        <f>AL143*0.2</f>
        <v>0.4</v>
      </c>
      <c r="AP143" s="327">
        <f>IF(AJ143&gt;0,AL143/AJ143,0)</f>
        <v>1</v>
      </c>
      <c r="AQ143" s="328">
        <f>AP143-AC143</f>
        <v>-134</v>
      </c>
      <c r="AR143" s="329">
        <v>135</v>
      </c>
      <c r="AS143" s="330">
        <f>(AR143-AD143)*-1</f>
        <v>-174</v>
      </c>
      <c r="AT143" s="331"/>
      <c r="AU143" s="332">
        <f>AT143/AL143</f>
        <v>0</v>
      </c>
      <c r="AV143" s="59"/>
      <c r="AW143" s="59"/>
      <c r="AX143" s="59"/>
      <c r="AY143" s="205">
        <v>2</v>
      </c>
      <c r="AZ143" s="206">
        <f>AY143-AJ143</f>
        <v>0</v>
      </c>
      <c r="BA143" s="207">
        <v>2</v>
      </c>
      <c r="BB143" s="208">
        <f>BA143-AL143</f>
        <v>0</v>
      </c>
      <c r="BC143" s="209">
        <f>IF(AO143&lt;&gt;0,(BA143/AL143)-1,"NEW")</f>
        <v>0</v>
      </c>
      <c r="BD143" s="207">
        <f>BA143*0.2</f>
        <v>0.4</v>
      </c>
      <c r="BE143" s="210">
        <f>IF(AY143&gt;0,BA143/AY143,0)</f>
        <v>1</v>
      </c>
      <c r="BF143" s="211">
        <f>BE143-AP143</f>
        <v>0</v>
      </c>
      <c r="BG143" s="212">
        <v>136</v>
      </c>
      <c r="BH143" s="213">
        <f>(BG143-AR143)*-1</f>
        <v>-1</v>
      </c>
      <c r="BI143" s="214"/>
      <c r="BJ143" s="215">
        <f>BI143/BA143</f>
        <v>0</v>
      </c>
      <c r="BK143" s="59"/>
      <c r="BL143" s="59"/>
      <c r="BM143" s="59"/>
    </row>
    <row r="144" spans="1:65" x14ac:dyDescent="0.2">
      <c r="A144" s="99" t="s">
        <v>137</v>
      </c>
      <c r="B144" s="104">
        <v>47</v>
      </c>
      <c r="C144" s="15">
        <v>0</v>
      </c>
      <c r="D144" s="56">
        <v>0</v>
      </c>
      <c r="E144" s="56">
        <v>0</v>
      </c>
      <c r="F144" s="58">
        <f>IF(C144&gt;0,D144/C144,0)</f>
        <v>0</v>
      </c>
      <c r="G144" s="18">
        <v>144</v>
      </c>
      <c r="H144" s="21"/>
      <c r="I144" s="41">
        <v>0</v>
      </c>
      <c r="J144" s="42">
        <f>I144-C144</f>
        <v>0</v>
      </c>
      <c r="K144" s="43">
        <v>0</v>
      </c>
      <c r="L144" s="44">
        <f>K144-D144</f>
        <v>0</v>
      </c>
      <c r="M144" s="43">
        <f>K144*0.2</f>
        <v>0</v>
      </c>
      <c r="N144" s="45">
        <f>IF(I144&gt;0,K144/I144,0)</f>
        <v>0</v>
      </c>
      <c r="O144" s="46">
        <v>144</v>
      </c>
      <c r="P144" s="42">
        <f>(O144-G144)*-1</f>
        <v>0</v>
      </c>
      <c r="Q144" s="47"/>
      <c r="R144" s="59"/>
      <c r="S144" s="59"/>
      <c r="T144" s="59"/>
      <c r="U144" s="260">
        <v>2</v>
      </c>
      <c r="V144" s="261">
        <f>U144-I144</f>
        <v>2</v>
      </c>
      <c r="W144" s="262">
        <v>1.4</v>
      </c>
      <c r="X144" s="263">
        <f>W144-K144</f>
        <v>1.4</v>
      </c>
      <c r="Y144" s="264" t="str">
        <f>IF(K144&lt;&gt;0,(W144/K144)-1,"NEW")</f>
        <v>NEW</v>
      </c>
      <c r="Z144" s="262">
        <f>W144*0.2</f>
        <v>0.27999999999999997</v>
      </c>
      <c r="AA144" s="265">
        <f>IF(U144&gt;0,W144/U144,0)</f>
        <v>0.7</v>
      </c>
      <c r="AB144" s="266">
        <f>AA144-N144</f>
        <v>0.7</v>
      </c>
      <c r="AC144" s="267">
        <v>136</v>
      </c>
      <c r="AD144" s="268">
        <f>(AC144-O144)*-1</f>
        <v>8</v>
      </c>
      <c r="AE144" s="269">
        <v>0.04</v>
      </c>
      <c r="AF144" s="270">
        <f>AE144/W144</f>
        <v>2.8571428571428574E-2</v>
      </c>
      <c r="AG144" s="59"/>
      <c r="AH144" s="59"/>
      <c r="AI144" s="59"/>
      <c r="AJ144" s="322">
        <v>2</v>
      </c>
      <c r="AK144" s="323">
        <f>AJ144-X144</f>
        <v>0.60000000000000009</v>
      </c>
      <c r="AL144" s="324">
        <v>1.4</v>
      </c>
      <c r="AM144" s="325">
        <f>AL144-Z144</f>
        <v>1.1199999999999999</v>
      </c>
      <c r="AN144" s="326">
        <f>IF(Z144&lt;&gt;0,(AL144/W144)-1,"NEW")</f>
        <v>0</v>
      </c>
      <c r="AO144" s="324">
        <f>AL144*0.2</f>
        <v>0.27999999999999997</v>
      </c>
      <c r="AP144" s="327">
        <f>IF(AJ144&gt;0,AL144/AJ144,0)</f>
        <v>0.7</v>
      </c>
      <c r="AQ144" s="328">
        <f>AP144-AC144</f>
        <v>-135.30000000000001</v>
      </c>
      <c r="AR144" s="329">
        <v>136</v>
      </c>
      <c r="AS144" s="330">
        <f>(AR144-AD144)*-1</f>
        <v>-128</v>
      </c>
      <c r="AT144" s="331">
        <v>0.04</v>
      </c>
      <c r="AU144" s="332">
        <f>AT144/AL144</f>
        <v>2.8571428571428574E-2</v>
      </c>
      <c r="AV144" s="59"/>
      <c r="AW144" s="59"/>
      <c r="AX144" s="59"/>
      <c r="AY144" s="205">
        <v>2</v>
      </c>
      <c r="AZ144" s="206">
        <f>AY144-AJ144</f>
        <v>0</v>
      </c>
      <c r="BA144" s="207">
        <v>1.4</v>
      </c>
      <c r="BB144" s="208">
        <f>BA144-AL144</f>
        <v>0</v>
      </c>
      <c r="BC144" s="209">
        <f>IF(AO144&lt;&gt;0,(BA144/AL144)-1,"NEW")</f>
        <v>0</v>
      </c>
      <c r="BD144" s="207">
        <f>BA144*0.2</f>
        <v>0.27999999999999997</v>
      </c>
      <c r="BE144" s="210">
        <f>IF(AY144&gt;0,BA144/AY144,0)</f>
        <v>0.7</v>
      </c>
      <c r="BF144" s="211">
        <f>BE144-AP144</f>
        <v>0</v>
      </c>
      <c r="BG144" s="212">
        <v>137</v>
      </c>
      <c r="BH144" s="213">
        <f>(BG144-AR144)*-1</f>
        <v>-1</v>
      </c>
      <c r="BI144" s="214">
        <v>0.04</v>
      </c>
      <c r="BJ144" s="215">
        <f>BI144/BA144</f>
        <v>2.8571428571428574E-2</v>
      </c>
      <c r="BK144" s="59"/>
      <c r="BL144" s="59"/>
      <c r="BM144" s="59"/>
    </row>
    <row r="145" spans="1:65" x14ac:dyDescent="0.2">
      <c r="A145" s="103" t="s">
        <v>76</v>
      </c>
      <c r="B145" s="104"/>
      <c r="C145" s="15">
        <v>0</v>
      </c>
      <c r="D145" s="56">
        <v>0</v>
      </c>
      <c r="E145" s="56">
        <f>D145*0.2</f>
        <v>0</v>
      </c>
      <c r="F145" s="58">
        <f>IF(C145&gt;0,D145/C145,0)</f>
        <v>0</v>
      </c>
      <c r="G145" s="18">
        <v>131</v>
      </c>
      <c r="H145" s="21"/>
      <c r="I145" s="41">
        <v>1</v>
      </c>
      <c r="J145" s="42">
        <f>I145-C145</f>
        <v>1</v>
      </c>
      <c r="K145" s="43">
        <v>0.60000000000000009</v>
      </c>
      <c r="L145" s="44">
        <f>K145-D145</f>
        <v>0.60000000000000009</v>
      </c>
      <c r="M145" s="43">
        <f>K145*0.2</f>
        <v>0.12000000000000002</v>
      </c>
      <c r="N145" s="45">
        <f>IF(I145&gt;0,K145/I145,0)</f>
        <v>0.60000000000000009</v>
      </c>
      <c r="O145" s="46">
        <v>131</v>
      </c>
      <c r="P145" s="42">
        <f>(O145-G145)*-1</f>
        <v>0</v>
      </c>
      <c r="Q145" s="47">
        <v>0.02</v>
      </c>
      <c r="R145" s="59"/>
      <c r="S145" s="59"/>
      <c r="T145" s="59"/>
      <c r="U145" s="260">
        <v>2</v>
      </c>
      <c r="V145" s="261">
        <f>U145-I145</f>
        <v>1</v>
      </c>
      <c r="W145" s="262">
        <v>1.35</v>
      </c>
      <c r="X145" s="263">
        <f>W145-K145</f>
        <v>0.75</v>
      </c>
      <c r="Y145" s="264">
        <f>IF(K145&lt;&gt;0,(W145/K145)-1,"NEW")</f>
        <v>1.25</v>
      </c>
      <c r="Z145" s="262">
        <f>W145*0.2</f>
        <v>0.27</v>
      </c>
      <c r="AA145" s="265">
        <f>IF(U145&gt;0,W145/U145,0)</f>
        <v>0.67500000000000004</v>
      </c>
      <c r="AB145" s="266">
        <f>AA145-N145</f>
        <v>7.4999999999999956E-2</v>
      </c>
      <c r="AC145" s="267">
        <v>137</v>
      </c>
      <c r="AD145" s="268">
        <f>(AC145-O145)*-1</f>
        <v>-6</v>
      </c>
      <c r="AE145" s="269">
        <v>0.04</v>
      </c>
      <c r="AF145" s="270">
        <f>AE145/W145</f>
        <v>2.9629629629629627E-2</v>
      </c>
      <c r="AG145" s="59"/>
      <c r="AH145" s="59"/>
      <c r="AI145" s="59"/>
      <c r="AJ145" s="322">
        <v>2</v>
      </c>
      <c r="AK145" s="323">
        <f>AJ145-X145</f>
        <v>1.25</v>
      </c>
      <c r="AL145" s="324">
        <v>1.35</v>
      </c>
      <c r="AM145" s="325">
        <f>AL145-Z145</f>
        <v>1.08</v>
      </c>
      <c r="AN145" s="326">
        <f>IF(Z145&lt;&gt;0,(AL145/W145)-1,"NEW")</f>
        <v>0</v>
      </c>
      <c r="AO145" s="324">
        <f>AL145*0.2</f>
        <v>0.27</v>
      </c>
      <c r="AP145" s="327">
        <f>IF(AJ145&gt;0,AL145/AJ145,0)</f>
        <v>0.67500000000000004</v>
      </c>
      <c r="AQ145" s="328">
        <f>AP145-AC145</f>
        <v>-136.32499999999999</v>
      </c>
      <c r="AR145" s="329">
        <v>137</v>
      </c>
      <c r="AS145" s="330">
        <f>(AR145-AD145)*-1</f>
        <v>-143</v>
      </c>
      <c r="AT145" s="331">
        <v>0.04</v>
      </c>
      <c r="AU145" s="332">
        <f>AT145/AL145</f>
        <v>2.9629629629629627E-2</v>
      </c>
      <c r="AV145" s="59"/>
      <c r="AW145" s="59"/>
      <c r="AX145" s="59"/>
      <c r="AY145" s="205">
        <v>2</v>
      </c>
      <c r="AZ145" s="206">
        <f>AY145-AJ145</f>
        <v>0</v>
      </c>
      <c r="BA145" s="207">
        <v>1.35</v>
      </c>
      <c r="BB145" s="208">
        <f>BA145-AL145</f>
        <v>0</v>
      </c>
      <c r="BC145" s="209">
        <f>IF(AO145&lt;&gt;0,(BA145/AL145)-1,"NEW")</f>
        <v>0</v>
      </c>
      <c r="BD145" s="207">
        <f>BA145*0.2</f>
        <v>0.27</v>
      </c>
      <c r="BE145" s="210">
        <f>IF(AY145&gt;0,BA145/AY145,0)</f>
        <v>0.67500000000000004</v>
      </c>
      <c r="BF145" s="211">
        <f>BE145-AP145</f>
        <v>0</v>
      </c>
      <c r="BG145" s="212">
        <v>138</v>
      </c>
      <c r="BH145" s="213">
        <f>(BG145-AR145)*-1</f>
        <v>-1</v>
      </c>
      <c r="BI145" s="214">
        <v>0.04</v>
      </c>
      <c r="BJ145" s="215">
        <f>BI145/BA145</f>
        <v>2.9629629629629627E-2</v>
      </c>
      <c r="BK145" s="59"/>
      <c r="BL145" s="59"/>
      <c r="BM145" s="59"/>
    </row>
    <row r="146" spans="1:65" x14ac:dyDescent="0.2">
      <c r="A146" s="99" t="s">
        <v>67</v>
      </c>
      <c r="B146" s="104">
        <v>86</v>
      </c>
      <c r="C146" s="15">
        <v>0</v>
      </c>
      <c r="D146" s="56">
        <v>0</v>
      </c>
      <c r="E146" s="56">
        <f>D146*0.2</f>
        <v>0</v>
      </c>
      <c r="F146" s="58">
        <f>IF(C146&gt;0,D146/C146,0)</f>
        <v>0</v>
      </c>
      <c r="G146" s="18">
        <v>118</v>
      </c>
      <c r="H146" s="21"/>
      <c r="I146" s="41">
        <v>2</v>
      </c>
      <c r="J146" s="42">
        <f>I146-C146</f>
        <v>2</v>
      </c>
      <c r="K146" s="43">
        <v>1.1000000000000001</v>
      </c>
      <c r="L146" s="44">
        <f>K146-D146</f>
        <v>1.1000000000000001</v>
      </c>
      <c r="M146" s="43">
        <f>K146*0.2</f>
        <v>0.22000000000000003</v>
      </c>
      <c r="N146" s="45">
        <f>IF(I146&gt;0,K146/I146,0)</f>
        <v>0.55000000000000004</v>
      </c>
      <c r="O146" s="46">
        <v>105</v>
      </c>
      <c r="P146" s="42">
        <f>(O146-G146)*-1</f>
        <v>13</v>
      </c>
      <c r="Q146" s="47">
        <v>0.02</v>
      </c>
      <c r="R146" s="59"/>
      <c r="S146" s="59"/>
      <c r="T146" s="59"/>
      <c r="U146" s="260">
        <v>2</v>
      </c>
      <c r="V146" s="261">
        <f>U146-I146</f>
        <v>0</v>
      </c>
      <c r="W146" s="262">
        <v>1.1000000000000001</v>
      </c>
      <c r="X146" s="263">
        <f>W146-K146</f>
        <v>0</v>
      </c>
      <c r="Y146" s="264">
        <f>IF(K146&lt;&gt;0,(W146/K146)-1,"NEW")</f>
        <v>0</v>
      </c>
      <c r="Z146" s="262">
        <f>W146*0.2</f>
        <v>0.22000000000000003</v>
      </c>
      <c r="AA146" s="265">
        <f>IF(U146&gt;0,W146/U146,0)</f>
        <v>0.55000000000000004</v>
      </c>
      <c r="AB146" s="266">
        <f>AA146-N146</f>
        <v>0</v>
      </c>
      <c r="AC146" s="267">
        <v>138</v>
      </c>
      <c r="AD146" s="268">
        <f>(AC146-O146)*-1</f>
        <v>-33</v>
      </c>
      <c r="AE146" s="269">
        <v>0.02</v>
      </c>
      <c r="AF146" s="270">
        <f>AE146/W146</f>
        <v>1.8181818181818181E-2</v>
      </c>
      <c r="AG146" s="59"/>
      <c r="AH146" s="59"/>
      <c r="AI146" s="59"/>
      <c r="AJ146" s="322">
        <v>2</v>
      </c>
      <c r="AK146" s="323">
        <f>AJ146-X146</f>
        <v>2</v>
      </c>
      <c r="AL146" s="324">
        <v>1.1000000000000001</v>
      </c>
      <c r="AM146" s="325">
        <f>AL146-Z146</f>
        <v>0.88000000000000012</v>
      </c>
      <c r="AN146" s="326">
        <f>IF(Z146&lt;&gt;0,(AL146/W146)-1,"NEW")</f>
        <v>0</v>
      </c>
      <c r="AO146" s="324">
        <f>AL146*0.2</f>
        <v>0.22000000000000003</v>
      </c>
      <c r="AP146" s="327">
        <f>IF(AJ146&gt;0,AL146/AJ146,0)</f>
        <v>0.55000000000000004</v>
      </c>
      <c r="AQ146" s="328">
        <f>AP146-AC146</f>
        <v>-137.44999999999999</v>
      </c>
      <c r="AR146" s="329">
        <v>138</v>
      </c>
      <c r="AS146" s="330">
        <f>(AR146-AD146)*-1</f>
        <v>-171</v>
      </c>
      <c r="AT146" s="331">
        <v>0.02</v>
      </c>
      <c r="AU146" s="332">
        <f>AT146/AL146</f>
        <v>1.8181818181818181E-2</v>
      </c>
      <c r="AV146" s="59"/>
      <c r="AW146" s="59"/>
      <c r="AX146" s="59"/>
      <c r="AY146" s="205">
        <v>2</v>
      </c>
      <c r="AZ146" s="206">
        <f>AY146-AJ146</f>
        <v>0</v>
      </c>
      <c r="BA146" s="207">
        <v>1.1000000000000001</v>
      </c>
      <c r="BB146" s="208">
        <f>BA146-AL146</f>
        <v>0</v>
      </c>
      <c r="BC146" s="209">
        <f>IF(AO146&lt;&gt;0,(BA146/AL146)-1,"NEW")</f>
        <v>0</v>
      </c>
      <c r="BD146" s="207">
        <f>BA146*0.2</f>
        <v>0.22000000000000003</v>
      </c>
      <c r="BE146" s="210">
        <f>IF(AY146&gt;0,BA146/AY146,0)</f>
        <v>0.55000000000000004</v>
      </c>
      <c r="BF146" s="211">
        <f>BE146-AP146</f>
        <v>0</v>
      </c>
      <c r="BG146" s="212">
        <v>139</v>
      </c>
      <c r="BH146" s="213">
        <f>(BG146-AR146)*-1</f>
        <v>-1</v>
      </c>
      <c r="BI146" s="214">
        <v>0.02</v>
      </c>
      <c r="BJ146" s="215">
        <f>BI146/BA146</f>
        <v>1.8181818181818181E-2</v>
      </c>
      <c r="BK146" s="59"/>
      <c r="BL146" s="59"/>
      <c r="BM146" s="59"/>
    </row>
    <row r="147" spans="1:65" x14ac:dyDescent="0.2">
      <c r="A147" s="99" t="s">
        <v>75</v>
      </c>
      <c r="B147" s="104">
        <v>37</v>
      </c>
      <c r="C147" s="15">
        <v>2</v>
      </c>
      <c r="D147" s="56">
        <v>0.60000000000000009</v>
      </c>
      <c r="E147" s="56">
        <f>D147*0.2</f>
        <v>0.12000000000000002</v>
      </c>
      <c r="F147" s="58">
        <f>IF(C147&gt;0,D147/C147,0)</f>
        <v>0.30000000000000004</v>
      </c>
      <c r="G147" s="18">
        <v>68</v>
      </c>
      <c r="H147" s="21"/>
      <c r="I147" s="41">
        <v>2</v>
      </c>
      <c r="J147" s="42">
        <f>I147-C147</f>
        <v>0</v>
      </c>
      <c r="K147" s="43">
        <v>0.60000000000000009</v>
      </c>
      <c r="L147" s="44">
        <f>K147-D147</f>
        <v>0</v>
      </c>
      <c r="M147" s="43">
        <f>K147*0.2</f>
        <v>0.12000000000000002</v>
      </c>
      <c r="N147" s="45">
        <f>IF(I147&gt;0,K147/I147,0)</f>
        <v>0.30000000000000004</v>
      </c>
      <c r="O147" s="46">
        <v>99</v>
      </c>
      <c r="P147" s="42">
        <f>(O147-G147)*-1</f>
        <v>-31</v>
      </c>
      <c r="Q147" s="47"/>
      <c r="R147" s="59"/>
      <c r="S147" s="59"/>
      <c r="T147" s="59"/>
      <c r="U147" s="260">
        <v>2</v>
      </c>
      <c r="V147" s="261">
        <f>U147-I147</f>
        <v>0</v>
      </c>
      <c r="W147" s="262">
        <v>1.05</v>
      </c>
      <c r="X147" s="263">
        <f>W147-K147</f>
        <v>0.44999999999999996</v>
      </c>
      <c r="Y147" s="264">
        <f>IF(K147&lt;&gt;0,(W147/K147)-1,"NEW")</f>
        <v>0.74999999999999978</v>
      </c>
      <c r="Z147" s="262">
        <f>W147*0.2</f>
        <v>0.21000000000000002</v>
      </c>
      <c r="AA147" s="265">
        <f>IF(U147&gt;0,W147/U147,0)</f>
        <v>0.52500000000000002</v>
      </c>
      <c r="AB147" s="266">
        <f>AA147-N147</f>
        <v>0.22499999999999998</v>
      </c>
      <c r="AC147" s="267">
        <v>139</v>
      </c>
      <c r="AD147" s="268">
        <f>(AC147-O147)*-1</f>
        <v>-40</v>
      </c>
      <c r="AE147" s="269"/>
      <c r="AF147" s="270">
        <f>AE147/W147</f>
        <v>0</v>
      </c>
      <c r="AG147" s="59"/>
      <c r="AH147" s="59"/>
      <c r="AI147" s="59"/>
      <c r="AJ147" s="322">
        <v>2</v>
      </c>
      <c r="AK147" s="323">
        <f>AJ147-X147</f>
        <v>1.55</v>
      </c>
      <c r="AL147" s="324">
        <v>1.05</v>
      </c>
      <c r="AM147" s="325">
        <f>AL147-Z147</f>
        <v>0.84000000000000008</v>
      </c>
      <c r="AN147" s="326">
        <f>IF(Z147&lt;&gt;0,(AL147/W147)-1,"NEW")</f>
        <v>0</v>
      </c>
      <c r="AO147" s="324">
        <f>AL147*0.2</f>
        <v>0.21000000000000002</v>
      </c>
      <c r="AP147" s="327">
        <f>IF(AJ147&gt;0,AL147/AJ147,0)</f>
        <v>0.52500000000000002</v>
      </c>
      <c r="AQ147" s="328">
        <f>AP147-AC147</f>
        <v>-138.47499999999999</v>
      </c>
      <c r="AR147" s="329">
        <v>139</v>
      </c>
      <c r="AS147" s="330">
        <f>(AR147-AD147)*-1</f>
        <v>-179</v>
      </c>
      <c r="AT147" s="331"/>
      <c r="AU147" s="332">
        <f>AT147/AL147</f>
        <v>0</v>
      </c>
      <c r="AV147" s="59"/>
      <c r="AW147" s="59"/>
      <c r="AX147" s="59"/>
      <c r="AY147" s="205">
        <v>2</v>
      </c>
      <c r="AZ147" s="206">
        <f>AY147-AJ147</f>
        <v>0</v>
      </c>
      <c r="BA147" s="207">
        <v>1.05</v>
      </c>
      <c r="BB147" s="208">
        <f>BA147-AL147</f>
        <v>0</v>
      </c>
      <c r="BC147" s="209">
        <f>IF(AO147&lt;&gt;0,(BA147/AL147)-1,"NEW")</f>
        <v>0</v>
      </c>
      <c r="BD147" s="207">
        <f>BA147*0.2</f>
        <v>0.21000000000000002</v>
      </c>
      <c r="BE147" s="210">
        <f>IF(AY147&gt;0,BA147/AY147,0)</f>
        <v>0.52500000000000002</v>
      </c>
      <c r="BF147" s="211">
        <f>BE147-AP147</f>
        <v>0</v>
      </c>
      <c r="BG147" s="212">
        <v>140</v>
      </c>
      <c r="BH147" s="213">
        <f>(BG147-AR147)*-1</f>
        <v>-1</v>
      </c>
      <c r="BI147" s="214"/>
      <c r="BJ147" s="215">
        <f>BI147/BA147</f>
        <v>0</v>
      </c>
      <c r="BK147" s="59"/>
      <c r="BL147" s="59"/>
      <c r="BM147" s="59"/>
    </row>
    <row r="148" spans="1:65" x14ac:dyDescent="0.2">
      <c r="A148" s="99" t="s">
        <v>68</v>
      </c>
      <c r="B148" s="104"/>
      <c r="C148" s="15">
        <v>0</v>
      </c>
      <c r="D148" s="56">
        <v>0</v>
      </c>
      <c r="E148" s="56">
        <f>D148*0.2</f>
        <v>0</v>
      </c>
      <c r="F148" s="58">
        <f>IF(C148&gt;0,D148/C148,0)</f>
        <v>0</v>
      </c>
      <c r="G148" s="18">
        <v>110</v>
      </c>
      <c r="H148" s="21"/>
      <c r="I148" s="41">
        <v>4</v>
      </c>
      <c r="J148" s="42">
        <f>I148-C148</f>
        <v>4</v>
      </c>
      <c r="K148" s="43">
        <v>0.8</v>
      </c>
      <c r="L148" s="44">
        <f>K148-D148</f>
        <v>0.8</v>
      </c>
      <c r="M148" s="43">
        <f>K148*0.2</f>
        <v>0.16000000000000003</v>
      </c>
      <c r="N148" s="45">
        <f>IF(I148&gt;0,K148/I148,0)</f>
        <v>0.2</v>
      </c>
      <c r="O148" s="46">
        <v>79</v>
      </c>
      <c r="P148" s="42">
        <f>(O148-G148)*-1</f>
        <v>31</v>
      </c>
      <c r="Q148" s="47"/>
      <c r="R148" s="59"/>
      <c r="S148" s="59"/>
      <c r="T148" s="59"/>
      <c r="U148" s="260">
        <v>2</v>
      </c>
      <c r="V148" s="261">
        <f>U148-I148</f>
        <v>-2</v>
      </c>
      <c r="W148" s="262">
        <v>1</v>
      </c>
      <c r="X148" s="263">
        <f>W148-K148</f>
        <v>0.19999999999999996</v>
      </c>
      <c r="Y148" s="264">
        <f>IF(K148&lt;&gt;0,(W148/K148)-1,"NEW")</f>
        <v>0.25</v>
      </c>
      <c r="Z148" s="262">
        <f>W148*0.2</f>
        <v>0.2</v>
      </c>
      <c r="AA148" s="265">
        <f>IF(U148&gt;0,W148/U148,0)</f>
        <v>0.5</v>
      </c>
      <c r="AB148" s="266">
        <f>AA148-N148</f>
        <v>0.3</v>
      </c>
      <c r="AC148" s="267">
        <v>140</v>
      </c>
      <c r="AD148" s="268">
        <f>(AC148-O148)*-1</f>
        <v>-61</v>
      </c>
      <c r="AE148" s="269">
        <v>0.02</v>
      </c>
      <c r="AF148" s="270">
        <f>AE148/W148</f>
        <v>0.02</v>
      </c>
      <c r="AG148" s="59"/>
      <c r="AH148" s="59"/>
      <c r="AI148" s="59"/>
      <c r="AJ148" s="322">
        <v>2</v>
      </c>
      <c r="AK148" s="323">
        <f>AJ148-X148</f>
        <v>1.8</v>
      </c>
      <c r="AL148" s="324">
        <v>1</v>
      </c>
      <c r="AM148" s="325">
        <f>AL148-Z148</f>
        <v>0.8</v>
      </c>
      <c r="AN148" s="326">
        <f>IF(Z148&lt;&gt;0,(AL148/W148)-1,"NEW")</f>
        <v>0</v>
      </c>
      <c r="AO148" s="324">
        <f>AL148*0.2</f>
        <v>0.2</v>
      </c>
      <c r="AP148" s="327">
        <f>IF(AJ148&gt;0,AL148/AJ148,0)</f>
        <v>0.5</v>
      </c>
      <c r="AQ148" s="328">
        <f>AP148-AC148</f>
        <v>-139.5</v>
      </c>
      <c r="AR148" s="329">
        <v>140</v>
      </c>
      <c r="AS148" s="330">
        <f>(AR148-AD148)*-1</f>
        <v>-201</v>
      </c>
      <c r="AT148" s="331">
        <v>0.02</v>
      </c>
      <c r="AU148" s="332">
        <f>AT148/AL148</f>
        <v>0.02</v>
      </c>
      <c r="AV148" s="59"/>
      <c r="AW148" s="59"/>
      <c r="AX148" s="59"/>
      <c r="AY148" s="205">
        <v>2</v>
      </c>
      <c r="AZ148" s="206">
        <f>AY148-AJ148</f>
        <v>0</v>
      </c>
      <c r="BA148" s="207">
        <v>1</v>
      </c>
      <c r="BB148" s="208">
        <f>BA148-AL148</f>
        <v>0</v>
      </c>
      <c r="BC148" s="209">
        <f>IF(AO148&lt;&gt;0,(BA148/AL148)-1,"NEW")</f>
        <v>0</v>
      </c>
      <c r="BD148" s="207">
        <f>BA148*0.2</f>
        <v>0.2</v>
      </c>
      <c r="BE148" s="210">
        <f>IF(AY148&gt;0,BA148/AY148,0)</f>
        <v>0.5</v>
      </c>
      <c r="BF148" s="211">
        <f>BE148-AP148</f>
        <v>0</v>
      </c>
      <c r="BG148" s="212">
        <v>141</v>
      </c>
      <c r="BH148" s="213">
        <f>(BG148-AR148)*-1</f>
        <v>-1</v>
      </c>
      <c r="BI148" s="214">
        <v>0.02</v>
      </c>
      <c r="BJ148" s="215">
        <f>BI148/BA148</f>
        <v>0.02</v>
      </c>
      <c r="BK148" s="59"/>
      <c r="BL148" s="59"/>
      <c r="BM148" s="59"/>
    </row>
    <row r="149" spans="1:65" x14ac:dyDescent="0.2">
      <c r="A149" s="95" t="s">
        <v>194</v>
      </c>
      <c r="B149" s="104"/>
      <c r="C149" s="15">
        <v>0</v>
      </c>
      <c r="D149" s="56">
        <v>0</v>
      </c>
      <c r="E149" s="56">
        <f>D149*0.2</f>
        <v>0</v>
      </c>
      <c r="F149" s="58">
        <f>IF(C149&gt;0,D149/C149,0)</f>
        <v>0</v>
      </c>
      <c r="G149" s="18">
        <v>154</v>
      </c>
      <c r="H149" s="21"/>
      <c r="I149" s="41">
        <v>0</v>
      </c>
      <c r="J149" s="42">
        <f>I149-C149</f>
        <v>0</v>
      </c>
      <c r="K149" s="43">
        <v>0</v>
      </c>
      <c r="L149" s="44">
        <f>K149-D149</f>
        <v>0</v>
      </c>
      <c r="M149" s="43">
        <f>K149*0.2</f>
        <v>0</v>
      </c>
      <c r="N149" s="45">
        <f>IF(I149&gt;0,K149/I149,0)</f>
        <v>0</v>
      </c>
      <c r="O149" s="46">
        <v>152</v>
      </c>
      <c r="P149" s="42">
        <f>(O149-G149)*-1</f>
        <v>2</v>
      </c>
      <c r="Q149" s="47">
        <v>0</v>
      </c>
      <c r="R149" s="59"/>
      <c r="S149" s="59"/>
      <c r="T149" s="59"/>
      <c r="U149" s="260">
        <v>2</v>
      </c>
      <c r="V149" s="261">
        <f>U149-I149</f>
        <v>2</v>
      </c>
      <c r="W149" s="262">
        <v>0.55000000000000004</v>
      </c>
      <c r="X149" s="263">
        <f>W149-K149</f>
        <v>0.55000000000000004</v>
      </c>
      <c r="Y149" s="264" t="str">
        <f>IF(K149&lt;&gt;0,(W149/K149)-1,"NEW")</f>
        <v>NEW</v>
      </c>
      <c r="Z149" s="262">
        <f>W149*0.2</f>
        <v>0.11000000000000001</v>
      </c>
      <c r="AA149" s="265">
        <f>IF(U149&gt;0,W149/U149,0)</f>
        <v>0.27500000000000002</v>
      </c>
      <c r="AB149" s="266">
        <f>AA149-N149</f>
        <v>0.27500000000000002</v>
      </c>
      <c r="AC149" s="267">
        <v>141</v>
      </c>
      <c r="AD149" s="268">
        <f>(AC149-O149)*-1</f>
        <v>11</v>
      </c>
      <c r="AE149" s="269">
        <v>0.03</v>
      </c>
      <c r="AF149" s="270">
        <f>AE149/W149</f>
        <v>5.4545454545454536E-2</v>
      </c>
      <c r="AG149" s="59"/>
      <c r="AH149" s="59"/>
      <c r="AI149" s="59"/>
      <c r="AJ149" s="322">
        <v>2</v>
      </c>
      <c r="AK149" s="323">
        <f>AJ149-X149</f>
        <v>1.45</v>
      </c>
      <c r="AL149" s="324">
        <v>0.55000000000000004</v>
      </c>
      <c r="AM149" s="325">
        <f>AL149-Z149</f>
        <v>0.44000000000000006</v>
      </c>
      <c r="AN149" s="326">
        <f>IF(Z149&lt;&gt;0,(AL149/W149)-1,"NEW")</f>
        <v>0</v>
      </c>
      <c r="AO149" s="324">
        <f>AL149*0.2</f>
        <v>0.11000000000000001</v>
      </c>
      <c r="AP149" s="327">
        <f>IF(AJ149&gt;0,AL149/AJ149,0)</f>
        <v>0.27500000000000002</v>
      </c>
      <c r="AQ149" s="328">
        <f>AP149-AC149</f>
        <v>-140.72499999999999</v>
      </c>
      <c r="AR149" s="329">
        <v>141</v>
      </c>
      <c r="AS149" s="330">
        <f>(AR149-AD149)*-1</f>
        <v>-130</v>
      </c>
      <c r="AT149" s="331">
        <v>0.03</v>
      </c>
      <c r="AU149" s="332">
        <f>AT149/AL149</f>
        <v>5.4545454545454536E-2</v>
      </c>
      <c r="AV149" s="59"/>
      <c r="AW149" s="59"/>
      <c r="AX149" s="59"/>
      <c r="AY149" s="205">
        <v>2</v>
      </c>
      <c r="AZ149" s="206">
        <f>AY149-AJ149</f>
        <v>0</v>
      </c>
      <c r="BA149" s="207">
        <v>0.55000000000000004</v>
      </c>
      <c r="BB149" s="208">
        <f>BA149-AL149</f>
        <v>0</v>
      </c>
      <c r="BC149" s="209">
        <f>IF(AO149&lt;&gt;0,(BA149/AL149)-1,"NEW")</f>
        <v>0</v>
      </c>
      <c r="BD149" s="207">
        <f>BA149*0.2</f>
        <v>0.11000000000000001</v>
      </c>
      <c r="BE149" s="210">
        <f>IF(AY149&gt;0,BA149/AY149,0)</f>
        <v>0.27500000000000002</v>
      </c>
      <c r="BF149" s="211">
        <f>BE149-AP149</f>
        <v>0</v>
      </c>
      <c r="BG149" s="212">
        <v>142</v>
      </c>
      <c r="BH149" s="213">
        <f>(BG149-AR149)*-1</f>
        <v>-1</v>
      </c>
      <c r="BI149" s="214">
        <v>0.03</v>
      </c>
      <c r="BJ149" s="215">
        <f>BI149/BA149</f>
        <v>5.4545454545454536E-2</v>
      </c>
      <c r="BK149" s="59"/>
      <c r="BL149" s="59"/>
      <c r="BM149" s="59"/>
    </row>
    <row r="150" spans="1:65" x14ac:dyDescent="0.2">
      <c r="A150" s="99" t="s">
        <v>198</v>
      </c>
      <c r="B150" s="104"/>
      <c r="C150" s="15">
        <v>0</v>
      </c>
      <c r="D150" s="56">
        <v>0</v>
      </c>
      <c r="E150" s="56">
        <f>D150*0.2</f>
        <v>0</v>
      </c>
      <c r="F150" s="58">
        <f>IF(C150&gt;0,D150/C150,0)</f>
        <v>0</v>
      </c>
      <c r="G150" s="18">
        <v>156</v>
      </c>
      <c r="H150" s="21"/>
      <c r="I150" s="41">
        <v>0</v>
      </c>
      <c r="J150" s="42">
        <f>I150-C150</f>
        <v>0</v>
      </c>
      <c r="K150" s="43">
        <v>0</v>
      </c>
      <c r="L150" s="44">
        <f>K150-D150</f>
        <v>0</v>
      </c>
      <c r="M150" s="43">
        <f>K150*0.2</f>
        <v>0</v>
      </c>
      <c r="N150" s="45">
        <f>IF(I150&gt;0,K150/I150,0)</f>
        <v>0</v>
      </c>
      <c r="O150" s="46">
        <v>156</v>
      </c>
      <c r="P150" s="42">
        <f>(O150-G150)*-1</f>
        <v>0</v>
      </c>
      <c r="Q150" s="47">
        <v>0</v>
      </c>
      <c r="R150" s="59"/>
      <c r="S150" s="59"/>
      <c r="T150" s="59"/>
      <c r="U150" s="260">
        <v>2</v>
      </c>
      <c r="V150" s="261">
        <f>U150-I150</f>
        <v>2</v>
      </c>
      <c r="W150" s="262">
        <v>0.45</v>
      </c>
      <c r="X150" s="263">
        <f>W150-K150</f>
        <v>0.45</v>
      </c>
      <c r="Y150" s="264" t="str">
        <f>IF(K150&lt;&gt;0,(W150/K150)-1,"NEW")</f>
        <v>NEW</v>
      </c>
      <c r="Z150" s="262">
        <f>W150*0.2</f>
        <v>9.0000000000000011E-2</v>
      </c>
      <c r="AA150" s="265">
        <f>IF(U150&gt;0,W150/U150,0)</f>
        <v>0.22500000000000001</v>
      </c>
      <c r="AB150" s="266">
        <f>AA150-N150</f>
        <v>0.22500000000000001</v>
      </c>
      <c r="AC150" s="267">
        <v>142</v>
      </c>
      <c r="AD150" s="268">
        <f>(AC150-O150)*-1</f>
        <v>14</v>
      </c>
      <c r="AE150" s="269">
        <v>0.03</v>
      </c>
      <c r="AF150" s="270">
        <f>AE150/W150</f>
        <v>6.6666666666666666E-2</v>
      </c>
      <c r="AG150" s="59"/>
      <c r="AH150" s="59"/>
      <c r="AI150" s="59"/>
      <c r="AJ150" s="322">
        <v>2</v>
      </c>
      <c r="AK150" s="323">
        <f>AJ150-X150</f>
        <v>1.55</v>
      </c>
      <c r="AL150" s="324">
        <v>0.45</v>
      </c>
      <c r="AM150" s="325">
        <f>AL150-Z150</f>
        <v>0.36</v>
      </c>
      <c r="AN150" s="326">
        <f>IF(Z150&lt;&gt;0,(AL150/W150)-1,"NEW")</f>
        <v>0</v>
      </c>
      <c r="AO150" s="324">
        <f>AL150*0.2</f>
        <v>9.0000000000000011E-2</v>
      </c>
      <c r="AP150" s="327">
        <f>IF(AJ150&gt;0,AL150/AJ150,0)</f>
        <v>0.22500000000000001</v>
      </c>
      <c r="AQ150" s="328">
        <f>AP150-AC150</f>
        <v>-141.77500000000001</v>
      </c>
      <c r="AR150" s="329">
        <v>142</v>
      </c>
      <c r="AS150" s="330">
        <f>(AR150-AD150)*-1</f>
        <v>-128</v>
      </c>
      <c r="AT150" s="331">
        <v>0.03</v>
      </c>
      <c r="AU150" s="332">
        <f>AT150/AL150</f>
        <v>6.6666666666666666E-2</v>
      </c>
      <c r="AV150" s="59"/>
      <c r="AW150" s="59"/>
      <c r="AX150" s="59"/>
      <c r="AY150" s="205">
        <v>2</v>
      </c>
      <c r="AZ150" s="206">
        <f>AY150-AJ150</f>
        <v>0</v>
      </c>
      <c r="BA150" s="207">
        <v>0.45</v>
      </c>
      <c r="BB150" s="208">
        <f>BA150-AL150</f>
        <v>0</v>
      </c>
      <c r="BC150" s="209">
        <f>IF(AO150&lt;&gt;0,(BA150/AL150)-1,"NEW")</f>
        <v>0</v>
      </c>
      <c r="BD150" s="207">
        <f>BA150*0.2</f>
        <v>9.0000000000000011E-2</v>
      </c>
      <c r="BE150" s="210">
        <f>IF(AY150&gt;0,BA150/AY150,0)</f>
        <v>0.22500000000000001</v>
      </c>
      <c r="BF150" s="211">
        <f>BE150-AP150</f>
        <v>0</v>
      </c>
      <c r="BG150" s="212">
        <v>143</v>
      </c>
      <c r="BH150" s="213">
        <f>(BG150-AR150)*-1</f>
        <v>-1</v>
      </c>
      <c r="BI150" s="214">
        <v>0.03</v>
      </c>
      <c r="BJ150" s="215">
        <f>BI150/BA150</f>
        <v>6.6666666666666666E-2</v>
      </c>
      <c r="BK150" s="59"/>
      <c r="BL150" s="59"/>
      <c r="BM150" s="59"/>
    </row>
    <row r="151" spans="1:65" x14ac:dyDescent="0.2">
      <c r="A151" s="103" t="s">
        <v>219</v>
      </c>
      <c r="B151" s="104"/>
      <c r="C151" s="15">
        <v>0</v>
      </c>
      <c r="D151" s="56">
        <v>0</v>
      </c>
      <c r="E151" s="56">
        <f>D151*0.2</f>
        <v>0</v>
      </c>
      <c r="F151" s="58">
        <f>IF(C151&gt;0,D151/C151,0)</f>
        <v>0</v>
      </c>
      <c r="G151" s="18">
        <v>172</v>
      </c>
      <c r="H151" s="21"/>
      <c r="I151" s="41">
        <v>0</v>
      </c>
      <c r="J151" s="42">
        <f>I151-C151</f>
        <v>0</v>
      </c>
      <c r="K151" s="43">
        <v>0</v>
      </c>
      <c r="L151" s="44">
        <f>K151-D151</f>
        <v>0</v>
      </c>
      <c r="M151" s="43">
        <f>K151*0.2</f>
        <v>0</v>
      </c>
      <c r="N151" s="45">
        <f>IF(I151&gt;0,K151/I151,0)</f>
        <v>0</v>
      </c>
      <c r="O151" s="46">
        <v>172</v>
      </c>
      <c r="P151" s="42">
        <f>(O151-G151)*-1</f>
        <v>0</v>
      </c>
      <c r="Q151" s="47">
        <v>0</v>
      </c>
      <c r="R151" s="59"/>
      <c r="S151" s="59"/>
      <c r="T151" s="59"/>
      <c r="U151" s="260">
        <v>2</v>
      </c>
      <c r="V151" s="261">
        <f>U151-I151</f>
        <v>2</v>
      </c>
      <c r="W151" s="262">
        <v>0.4</v>
      </c>
      <c r="X151" s="263">
        <f>W151-K151</f>
        <v>0.4</v>
      </c>
      <c r="Y151" s="264" t="str">
        <f>IF(K151&lt;&gt;0,(W151/K151)-1,"NEW")</f>
        <v>NEW</v>
      </c>
      <c r="Z151" s="262">
        <f>W151*0.2</f>
        <v>8.0000000000000016E-2</v>
      </c>
      <c r="AA151" s="265">
        <f>IF(U151&gt;0,W151/U151,0)</f>
        <v>0.2</v>
      </c>
      <c r="AB151" s="266">
        <f>AA151-N151</f>
        <v>0.2</v>
      </c>
      <c r="AC151" s="267">
        <v>143</v>
      </c>
      <c r="AD151" s="268">
        <f>(AC151-O151)*-1</f>
        <v>29</v>
      </c>
      <c r="AE151" s="269">
        <v>0.04</v>
      </c>
      <c r="AF151" s="270">
        <f>AE151/W151</f>
        <v>9.9999999999999992E-2</v>
      </c>
      <c r="AG151" s="59"/>
      <c r="AH151" s="59"/>
      <c r="AI151" s="59"/>
      <c r="AJ151" s="322">
        <v>2</v>
      </c>
      <c r="AK151" s="323">
        <f>AJ151-X151</f>
        <v>1.6</v>
      </c>
      <c r="AL151" s="324">
        <v>0.4</v>
      </c>
      <c r="AM151" s="325">
        <f>AL151-Z151</f>
        <v>0.32</v>
      </c>
      <c r="AN151" s="326">
        <f>IF(Z151&lt;&gt;0,(AL151/W151)-1,"NEW")</f>
        <v>0</v>
      </c>
      <c r="AO151" s="324">
        <f>AL151*0.2</f>
        <v>8.0000000000000016E-2</v>
      </c>
      <c r="AP151" s="327">
        <f>IF(AJ151&gt;0,AL151/AJ151,0)</f>
        <v>0.2</v>
      </c>
      <c r="AQ151" s="328">
        <f>AP151-AC151</f>
        <v>-142.80000000000001</v>
      </c>
      <c r="AR151" s="329">
        <v>143</v>
      </c>
      <c r="AS151" s="330">
        <f>(AR151-AD151)*-1</f>
        <v>-114</v>
      </c>
      <c r="AT151" s="331">
        <v>0.04</v>
      </c>
      <c r="AU151" s="332">
        <f>AT151/AL151</f>
        <v>9.9999999999999992E-2</v>
      </c>
      <c r="AV151" s="59"/>
      <c r="AW151" s="59"/>
      <c r="AX151" s="59"/>
      <c r="AY151" s="205">
        <v>2</v>
      </c>
      <c r="AZ151" s="206">
        <f>AY151-AJ151</f>
        <v>0</v>
      </c>
      <c r="BA151" s="207">
        <v>0.35</v>
      </c>
      <c r="BB151" s="208">
        <f>BA151-AL151</f>
        <v>-5.0000000000000044E-2</v>
      </c>
      <c r="BC151" s="209">
        <f>IF(AO151&lt;&gt;0,(BA151/AL151)-1,"NEW")</f>
        <v>-0.12500000000000011</v>
      </c>
      <c r="BD151" s="207">
        <f>BA151*0.2</f>
        <v>6.9999999999999993E-2</v>
      </c>
      <c r="BE151" s="210">
        <f>IF(AY151&gt;0,BA151/AY151,0)</f>
        <v>0.17499999999999999</v>
      </c>
      <c r="BF151" s="211">
        <f>BE151-AP151</f>
        <v>-2.5000000000000022E-2</v>
      </c>
      <c r="BG151" s="212">
        <v>144</v>
      </c>
      <c r="BH151" s="213">
        <f>(BG151-AR151)*-1</f>
        <v>-1</v>
      </c>
      <c r="BI151" s="214">
        <v>0.04</v>
      </c>
      <c r="BJ151" s="215">
        <f>BI151/BA151</f>
        <v>0.1142857142857143</v>
      </c>
      <c r="BK151" s="59"/>
      <c r="BL151" s="59"/>
      <c r="BM151" s="59"/>
    </row>
    <row r="152" spans="1:65" x14ac:dyDescent="0.2">
      <c r="A152" s="99" t="s">
        <v>84</v>
      </c>
      <c r="B152" s="104">
        <v>792</v>
      </c>
      <c r="C152" s="15">
        <v>1</v>
      </c>
      <c r="D152" s="56">
        <v>0.2</v>
      </c>
      <c r="E152" s="56">
        <f>D152*0.2</f>
        <v>4.0000000000000008E-2</v>
      </c>
      <c r="F152" s="58">
        <f>IF(C152&gt;0,D152/C152,0)</f>
        <v>0.2</v>
      </c>
      <c r="G152" s="18">
        <v>79</v>
      </c>
      <c r="H152" s="21"/>
      <c r="I152" s="41">
        <v>1</v>
      </c>
      <c r="J152" s="42">
        <f>I152-C152</f>
        <v>0</v>
      </c>
      <c r="K152" s="43">
        <v>0.2</v>
      </c>
      <c r="L152" s="44">
        <f>K152-D152</f>
        <v>0</v>
      </c>
      <c r="M152" s="43">
        <f>K152*0.2</f>
        <v>4.0000000000000008E-2</v>
      </c>
      <c r="N152" s="45">
        <f>IF(I152&gt;0,K152/I152,0)</f>
        <v>0.2</v>
      </c>
      <c r="O152" s="46">
        <v>116</v>
      </c>
      <c r="P152" s="42">
        <f>(O152-G152)*-1</f>
        <v>-37</v>
      </c>
      <c r="Q152" s="47"/>
      <c r="R152" s="59"/>
      <c r="S152" s="59"/>
      <c r="T152" s="59"/>
      <c r="U152" s="260">
        <v>2</v>
      </c>
      <c r="V152" s="261">
        <f>U152-I152</f>
        <v>1</v>
      </c>
      <c r="W152" s="262">
        <v>0.4</v>
      </c>
      <c r="X152" s="263">
        <f>W152-K152</f>
        <v>0.2</v>
      </c>
      <c r="Y152" s="264">
        <f>IF(K152&lt;&gt;0,(W152/K152)-1,"NEW")</f>
        <v>1</v>
      </c>
      <c r="Z152" s="262">
        <f>W152*0.2</f>
        <v>8.0000000000000016E-2</v>
      </c>
      <c r="AA152" s="265">
        <f>IF(U152&gt;0,W152/U152,0)</f>
        <v>0.2</v>
      </c>
      <c r="AB152" s="266">
        <f>AA152-N152</f>
        <v>0</v>
      </c>
      <c r="AC152" s="267">
        <v>144</v>
      </c>
      <c r="AD152" s="268">
        <f>(AC152-O152)*-1</f>
        <v>-28</v>
      </c>
      <c r="AE152" s="269">
        <v>0.04</v>
      </c>
      <c r="AF152" s="270">
        <f>AE152/W152</f>
        <v>9.9999999999999992E-2</v>
      </c>
      <c r="AG152" s="59"/>
      <c r="AH152" s="59"/>
      <c r="AI152" s="59"/>
      <c r="AJ152" s="322">
        <v>2</v>
      </c>
      <c r="AK152" s="323">
        <f>AJ152-X152</f>
        <v>1.8</v>
      </c>
      <c r="AL152" s="324">
        <v>0.4</v>
      </c>
      <c r="AM152" s="325">
        <f>AL152-Z152</f>
        <v>0.32</v>
      </c>
      <c r="AN152" s="326">
        <f>IF(Z152&lt;&gt;0,(AL152/W152)-1,"NEW")</f>
        <v>0</v>
      </c>
      <c r="AO152" s="324">
        <f>AL152*0.2</f>
        <v>8.0000000000000016E-2</v>
      </c>
      <c r="AP152" s="327">
        <f>IF(AJ152&gt;0,AL152/AJ152,0)</f>
        <v>0.2</v>
      </c>
      <c r="AQ152" s="328">
        <f>AP152-AC152</f>
        <v>-143.80000000000001</v>
      </c>
      <c r="AR152" s="329">
        <v>144</v>
      </c>
      <c r="AS152" s="330">
        <f>(AR152-AD152)*-1</f>
        <v>-172</v>
      </c>
      <c r="AT152" s="331">
        <v>0.04</v>
      </c>
      <c r="AU152" s="332">
        <f>AT152/AL152</f>
        <v>9.9999999999999992E-2</v>
      </c>
      <c r="AV152" s="59"/>
      <c r="AW152" s="59"/>
      <c r="AX152" s="59"/>
      <c r="AY152" s="205">
        <v>2</v>
      </c>
      <c r="AZ152" s="206">
        <f>AY152-AJ152</f>
        <v>0</v>
      </c>
      <c r="BA152" s="207">
        <v>0.4</v>
      </c>
      <c r="BB152" s="208">
        <f>BA152-AL152</f>
        <v>0</v>
      </c>
      <c r="BC152" s="209">
        <f>IF(AO152&lt;&gt;0,(BA152/AL152)-1,"NEW")</f>
        <v>0</v>
      </c>
      <c r="BD152" s="207">
        <f>BA152*0.2</f>
        <v>8.0000000000000016E-2</v>
      </c>
      <c r="BE152" s="210">
        <f>IF(AY152&gt;0,BA152/AY152,0)</f>
        <v>0.2</v>
      </c>
      <c r="BF152" s="211">
        <f>BE152-AP152</f>
        <v>0</v>
      </c>
      <c r="BG152" s="212">
        <v>145</v>
      </c>
      <c r="BH152" s="213">
        <f>(BG152-AR152)*-1</f>
        <v>-1</v>
      </c>
      <c r="BI152" s="214">
        <v>0.04</v>
      </c>
      <c r="BJ152" s="215">
        <f>BI152/BA152</f>
        <v>9.9999999999999992E-2</v>
      </c>
      <c r="BK152" s="59"/>
      <c r="BL152" s="59"/>
      <c r="BM152" s="59"/>
    </row>
    <row r="153" spans="1:65" x14ac:dyDescent="0.2">
      <c r="A153" s="99" t="s">
        <v>79</v>
      </c>
      <c r="B153" s="104"/>
      <c r="C153" s="15">
        <v>2</v>
      </c>
      <c r="D153" s="56">
        <v>0.4</v>
      </c>
      <c r="E153" s="56">
        <f>D153*0.2</f>
        <v>8.0000000000000016E-2</v>
      </c>
      <c r="F153" s="58">
        <f>IF(C163&gt;0,D163/C163,0)</f>
        <v>0</v>
      </c>
      <c r="G153" s="18">
        <v>63</v>
      </c>
      <c r="H153" s="21"/>
      <c r="I153" s="41">
        <v>2</v>
      </c>
      <c r="J153" s="42">
        <f>I153-C153</f>
        <v>0</v>
      </c>
      <c r="K153" s="43">
        <v>1</v>
      </c>
      <c r="L153" s="44">
        <f>K153-D153</f>
        <v>0.6</v>
      </c>
      <c r="M153" s="43">
        <f>K153*0.2</f>
        <v>0.2</v>
      </c>
      <c r="N153" s="45">
        <f>IF(I153&gt;0,K153/I153,0)</f>
        <v>0.5</v>
      </c>
      <c r="O153" s="46">
        <v>94</v>
      </c>
      <c r="P153" s="42">
        <f>(O153-G153)*-1</f>
        <v>-31</v>
      </c>
      <c r="Q153" s="47">
        <v>0.01</v>
      </c>
      <c r="R153" s="59"/>
      <c r="S153" s="59"/>
      <c r="T153" s="59"/>
      <c r="U153" s="260">
        <v>2</v>
      </c>
      <c r="V153" s="261">
        <f>U153-I153</f>
        <v>0</v>
      </c>
      <c r="W153" s="262">
        <v>0.4</v>
      </c>
      <c r="X153" s="263">
        <f>W153-K153</f>
        <v>-0.6</v>
      </c>
      <c r="Y153" s="264">
        <f>IF(K153&lt;&gt;0,(W153/K153)-1,"NEW")</f>
        <v>-0.6</v>
      </c>
      <c r="Z153" s="262">
        <f>W153*0.2</f>
        <v>8.0000000000000016E-2</v>
      </c>
      <c r="AA153" s="265">
        <f>IF(U153&gt;0,W153/U153,0)</f>
        <v>0.2</v>
      </c>
      <c r="AB153" s="266">
        <f>AA153-N153</f>
        <v>-0.3</v>
      </c>
      <c r="AC153" s="267">
        <v>145</v>
      </c>
      <c r="AD153" s="268">
        <f>(AC153-O153)*-1</f>
        <v>-51</v>
      </c>
      <c r="AE153" s="269">
        <v>0</v>
      </c>
      <c r="AF153" s="270">
        <f>AE153/W153</f>
        <v>0</v>
      </c>
      <c r="AG153" s="59"/>
      <c r="AH153" s="59"/>
      <c r="AI153" s="59"/>
      <c r="AJ153" s="322">
        <v>2</v>
      </c>
      <c r="AK153" s="323">
        <f>AJ153-X153</f>
        <v>2.6</v>
      </c>
      <c r="AL153" s="324">
        <v>0.4</v>
      </c>
      <c r="AM153" s="325">
        <f>AL153-Z153</f>
        <v>0.32</v>
      </c>
      <c r="AN153" s="326">
        <f>IF(Z153&lt;&gt;0,(AL153/W153)-1,"NEW")</f>
        <v>0</v>
      </c>
      <c r="AO153" s="324">
        <f>AL153*0.2</f>
        <v>8.0000000000000016E-2</v>
      </c>
      <c r="AP153" s="327">
        <f>IF(AJ153&gt;0,AL153/AJ153,0)</f>
        <v>0.2</v>
      </c>
      <c r="AQ153" s="328">
        <f>AP153-AC153</f>
        <v>-144.80000000000001</v>
      </c>
      <c r="AR153" s="329">
        <v>145</v>
      </c>
      <c r="AS153" s="330">
        <f>(AR153-AD153)*-1</f>
        <v>-196</v>
      </c>
      <c r="AT153" s="331">
        <v>0</v>
      </c>
      <c r="AU153" s="332">
        <f>AT153/AL153</f>
        <v>0</v>
      </c>
      <c r="AV153" s="59"/>
      <c r="AW153" s="59"/>
      <c r="AX153" s="59"/>
      <c r="AY153" s="205">
        <v>2</v>
      </c>
      <c r="AZ153" s="206">
        <f>AY153-AJ153</f>
        <v>0</v>
      </c>
      <c r="BA153" s="207">
        <v>0.4</v>
      </c>
      <c r="BB153" s="208">
        <f>BA153-AL153</f>
        <v>0</v>
      </c>
      <c r="BC153" s="209">
        <f>IF(AO153&lt;&gt;0,(BA153/AL153)-1,"NEW")</f>
        <v>0</v>
      </c>
      <c r="BD153" s="207">
        <f>BA153*0.2</f>
        <v>8.0000000000000016E-2</v>
      </c>
      <c r="BE153" s="210">
        <f>IF(AY153&gt;0,BA153/AY153,0)</f>
        <v>0.2</v>
      </c>
      <c r="BF153" s="211">
        <f>BE153-AP153</f>
        <v>0</v>
      </c>
      <c r="BG153" s="212">
        <v>146</v>
      </c>
      <c r="BH153" s="213">
        <f>(BG153-AR153)*-1</f>
        <v>-1</v>
      </c>
      <c r="BI153" s="214">
        <v>0</v>
      </c>
      <c r="BJ153" s="215">
        <f>BI153/BA153</f>
        <v>0</v>
      </c>
      <c r="BK153" s="59"/>
      <c r="BL153" s="59"/>
      <c r="BM153" s="59"/>
    </row>
    <row r="154" spans="1:65" x14ac:dyDescent="0.2">
      <c r="A154" s="103" t="s">
        <v>232</v>
      </c>
      <c r="B154" s="104"/>
      <c r="C154" s="15"/>
      <c r="D154" s="56"/>
      <c r="E154" s="56"/>
      <c r="F154" s="58"/>
      <c r="G154" s="18"/>
      <c r="H154" s="21"/>
      <c r="I154" s="41"/>
      <c r="J154" s="42"/>
      <c r="K154" s="43"/>
      <c r="L154" s="44"/>
      <c r="M154" s="43"/>
      <c r="N154" s="45"/>
      <c r="O154" s="46"/>
      <c r="P154" s="42"/>
      <c r="Q154" s="47"/>
      <c r="R154" s="59"/>
      <c r="S154" s="59"/>
      <c r="T154" s="59"/>
      <c r="U154" s="260"/>
      <c r="V154" s="261"/>
      <c r="W154" s="262"/>
      <c r="X154" s="263"/>
      <c r="Y154" s="264"/>
      <c r="Z154" s="262"/>
      <c r="AA154" s="265"/>
      <c r="AB154" s="266"/>
      <c r="AC154" s="267"/>
      <c r="AD154" s="268"/>
      <c r="AE154" s="269"/>
      <c r="AF154" s="270"/>
      <c r="AG154" s="59"/>
      <c r="AH154" s="59"/>
      <c r="AI154" s="59"/>
      <c r="AJ154" s="322"/>
      <c r="AK154" s="323"/>
      <c r="AL154" s="324"/>
      <c r="AM154" s="325"/>
      <c r="AN154" s="326"/>
      <c r="AO154" s="324"/>
      <c r="AP154" s="327"/>
      <c r="AQ154" s="328"/>
      <c r="AR154" s="329"/>
      <c r="AS154" s="330"/>
      <c r="AT154" s="331"/>
      <c r="AU154" s="332"/>
      <c r="AV154" s="59"/>
      <c r="AW154" s="59"/>
      <c r="AX154" s="59"/>
      <c r="AY154" s="205">
        <v>2</v>
      </c>
      <c r="AZ154" s="206">
        <f>AY154-AJ154</f>
        <v>2</v>
      </c>
      <c r="BA154" s="207">
        <v>0.75</v>
      </c>
      <c r="BB154" s="208">
        <f>BA154-AL154</f>
        <v>0.75</v>
      </c>
      <c r="BC154" s="209" t="str">
        <f>IF(AO154&lt;&gt;0,(BA154/AL154)-1,"NEW")</f>
        <v>NEW</v>
      </c>
      <c r="BD154" s="207">
        <f>BA154*0.2</f>
        <v>0.15000000000000002</v>
      </c>
      <c r="BE154" s="210">
        <f>IF(AY154&gt;0,BA154/AY154,0)</f>
        <v>0.375</v>
      </c>
      <c r="BF154" s="211">
        <f>BE154-AP154</f>
        <v>0.375</v>
      </c>
      <c r="BG154" s="212">
        <v>147</v>
      </c>
      <c r="BH154" s="213">
        <f>(BG154-AR154)*-1</f>
        <v>-147</v>
      </c>
      <c r="BI154" s="214">
        <v>0.04</v>
      </c>
      <c r="BJ154" s="215">
        <f>BI154/BA154</f>
        <v>5.3333333333333337E-2</v>
      </c>
      <c r="BK154" s="59"/>
      <c r="BL154" s="59"/>
      <c r="BM154" s="59"/>
    </row>
    <row r="155" spans="1:65" x14ac:dyDescent="0.2">
      <c r="A155" s="99" t="s">
        <v>202</v>
      </c>
      <c r="B155" s="104"/>
      <c r="C155" s="15">
        <v>0</v>
      </c>
      <c r="D155" s="56">
        <v>0</v>
      </c>
      <c r="E155" s="56">
        <f>D155*0.2</f>
        <v>0</v>
      </c>
      <c r="F155" s="58">
        <f>IF(C155&gt;0,D155/C155,0)</f>
        <v>0</v>
      </c>
      <c r="G155" s="18">
        <v>160</v>
      </c>
      <c r="H155" s="21"/>
      <c r="I155" s="41">
        <v>0</v>
      </c>
      <c r="J155" s="42">
        <f>I155-C155</f>
        <v>0</v>
      </c>
      <c r="K155" s="43">
        <v>0</v>
      </c>
      <c r="L155" s="44">
        <f>K155-D155</f>
        <v>0</v>
      </c>
      <c r="M155" s="43">
        <f>K155*0.2</f>
        <v>0</v>
      </c>
      <c r="N155" s="45">
        <f>IF(I155&gt;0,K155/I155,0)</f>
        <v>0</v>
      </c>
      <c r="O155" s="46">
        <v>160</v>
      </c>
      <c r="P155" s="42">
        <f>(O155-G155)*-1</f>
        <v>0</v>
      </c>
      <c r="Q155" s="47">
        <v>0</v>
      </c>
      <c r="R155" s="59"/>
      <c r="S155" s="59"/>
      <c r="T155" s="59"/>
      <c r="U155" s="260">
        <v>1</v>
      </c>
      <c r="V155" s="261">
        <f>U155-I155</f>
        <v>1</v>
      </c>
      <c r="W155" s="262">
        <v>0.2</v>
      </c>
      <c r="X155" s="263">
        <f>W155-K155</f>
        <v>0.2</v>
      </c>
      <c r="Y155" s="264" t="str">
        <f>IF(K155&lt;&gt;0,(W155/K155)-1,"NEW")</f>
        <v>NEW</v>
      </c>
      <c r="Z155" s="262">
        <f>W155*0.2</f>
        <v>4.0000000000000008E-2</v>
      </c>
      <c r="AA155" s="265">
        <f>IF(U155&gt;0,W155/U155,0)</f>
        <v>0.2</v>
      </c>
      <c r="AB155" s="266">
        <f>AA155-N155</f>
        <v>0.2</v>
      </c>
      <c r="AC155" s="267">
        <v>166</v>
      </c>
      <c r="AD155" s="268">
        <f>(AC155-O155)*-1</f>
        <v>-6</v>
      </c>
      <c r="AE155" s="269">
        <v>0.02</v>
      </c>
      <c r="AF155" s="270">
        <f>AE155/W155</f>
        <v>9.9999999999999992E-2</v>
      </c>
      <c r="AG155" s="59"/>
      <c r="AH155" s="59"/>
      <c r="AI155" s="59"/>
      <c r="AJ155" s="322">
        <v>1</v>
      </c>
      <c r="AK155" s="323">
        <f>AJ155-X155</f>
        <v>0.8</v>
      </c>
      <c r="AL155" s="324">
        <v>0.2</v>
      </c>
      <c r="AM155" s="325">
        <f>AL155-Z155</f>
        <v>0.16</v>
      </c>
      <c r="AN155" s="326">
        <f>IF(Z155&lt;&gt;0,(AL155/W155)-1,"NEW")</f>
        <v>0</v>
      </c>
      <c r="AO155" s="324">
        <f>AL155*0.2</f>
        <v>4.0000000000000008E-2</v>
      </c>
      <c r="AP155" s="327">
        <f>IF(AJ155&gt;0,AL155/AJ155,0)</f>
        <v>0.2</v>
      </c>
      <c r="AQ155" s="328">
        <f>AP155-AC155</f>
        <v>-165.8</v>
      </c>
      <c r="AR155" s="329">
        <v>166</v>
      </c>
      <c r="AS155" s="330">
        <f>(AR155-AD155)*-1</f>
        <v>-172</v>
      </c>
      <c r="AT155" s="331">
        <v>0.02</v>
      </c>
      <c r="AU155" s="332">
        <f>AT155/AL155</f>
        <v>9.9999999999999992E-2</v>
      </c>
      <c r="AV155" s="59"/>
      <c r="AW155" s="59"/>
      <c r="AX155" s="59"/>
      <c r="AY155" s="205">
        <v>2</v>
      </c>
      <c r="AZ155" s="206">
        <f>AY155-AJ155</f>
        <v>1</v>
      </c>
      <c r="BA155" s="207">
        <v>0.35</v>
      </c>
      <c r="BB155" s="208">
        <f>BA155-AL155</f>
        <v>0.14999999999999997</v>
      </c>
      <c r="BC155" s="209">
        <f>IF(AO155&lt;&gt;0,(BA155/AL155)-1,"NEW")</f>
        <v>0.74999999999999978</v>
      </c>
      <c r="BD155" s="207">
        <f>BA155*0.2</f>
        <v>6.9999999999999993E-2</v>
      </c>
      <c r="BE155" s="210">
        <f>IF(AY155&gt;0,BA155/AY155,0)</f>
        <v>0.17499999999999999</v>
      </c>
      <c r="BF155" s="211">
        <f>BE155-AP155</f>
        <v>-2.5000000000000022E-2</v>
      </c>
      <c r="BG155" s="212">
        <v>148</v>
      </c>
      <c r="BH155" s="213">
        <f>(BG155-AR155)*-1</f>
        <v>18</v>
      </c>
      <c r="BI155" s="214">
        <v>0.04</v>
      </c>
      <c r="BJ155" s="215">
        <f>BI155/BA155</f>
        <v>0.1142857142857143</v>
      </c>
      <c r="BK155" s="59"/>
      <c r="BL155" s="59"/>
      <c r="BM155" s="59"/>
    </row>
    <row r="156" spans="1:65" x14ac:dyDescent="0.2">
      <c r="A156" s="99" t="s">
        <v>142</v>
      </c>
      <c r="B156" s="104"/>
      <c r="C156" s="15">
        <v>0</v>
      </c>
      <c r="D156" s="56">
        <v>0</v>
      </c>
      <c r="E156" s="56">
        <f>D156*0.2</f>
        <v>0</v>
      </c>
      <c r="F156" s="58">
        <f>IF(C156&gt;0,D156/C156,0)</f>
        <v>0</v>
      </c>
      <c r="G156" s="18">
        <v>127</v>
      </c>
      <c r="H156" s="21"/>
      <c r="I156" s="41">
        <v>1</v>
      </c>
      <c r="J156" s="42">
        <f>I156-C156</f>
        <v>1</v>
      </c>
      <c r="K156" s="43">
        <v>3</v>
      </c>
      <c r="L156" s="44">
        <f>K156-D156</f>
        <v>3</v>
      </c>
      <c r="M156" s="43">
        <f>K156*0.2</f>
        <v>0.60000000000000009</v>
      </c>
      <c r="N156" s="45">
        <f>IF(I156&gt;0,K156/I156,0)</f>
        <v>3</v>
      </c>
      <c r="O156" s="46">
        <v>127</v>
      </c>
      <c r="P156" s="42">
        <f>(O156-G156)*-1</f>
        <v>0</v>
      </c>
      <c r="Q156" s="47">
        <v>0.02</v>
      </c>
      <c r="R156" s="59"/>
      <c r="S156" s="59"/>
      <c r="T156" s="59"/>
      <c r="U156" s="260">
        <v>1</v>
      </c>
      <c r="V156" s="261">
        <f>U156-I156</f>
        <v>0</v>
      </c>
      <c r="W156" s="262">
        <v>3.25</v>
      </c>
      <c r="X156" s="263">
        <f>W156-K156</f>
        <v>0.25</v>
      </c>
      <c r="Y156" s="264">
        <f>IF(K156&lt;&gt;0,(W156/K156)-1,"NEW")</f>
        <v>8.3333333333333259E-2</v>
      </c>
      <c r="Z156" s="262">
        <f>W156*0.2</f>
        <v>0.65</v>
      </c>
      <c r="AA156" s="265">
        <f>IF(U156&gt;0,W156/U156,0)</f>
        <v>3.25</v>
      </c>
      <c r="AB156" s="266">
        <f>AA156-N156</f>
        <v>0.25</v>
      </c>
      <c r="AC156" s="267">
        <v>147</v>
      </c>
      <c r="AD156" s="268">
        <f>(AC156-O156)*-1</f>
        <v>-20</v>
      </c>
      <c r="AE156" s="269">
        <v>0.02</v>
      </c>
      <c r="AF156" s="270">
        <f>AE156/W156</f>
        <v>6.1538461538461538E-3</v>
      </c>
      <c r="AG156" s="59"/>
      <c r="AH156" s="59"/>
      <c r="AI156" s="59"/>
      <c r="AJ156" s="322">
        <v>1</v>
      </c>
      <c r="AK156" s="323">
        <f>AJ156-X156</f>
        <v>0.75</v>
      </c>
      <c r="AL156" s="324">
        <v>3.25</v>
      </c>
      <c r="AM156" s="325">
        <f>AL156-Z156</f>
        <v>2.6</v>
      </c>
      <c r="AN156" s="326">
        <f>IF(Z156&lt;&gt;0,(AL156/W156)-1,"NEW")</f>
        <v>0</v>
      </c>
      <c r="AO156" s="324">
        <f>AL156*0.2</f>
        <v>0.65</v>
      </c>
      <c r="AP156" s="327">
        <f>IF(AJ156&gt;0,AL156/AJ156,0)</f>
        <v>3.25</v>
      </c>
      <c r="AQ156" s="328">
        <f>AP156-AC156</f>
        <v>-143.75</v>
      </c>
      <c r="AR156" s="329">
        <v>147</v>
      </c>
      <c r="AS156" s="330">
        <f>(AR156-AD156)*-1</f>
        <v>-167</v>
      </c>
      <c r="AT156" s="331">
        <v>0.02</v>
      </c>
      <c r="AU156" s="332">
        <f>AT156/AL156</f>
        <v>6.1538461538461538E-3</v>
      </c>
      <c r="AV156" s="59"/>
      <c r="AW156" s="59"/>
      <c r="AX156" s="59"/>
      <c r="AY156" s="205">
        <v>2</v>
      </c>
      <c r="AZ156" s="206">
        <f>AY156-AJ156</f>
        <v>1</v>
      </c>
      <c r="BA156" s="207">
        <v>3.1</v>
      </c>
      <c r="BB156" s="208">
        <f>BA156-AL156</f>
        <v>-0.14999999999999991</v>
      </c>
      <c r="BC156" s="209">
        <f>IF(AO156&lt;&gt;0,(BA156/AL156)-1,"NEW")</f>
        <v>-4.6153846153846101E-2</v>
      </c>
      <c r="BD156" s="207">
        <f>BA156*0.2</f>
        <v>0.62000000000000011</v>
      </c>
      <c r="BE156" s="210">
        <f>IF(AY156&gt;0,BA156/AY156,0)</f>
        <v>1.55</v>
      </c>
      <c r="BF156" s="211">
        <f>BE156-AP156</f>
        <v>-1.7</v>
      </c>
      <c r="BG156" s="212">
        <v>149</v>
      </c>
      <c r="BH156" s="213">
        <f>(BG156-AR156)*-1</f>
        <v>-2</v>
      </c>
      <c r="BI156" s="214">
        <v>0.04</v>
      </c>
      <c r="BJ156" s="215">
        <f>BI156/BA156</f>
        <v>1.2903225806451613E-2</v>
      </c>
      <c r="BK156" s="59"/>
      <c r="BL156" s="59"/>
      <c r="BM156" s="59"/>
    </row>
    <row r="157" spans="1:65" x14ac:dyDescent="0.2">
      <c r="A157" s="99" t="s">
        <v>19</v>
      </c>
      <c r="B157" s="104">
        <v>190</v>
      </c>
      <c r="C157" s="15">
        <v>0</v>
      </c>
      <c r="D157" s="56">
        <v>0</v>
      </c>
      <c r="E157" s="56">
        <f>D157*0.2</f>
        <v>0</v>
      </c>
      <c r="F157" s="58">
        <f>IF(C157&gt;0,D157/C157,0)</f>
        <v>0</v>
      </c>
      <c r="G157" s="18">
        <v>124</v>
      </c>
      <c r="H157" s="21"/>
      <c r="I157" s="41">
        <v>1</v>
      </c>
      <c r="J157" s="42">
        <f>I157-C157</f>
        <v>1</v>
      </c>
      <c r="K157" s="43">
        <v>30</v>
      </c>
      <c r="L157" s="44">
        <f>K157-D157</f>
        <v>30</v>
      </c>
      <c r="M157" s="43">
        <f>K157*0.2</f>
        <v>6</v>
      </c>
      <c r="N157" s="45">
        <f>IF(I157&gt;0,K157/I157,0)</f>
        <v>30</v>
      </c>
      <c r="O157" s="46">
        <v>124</v>
      </c>
      <c r="P157" s="42">
        <f>(O157-G157)*-1</f>
        <v>0</v>
      </c>
      <c r="Q157" s="47">
        <v>0</v>
      </c>
      <c r="R157" s="59"/>
      <c r="S157" s="59"/>
      <c r="T157" s="59"/>
      <c r="U157" s="260">
        <v>1</v>
      </c>
      <c r="V157" s="261">
        <f>U157-I157</f>
        <v>0</v>
      </c>
      <c r="W157" s="262">
        <v>30</v>
      </c>
      <c r="X157" s="263">
        <f>W157-K157</f>
        <v>0</v>
      </c>
      <c r="Y157" s="264">
        <f>IF(K157&lt;&gt;0,(W157/K157)-1,"NEW")</f>
        <v>0</v>
      </c>
      <c r="Z157" s="262">
        <f>W157*0.2</f>
        <v>6</v>
      </c>
      <c r="AA157" s="265">
        <f>IF(U157&gt;0,W157/U157,0)</f>
        <v>30</v>
      </c>
      <c r="AB157" s="266">
        <f>AA157-N157</f>
        <v>0</v>
      </c>
      <c r="AC157" s="267">
        <v>146</v>
      </c>
      <c r="AD157" s="268">
        <f>(AC157-O157)*-1</f>
        <v>-22</v>
      </c>
      <c r="AE157" s="269">
        <v>0.02</v>
      </c>
      <c r="AF157" s="270">
        <f>AE157/W157</f>
        <v>6.6666666666666664E-4</v>
      </c>
      <c r="AG157" s="59"/>
      <c r="AH157" s="59"/>
      <c r="AI157" s="59"/>
      <c r="AJ157" s="322">
        <v>1</v>
      </c>
      <c r="AK157" s="323">
        <f>AJ157-X157</f>
        <v>1</v>
      </c>
      <c r="AL157" s="324">
        <v>30</v>
      </c>
      <c r="AM157" s="325">
        <f>AL157-Z157</f>
        <v>24</v>
      </c>
      <c r="AN157" s="326">
        <f>IF(Z157&lt;&gt;0,(AL157/W157)-1,"NEW")</f>
        <v>0</v>
      </c>
      <c r="AO157" s="324">
        <f>AL157*0.2</f>
        <v>6</v>
      </c>
      <c r="AP157" s="327">
        <f>IF(AJ157&gt;0,AL157/AJ157,0)</f>
        <v>30</v>
      </c>
      <c r="AQ157" s="328">
        <f>AP157-AC157</f>
        <v>-116</v>
      </c>
      <c r="AR157" s="329">
        <v>146</v>
      </c>
      <c r="AS157" s="330">
        <f>(AR157-AD157)*-1</f>
        <v>-168</v>
      </c>
      <c r="AT157" s="331">
        <v>0.02</v>
      </c>
      <c r="AU157" s="332">
        <f>AT157/AL157</f>
        <v>6.6666666666666664E-4</v>
      </c>
      <c r="AV157" s="59"/>
      <c r="AW157" s="59"/>
      <c r="AX157" s="59"/>
      <c r="AY157" s="205">
        <v>1</v>
      </c>
      <c r="AZ157" s="206">
        <f>AY157-AJ157</f>
        <v>0</v>
      </c>
      <c r="BA157" s="207">
        <v>30</v>
      </c>
      <c r="BB157" s="208">
        <f>BA157-AL157</f>
        <v>0</v>
      </c>
      <c r="BC157" s="209">
        <f>IF(AO157&lt;&gt;0,(BA157/AL157)-1,"NEW")</f>
        <v>0</v>
      </c>
      <c r="BD157" s="207">
        <f>BA157*0.2</f>
        <v>6</v>
      </c>
      <c r="BE157" s="210">
        <f>IF(AY157&gt;0,BA157/AY157,0)</f>
        <v>30</v>
      </c>
      <c r="BF157" s="211">
        <f>BE157-AP157</f>
        <v>0</v>
      </c>
      <c r="BG157" s="212">
        <v>150</v>
      </c>
      <c r="BH157" s="213">
        <f>(BG157-AR157)*-1</f>
        <v>-4</v>
      </c>
      <c r="BI157" s="214">
        <v>0.02</v>
      </c>
      <c r="BJ157" s="215">
        <f>BI157/BA157</f>
        <v>6.6666666666666664E-4</v>
      </c>
      <c r="BK157" s="59"/>
      <c r="BL157" s="59"/>
      <c r="BM157" s="59"/>
    </row>
    <row r="158" spans="1:65" x14ac:dyDescent="0.2">
      <c r="A158" s="93" t="s">
        <v>52</v>
      </c>
      <c r="B158" s="104">
        <v>87</v>
      </c>
      <c r="C158" s="15">
        <v>1</v>
      </c>
      <c r="D158" s="56">
        <v>3</v>
      </c>
      <c r="E158" s="56">
        <f>D158*0.2</f>
        <v>0.60000000000000009</v>
      </c>
      <c r="F158" s="58">
        <f>IF(C158&gt;0,D158/C158,0)</f>
        <v>3</v>
      </c>
      <c r="G158" s="18">
        <v>73</v>
      </c>
      <c r="H158" s="21"/>
      <c r="I158" s="41">
        <v>1</v>
      </c>
      <c r="J158" s="42">
        <f>I158-C158</f>
        <v>0</v>
      </c>
      <c r="K158" s="43">
        <v>3</v>
      </c>
      <c r="L158" s="44">
        <f>K158-D158</f>
        <v>0</v>
      </c>
      <c r="M158" s="43">
        <f>K158*0.2</f>
        <v>0.60000000000000009</v>
      </c>
      <c r="N158" s="45">
        <f>IF(I158&gt;0,K158/I158,0)</f>
        <v>3</v>
      </c>
      <c r="O158" s="46">
        <v>110</v>
      </c>
      <c r="P158" s="42">
        <f>(O158-G158)*-1</f>
        <v>-37</v>
      </c>
      <c r="Q158" s="47">
        <v>0</v>
      </c>
      <c r="R158" s="59"/>
      <c r="S158" s="59"/>
      <c r="T158" s="59"/>
      <c r="U158" s="260">
        <v>1</v>
      </c>
      <c r="V158" s="261">
        <f>U158-I158</f>
        <v>0</v>
      </c>
      <c r="W158" s="262">
        <v>3</v>
      </c>
      <c r="X158" s="263">
        <f>W158-K158</f>
        <v>0</v>
      </c>
      <c r="Y158" s="264">
        <f>IF(K158&lt;&gt;0,(W158/K158)-1,"NEW")</f>
        <v>0</v>
      </c>
      <c r="Z158" s="262">
        <f>W158*0.2</f>
        <v>0.60000000000000009</v>
      </c>
      <c r="AA158" s="265">
        <f>IF(U158&gt;0,W158/U158,0)</f>
        <v>3</v>
      </c>
      <c r="AB158" s="266">
        <f>AA158-N158</f>
        <v>0</v>
      </c>
      <c r="AC158" s="267">
        <v>148</v>
      </c>
      <c r="AD158" s="268">
        <f>(AC158-O158)*-1</f>
        <v>-38</v>
      </c>
      <c r="AE158" s="269">
        <v>0.02</v>
      </c>
      <c r="AF158" s="270">
        <f>AE158/W158</f>
        <v>6.6666666666666671E-3</v>
      </c>
      <c r="AG158" s="59"/>
      <c r="AH158" s="59"/>
      <c r="AI158" s="59"/>
      <c r="AJ158" s="322">
        <v>1</v>
      </c>
      <c r="AK158" s="323">
        <f>AJ158-X158</f>
        <v>1</v>
      </c>
      <c r="AL158" s="324">
        <v>3</v>
      </c>
      <c r="AM158" s="325">
        <f>AL158-Z158</f>
        <v>2.4</v>
      </c>
      <c r="AN158" s="326">
        <f>IF(Z158&lt;&gt;0,(AL158/W158)-1,"NEW")</f>
        <v>0</v>
      </c>
      <c r="AO158" s="324">
        <f>AL158*0.2</f>
        <v>0.60000000000000009</v>
      </c>
      <c r="AP158" s="327">
        <f>IF(AJ158&gt;0,AL158/AJ158,0)</f>
        <v>3</v>
      </c>
      <c r="AQ158" s="328">
        <f>AP158-AC158</f>
        <v>-145</v>
      </c>
      <c r="AR158" s="329">
        <v>148</v>
      </c>
      <c r="AS158" s="330">
        <f>(AR158-AD158)*-1</f>
        <v>-186</v>
      </c>
      <c r="AT158" s="331">
        <v>0.02</v>
      </c>
      <c r="AU158" s="332">
        <f>AT158/AL158</f>
        <v>6.6666666666666671E-3</v>
      </c>
      <c r="AV158" s="59"/>
      <c r="AW158" s="59"/>
      <c r="AX158" s="59"/>
      <c r="AY158" s="205">
        <v>1</v>
      </c>
      <c r="AZ158" s="206">
        <f>AY158-AJ158</f>
        <v>0</v>
      </c>
      <c r="BA158" s="207">
        <v>3</v>
      </c>
      <c r="BB158" s="208">
        <f>BA158-AL158</f>
        <v>0</v>
      </c>
      <c r="BC158" s="209">
        <f>IF(AO158&lt;&gt;0,(BA158/AL158)-1,"NEW")</f>
        <v>0</v>
      </c>
      <c r="BD158" s="207">
        <f>BA158*0.2</f>
        <v>0.60000000000000009</v>
      </c>
      <c r="BE158" s="210">
        <f>IF(AY158&gt;0,BA158/AY158,0)</f>
        <v>3</v>
      </c>
      <c r="BF158" s="211">
        <f>BE158-AP158</f>
        <v>0</v>
      </c>
      <c r="BG158" s="212">
        <v>151</v>
      </c>
      <c r="BH158" s="213">
        <f>(BG158-AR158)*-1</f>
        <v>-3</v>
      </c>
      <c r="BI158" s="214">
        <v>0.02</v>
      </c>
      <c r="BJ158" s="215">
        <f>BI158/BA158</f>
        <v>6.6666666666666671E-3</v>
      </c>
      <c r="BK158" s="59"/>
      <c r="BL158" s="59"/>
      <c r="BM158" s="59"/>
    </row>
    <row r="159" spans="1:65" x14ac:dyDescent="0.2">
      <c r="A159" s="103" t="s">
        <v>56</v>
      </c>
      <c r="B159" s="104"/>
      <c r="C159" s="15">
        <v>1</v>
      </c>
      <c r="D159" s="56">
        <v>2.1</v>
      </c>
      <c r="E159" s="56">
        <f>D159*0.2</f>
        <v>0.42000000000000004</v>
      </c>
      <c r="F159" s="58">
        <f>IF(C159&gt;0,D159/C159,0)</f>
        <v>2.1</v>
      </c>
      <c r="G159" s="18">
        <v>74</v>
      </c>
      <c r="H159" s="21"/>
      <c r="I159" s="41">
        <v>1</v>
      </c>
      <c r="J159" s="42">
        <f>I159-C159</f>
        <v>0</v>
      </c>
      <c r="K159" s="43">
        <v>2.1</v>
      </c>
      <c r="L159" s="44">
        <f>K159-D159</f>
        <v>0</v>
      </c>
      <c r="M159" s="43">
        <f>K159*0.2</f>
        <v>0.42000000000000004</v>
      </c>
      <c r="N159" s="45">
        <f>IF(I159&gt;0,K159/I159,0)</f>
        <v>2.1</v>
      </c>
      <c r="O159" s="46">
        <v>111</v>
      </c>
      <c r="P159" s="42">
        <f>(O159-G159)*-1</f>
        <v>-37</v>
      </c>
      <c r="Q159" s="47">
        <v>0</v>
      </c>
      <c r="R159" s="59"/>
      <c r="S159" s="59"/>
      <c r="T159" s="59"/>
      <c r="U159" s="260">
        <v>1</v>
      </c>
      <c r="V159" s="261">
        <f>U159-I159</f>
        <v>0</v>
      </c>
      <c r="W159" s="262">
        <v>2.1</v>
      </c>
      <c r="X159" s="263">
        <f>W159-K159</f>
        <v>0</v>
      </c>
      <c r="Y159" s="264">
        <f>IF(K159&lt;&gt;0,(W159/K159)-1,"NEW")</f>
        <v>0</v>
      </c>
      <c r="Z159" s="262">
        <f>W159*0.2</f>
        <v>0.42000000000000004</v>
      </c>
      <c r="AA159" s="265">
        <f>IF(U159&gt;0,W159/U159,0)</f>
        <v>2.1</v>
      </c>
      <c r="AB159" s="266">
        <f>AA159-N159</f>
        <v>0</v>
      </c>
      <c r="AC159" s="267">
        <v>149</v>
      </c>
      <c r="AD159" s="268">
        <f>(AC159-O159)*-1</f>
        <v>-38</v>
      </c>
      <c r="AE159" s="269"/>
      <c r="AF159" s="270">
        <f>AE159/W159</f>
        <v>0</v>
      </c>
      <c r="AG159" s="59"/>
      <c r="AH159" s="59"/>
      <c r="AI159" s="59"/>
      <c r="AJ159" s="322">
        <v>1</v>
      </c>
      <c r="AK159" s="323">
        <f>AJ159-X159</f>
        <v>1</v>
      </c>
      <c r="AL159" s="324">
        <v>2.1</v>
      </c>
      <c r="AM159" s="325">
        <f>AL159-Z159</f>
        <v>1.6800000000000002</v>
      </c>
      <c r="AN159" s="326">
        <f>IF(Z159&lt;&gt;0,(AL159/W159)-1,"NEW")</f>
        <v>0</v>
      </c>
      <c r="AO159" s="324">
        <f>AL159*0.2</f>
        <v>0.42000000000000004</v>
      </c>
      <c r="AP159" s="327">
        <f>IF(AJ159&gt;0,AL159/AJ159,0)</f>
        <v>2.1</v>
      </c>
      <c r="AQ159" s="328">
        <f>AP159-AC159</f>
        <v>-146.9</v>
      </c>
      <c r="AR159" s="329">
        <v>149</v>
      </c>
      <c r="AS159" s="330">
        <f>(AR159-AD159)*-1</f>
        <v>-187</v>
      </c>
      <c r="AT159" s="331"/>
      <c r="AU159" s="332">
        <f>AT159/AL159</f>
        <v>0</v>
      </c>
      <c r="AV159" s="59"/>
      <c r="AW159" s="59"/>
      <c r="AX159" s="59"/>
      <c r="AY159" s="205">
        <v>1</v>
      </c>
      <c r="AZ159" s="206">
        <f>AY159-AJ159</f>
        <v>0</v>
      </c>
      <c r="BA159" s="207">
        <v>2.1</v>
      </c>
      <c r="BB159" s="208">
        <f>BA159-AL159</f>
        <v>0</v>
      </c>
      <c r="BC159" s="209">
        <f>IF(AO159&lt;&gt;0,(BA159/AL159)-1,"NEW")</f>
        <v>0</v>
      </c>
      <c r="BD159" s="207">
        <f>BA159*0.2</f>
        <v>0.42000000000000004</v>
      </c>
      <c r="BE159" s="210">
        <f>IF(AY159&gt;0,BA159/AY159,0)</f>
        <v>2.1</v>
      </c>
      <c r="BF159" s="211">
        <f>BE159-AP159</f>
        <v>0</v>
      </c>
      <c r="BG159" s="212">
        <v>152</v>
      </c>
      <c r="BH159" s="213">
        <f>(BG159-AR159)*-1</f>
        <v>-3</v>
      </c>
      <c r="BI159" s="214"/>
      <c r="BJ159" s="215">
        <f>BI159/BA159</f>
        <v>0</v>
      </c>
      <c r="BK159" s="59"/>
      <c r="BL159" s="59"/>
      <c r="BM159" s="59"/>
    </row>
    <row r="160" spans="1:65" x14ac:dyDescent="0.2">
      <c r="A160" s="93" t="s">
        <v>58</v>
      </c>
      <c r="B160" s="104"/>
      <c r="C160" s="15">
        <v>0</v>
      </c>
      <c r="D160" s="56">
        <v>0</v>
      </c>
      <c r="E160" s="56">
        <f>D160*0.2</f>
        <v>0</v>
      </c>
      <c r="F160" s="58">
        <f>IF(C160&gt;0,D160/C160,0)</f>
        <v>0</v>
      </c>
      <c r="G160" s="18">
        <v>129</v>
      </c>
      <c r="H160" s="21"/>
      <c r="I160" s="41">
        <v>1</v>
      </c>
      <c r="J160" s="42">
        <f>I160-C160</f>
        <v>1</v>
      </c>
      <c r="K160" s="43">
        <v>2</v>
      </c>
      <c r="L160" s="44">
        <f>K160-D160</f>
        <v>2</v>
      </c>
      <c r="M160" s="43">
        <f>K160*0.2</f>
        <v>0.4</v>
      </c>
      <c r="N160" s="45">
        <f>IF(I160&gt;0,K160/I160,0)</f>
        <v>2</v>
      </c>
      <c r="O160" s="46">
        <v>129</v>
      </c>
      <c r="P160" s="42">
        <f>(O160-G160)*-1</f>
        <v>0</v>
      </c>
      <c r="Q160" s="47">
        <v>0.26</v>
      </c>
      <c r="R160" s="59"/>
      <c r="S160" s="59"/>
      <c r="T160" s="59"/>
      <c r="U160" s="260">
        <v>1</v>
      </c>
      <c r="V160" s="261">
        <f>U160-I160</f>
        <v>0</v>
      </c>
      <c r="W160" s="262">
        <v>2</v>
      </c>
      <c r="X160" s="263">
        <f>W160-K160</f>
        <v>0</v>
      </c>
      <c r="Y160" s="264">
        <f>IF(K160&lt;&gt;0,(W160/K160)-1,"NEW")</f>
        <v>0</v>
      </c>
      <c r="Z160" s="262">
        <f>W160*0.2</f>
        <v>0.4</v>
      </c>
      <c r="AA160" s="265">
        <f>IF(U160&gt;0,W160/U160,0)</f>
        <v>2</v>
      </c>
      <c r="AB160" s="266">
        <f>AA160-N160</f>
        <v>0</v>
      </c>
      <c r="AC160" s="267">
        <v>150</v>
      </c>
      <c r="AD160" s="268">
        <f>(AC160-O160)*-1</f>
        <v>-21</v>
      </c>
      <c r="AE160" s="269">
        <v>0.26</v>
      </c>
      <c r="AF160" s="270">
        <f>AE160/W160</f>
        <v>0.13</v>
      </c>
      <c r="AG160" s="59"/>
      <c r="AH160" s="59"/>
      <c r="AI160" s="59"/>
      <c r="AJ160" s="322">
        <v>1</v>
      </c>
      <c r="AK160" s="323">
        <f>AJ160-X160</f>
        <v>1</v>
      </c>
      <c r="AL160" s="324">
        <v>2</v>
      </c>
      <c r="AM160" s="325">
        <f>AL160-Z160</f>
        <v>1.6</v>
      </c>
      <c r="AN160" s="326">
        <f>IF(Z160&lt;&gt;0,(AL160/W160)-1,"NEW")</f>
        <v>0</v>
      </c>
      <c r="AO160" s="324">
        <f>AL160*0.2</f>
        <v>0.4</v>
      </c>
      <c r="AP160" s="327">
        <f>IF(AJ160&gt;0,AL160/AJ160,0)</f>
        <v>2</v>
      </c>
      <c r="AQ160" s="328">
        <f>AP160-AC160</f>
        <v>-148</v>
      </c>
      <c r="AR160" s="329">
        <v>150</v>
      </c>
      <c r="AS160" s="330">
        <f>(AR160-AD160)*-1</f>
        <v>-171</v>
      </c>
      <c r="AT160" s="331">
        <v>0.26</v>
      </c>
      <c r="AU160" s="332">
        <f>AT160/AL160</f>
        <v>0.13</v>
      </c>
      <c r="AV160" s="59"/>
      <c r="AW160" s="59"/>
      <c r="AX160" s="59"/>
      <c r="AY160" s="205">
        <v>1</v>
      </c>
      <c r="AZ160" s="206">
        <f>AY160-AJ160</f>
        <v>0</v>
      </c>
      <c r="BA160" s="207">
        <v>2</v>
      </c>
      <c r="BB160" s="208">
        <f>BA160-AL160</f>
        <v>0</v>
      </c>
      <c r="BC160" s="209">
        <f>IF(AO160&lt;&gt;0,(BA160/AL160)-1,"NEW")</f>
        <v>0</v>
      </c>
      <c r="BD160" s="207">
        <f>BA160*0.2</f>
        <v>0.4</v>
      </c>
      <c r="BE160" s="210">
        <f>IF(AY160&gt;0,BA160/AY160,0)</f>
        <v>2</v>
      </c>
      <c r="BF160" s="211">
        <f>BE160-AP160</f>
        <v>0</v>
      </c>
      <c r="BG160" s="212">
        <v>153</v>
      </c>
      <c r="BH160" s="213">
        <f>(BG160-AR160)*-1</f>
        <v>-3</v>
      </c>
      <c r="BI160" s="214">
        <v>0.26</v>
      </c>
      <c r="BJ160" s="215">
        <f>BI160/BA160</f>
        <v>0.13</v>
      </c>
      <c r="BK160" s="59"/>
      <c r="BL160" s="59"/>
      <c r="BM160" s="59"/>
    </row>
    <row r="161" spans="1:65" x14ac:dyDescent="0.2">
      <c r="A161" s="99" t="s">
        <v>167</v>
      </c>
      <c r="B161" s="104">
        <v>272</v>
      </c>
      <c r="C161" s="15">
        <v>0</v>
      </c>
      <c r="D161" s="56">
        <v>0</v>
      </c>
      <c r="E161" s="56">
        <f>D161*0.2</f>
        <v>0</v>
      </c>
      <c r="F161" s="58">
        <f>IF(C161&gt;0,D161/C161,0)</f>
        <v>0</v>
      </c>
      <c r="G161" s="18">
        <v>147</v>
      </c>
      <c r="H161" s="21"/>
      <c r="I161" s="41">
        <v>1</v>
      </c>
      <c r="J161" s="42">
        <f>I161-C161</f>
        <v>1</v>
      </c>
      <c r="K161" s="43">
        <v>2</v>
      </c>
      <c r="L161" s="44">
        <f>K161-D161</f>
        <v>2</v>
      </c>
      <c r="M161" s="43">
        <f>K161*0.2</f>
        <v>0.4</v>
      </c>
      <c r="N161" s="45">
        <f>IF(I161&gt;0,K161/I161,0)</f>
        <v>2</v>
      </c>
      <c r="O161" s="46">
        <v>147</v>
      </c>
      <c r="P161" s="42">
        <f>(O161-G161)*-1</f>
        <v>0</v>
      </c>
      <c r="Q161" s="47">
        <v>1</v>
      </c>
      <c r="R161" s="59"/>
      <c r="S161" s="59"/>
      <c r="T161" s="59"/>
      <c r="U161" s="260">
        <v>1</v>
      </c>
      <c r="V161" s="261">
        <f>U161-I161</f>
        <v>0</v>
      </c>
      <c r="W161" s="262">
        <v>2</v>
      </c>
      <c r="X161" s="263">
        <f>W161-K161</f>
        <v>0</v>
      </c>
      <c r="Y161" s="264">
        <f>IF(K161&lt;&gt;0,(W161/K161)-1,"NEW")</f>
        <v>0</v>
      </c>
      <c r="Z161" s="262">
        <f>W161*0.2</f>
        <v>0.4</v>
      </c>
      <c r="AA161" s="265">
        <f>IF(U161&gt;0,W161/U161,0)</f>
        <v>2</v>
      </c>
      <c r="AB161" s="266">
        <f>AA161-N161</f>
        <v>0</v>
      </c>
      <c r="AC161" s="267">
        <v>151</v>
      </c>
      <c r="AD161" s="268">
        <f>(AC161-O161)*-1</f>
        <v>-4</v>
      </c>
      <c r="AE161" s="269">
        <v>1</v>
      </c>
      <c r="AF161" s="270">
        <f>AE161/W161</f>
        <v>0.5</v>
      </c>
      <c r="AG161" s="59"/>
      <c r="AH161" s="59"/>
      <c r="AI161" s="59"/>
      <c r="AJ161" s="322">
        <v>1</v>
      </c>
      <c r="AK161" s="323">
        <f>AJ161-X161</f>
        <v>1</v>
      </c>
      <c r="AL161" s="324">
        <v>2</v>
      </c>
      <c r="AM161" s="325">
        <f>AL161-Z161</f>
        <v>1.6</v>
      </c>
      <c r="AN161" s="326">
        <f>IF(Z161&lt;&gt;0,(AL161/W161)-1,"NEW")</f>
        <v>0</v>
      </c>
      <c r="AO161" s="324">
        <f>AL161*0.2</f>
        <v>0.4</v>
      </c>
      <c r="AP161" s="327">
        <f>IF(AJ161&gt;0,AL161/AJ161,0)</f>
        <v>2</v>
      </c>
      <c r="AQ161" s="328">
        <f>AP161-AC161</f>
        <v>-149</v>
      </c>
      <c r="AR161" s="329">
        <v>151</v>
      </c>
      <c r="AS161" s="330">
        <f>(AR161-AD161)*-1</f>
        <v>-155</v>
      </c>
      <c r="AT161" s="331">
        <v>1</v>
      </c>
      <c r="AU161" s="332">
        <f>AT161/AL161</f>
        <v>0.5</v>
      </c>
      <c r="AV161" s="59"/>
      <c r="AW161" s="59"/>
      <c r="AX161" s="59"/>
      <c r="AY161" s="205">
        <v>1</v>
      </c>
      <c r="AZ161" s="206">
        <f>AY161-AJ161</f>
        <v>0</v>
      </c>
      <c r="BA161" s="207">
        <v>2</v>
      </c>
      <c r="BB161" s="208">
        <f>BA161-AL161</f>
        <v>0</v>
      </c>
      <c r="BC161" s="209">
        <f>IF(AO161&lt;&gt;0,(BA161/AL161)-1,"NEW")</f>
        <v>0</v>
      </c>
      <c r="BD161" s="207">
        <f>BA161*0.2</f>
        <v>0.4</v>
      </c>
      <c r="BE161" s="210">
        <f>IF(AY161&gt;0,BA161/AY161,0)</f>
        <v>2</v>
      </c>
      <c r="BF161" s="211">
        <f>BE161-AP161</f>
        <v>0</v>
      </c>
      <c r="BG161" s="212">
        <v>154</v>
      </c>
      <c r="BH161" s="213">
        <f>(BG161-AR161)*-1</f>
        <v>-3</v>
      </c>
      <c r="BI161" s="214">
        <v>1</v>
      </c>
      <c r="BJ161" s="215">
        <f>BI161/BA161</f>
        <v>0.5</v>
      </c>
      <c r="BK161" s="59"/>
      <c r="BL161" s="59"/>
      <c r="BM161" s="59"/>
    </row>
    <row r="162" spans="1:65" x14ac:dyDescent="0.2">
      <c r="A162" s="99" t="s">
        <v>199</v>
      </c>
      <c r="B162" s="104"/>
      <c r="C162" s="15">
        <v>0</v>
      </c>
      <c r="D162" s="56">
        <v>0</v>
      </c>
      <c r="E162" s="56">
        <f>D162*0.2</f>
        <v>0</v>
      </c>
      <c r="F162" s="58">
        <f>IF(C162&gt;0,D162/C162,0)</f>
        <v>0</v>
      </c>
      <c r="G162" s="18">
        <v>157</v>
      </c>
      <c r="H162" s="21"/>
      <c r="I162" s="41">
        <v>0</v>
      </c>
      <c r="J162" s="42">
        <f>I162-C162</f>
        <v>0</v>
      </c>
      <c r="K162" s="43">
        <v>0</v>
      </c>
      <c r="L162" s="44">
        <f>K162-D162</f>
        <v>0</v>
      </c>
      <c r="M162" s="43">
        <f>K162*0.2</f>
        <v>0</v>
      </c>
      <c r="N162" s="45">
        <f>IF(I162&gt;0,K162/I162,0)</f>
        <v>0</v>
      </c>
      <c r="O162" s="46">
        <v>157</v>
      </c>
      <c r="P162" s="42">
        <f>(O162-G162)*-1</f>
        <v>0</v>
      </c>
      <c r="Q162" s="47">
        <v>0</v>
      </c>
      <c r="R162" s="59"/>
      <c r="S162" s="59"/>
      <c r="T162" s="59"/>
      <c r="U162" s="260">
        <v>1</v>
      </c>
      <c r="V162" s="261">
        <f>U162-I162</f>
        <v>1</v>
      </c>
      <c r="W162" s="262">
        <v>1.75</v>
      </c>
      <c r="X162" s="263">
        <f>W162-K162</f>
        <v>1.75</v>
      </c>
      <c r="Y162" s="264" t="str">
        <f>IF(K162&lt;&gt;0,(W162/K162)-1,"NEW")</f>
        <v>NEW</v>
      </c>
      <c r="Z162" s="262">
        <f>W162*0.2</f>
        <v>0.35000000000000003</v>
      </c>
      <c r="AA162" s="265">
        <f>IF(U162&gt;0,W162/U162,0)</f>
        <v>1.75</v>
      </c>
      <c r="AB162" s="266">
        <f>AA162-N162</f>
        <v>1.75</v>
      </c>
      <c r="AC162" s="267">
        <v>152</v>
      </c>
      <c r="AD162" s="268">
        <f>(AC162-O162)*-1</f>
        <v>5</v>
      </c>
      <c r="AE162" s="269">
        <v>0.02</v>
      </c>
      <c r="AF162" s="270">
        <f>AE162/W162</f>
        <v>1.1428571428571429E-2</v>
      </c>
      <c r="AG162" s="59"/>
      <c r="AH162" s="59"/>
      <c r="AI162" s="59"/>
      <c r="AJ162" s="322">
        <v>1</v>
      </c>
      <c r="AK162" s="323">
        <f>AJ162-X162</f>
        <v>-0.75</v>
      </c>
      <c r="AL162" s="324">
        <v>1.75</v>
      </c>
      <c r="AM162" s="325">
        <f>AL162-Z162</f>
        <v>1.4</v>
      </c>
      <c r="AN162" s="326">
        <f>IF(Z162&lt;&gt;0,(AL162/W162)-1,"NEW")</f>
        <v>0</v>
      </c>
      <c r="AO162" s="324">
        <f>AL162*0.2</f>
        <v>0.35000000000000003</v>
      </c>
      <c r="AP162" s="327">
        <f>IF(AJ162&gt;0,AL162/AJ162,0)</f>
        <v>1.75</v>
      </c>
      <c r="AQ162" s="328">
        <f>AP162-AC162</f>
        <v>-150.25</v>
      </c>
      <c r="AR162" s="329">
        <v>152</v>
      </c>
      <c r="AS162" s="330">
        <f>(AR162-AD162)*-1</f>
        <v>-147</v>
      </c>
      <c r="AT162" s="331">
        <v>0.02</v>
      </c>
      <c r="AU162" s="332">
        <f>AT162/AL162</f>
        <v>1.1428571428571429E-2</v>
      </c>
      <c r="AV162" s="59"/>
      <c r="AW162" s="59"/>
      <c r="AX162" s="59"/>
      <c r="AY162" s="205">
        <v>1</v>
      </c>
      <c r="AZ162" s="206">
        <f>AY162-AJ162</f>
        <v>0</v>
      </c>
      <c r="BA162" s="207">
        <v>1.75</v>
      </c>
      <c r="BB162" s="208">
        <f>BA162-AL162</f>
        <v>0</v>
      </c>
      <c r="BC162" s="209">
        <f>IF(AO162&lt;&gt;0,(BA162/AL162)-1,"NEW")</f>
        <v>0</v>
      </c>
      <c r="BD162" s="207">
        <f>BA162*0.2</f>
        <v>0.35000000000000003</v>
      </c>
      <c r="BE162" s="210">
        <f>IF(AY162&gt;0,BA162/AY162,0)</f>
        <v>1.75</v>
      </c>
      <c r="BF162" s="211">
        <f>BE162-AP162</f>
        <v>0</v>
      </c>
      <c r="BG162" s="212">
        <v>155</v>
      </c>
      <c r="BH162" s="213">
        <f>(BG162-AR162)*-1</f>
        <v>-3</v>
      </c>
      <c r="BI162" s="214">
        <v>0.02</v>
      </c>
      <c r="BJ162" s="215">
        <f>BI162/BA162</f>
        <v>1.1428571428571429E-2</v>
      </c>
      <c r="BK162" s="59"/>
      <c r="BL162" s="59"/>
      <c r="BM162" s="59"/>
    </row>
    <row r="163" spans="1:65" x14ac:dyDescent="0.2">
      <c r="A163" s="132" t="s">
        <v>197</v>
      </c>
      <c r="B163" s="104"/>
      <c r="C163" s="15">
        <v>0</v>
      </c>
      <c r="D163" s="56">
        <v>0</v>
      </c>
      <c r="E163" s="56">
        <f>D163*0.2</f>
        <v>0</v>
      </c>
      <c r="F163" s="58">
        <f>IF(C163&gt;0,D163/C163,0)</f>
        <v>0</v>
      </c>
      <c r="G163" s="18">
        <v>155</v>
      </c>
      <c r="H163" s="21"/>
      <c r="I163" s="41">
        <v>0</v>
      </c>
      <c r="J163" s="42">
        <f>I163-C163</f>
        <v>0</v>
      </c>
      <c r="K163" s="43">
        <v>0</v>
      </c>
      <c r="L163" s="44">
        <f>K163-D163</f>
        <v>0</v>
      </c>
      <c r="M163" s="43">
        <f>K163*0.2</f>
        <v>0</v>
      </c>
      <c r="N163" s="45">
        <f>IF(I163&gt;0,K163/I163,0)</f>
        <v>0</v>
      </c>
      <c r="O163" s="46">
        <v>155</v>
      </c>
      <c r="P163" s="42">
        <f>(O163-G163)*-1</f>
        <v>0</v>
      </c>
      <c r="Q163" s="47">
        <v>0</v>
      </c>
      <c r="R163" s="59"/>
      <c r="S163" s="59"/>
      <c r="T163" s="59"/>
      <c r="U163" s="260">
        <v>1</v>
      </c>
      <c r="V163" s="261">
        <f>U163-I163</f>
        <v>1</v>
      </c>
      <c r="W163" s="262">
        <v>1.6</v>
      </c>
      <c r="X163" s="263">
        <f>W163-K163</f>
        <v>1.6</v>
      </c>
      <c r="Y163" s="264" t="str">
        <f>IF(K163&lt;&gt;0,(W163/K163)-1,"NEW")</f>
        <v>NEW</v>
      </c>
      <c r="Z163" s="262">
        <f>W163*0.2</f>
        <v>0.32000000000000006</v>
      </c>
      <c r="AA163" s="265">
        <f>IF(U163&gt;0,W163/U163,0)</f>
        <v>1.6</v>
      </c>
      <c r="AB163" s="266">
        <f>AA163-N163</f>
        <v>1.6</v>
      </c>
      <c r="AC163" s="267">
        <v>153</v>
      </c>
      <c r="AD163" s="268">
        <f>(AC163-O163)*-1</f>
        <v>2</v>
      </c>
      <c r="AE163" s="269">
        <v>0.02</v>
      </c>
      <c r="AF163" s="270">
        <f>AE163/W163</f>
        <v>1.2499999999999999E-2</v>
      </c>
      <c r="AG163" s="59"/>
      <c r="AH163" s="59"/>
      <c r="AI163" s="59"/>
      <c r="AJ163" s="322">
        <v>1</v>
      </c>
      <c r="AK163" s="323">
        <f>AJ163-X163</f>
        <v>-0.60000000000000009</v>
      </c>
      <c r="AL163" s="324">
        <v>1.6</v>
      </c>
      <c r="AM163" s="325">
        <f>AL163-Z163</f>
        <v>1.28</v>
      </c>
      <c r="AN163" s="326">
        <f>IF(Z163&lt;&gt;0,(AL163/W163)-1,"NEW")</f>
        <v>0</v>
      </c>
      <c r="AO163" s="324">
        <f>AL163*0.2</f>
        <v>0.32000000000000006</v>
      </c>
      <c r="AP163" s="327">
        <f>IF(AJ163&gt;0,AL163/AJ163,0)</f>
        <v>1.6</v>
      </c>
      <c r="AQ163" s="328">
        <f>AP163-AC163</f>
        <v>-151.4</v>
      </c>
      <c r="AR163" s="329">
        <v>153</v>
      </c>
      <c r="AS163" s="330">
        <f>(AR163-AD163)*-1</f>
        <v>-151</v>
      </c>
      <c r="AT163" s="331">
        <v>0.02</v>
      </c>
      <c r="AU163" s="332">
        <f>AT163/AL163</f>
        <v>1.2499999999999999E-2</v>
      </c>
      <c r="AV163" s="59"/>
      <c r="AW163" s="59"/>
      <c r="AX163" s="59"/>
      <c r="AY163" s="205">
        <v>1</v>
      </c>
      <c r="AZ163" s="206">
        <f>AY163-AJ163</f>
        <v>0</v>
      </c>
      <c r="BA163" s="207">
        <v>1.6</v>
      </c>
      <c r="BB163" s="208">
        <f>BA163-AL163</f>
        <v>0</v>
      </c>
      <c r="BC163" s="209">
        <f>IF(AO163&lt;&gt;0,(BA163/AL163)-1,"NEW")</f>
        <v>0</v>
      </c>
      <c r="BD163" s="207">
        <f>BA163*0.2</f>
        <v>0.32000000000000006</v>
      </c>
      <c r="BE163" s="210">
        <f>IF(AY163&gt;0,BA163/AY163,0)</f>
        <v>1.6</v>
      </c>
      <c r="BF163" s="211">
        <f>BE163-AP163</f>
        <v>0</v>
      </c>
      <c r="BG163" s="212">
        <v>156</v>
      </c>
      <c r="BH163" s="213">
        <f>(BG163-AR163)*-1</f>
        <v>-3</v>
      </c>
      <c r="BI163" s="214">
        <v>0.02</v>
      </c>
      <c r="BJ163" s="215">
        <f>BI163/BA163</f>
        <v>1.2499999999999999E-2</v>
      </c>
      <c r="BK163" s="59"/>
      <c r="BL163" s="59"/>
      <c r="BM163" s="59"/>
    </row>
    <row r="164" spans="1:65" x14ac:dyDescent="0.2">
      <c r="A164" s="103" t="s">
        <v>217</v>
      </c>
      <c r="B164" s="104"/>
      <c r="C164" s="15">
        <v>0</v>
      </c>
      <c r="D164" s="56">
        <v>0</v>
      </c>
      <c r="E164" s="56">
        <f>D164*0.2</f>
        <v>0</v>
      </c>
      <c r="F164" s="58">
        <f>IF(C164&gt;0,D164/C164,0)</f>
        <v>0</v>
      </c>
      <c r="G164" s="18">
        <v>169</v>
      </c>
      <c r="H164" s="21"/>
      <c r="I164" s="41">
        <v>0</v>
      </c>
      <c r="J164" s="42">
        <f>I164-C164</f>
        <v>0</v>
      </c>
      <c r="K164" s="43">
        <v>0</v>
      </c>
      <c r="L164" s="44">
        <f>K164-D164</f>
        <v>0</v>
      </c>
      <c r="M164" s="43">
        <f>K164*0.2</f>
        <v>0</v>
      </c>
      <c r="N164" s="45">
        <f>IF(I164&gt;0,K164/I164,0)</f>
        <v>0</v>
      </c>
      <c r="O164" s="46">
        <v>169</v>
      </c>
      <c r="P164" s="42">
        <f>(O164-G164)*-1</f>
        <v>0</v>
      </c>
      <c r="Q164" s="47">
        <v>0</v>
      </c>
      <c r="R164" s="59"/>
      <c r="S164" s="59"/>
      <c r="T164" s="59"/>
      <c r="U164" s="260">
        <v>1</v>
      </c>
      <c r="V164" s="261">
        <f>U164-I164</f>
        <v>1</v>
      </c>
      <c r="W164" s="262">
        <v>1.5</v>
      </c>
      <c r="X164" s="263">
        <f>W164-K164</f>
        <v>1.5</v>
      </c>
      <c r="Y164" s="264" t="str">
        <f>IF(K164&lt;&gt;0,(W164/K164)-1,"NEW")</f>
        <v>NEW</v>
      </c>
      <c r="Z164" s="262">
        <f>W164*0.2</f>
        <v>0.30000000000000004</v>
      </c>
      <c r="AA164" s="265">
        <f>IF(U164&gt;0,W164/U164,0)</f>
        <v>1.5</v>
      </c>
      <c r="AB164" s="266">
        <f>AA164-N164</f>
        <v>1.5</v>
      </c>
      <c r="AC164" s="267">
        <v>154</v>
      </c>
      <c r="AD164" s="268">
        <f>(AC164-O164)*-1</f>
        <v>15</v>
      </c>
      <c r="AE164" s="269">
        <v>0.02</v>
      </c>
      <c r="AF164" s="270">
        <f>AE164/W164</f>
        <v>1.3333333333333334E-2</v>
      </c>
      <c r="AG164" s="59"/>
      <c r="AH164" s="59"/>
      <c r="AI164" s="59"/>
      <c r="AJ164" s="322">
        <v>1</v>
      </c>
      <c r="AK164" s="323">
        <f>AJ164-X164</f>
        <v>-0.5</v>
      </c>
      <c r="AL164" s="324">
        <v>1.5</v>
      </c>
      <c r="AM164" s="325">
        <f>AL164-Z164</f>
        <v>1.2</v>
      </c>
      <c r="AN164" s="326">
        <f>IF(Z164&lt;&gt;0,(AL164/W164)-1,"NEW")</f>
        <v>0</v>
      </c>
      <c r="AO164" s="324">
        <f>AL164*0.2</f>
        <v>0.30000000000000004</v>
      </c>
      <c r="AP164" s="327">
        <f>IF(AJ164&gt;0,AL164/AJ164,0)</f>
        <v>1.5</v>
      </c>
      <c r="AQ164" s="328">
        <f>AP164-AC164</f>
        <v>-152.5</v>
      </c>
      <c r="AR164" s="329">
        <v>154</v>
      </c>
      <c r="AS164" s="330">
        <f>(AR164-AD164)*-1</f>
        <v>-139</v>
      </c>
      <c r="AT164" s="331">
        <v>0.02</v>
      </c>
      <c r="AU164" s="332">
        <f>AT164/AL164</f>
        <v>1.3333333333333334E-2</v>
      </c>
      <c r="AV164" s="59"/>
      <c r="AW164" s="59"/>
      <c r="AX164" s="59"/>
      <c r="AY164" s="205">
        <v>1</v>
      </c>
      <c r="AZ164" s="206">
        <f>AY164-AJ164</f>
        <v>0</v>
      </c>
      <c r="BA164" s="207">
        <v>1.5</v>
      </c>
      <c r="BB164" s="208">
        <f>BA164-AL164</f>
        <v>0</v>
      </c>
      <c r="BC164" s="209">
        <f>IF(AO164&lt;&gt;0,(BA164/AL164)-1,"NEW")</f>
        <v>0</v>
      </c>
      <c r="BD164" s="207">
        <f>BA164*0.2</f>
        <v>0.30000000000000004</v>
      </c>
      <c r="BE164" s="210">
        <f>IF(AY164&gt;0,BA164/AY164,0)</f>
        <v>1.5</v>
      </c>
      <c r="BF164" s="211">
        <f>BE164-AP164</f>
        <v>0</v>
      </c>
      <c r="BG164" s="212">
        <v>157</v>
      </c>
      <c r="BH164" s="213">
        <f>(BG164-AR164)*-1</f>
        <v>-3</v>
      </c>
      <c r="BI164" s="214">
        <v>0.02</v>
      </c>
      <c r="BJ164" s="215">
        <f>BI164/BA164</f>
        <v>1.3333333333333334E-2</v>
      </c>
      <c r="BK164" s="59"/>
      <c r="BL164" s="59"/>
      <c r="BM164" s="59"/>
    </row>
    <row r="165" spans="1:65" x14ac:dyDescent="0.2">
      <c r="A165" s="99" t="s">
        <v>69</v>
      </c>
      <c r="B165" s="104"/>
      <c r="C165" s="15">
        <v>1</v>
      </c>
      <c r="D165" s="56">
        <v>0.95</v>
      </c>
      <c r="E165" s="56">
        <f>D165*0.2</f>
        <v>0.19</v>
      </c>
      <c r="F165" s="58">
        <f>IF(C165&gt;0,D165/C165,0)</f>
        <v>0.95</v>
      </c>
      <c r="G165" s="18">
        <v>76</v>
      </c>
      <c r="H165" s="21"/>
      <c r="I165" s="41">
        <v>1</v>
      </c>
      <c r="J165" s="42">
        <f>I165-C165</f>
        <v>0</v>
      </c>
      <c r="K165" s="43">
        <v>0.95</v>
      </c>
      <c r="L165" s="44">
        <f>K165-D165</f>
        <v>0</v>
      </c>
      <c r="M165" s="43">
        <f>K165*0.2</f>
        <v>0.19</v>
      </c>
      <c r="N165" s="45">
        <f>IF(I165&gt;0,K165/I165,0)</f>
        <v>0.95</v>
      </c>
      <c r="O165" s="46">
        <v>113</v>
      </c>
      <c r="P165" s="42">
        <f>(O165-G165)*-1</f>
        <v>-37</v>
      </c>
      <c r="Q165" s="47"/>
      <c r="R165" s="59"/>
      <c r="S165" s="59"/>
      <c r="T165" s="59"/>
      <c r="U165" s="260">
        <v>1</v>
      </c>
      <c r="V165" s="261">
        <f>U165-I165</f>
        <v>0</v>
      </c>
      <c r="W165" s="262">
        <v>0.95</v>
      </c>
      <c r="X165" s="263">
        <f>W165-K165</f>
        <v>0</v>
      </c>
      <c r="Y165" s="264">
        <f>IF(K165&lt;&gt;0,(W165/K165)-1,"NEW")</f>
        <v>0</v>
      </c>
      <c r="Z165" s="262">
        <f>W165*0.2</f>
        <v>0.19</v>
      </c>
      <c r="AA165" s="265">
        <f>IF(U165&gt;0,W165/U165,0)</f>
        <v>0.95</v>
      </c>
      <c r="AB165" s="266">
        <f>AA165-N165</f>
        <v>0</v>
      </c>
      <c r="AC165" s="267">
        <v>155</v>
      </c>
      <c r="AD165" s="268">
        <f>(AC165-O165)*-1</f>
        <v>-42</v>
      </c>
      <c r="AE165" s="269">
        <v>0.02</v>
      </c>
      <c r="AF165" s="270">
        <f>AE165/W165</f>
        <v>2.1052631578947371E-2</v>
      </c>
      <c r="AG165" s="59"/>
      <c r="AH165" s="59"/>
      <c r="AI165" s="59"/>
      <c r="AJ165" s="322">
        <v>1</v>
      </c>
      <c r="AK165" s="323">
        <f>AJ165-X165</f>
        <v>1</v>
      </c>
      <c r="AL165" s="324">
        <v>0.95</v>
      </c>
      <c r="AM165" s="325">
        <f>AL165-Z165</f>
        <v>0.76</v>
      </c>
      <c r="AN165" s="326">
        <f>IF(Z165&lt;&gt;0,(AL165/W165)-1,"NEW")</f>
        <v>0</v>
      </c>
      <c r="AO165" s="324">
        <f>AL165*0.2</f>
        <v>0.19</v>
      </c>
      <c r="AP165" s="327">
        <f>IF(AJ165&gt;0,AL165/AJ165,0)</f>
        <v>0.95</v>
      </c>
      <c r="AQ165" s="328">
        <f>AP165-AC165</f>
        <v>-154.05000000000001</v>
      </c>
      <c r="AR165" s="329">
        <v>155</v>
      </c>
      <c r="AS165" s="330">
        <f>(AR165-AD165)*-1</f>
        <v>-197</v>
      </c>
      <c r="AT165" s="331">
        <v>0.02</v>
      </c>
      <c r="AU165" s="332">
        <f>AT165/AL165</f>
        <v>2.1052631578947371E-2</v>
      </c>
      <c r="AV165" s="59"/>
      <c r="AW165" s="59"/>
      <c r="AX165" s="59"/>
      <c r="AY165" s="205">
        <v>1</v>
      </c>
      <c r="AZ165" s="206">
        <f>AY165-AJ165</f>
        <v>0</v>
      </c>
      <c r="BA165" s="207">
        <v>0.95</v>
      </c>
      <c r="BB165" s="208">
        <f>BA165-AL165</f>
        <v>0</v>
      </c>
      <c r="BC165" s="209">
        <f>IF(AO165&lt;&gt;0,(BA165/AL165)-1,"NEW")</f>
        <v>0</v>
      </c>
      <c r="BD165" s="207">
        <f>BA165*0.2</f>
        <v>0.19</v>
      </c>
      <c r="BE165" s="210">
        <f>IF(AY165&gt;0,BA165/AY165,0)</f>
        <v>0.95</v>
      </c>
      <c r="BF165" s="211">
        <f>BE165-AP165</f>
        <v>0</v>
      </c>
      <c r="BG165" s="212">
        <v>158</v>
      </c>
      <c r="BH165" s="213">
        <f>(BG165-AR165)*-1</f>
        <v>-3</v>
      </c>
      <c r="BI165" s="214">
        <v>0.02</v>
      </c>
      <c r="BJ165" s="215">
        <f>BI165/BA165</f>
        <v>2.1052631578947371E-2</v>
      </c>
      <c r="BK165" s="59"/>
      <c r="BL165" s="59"/>
      <c r="BM165" s="59"/>
    </row>
    <row r="166" spans="1:65" x14ac:dyDescent="0.2">
      <c r="A166" s="103" t="s">
        <v>86</v>
      </c>
      <c r="B166" s="104"/>
      <c r="C166" s="15">
        <v>0</v>
      </c>
      <c r="D166" s="56">
        <v>0</v>
      </c>
      <c r="E166" s="56">
        <f>D166*0.2</f>
        <v>0</v>
      </c>
      <c r="F166" s="58">
        <f>IF(C166&gt;0,D166/C166,0)</f>
        <v>0</v>
      </c>
      <c r="G166" s="18">
        <v>134</v>
      </c>
      <c r="H166" s="21"/>
      <c r="I166" s="41">
        <v>1</v>
      </c>
      <c r="J166" s="42">
        <f>I166-C166</f>
        <v>1</v>
      </c>
      <c r="K166" s="43">
        <v>0.2</v>
      </c>
      <c r="L166" s="44">
        <f>K166-D166</f>
        <v>0.2</v>
      </c>
      <c r="M166" s="43">
        <f>K166*0.2</f>
        <v>4.0000000000000008E-2</v>
      </c>
      <c r="N166" s="45">
        <f>IF(I166&gt;0,K166/I166,0)</f>
        <v>0.2</v>
      </c>
      <c r="O166" s="46">
        <v>134</v>
      </c>
      <c r="P166" s="42">
        <f>(O166-G166)*-1</f>
        <v>0</v>
      </c>
      <c r="Q166" s="47">
        <v>0.01</v>
      </c>
      <c r="R166" s="59"/>
      <c r="S166" s="59"/>
      <c r="T166" s="59"/>
      <c r="U166" s="260">
        <v>1</v>
      </c>
      <c r="V166" s="261">
        <f>U166-I166</f>
        <v>0</v>
      </c>
      <c r="W166" s="262">
        <v>0.8</v>
      </c>
      <c r="X166" s="263">
        <f>W166-K166</f>
        <v>0.60000000000000009</v>
      </c>
      <c r="Y166" s="264">
        <f>IF(K166&lt;&gt;0,(W166/K166)-1,"NEW")</f>
        <v>3</v>
      </c>
      <c r="Z166" s="262">
        <f>W166*0.2</f>
        <v>0.16000000000000003</v>
      </c>
      <c r="AA166" s="265">
        <f>IF(U166&gt;0,W166/U166,0)</f>
        <v>0.8</v>
      </c>
      <c r="AB166" s="266">
        <f>AA166-N166</f>
        <v>0.60000000000000009</v>
      </c>
      <c r="AC166" s="267">
        <v>156</v>
      </c>
      <c r="AD166" s="268">
        <f>(AC166-O166)*-1</f>
        <v>-22</v>
      </c>
      <c r="AE166" s="269">
        <v>0.02</v>
      </c>
      <c r="AF166" s="270">
        <f>AE166/W166</f>
        <v>2.4999999999999998E-2</v>
      </c>
      <c r="AG166" s="59"/>
      <c r="AH166" s="59"/>
      <c r="AI166" s="59"/>
      <c r="AJ166" s="322">
        <v>1</v>
      </c>
      <c r="AK166" s="323">
        <f>AJ166-X166</f>
        <v>0.39999999999999991</v>
      </c>
      <c r="AL166" s="324">
        <v>0.8</v>
      </c>
      <c r="AM166" s="325">
        <f>AL166-Z166</f>
        <v>0.64</v>
      </c>
      <c r="AN166" s="326">
        <f>IF(Z166&lt;&gt;0,(AL166/W166)-1,"NEW")</f>
        <v>0</v>
      </c>
      <c r="AO166" s="324">
        <f>AL166*0.2</f>
        <v>0.16000000000000003</v>
      </c>
      <c r="AP166" s="327">
        <f>IF(AJ166&gt;0,AL166/AJ166,0)</f>
        <v>0.8</v>
      </c>
      <c r="AQ166" s="328">
        <f>AP166-AC166</f>
        <v>-155.19999999999999</v>
      </c>
      <c r="AR166" s="329">
        <v>156</v>
      </c>
      <c r="AS166" s="330">
        <f>(AR166-AD166)*-1</f>
        <v>-178</v>
      </c>
      <c r="AT166" s="331">
        <v>0.02</v>
      </c>
      <c r="AU166" s="332">
        <f>AT166/AL166</f>
        <v>2.4999999999999998E-2</v>
      </c>
      <c r="AV166" s="59"/>
      <c r="AW166" s="59"/>
      <c r="AX166" s="59"/>
      <c r="AY166" s="205">
        <v>1</v>
      </c>
      <c r="AZ166" s="206">
        <f>AY166-AJ166</f>
        <v>0</v>
      </c>
      <c r="BA166" s="207">
        <v>0.8</v>
      </c>
      <c r="BB166" s="208">
        <f>BA166-AL166</f>
        <v>0</v>
      </c>
      <c r="BC166" s="209">
        <f>IF(AO166&lt;&gt;0,(BA166/AL166)-1,"NEW")</f>
        <v>0</v>
      </c>
      <c r="BD166" s="207">
        <f>BA166*0.2</f>
        <v>0.16000000000000003</v>
      </c>
      <c r="BE166" s="210">
        <f>IF(AY166&gt;0,BA166/AY166,0)</f>
        <v>0.8</v>
      </c>
      <c r="BF166" s="211">
        <f>BE166-AP166</f>
        <v>0</v>
      </c>
      <c r="BG166" s="212">
        <v>159</v>
      </c>
      <c r="BH166" s="213">
        <f>(BG166-AR166)*-1</f>
        <v>-3</v>
      </c>
      <c r="BI166" s="214">
        <v>0.02</v>
      </c>
      <c r="BJ166" s="215">
        <f>BI166/BA166</f>
        <v>2.4999999999999998E-2</v>
      </c>
      <c r="BK166" s="59"/>
      <c r="BL166" s="59"/>
      <c r="BM166" s="59"/>
    </row>
    <row r="167" spans="1:65" x14ac:dyDescent="0.2">
      <c r="A167" s="103" t="s">
        <v>186</v>
      </c>
      <c r="B167" s="104"/>
      <c r="C167" s="15">
        <v>0</v>
      </c>
      <c r="D167" s="56">
        <v>0</v>
      </c>
      <c r="E167" s="56">
        <f>D167*0.2</f>
        <v>0</v>
      </c>
      <c r="F167" s="58">
        <f>IF(C167&gt;0,D167/C167,0)</f>
        <v>0</v>
      </c>
      <c r="G167" s="18">
        <v>148</v>
      </c>
      <c r="H167" s="21"/>
      <c r="I167" s="41">
        <v>0</v>
      </c>
      <c r="J167" s="42">
        <f>I167-C167</f>
        <v>0</v>
      </c>
      <c r="K167" s="43">
        <v>0</v>
      </c>
      <c r="L167" s="44">
        <f>K167-D167</f>
        <v>0</v>
      </c>
      <c r="M167" s="43">
        <f>K167*0.2</f>
        <v>0</v>
      </c>
      <c r="N167" s="45">
        <f>IF(I167&gt;0,K167/I167,0)</f>
        <v>0</v>
      </c>
      <c r="O167" s="46">
        <v>148</v>
      </c>
      <c r="P167" s="42">
        <f>(O167-G167)*-1</f>
        <v>0</v>
      </c>
      <c r="Q167" s="47">
        <v>0</v>
      </c>
      <c r="R167" s="59"/>
      <c r="S167" s="59"/>
      <c r="T167" s="59"/>
      <c r="U167" s="260">
        <v>1</v>
      </c>
      <c r="V167" s="261">
        <f>U167-I167</f>
        <v>1</v>
      </c>
      <c r="W167" s="262">
        <v>0.65</v>
      </c>
      <c r="X167" s="263">
        <f>W167-K167</f>
        <v>0.65</v>
      </c>
      <c r="Y167" s="264" t="str">
        <f>IF(K167&lt;&gt;0,(W167/K167)-1,"NEW")</f>
        <v>NEW</v>
      </c>
      <c r="Z167" s="262">
        <f>W167*0.2</f>
        <v>0.13</v>
      </c>
      <c r="AA167" s="265">
        <f>IF(U167&gt;0,W167/U167,0)</f>
        <v>0.65</v>
      </c>
      <c r="AB167" s="266">
        <f>AA167-N167</f>
        <v>0.65</v>
      </c>
      <c r="AC167" s="267">
        <v>157</v>
      </c>
      <c r="AD167" s="268">
        <f>(AC167-O167)*-1</f>
        <v>-9</v>
      </c>
      <c r="AE167" s="269">
        <v>0.02</v>
      </c>
      <c r="AF167" s="270">
        <f>AE167/W167</f>
        <v>3.0769230769230767E-2</v>
      </c>
      <c r="AG167" s="59"/>
      <c r="AH167" s="59"/>
      <c r="AI167" s="59"/>
      <c r="AJ167" s="322">
        <v>1</v>
      </c>
      <c r="AK167" s="323">
        <f>AJ167-X167</f>
        <v>0.35</v>
      </c>
      <c r="AL167" s="324">
        <v>0.65</v>
      </c>
      <c r="AM167" s="325">
        <f>AL167-Z167</f>
        <v>0.52</v>
      </c>
      <c r="AN167" s="326">
        <f>IF(Z167&lt;&gt;0,(AL167/W167)-1,"NEW")</f>
        <v>0</v>
      </c>
      <c r="AO167" s="324">
        <f>AL167*0.2</f>
        <v>0.13</v>
      </c>
      <c r="AP167" s="327">
        <f>IF(AJ167&gt;0,AL167/AJ167,0)</f>
        <v>0.65</v>
      </c>
      <c r="AQ167" s="328">
        <f>AP167-AC167</f>
        <v>-156.35</v>
      </c>
      <c r="AR167" s="329">
        <v>157</v>
      </c>
      <c r="AS167" s="330">
        <f>(AR167-AD167)*-1</f>
        <v>-166</v>
      </c>
      <c r="AT167" s="331">
        <v>0.02</v>
      </c>
      <c r="AU167" s="332">
        <f>AT167/AL167</f>
        <v>3.0769230769230767E-2</v>
      </c>
      <c r="AV167" s="59"/>
      <c r="AW167" s="59"/>
      <c r="AX167" s="59"/>
      <c r="AY167" s="205">
        <v>1</v>
      </c>
      <c r="AZ167" s="206">
        <f>AY167-AJ167</f>
        <v>0</v>
      </c>
      <c r="BA167" s="207">
        <v>0.65</v>
      </c>
      <c r="BB167" s="208">
        <f>BA167-AL167</f>
        <v>0</v>
      </c>
      <c r="BC167" s="209">
        <f>IF(AO167&lt;&gt;0,(BA167/AL167)-1,"NEW")</f>
        <v>0</v>
      </c>
      <c r="BD167" s="207">
        <f>BA167*0.2</f>
        <v>0.13</v>
      </c>
      <c r="BE167" s="210">
        <f>IF(AY167&gt;0,BA167/AY167,0)</f>
        <v>0.65</v>
      </c>
      <c r="BF167" s="211">
        <f>BE167-AP167</f>
        <v>0</v>
      </c>
      <c r="BG167" s="212">
        <v>160</v>
      </c>
      <c r="BH167" s="213">
        <f>(BG167-AR167)*-1</f>
        <v>-3</v>
      </c>
      <c r="BI167" s="214">
        <v>0.02</v>
      </c>
      <c r="BJ167" s="215">
        <f>BI167/BA167</f>
        <v>3.0769230769230767E-2</v>
      </c>
      <c r="BK167" s="59"/>
      <c r="BL167" s="59"/>
      <c r="BM167" s="59"/>
    </row>
    <row r="168" spans="1:65" x14ac:dyDescent="0.2">
      <c r="A168" s="99" t="s">
        <v>200</v>
      </c>
      <c r="B168" s="104"/>
      <c r="C168" s="15">
        <v>0</v>
      </c>
      <c r="D168" s="56">
        <v>0</v>
      </c>
      <c r="E168" s="56">
        <f>D168*0.2</f>
        <v>0</v>
      </c>
      <c r="F168" s="58">
        <f>IF(C168&gt;0,D168/C168,0)</f>
        <v>0</v>
      </c>
      <c r="G168" s="18">
        <v>158</v>
      </c>
      <c r="H168" s="21"/>
      <c r="I168" s="41">
        <v>0</v>
      </c>
      <c r="J168" s="42">
        <f>I168-C168</f>
        <v>0</v>
      </c>
      <c r="K168" s="43">
        <v>0</v>
      </c>
      <c r="L168" s="44">
        <f>K168-D168</f>
        <v>0</v>
      </c>
      <c r="M168" s="43">
        <f>K168*0.2</f>
        <v>0</v>
      </c>
      <c r="N168" s="45">
        <f>IF(I168&gt;0,K168/I168,0)</f>
        <v>0</v>
      </c>
      <c r="O168" s="46">
        <v>158</v>
      </c>
      <c r="P168" s="42">
        <f>(O168-G168)*-1</f>
        <v>0</v>
      </c>
      <c r="Q168" s="47">
        <v>0</v>
      </c>
      <c r="R168" s="59"/>
      <c r="S168" s="59"/>
      <c r="T168" s="59"/>
      <c r="U168" s="260">
        <v>1</v>
      </c>
      <c r="V168" s="261">
        <f>U168-I168</f>
        <v>1</v>
      </c>
      <c r="W168" s="262">
        <v>0.55000000000000004</v>
      </c>
      <c r="X168" s="263">
        <f>W168-K168</f>
        <v>0.55000000000000004</v>
      </c>
      <c r="Y168" s="264" t="str">
        <f>IF(K168&lt;&gt;0,(W168/K168)-1,"NEW")</f>
        <v>NEW</v>
      </c>
      <c r="Z168" s="262">
        <f>W168*0.2</f>
        <v>0.11000000000000001</v>
      </c>
      <c r="AA168" s="265">
        <f>IF(U168&gt;0,W168/U168,0)</f>
        <v>0.55000000000000004</v>
      </c>
      <c r="AB168" s="266">
        <f>AA168-N168</f>
        <v>0.55000000000000004</v>
      </c>
      <c r="AC168" s="267">
        <v>158</v>
      </c>
      <c r="AD168" s="268">
        <f>(AC168-O168)*-1</f>
        <v>0</v>
      </c>
      <c r="AE168" s="269">
        <v>0.02</v>
      </c>
      <c r="AF168" s="270">
        <f>AE168/W168</f>
        <v>3.6363636363636362E-2</v>
      </c>
      <c r="AG168" s="59"/>
      <c r="AH168" s="59"/>
      <c r="AI168" s="59"/>
      <c r="AJ168" s="322">
        <v>1</v>
      </c>
      <c r="AK168" s="323">
        <f>AJ168-X168</f>
        <v>0.44999999999999996</v>
      </c>
      <c r="AL168" s="324">
        <v>0.55000000000000004</v>
      </c>
      <c r="AM168" s="325">
        <f>AL168-Z168</f>
        <v>0.44000000000000006</v>
      </c>
      <c r="AN168" s="326">
        <f>IF(Z168&lt;&gt;0,(AL168/W168)-1,"NEW")</f>
        <v>0</v>
      </c>
      <c r="AO168" s="324">
        <f>AL168*0.2</f>
        <v>0.11000000000000001</v>
      </c>
      <c r="AP168" s="327">
        <f>IF(AJ168&gt;0,AL168/AJ168,0)</f>
        <v>0.55000000000000004</v>
      </c>
      <c r="AQ168" s="328">
        <f>AP168-AC168</f>
        <v>-157.44999999999999</v>
      </c>
      <c r="AR168" s="329">
        <v>158</v>
      </c>
      <c r="AS168" s="330">
        <f>(AR168-AD168)*-1</f>
        <v>-158</v>
      </c>
      <c r="AT168" s="331">
        <v>0.02</v>
      </c>
      <c r="AU168" s="332">
        <f>AT168/AL168</f>
        <v>3.6363636363636362E-2</v>
      </c>
      <c r="AV168" s="59"/>
      <c r="AW168" s="59"/>
      <c r="AX168" s="59"/>
      <c r="AY168" s="205">
        <v>1</v>
      </c>
      <c r="AZ168" s="206">
        <f>AY168-AJ168</f>
        <v>0</v>
      </c>
      <c r="BA168" s="207">
        <v>0.55000000000000004</v>
      </c>
      <c r="BB168" s="208">
        <f>BA168-AL168</f>
        <v>0</v>
      </c>
      <c r="BC168" s="209">
        <f>IF(AO168&lt;&gt;0,(BA168/AL168)-1,"NEW")</f>
        <v>0</v>
      </c>
      <c r="BD168" s="207">
        <f>BA168*0.2</f>
        <v>0.11000000000000001</v>
      </c>
      <c r="BE168" s="210">
        <f>IF(AY168&gt;0,BA168/AY168,0)</f>
        <v>0.55000000000000004</v>
      </c>
      <c r="BF168" s="211">
        <f>BE168-AP168</f>
        <v>0</v>
      </c>
      <c r="BG168" s="212">
        <v>161</v>
      </c>
      <c r="BH168" s="213">
        <f>(BG168-AR168)*-1</f>
        <v>-3</v>
      </c>
      <c r="BI168" s="214">
        <v>0.02</v>
      </c>
      <c r="BJ168" s="215">
        <f>BI168/BA168</f>
        <v>3.6363636363636362E-2</v>
      </c>
      <c r="BK168" s="59"/>
      <c r="BL168" s="59"/>
      <c r="BM168" s="59"/>
    </row>
    <row r="169" spans="1:65" x14ac:dyDescent="0.2">
      <c r="A169" s="103" t="s">
        <v>207</v>
      </c>
      <c r="B169" s="104"/>
      <c r="C169" s="15">
        <v>0</v>
      </c>
      <c r="D169" s="56">
        <v>0</v>
      </c>
      <c r="E169" s="56">
        <f>D169*0.2</f>
        <v>0</v>
      </c>
      <c r="F169" s="58">
        <f>IF(C169&gt;0,D169/C169,0)</f>
        <v>0</v>
      </c>
      <c r="G169" s="18">
        <v>164</v>
      </c>
      <c r="H169" s="21"/>
      <c r="I169" s="41">
        <v>0</v>
      </c>
      <c r="J169" s="42">
        <f>I169-C169</f>
        <v>0</v>
      </c>
      <c r="K169" s="43">
        <v>0</v>
      </c>
      <c r="L169" s="44">
        <f>K169-D169</f>
        <v>0</v>
      </c>
      <c r="M169" s="43">
        <f>K169*0.2</f>
        <v>0</v>
      </c>
      <c r="N169" s="45">
        <f>IF(I169&gt;0,K169/I169,0)</f>
        <v>0</v>
      </c>
      <c r="O169" s="46">
        <v>164</v>
      </c>
      <c r="P169" s="42">
        <f>(O169-G169)*-1</f>
        <v>0</v>
      </c>
      <c r="Q169" s="47">
        <v>0</v>
      </c>
      <c r="R169" s="59"/>
      <c r="S169" s="59"/>
      <c r="T169" s="59"/>
      <c r="U169" s="260">
        <v>1</v>
      </c>
      <c r="V169" s="261">
        <f>U169-I169</f>
        <v>1</v>
      </c>
      <c r="W169" s="262">
        <v>0.45</v>
      </c>
      <c r="X169" s="263">
        <f>W169-K169</f>
        <v>0.45</v>
      </c>
      <c r="Y169" s="264" t="str">
        <f>IF(K169&lt;&gt;0,(W169/K169)-1,"NEW")</f>
        <v>NEW</v>
      </c>
      <c r="Z169" s="262">
        <f>W169*0.2</f>
        <v>9.0000000000000011E-2</v>
      </c>
      <c r="AA169" s="265">
        <f>IF(U169&gt;0,W169/U169,0)</f>
        <v>0.45</v>
      </c>
      <c r="AB169" s="266">
        <f>AA169-N169</f>
        <v>0.45</v>
      </c>
      <c r="AC169" s="267">
        <v>159</v>
      </c>
      <c r="AD169" s="268">
        <f>(AC169-O169)*-1</f>
        <v>5</v>
      </c>
      <c r="AE169" s="269">
        <v>0.02</v>
      </c>
      <c r="AF169" s="270">
        <f>AE169/W169</f>
        <v>4.4444444444444446E-2</v>
      </c>
      <c r="AG169" s="59"/>
      <c r="AH169" s="59"/>
      <c r="AI169" s="59"/>
      <c r="AJ169" s="322">
        <v>1</v>
      </c>
      <c r="AK169" s="323">
        <f>AJ169-X169</f>
        <v>0.55000000000000004</v>
      </c>
      <c r="AL169" s="324">
        <v>0.45</v>
      </c>
      <c r="AM169" s="325">
        <f>AL169-Z169</f>
        <v>0.36</v>
      </c>
      <c r="AN169" s="326">
        <f>IF(Z169&lt;&gt;0,(AL169/W169)-1,"NEW")</f>
        <v>0</v>
      </c>
      <c r="AO169" s="324">
        <f>AL169*0.2</f>
        <v>9.0000000000000011E-2</v>
      </c>
      <c r="AP169" s="327">
        <f>IF(AJ169&gt;0,AL169/AJ169,0)</f>
        <v>0.45</v>
      </c>
      <c r="AQ169" s="328">
        <f>AP169-AC169</f>
        <v>-158.55000000000001</v>
      </c>
      <c r="AR169" s="329">
        <v>159</v>
      </c>
      <c r="AS169" s="330">
        <f>(AR169-AD169)*-1</f>
        <v>-154</v>
      </c>
      <c r="AT169" s="331">
        <v>0.02</v>
      </c>
      <c r="AU169" s="332">
        <f>AT169/AL169</f>
        <v>4.4444444444444446E-2</v>
      </c>
      <c r="AV169" s="59"/>
      <c r="AW169" s="59"/>
      <c r="AX169" s="59"/>
      <c r="AY169" s="205">
        <v>1</v>
      </c>
      <c r="AZ169" s="206">
        <f>AY169-AJ169</f>
        <v>0</v>
      </c>
      <c r="BA169" s="207">
        <v>0.45</v>
      </c>
      <c r="BB169" s="208">
        <f>BA169-AL169</f>
        <v>0</v>
      </c>
      <c r="BC169" s="209">
        <f>IF(AO169&lt;&gt;0,(BA169/AL169)-1,"NEW")</f>
        <v>0</v>
      </c>
      <c r="BD169" s="207">
        <f>BA169*0.2</f>
        <v>9.0000000000000011E-2</v>
      </c>
      <c r="BE169" s="210">
        <f>IF(AY169&gt;0,BA169/AY169,0)</f>
        <v>0.45</v>
      </c>
      <c r="BF169" s="211">
        <f>BE169-AP169</f>
        <v>0</v>
      </c>
      <c r="BG169" s="212">
        <v>162</v>
      </c>
      <c r="BH169" s="213">
        <f>(BG169-AR169)*-1</f>
        <v>-3</v>
      </c>
      <c r="BI169" s="214">
        <v>0.02</v>
      </c>
      <c r="BJ169" s="215">
        <f>BI169/BA169</f>
        <v>4.4444444444444446E-2</v>
      </c>
      <c r="BK169" s="59"/>
      <c r="BL169" s="59"/>
      <c r="BM169" s="59"/>
    </row>
    <row r="170" spans="1:65" x14ac:dyDescent="0.2">
      <c r="A170" s="99" t="s">
        <v>169</v>
      </c>
      <c r="B170" s="104"/>
      <c r="C170" s="15">
        <v>0</v>
      </c>
      <c r="D170" s="56">
        <v>0</v>
      </c>
      <c r="E170" s="56">
        <f>D170*0.2</f>
        <v>0</v>
      </c>
      <c r="F170" s="58">
        <f>IF(C170&gt;0,D170/C170,0)</f>
        <v>0</v>
      </c>
      <c r="G170" s="18">
        <v>140</v>
      </c>
      <c r="H170" s="21"/>
      <c r="I170" s="41">
        <v>0</v>
      </c>
      <c r="J170" s="42">
        <f>I170-C170</f>
        <v>0</v>
      </c>
      <c r="K170" s="43">
        <v>0</v>
      </c>
      <c r="L170" s="44">
        <f>K170-D170</f>
        <v>0</v>
      </c>
      <c r="M170" s="43">
        <f>K170*0.2</f>
        <v>0</v>
      </c>
      <c r="N170" s="45">
        <f>IF(I170&gt;0,K170/I170,0)</f>
        <v>0</v>
      </c>
      <c r="O170" s="46">
        <v>141</v>
      </c>
      <c r="P170" s="42">
        <f>(O170-G170)*-1</f>
        <v>-1</v>
      </c>
      <c r="Q170" s="47"/>
      <c r="R170" s="59"/>
      <c r="S170" s="59"/>
      <c r="T170" s="59"/>
      <c r="U170" s="260">
        <v>1</v>
      </c>
      <c r="V170" s="261">
        <f>U170-I170</f>
        <v>1</v>
      </c>
      <c r="W170" s="262">
        <v>0.45</v>
      </c>
      <c r="X170" s="263">
        <f>W170-K170</f>
        <v>0.45</v>
      </c>
      <c r="Y170" s="264" t="str">
        <f>IF(K170&lt;&gt;0,(W170/K170)-1,"NEW")</f>
        <v>NEW</v>
      </c>
      <c r="Z170" s="262">
        <f>W170*0.2</f>
        <v>9.0000000000000011E-2</v>
      </c>
      <c r="AA170" s="265">
        <f>IF(U170&gt;0,W170/U170,0)</f>
        <v>0.45</v>
      </c>
      <c r="AB170" s="266">
        <f>AA170-N170</f>
        <v>0.45</v>
      </c>
      <c r="AC170" s="267">
        <v>160</v>
      </c>
      <c r="AD170" s="268">
        <f>(AC170-O170)*-1</f>
        <v>-19</v>
      </c>
      <c r="AE170" s="269"/>
      <c r="AF170" s="270">
        <f>AE170/W170</f>
        <v>0</v>
      </c>
      <c r="AG170" s="59"/>
      <c r="AH170" s="59"/>
      <c r="AI170" s="59"/>
      <c r="AJ170" s="322">
        <v>1</v>
      </c>
      <c r="AK170" s="323">
        <f>AJ170-X170</f>
        <v>0.55000000000000004</v>
      </c>
      <c r="AL170" s="324">
        <v>0.45</v>
      </c>
      <c r="AM170" s="325">
        <f>AL170-Z170</f>
        <v>0.36</v>
      </c>
      <c r="AN170" s="326">
        <f>IF(Z170&lt;&gt;0,(AL170/W170)-1,"NEW")</f>
        <v>0</v>
      </c>
      <c r="AO170" s="324">
        <f>AL170*0.2</f>
        <v>9.0000000000000011E-2</v>
      </c>
      <c r="AP170" s="327">
        <f>IF(AJ170&gt;0,AL170/AJ170,0)</f>
        <v>0.45</v>
      </c>
      <c r="AQ170" s="328">
        <f>AP170-AC170</f>
        <v>-159.55000000000001</v>
      </c>
      <c r="AR170" s="329">
        <v>160</v>
      </c>
      <c r="AS170" s="330">
        <f>(AR170-AD170)*-1</f>
        <v>-179</v>
      </c>
      <c r="AT170" s="331"/>
      <c r="AU170" s="332">
        <f>AT170/AL170</f>
        <v>0</v>
      </c>
      <c r="AV170" s="59"/>
      <c r="AW170" s="59"/>
      <c r="AX170" s="59"/>
      <c r="AY170" s="205">
        <v>1</v>
      </c>
      <c r="AZ170" s="206">
        <f>AY170-AJ170</f>
        <v>0</v>
      </c>
      <c r="BA170" s="207">
        <v>0.45</v>
      </c>
      <c r="BB170" s="208">
        <f>BA170-AL170</f>
        <v>0</v>
      </c>
      <c r="BC170" s="209">
        <f>IF(AO170&lt;&gt;0,(BA170/AL170)-1,"NEW")</f>
        <v>0</v>
      </c>
      <c r="BD170" s="207">
        <f>BA170*0.2</f>
        <v>9.0000000000000011E-2</v>
      </c>
      <c r="BE170" s="210">
        <f>IF(AY170&gt;0,BA170/AY170,0)</f>
        <v>0.45</v>
      </c>
      <c r="BF170" s="211">
        <f>BE170-AP170</f>
        <v>0</v>
      </c>
      <c r="BG170" s="212">
        <v>163</v>
      </c>
      <c r="BH170" s="213">
        <f>(BG170-AR170)*-1</f>
        <v>-3</v>
      </c>
      <c r="BI170" s="214"/>
      <c r="BJ170" s="215">
        <f>BI170/BA170</f>
        <v>0</v>
      </c>
      <c r="BK170" s="59"/>
      <c r="BL170" s="59"/>
      <c r="BM170" s="59"/>
    </row>
    <row r="171" spans="1:65" x14ac:dyDescent="0.2">
      <c r="A171" s="95" t="s">
        <v>227</v>
      </c>
      <c r="B171" s="104"/>
      <c r="C171" s="15">
        <v>0</v>
      </c>
      <c r="D171" s="56">
        <v>0</v>
      </c>
      <c r="E171" s="56">
        <f>D171*0.2</f>
        <v>0</v>
      </c>
      <c r="F171" s="58">
        <f>IF(C171&gt;0,D171/C171,0)</f>
        <v>0</v>
      </c>
      <c r="G171" s="18">
        <v>180</v>
      </c>
      <c r="H171" s="21"/>
      <c r="I171" s="41">
        <v>0</v>
      </c>
      <c r="J171" s="42">
        <f>I171-C171</f>
        <v>0</v>
      </c>
      <c r="K171" s="43">
        <v>0</v>
      </c>
      <c r="L171" s="44">
        <f>K171-D171</f>
        <v>0</v>
      </c>
      <c r="M171" s="43">
        <f>K171*0.2</f>
        <v>0</v>
      </c>
      <c r="N171" s="45">
        <f>IF(I171&gt;0,K171/I171,0)</f>
        <v>0</v>
      </c>
      <c r="O171" s="46">
        <v>180</v>
      </c>
      <c r="P171" s="42">
        <f>(O171-G171)*-1</f>
        <v>0</v>
      </c>
      <c r="Q171" s="47">
        <v>0</v>
      </c>
      <c r="R171" s="59"/>
      <c r="S171" s="59"/>
      <c r="T171" s="59"/>
      <c r="U171" s="260">
        <v>1</v>
      </c>
      <c r="V171" s="261">
        <f>U171-I171</f>
        <v>1</v>
      </c>
      <c r="W171" s="262">
        <v>0.45</v>
      </c>
      <c r="X171" s="263">
        <f>W171-K171</f>
        <v>0.45</v>
      </c>
      <c r="Y171" s="264" t="str">
        <f>IF(K171&lt;&gt;0,(W171/K171)-1,"NEW")</f>
        <v>NEW</v>
      </c>
      <c r="Z171" s="262">
        <f>W171*0.2</f>
        <v>9.0000000000000011E-2</v>
      </c>
      <c r="AA171" s="265">
        <f>IF(U171&gt;0,W171/U171,0)</f>
        <v>0.45</v>
      </c>
      <c r="AB171" s="266">
        <f>AA171-N171</f>
        <v>0.45</v>
      </c>
      <c r="AC171" s="267">
        <v>161</v>
      </c>
      <c r="AD171" s="268">
        <f>(AC171-O171)*-1</f>
        <v>19</v>
      </c>
      <c r="AE171" s="269">
        <v>0.01</v>
      </c>
      <c r="AF171" s="270">
        <f>AE171/W171</f>
        <v>2.2222222222222223E-2</v>
      </c>
      <c r="AG171" s="59"/>
      <c r="AH171" s="59"/>
      <c r="AI171" s="59"/>
      <c r="AJ171" s="322">
        <v>1</v>
      </c>
      <c r="AK171" s="323">
        <f>AJ171-X171</f>
        <v>0.55000000000000004</v>
      </c>
      <c r="AL171" s="324">
        <v>0.45</v>
      </c>
      <c r="AM171" s="325">
        <f>AL171-Z171</f>
        <v>0.36</v>
      </c>
      <c r="AN171" s="326">
        <f>IF(Z171&lt;&gt;0,(AL171/W171)-1,"NEW")</f>
        <v>0</v>
      </c>
      <c r="AO171" s="324">
        <f>AL171*0.2</f>
        <v>9.0000000000000011E-2</v>
      </c>
      <c r="AP171" s="327">
        <f>IF(AJ171&gt;0,AL171/AJ171,0)</f>
        <v>0.45</v>
      </c>
      <c r="AQ171" s="328">
        <f>AP171-AC171</f>
        <v>-160.55000000000001</v>
      </c>
      <c r="AR171" s="329">
        <v>161</v>
      </c>
      <c r="AS171" s="330">
        <f>(AR171-AD171)*-1</f>
        <v>-142</v>
      </c>
      <c r="AT171" s="331">
        <v>0.01</v>
      </c>
      <c r="AU171" s="332">
        <f>AT171/AL171</f>
        <v>2.2222222222222223E-2</v>
      </c>
      <c r="AV171" s="59"/>
      <c r="AW171" s="59"/>
      <c r="AX171" s="59"/>
      <c r="AY171" s="205">
        <v>1</v>
      </c>
      <c r="AZ171" s="206">
        <f>AY171-AJ171</f>
        <v>0</v>
      </c>
      <c r="BA171" s="207">
        <v>0.45</v>
      </c>
      <c r="BB171" s="208">
        <f>BA171-AL171</f>
        <v>0</v>
      </c>
      <c r="BC171" s="209">
        <f>IF(AO171&lt;&gt;0,(BA171/AL171)-1,"NEW")</f>
        <v>0</v>
      </c>
      <c r="BD171" s="207">
        <f>BA171*0.2</f>
        <v>9.0000000000000011E-2</v>
      </c>
      <c r="BE171" s="210">
        <f>IF(AY171&gt;0,BA171/AY171,0)</f>
        <v>0.45</v>
      </c>
      <c r="BF171" s="211">
        <f>BE171-AP171</f>
        <v>0</v>
      </c>
      <c r="BG171" s="212">
        <v>164</v>
      </c>
      <c r="BH171" s="213">
        <f>(BG171-AR171)*-1</f>
        <v>-3</v>
      </c>
      <c r="BI171" s="214">
        <v>0.01</v>
      </c>
      <c r="BJ171" s="215">
        <f>BI171/BA171</f>
        <v>2.2222222222222223E-2</v>
      </c>
      <c r="BK171" s="59"/>
      <c r="BL171" s="59"/>
      <c r="BM171" s="59"/>
    </row>
    <row r="172" spans="1:65" x14ac:dyDescent="0.2">
      <c r="A172" s="99" t="s">
        <v>82</v>
      </c>
      <c r="B172" s="104">
        <v>331</v>
      </c>
      <c r="C172" s="15">
        <v>0</v>
      </c>
      <c r="D172" s="56">
        <v>0</v>
      </c>
      <c r="E172" s="56">
        <f>D172*0.2</f>
        <v>0</v>
      </c>
      <c r="F172" s="58">
        <f>IF(C172&gt;0,D172/C172,0)</f>
        <v>0</v>
      </c>
      <c r="G172" s="18">
        <v>132</v>
      </c>
      <c r="H172" s="21"/>
      <c r="I172" s="41">
        <v>1</v>
      </c>
      <c r="J172" s="42">
        <f>I172-C172</f>
        <v>1</v>
      </c>
      <c r="K172" s="43">
        <v>0.4</v>
      </c>
      <c r="L172" s="44">
        <f>K172-D172</f>
        <v>0.4</v>
      </c>
      <c r="M172" s="43">
        <f>K172*0.2</f>
        <v>8.0000000000000016E-2</v>
      </c>
      <c r="N172" s="45">
        <f>IF(I172&gt;0,K172/I172,0)</f>
        <v>0.4</v>
      </c>
      <c r="O172" s="46">
        <v>132</v>
      </c>
      <c r="P172" s="42">
        <f>(O172-G172)*-1</f>
        <v>0</v>
      </c>
      <c r="Q172" s="47">
        <v>0.08</v>
      </c>
      <c r="R172" s="59"/>
      <c r="S172" s="59"/>
      <c r="T172" s="59"/>
      <c r="U172" s="260">
        <v>1</v>
      </c>
      <c r="V172" s="261">
        <f>U172-I172</f>
        <v>0</v>
      </c>
      <c r="W172" s="262">
        <v>0.4</v>
      </c>
      <c r="X172" s="263">
        <f>W172-K172</f>
        <v>0</v>
      </c>
      <c r="Y172" s="264">
        <f>IF(K172&lt;&gt;0,(W172/K172)-1,"NEW")</f>
        <v>0</v>
      </c>
      <c r="Z172" s="262">
        <f>W172*0.2</f>
        <v>8.0000000000000016E-2</v>
      </c>
      <c r="AA172" s="265">
        <f>IF(U172&gt;0,W172/U172,0)</f>
        <v>0.4</v>
      </c>
      <c r="AB172" s="266">
        <f>AA172-N172</f>
        <v>0</v>
      </c>
      <c r="AC172" s="267">
        <v>162</v>
      </c>
      <c r="AD172" s="268">
        <f>(AC172-O172)*-1</f>
        <v>-30</v>
      </c>
      <c r="AE172" s="269">
        <v>0.08</v>
      </c>
      <c r="AF172" s="270">
        <f>AE172/W172</f>
        <v>0.19999999999999998</v>
      </c>
      <c r="AG172" s="59"/>
      <c r="AH172" s="59"/>
      <c r="AI172" s="59"/>
      <c r="AJ172" s="322">
        <v>1</v>
      </c>
      <c r="AK172" s="323">
        <f>AJ172-X172</f>
        <v>1</v>
      </c>
      <c r="AL172" s="324">
        <v>0.4</v>
      </c>
      <c r="AM172" s="325">
        <f>AL172-Z172</f>
        <v>0.32</v>
      </c>
      <c r="AN172" s="326">
        <f>IF(Z172&lt;&gt;0,(AL172/W172)-1,"NEW")</f>
        <v>0</v>
      </c>
      <c r="AO172" s="324">
        <f>AL172*0.2</f>
        <v>8.0000000000000016E-2</v>
      </c>
      <c r="AP172" s="327">
        <f>IF(AJ172&gt;0,AL172/AJ172,0)</f>
        <v>0.4</v>
      </c>
      <c r="AQ172" s="328">
        <f>AP172-AC172</f>
        <v>-161.6</v>
      </c>
      <c r="AR172" s="329">
        <v>162</v>
      </c>
      <c r="AS172" s="330">
        <f>(AR172-AD172)*-1</f>
        <v>-192</v>
      </c>
      <c r="AT172" s="331">
        <v>0.08</v>
      </c>
      <c r="AU172" s="332">
        <f>AT172/AL172</f>
        <v>0.19999999999999998</v>
      </c>
      <c r="AV172" s="59"/>
      <c r="AW172" s="59"/>
      <c r="AX172" s="59"/>
      <c r="AY172" s="205">
        <v>1</v>
      </c>
      <c r="AZ172" s="206">
        <f>AY172-AJ172</f>
        <v>0</v>
      </c>
      <c r="BA172" s="207">
        <v>0.4</v>
      </c>
      <c r="BB172" s="208">
        <f>BA172-AL172</f>
        <v>0</v>
      </c>
      <c r="BC172" s="209">
        <f>IF(AO172&lt;&gt;0,(BA172/AL172)-1,"NEW")</f>
        <v>0</v>
      </c>
      <c r="BD172" s="207">
        <f>BA172*0.2</f>
        <v>8.0000000000000016E-2</v>
      </c>
      <c r="BE172" s="210">
        <f>IF(AY172&gt;0,BA172/AY172,0)</f>
        <v>0.4</v>
      </c>
      <c r="BF172" s="211">
        <f>BE172-AP172</f>
        <v>0</v>
      </c>
      <c r="BG172" s="212">
        <v>165</v>
      </c>
      <c r="BH172" s="213">
        <f>(BG172-AR172)*-1</f>
        <v>-3</v>
      </c>
      <c r="BI172" s="214">
        <v>0.08</v>
      </c>
      <c r="BJ172" s="215">
        <f>BI172/BA172</f>
        <v>0.19999999999999998</v>
      </c>
      <c r="BK172" s="59"/>
      <c r="BL172" s="59"/>
      <c r="BM172" s="59"/>
    </row>
    <row r="173" spans="1:65" x14ac:dyDescent="0.2">
      <c r="A173" s="103" t="s">
        <v>205</v>
      </c>
      <c r="B173" s="104"/>
      <c r="C173" s="15">
        <v>0</v>
      </c>
      <c r="D173" s="56">
        <v>0</v>
      </c>
      <c r="E173" s="56">
        <f>D173*0.2</f>
        <v>0</v>
      </c>
      <c r="F173" s="58">
        <f>IF(C173&gt;0,D173/C173,0)</f>
        <v>0</v>
      </c>
      <c r="G173" s="18">
        <v>162</v>
      </c>
      <c r="H173" s="21"/>
      <c r="I173" s="41">
        <v>0</v>
      </c>
      <c r="J173" s="42">
        <f>I173-C173</f>
        <v>0</v>
      </c>
      <c r="K173" s="43">
        <v>0</v>
      </c>
      <c r="L173" s="44">
        <f>K173-D173</f>
        <v>0</v>
      </c>
      <c r="M173" s="43">
        <f>K173*0.2</f>
        <v>0</v>
      </c>
      <c r="N173" s="45">
        <f>IF(I173&gt;0,K173/I173,0)</f>
        <v>0</v>
      </c>
      <c r="O173" s="46">
        <v>162</v>
      </c>
      <c r="P173" s="42">
        <f>(O173-G173)*-1</f>
        <v>0</v>
      </c>
      <c r="Q173" s="47">
        <v>0</v>
      </c>
      <c r="R173" s="59"/>
      <c r="S173" s="59"/>
      <c r="T173" s="59"/>
      <c r="U173" s="260">
        <v>1</v>
      </c>
      <c r="V173" s="261">
        <f>U173-I173</f>
        <v>1</v>
      </c>
      <c r="W173" s="262">
        <v>0.25</v>
      </c>
      <c r="X173" s="263">
        <f>W173-K173</f>
        <v>0.25</v>
      </c>
      <c r="Y173" s="264" t="str">
        <f>IF(K173&lt;&gt;0,(W173/K173)-1,"NEW")</f>
        <v>NEW</v>
      </c>
      <c r="Z173" s="262">
        <f>W173*0.2</f>
        <v>0.05</v>
      </c>
      <c r="AA173" s="265">
        <f>IF(U173&gt;0,W173/U173,0)</f>
        <v>0.25</v>
      </c>
      <c r="AB173" s="266">
        <f>AA173-N173</f>
        <v>0.25</v>
      </c>
      <c r="AC173" s="267">
        <v>163</v>
      </c>
      <c r="AD173" s="268">
        <f>(AC173-O173)*-1</f>
        <v>-1</v>
      </c>
      <c r="AE173" s="269">
        <v>0.02</v>
      </c>
      <c r="AF173" s="270">
        <f>AE173/W173</f>
        <v>0.08</v>
      </c>
      <c r="AG173" s="59"/>
      <c r="AH173" s="59"/>
      <c r="AI173" s="59"/>
      <c r="AJ173" s="322">
        <v>1</v>
      </c>
      <c r="AK173" s="323">
        <f>AJ173-X173</f>
        <v>0.75</v>
      </c>
      <c r="AL173" s="324">
        <v>0.25</v>
      </c>
      <c r="AM173" s="325">
        <f>AL173-Z173</f>
        <v>0.2</v>
      </c>
      <c r="AN173" s="326">
        <f>IF(Z173&lt;&gt;0,(AL173/W173)-1,"NEW")</f>
        <v>0</v>
      </c>
      <c r="AO173" s="324">
        <f>AL173*0.2</f>
        <v>0.05</v>
      </c>
      <c r="AP173" s="327">
        <f>IF(AJ173&gt;0,AL173/AJ173,0)</f>
        <v>0.25</v>
      </c>
      <c r="AQ173" s="328">
        <f>AP173-AC173</f>
        <v>-162.75</v>
      </c>
      <c r="AR173" s="329">
        <v>163</v>
      </c>
      <c r="AS173" s="330">
        <f>(AR173-AD173)*-1</f>
        <v>-164</v>
      </c>
      <c r="AT173" s="331">
        <v>0.02</v>
      </c>
      <c r="AU173" s="332">
        <f>AT173/AL173</f>
        <v>0.08</v>
      </c>
      <c r="AV173" s="59"/>
      <c r="AW173" s="59"/>
      <c r="AX173" s="59"/>
      <c r="AY173" s="205">
        <v>1</v>
      </c>
      <c r="AZ173" s="206">
        <f>AY173-AJ173</f>
        <v>0</v>
      </c>
      <c r="BA173" s="207">
        <v>0.25</v>
      </c>
      <c r="BB173" s="208">
        <f>BA173-AL173</f>
        <v>0</v>
      </c>
      <c r="BC173" s="209">
        <f>IF(AO173&lt;&gt;0,(BA173/AL173)-1,"NEW")</f>
        <v>0</v>
      </c>
      <c r="BD173" s="207">
        <f>BA173*0.2</f>
        <v>0.05</v>
      </c>
      <c r="BE173" s="210">
        <f>IF(AY173&gt;0,BA173/AY173,0)</f>
        <v>0.25</v>
      </c>
      <c r="BF173" s="211">
        <f>BE173-AP173</f>
        <v>0</v>
      </c>
      <c r="BG173" s="212">
        <v>166</v>
      </c>
      <c r="BH173" s="213">
        <f>(BG173-AR173)*-1</f>
        <v>-3</v>
      </c>
      <c r="BI173" s="214">
        <v>0.02</v>
      </c>
      <c r="BJ173" s="215">
        <f>BI173/BA173</f>
        <v>0.08</v>
      </c>
      <c r="BK173" s="59"/>
      <c r="BL173" s="59"/>
      <c r="BM173" s="59"/>
    </row>
    <row r="174" spans="1:65" x14ac:dyDescent="0.2">
      <c r="A174" s="99" t="s">
        <v>87</v>
      </c>
      <c r="B174" s="104"/>
      <c r="C174" s="15">
        <v>1</v>
      </c>
      <c r="D174" s="56">
        <v>0.2</v>
      </c>
      <c r="E174" s="56">
        <f>D174*0.2</f>
        <v>4.0000000000000008E-2</v>
      </c>
      <c r="F174" s="58">
        <f>IF(C174&gt;0,D174/C174,0)</f>
        <v>0.2</v>
      </c>
      <c r="G174" s="18">
        <v>81</v>
      </c>
      <c r="H174" s="21"/>
      <c r="I174" s="41">
        <v>1</v>
      </c>
      <c r="J174" s="42">
        <f>I174-C174</f>
        <v>0</v>
      </c>
      <c r="K174" s="43">
        <v>0.2</v>
      </c>
      <c r="L174" s="44">
        <f>K174-D174</f>
        <v>0</v>
      </c>
      <c r="M174" s="43">
        <f>K174*0.2</f>
        <v>4.0000000000000008E-2</v>
      </c>
      <c r="N174" s="45">
        <f>IF(I174&gt;0,K174/I174,0)</f>
        <v>0.2</v>
      </c>
      <c r="O174" s="46">
        <v>118</v>
      </c>
      <c r="P174" s="42">
        <f>(O174-G174)*-1</f>
        <v>-37</v>
      </c>
      <c r="Q174" s="47"/>
      <c r="R174" s="59"/>
      <c r="S174" s="59"/>
      <c r="T174" s="59"/>
      <c r="U174" s="260">
        <v>1</v>
      </c>
      <c r="V174" s="261">
        <f>U174-I174</f>
        <v>0</v>
      </c>
      <c r="W174" s="262">
        <v>0.25</v>
      </c>
      <c r="X174" s="263">
        <f>W174-K174</f>
        <v>4.9999999999999989E-2</v>
      </c>
      <c r="Y174" s="264">
        <f>IF(K174&lt;&gt;0,(W174/K174)-1,"NEW")</f>
        <v>0.25</v>
      </c>
      <c r="Z174" s="262">
        <f>W174*0.2</f>
        <v>0.05</v>
      </c>
      <c r="AA174" s="265">
        <f>IF(U174&gt;0,W174/U174,0)</f>
        <v>0.25</v>
      </c>
      <c r="AB174" s="266">
        <f>AA174-N174</f>
        <v>4.9999999999999989E-2</v>
      </c>
      <c r="AC174" s="267">
        <v>164</v>
      </c>
      <c r="AD174" s="268">
        <f>(AC174-O174)*-1</f>
        <v>-46</v>
      </c>
      <c r="AE174" s="269">
        <v>0.02</v>
      </c>
      <c r="AF174" s="270">
        <f>AE174/W174</f>
        <v>0.08</v>
      </c>
      <c r="AG174" s="59"/>
      <c r="AH174" s="59"/>
      <c r="AI174" s="59"/>
      <c r="AJ174" s="322">
        <v>1</v>
      </c>
      <c r="AK174" s="323">
        <f>AJ174-X174</f>
        <v>0.95</v>
      </c>
      <c r="AL174" s="324">
        <v>0.25</v>
      </c>
      <c r="AM174" s="325">
        <f>AL174-Z174</f>
        <v>0.2</v>
      </c>
      <c r="AN174" s="326">
        <f>IF(Z174&lt;&gt;0,(AL174/W174)-1,"NEW")</f>
        <v>0</v>
      </c>
      <c r="AO174" s="324">
        <f>AL174*0.2</f>
        <v>0.05</v>
      </c>
      <c r="AP174" s="327">
        <f>IF(AJ174&gt;0,AL174/AJ174,0)</f>
        <v>0.25</v>
      </c>
      <c r="AQ174" s="328">
        <f>AP174-AC174</f>
        <v>-163.75</v>
      </c>
      <c r="AR174" s="329">
        <v>164</v>
      </c>
      <c r="AS174" s="330">
        <f>(AR174-AD174)*-1</f>
        <v>-210</v>
      </c>
      <c r="AT174" s="331">
        <v>0.02</v>
      </c>
      <c r="AU174" s="332">
        <f>AT174/AL174</f>
        <v>0.08</v>
      </c>
      <c r="AV174" s="59"/>
      <c r="AW174" s="59"/>
      <c r="AX174" s="59"/>
      <c r="AY174" s="205">
        <v>1</v>
      </c>
      <c r="AZ174" s="206">
        <f>AY174-AJ174</f>
        <v>0</v>
      </c>
      <c r="BA174" s="207">
        <v>0.25</v>
      </c>
      <c r="BB174" s="208">
        <f>BA174-AL174</f>
        <v>0</v>
      </c>
      <c r="BC174" s="209">
        <f>IF(AO174&lt;&gt;0,(BA174/AL174)-1,"NEW")</f>
        <v>0</v>
      </c>
      <c r="BD174" s="207">
        <f>BA174*0.2</f>
        <v>0.05</v>
      </c>
      <c r="BE174" s="210">
        <f>IF(AY174&gt;0,BA174/AY174,0)</f>
        <v>0.25</v>
      </c>
      <c r="BF174" s="211">
        <f>BE174-AP174</f>
        <v>0</v>
      </c>
      <c r="BG174" s="212">
        <v>167</v>
      </c>
      <c r="BH174" s="213">
        <f>(BG174-AR174)*-1</f>
        <v>-3</v>
      </c>
      <c r="BI174" s="214">
        <v>0.02</v>
      </c>
      <c r="BJ174" s="215">
        <f>BI174/BA174</f>
        <v>0.08</v>
      </c>
      <c r="BK174" s="59"/>
      <c r="BL174" s="59"/>
      <c r="BM174" s="59"/>
    </row>
    <row r="175" spans="1:65" ht="12" customHeight="1" x14ac:dyDescent="0.2">
      <c r="A175" s="99" t="s">
        <v>180</v>
      </c>
      <c r="B175" s="104"/>
      <c r="C175" s="15">
        <v>0</v>
      </c>
      <c r="D175" s="56">
        <v>0</v>
      </c>
      <c r="E175" s="56">
        <f>D175*0.2</f>
        <v>0</v>
      </c>
      <c r="F175" s="58" t="e">
        <f>IF(#REF!&gt;0,#REF!/#REF!,0)</f>
        <v>#REF!</v>
      </c>
      <c r="G175" s="18">
        <v>121</v>
      </c>
      <c r="H175" s="21"/>
      <c r="I175" s="41">
        <v>2</v>
      </c>
      <c r="J175" s="42">
        <f>I175-C175</f>
        <v>2</v>
      </c>
      <c r="K175" s="43">
        <v>0.4</v>
      </c>
      <c r="L175" s="44">
        <f>K175-D175</f>
        <v>0.4</v>
      </c>
      <c r="M175" s="43">
        <f>K175*0.2</f>
        <v>8.0000000000000016E-2</v>
      </c>
      <c r="N175" s="45">
        <f>IF(I175&gt;0,K175/I175,0)</f>
        <v>0.2</v>
      </c>
      <c r="O175" s="46">
        <v>108</v>
      </c>
      <c r="P175" s="42">
        <f>(O175-G175)*-1</f>
        <v>13</v>
      </c>
      <c r="Q175" s="47">
        <v>0</v>
      </c>
      <c r="R175" s="59"/>
      <c r="S175" s="59"/>
      <c r="T175" s="59"/>
      <c r="U175" s="260">
        <v>1</v>
      </c>
      <c r="V175" s="261">
        <f>U175-I175</f>
        <v>-1</v>
      </c>
      <c r="W175" s="262">
        <v>0.25</v>
      </c>
      <c r="X175" s="263">
        <f>W175-K175</f>
        <v>-0.15000000000000002</v>
      </c>
      <c r="Y175" s="264">
        <f>IF(K175&lt;&gt;0,(W175/K175)-1,"NEW")</f>
        <v>-0.375</v>
      </c>
      <c r="Z175" s="262">
        <f>W175*0.2</f>
        <v>0.05</v>
      </c>
      <c r="AA175" s="265">
        <f>IF(U175&gt;0,W175/U175,0)</f>
        <v>0.25</v>
      </c>
      <c r="AB175" s="266">
        <f>AA175-N175</f>
        <v>4.9999999999999989E-2</v>
      </c>
      <c r="AC175" s="267">
        <v>165</v>
      </c>
      <c r="AD175" s="268">
        <f>(AC175-O175)*-1</f>
        <v>-57</v>
      </c>
      <c r="AE175" s="269">
        <v>0.1</v>
      </c>
      <c r="AF175" s="270">
        <f>AE175/W175</f>
        <v>0.4</v>
      </c>
      <c r="AG175" s="59"/>
      <c r="AH175" s="59"/>
      <c r="AI175" s="59"/>
      <c r="AJ175" s="322">
        <v>1</v>
      </c>
      <c r="AK175" s="323">
        <f>AJ175-X175</f>
        <v>1.1499999999999999</v>
      </c>
      <c r="AL175" s="324">
        <v>0.25</v>
      </c>
      <c r="AM175" s="325">
        <f>AL175-Z175</f>
        <v>0.2</v>
      </c>
      <c r="AN175" s="326">
        <f>IF(Z175&lt;&gt;0,(AL175/W175)-1,"NEW")</f>
        <v>0</v>
      </c>
      <c r="AO175" s="324">
        <f>AL175*0.2</f>
        <v>0.05</v>
      </c>
      <c r="AP175" s="327">
        <f>IF(AJ175&gt;0,AL175/AJ175,0)</f>
        <v>0.25</v>
      </c>
      <c r="AQ175" s="328">
        <f>AP175-AC175</f>
        <v>-164.75</v>
      </c>
      <c r="AR175" s="329">
        <v>165</v>
      </c>
      <c r="AS175" s="330">
        <f>(AR175-AD175)*-1</f>
        <v>-222</v>
      </c>
      <c r="AT175" s="331">
        <v>0.1</v>
      </c>
      <c r="AU175" s="332">
        <f>AT175/AL175</f>
        <v>0.4</v>
      </c>
      <c r="AV175" s="59"/>
      <c r="AW175" s="59"/>
      <c r="AX175" s="59"/>
      <c r="AY175" s="205">
        <v>1</v>
      </c>
      <c r="AZ175" s="206">
        <f>AY175-AJ175</f>
        <v>0</v>
      </c>
      <c r="BA175" s="207">
        <v>0.25</v>
      </c>
      <c r="BB175" s="208">
        <f>BA175-AL175</f>
        <v>0</v>
      </c>
      <c r="BC175" s="209">
        <f>IF(AO175&lt;&gt;0,(BA175/AL175)-1,"NEW")</f>
        <v>0</v>
      </c>
      <c r="BD175" s="207">
        <f>BA175*0.2</f>
        <v>0.05</v>
      </c>
      <c r="BE175" s="210">
        <f>IF(AY175&gt;0,BA175/AY175,0)</f>
        <v>0.25</v>
      </c>
      <c r="BF175" s="211">
        <f>BE175-AP175</f>
        <v>0</v>
      </c>
      <c r="BG175" s="212">
        <v>168</v>
      </c>
      <c r="BH175" s="213">
        <f>(BG175-AR175)*-1</f>
        <v>-3</v>
      </c>
      <c r="BI175" s="214">
        <v>0.1</v>
      </c>
      <c r="BJ175" s="215">
        <f>BI175/BA175</f>
        <v>0.4</v>
      </c>
      <c r="BK175" s="59"/>
      <c r="BL175" s="59"/>
      <c r="BM175" s="59"/>
    </row>
    <row r="176" spans="1:65" x14ac:dyDescent="0.2">
      <c r="A176" s="103" t="s">
        <v>210</v>
      </c>
      <c r="B176" s="104"/>
      <c r="C176" s="15">
        <v>0</v>
      </c>
      <c r="D176" s="56">
        <v>0</v>
      </c>
      <c r="E176" s="56">
        <f>D176*0.2</f>
        <v>0</v>
      </c>
      <c r="F176" s="58">
        <f>IF(C176&gt;0,D176/C176,0)</f>
        <v>0</v>
      </c>
      <c r="G176" s="18">
        <v>167</v>
      </c>
      <c r="H176" s="21"/>
      <c r="I176" s="41">
        <v>0</v>
      </c>
      <c r="J176" s="42">
        <f>I176-C176</f>
        <v>0</v>
      </c>
      <c r="K176" s="43">
        <v>0</v>
      </c>
      <c r="L176" s="44">
        <f>K176-D176</f>
        <v>0</v>
      </c>
      <c r="M176" s="43">
        <f>K176*0.2</f>
        <v>0</v>
      </c>
      <c r="N176" s="45">
        <f>IF(I176&gt;0,K176/I176,0)</f>
        <v>0</v>
      </c>
      <c r="O176" s="46">
        <v>167</v>
      </c>
      <c r="P176" s="42">
        <f>(O176-G176)*-1</f>
        <v>0</v>
      </c>
      <c r="Q176" s="47">
        <v>0</v>
      </c>
      <c r="R176" s="59"/>
      <c r="S176" s="59"/>
      <c r="T176" s="59"/>
      <c r="U176" s="260">
        <v>1</v>
      </c>
      <c r="V176" s="261">
        <f>U176-I176</f>
        <v>1</v>
      </c>
      <c r="W176" s="262">
        <v>0.2</v>
      </c>
      <c r="X176" s="263">
        <f>W176-K176</f>
        <v>0.2</v>
      </c>
      <c r="Y176" s="264" t="str">
        <f>IF(K176&lt;&gt;0,(W176/K176)-1,"NEW")</f>
        <v>NEW</v>
      </c>
      <c r="Z176" s="262">
        <f>W176*0.2</f>
        <v>4.0000000000000008E-2</v>
      </c>
      <c r="AA176" s="265">
        <f>IF(U176&gt;0,W176/U176,0)</f>
        <v>0.2</v>
      </c>
      <c r="AB176" s="266">
        <f>AA176-N176</f>
        <v>0.2</v>
      </c>
      <c r="AC176" s="267">
        <v>167</v>
      </c>
      <c r="AD176" s="268">
        <f>(AC176-O176)*-1</f>
        <v>0</v>
      </c>
      <c r="AE176" s="269">
        <v>0.02</v>
      </c>
      <c r="AF176" s="270">
        <f>AE176/W176</f>
        <v>9.9999999999999992E-2</v>
      </c>
      <c r="AG176" s="59"/>
      <c r="AH176" s="59"/>
      <c r="AI176" s="59"/>
      <c r="AJ176" s="322">
        <v>1</v>
      </c>
      <c r="AK176" s="323">
        <f>AJ176-X176</f>
        <v>0.8</v>
      </c>
      <c r="AL176" s="324">
        <v>0.2</v>
      </c>
      <c r="AM176" s="325">
        <f>AL176-Z176</f>
        <v>0.16</v>
      </c>
      <c r="AN176" s="326">
        <f>IF(Z176&lt;&gt;0,(AL176/W176)-1,"NEW")</f>
        <v>0</v>
      </c>
      <c r="AO176" s="324">
        <f>AL176*0.2</f>
        <v>4.0000000000000008E-2</v>
      </c>
      <c r="AP176" s="327">
        <f>IF(AJ176&gt;0,AL176/AJ176,0)</f>
        <v>0.2</v>
      </c>
      <c r="AQ176" s="328">
        <f>AP176-AC176</f>
        <v>-166.8</v>
      </c>
      <c r="AR176" s="329">
        <v>167</v>
      </c>
      <c r="AS176" s="330">
        <f>(AR176-AD176)*-1</f>
        <v>-167</v>
      </c>
      <c r="AT176" s="331">
        <v>0.02</v>
      </c>
      <c r="AU176" s="332">
        <f>AT176/AL176</f>
        <v>9.9999999999999992E-2</v>
      </c>
      <c r="AV176" s="59"/>
      <c r="AW176" s="59"/>
      <c r="AX176" s="59"/>
      <c r="AY176" s="205">
        <v>1</v>
      </c>
      <c r="AZ176" s="206">
        <f>AY176-AJ176</f>
        <v>0</v>
      </c>
      <c r="BA176" s="207">
        <v>0.2</v>
      </c>
      <c r="BB176" s="208">
        <f>BA176-AL176</f>
        <v>0</v>
      </c>
      <c r="BC176" s="209">
        <f>IF(AO176&lt;&gt;0,(BA176/AL176)-1,"NEW")</f>
        <v>0</v>
      </c>
      <c r="BD176" s="207">
        <f>BA176*0.2</f>
        <v>4.0000000000000008E-2</v>
      </c>
      <c r="BE176" s="210">
        <f>IF(AY176&gt;0,BA176/AY176,0)</f>
        <v>0.2</v>
      </c>
      <c r="BF176" s="211">
        <f>BE176-AP176</f>
        <v>0</v>
      </c>
      <c r="BG176" s="212">
        <v>169</v>
      </c>
      <c r="BH176" s="213">
        <f>(BG176-AR176)*-1</f>
        <v>-2</v>
      </c>
      <c r="BI176" s="214">
        <v>0.02</v>
      </c>
      <c r="BJ176" s="215">
        <f>BI176/BA176</f>
        <v>9.9999999999999992E-2</v>
      </c>
      <c r="BK176" s="59"/>
      <c r="BL176" s="59"/>
      <c r="BM176" s="59"/>
    </row>
    <row r="177" spans="1:65" x14ac:dyDescent="0.2">
      <c r="A177" s="103" t="s">
        <v>217</v>
      </c>
      <c r="B177" s="104"/>
      <c r="C177" s="15">
        <v>1</v>
      </c>
      <c r="D177" s="56">
        <v>0</v>
      </c>
      <c r="E177" s="56">
        <f>D177*0.2</f>
        <v>0</v>
      </c>
      <c r="F177" s="58">
        <f>IF(C177&gt;0,D177/C177,0)</f>
        <v>0</v>
      </c>
      <c r="G177" s="18">
        <v>170</v>
      </c>
      <c r="H177" s="21"/>
      <c r="I177" s="41">
        <v>0</v>
      </c>
      <c r="J177" s="42">
        <f>I177-C177</f>
        <v>-1</v>
      </c>
      <c r="K177" s="43">
        <v>0</v>
      </c>
      <c r="L177" s="44">
        <f>K177-D177</f>
        <v>0</v>
      </c>
      <c r="M177" s="43">
        <f>K177*0.2</f>
        <v>0</v>
      </c>
      <c r="N177" s="45">
        <f>IF(I177&gt;0,K177/I177,0)</f>
        <v>0</v>
      </c>
      <c r="O177" s="46">
        <v>170</v>
      </c>
      <c r="P177" s="42">
        <f>(O177-G177)*-1</f>
        <v>0</v>
      </c>
      <c r="Q177" s="47">
        <v>0</v>
      </c>
      <c r="R177" s="59"/>
      <c r="S177" s="59"/>
      <c r="T177" s="59"/>
      <c r="U177" s="260">
        <v>1</v>
      </c>
      <c r="V177" s="261">
        <f>U177-I177</f>
        <v>1</v>
      </c>
      <c r="W177" s="262">
        <v>0.2</v>
      </c>
      <c r="X177" s="263">
        <f>W177-K177</f>
        <v>0.2</v>
      </c>
      <c r="Y177" s="264" t="str">
        <f>IF(K177&lt;&gt;0,(W177/K177)-1,"NEW")</f>
        <v>NEW</v>
      </c>
      <c r="Z177" s="262">
        <f>W177*0.2</f>
        <v>4.0000000000000008E-2</v>
      </c>
      <c r="AA177" s="265">
        <f>IF(U177&gt;0,W177/U177,0)</f>
        <v>0.2</v>
      </c>
      <c r="AB177" s="266">
        <f>AA177-N177</f>
        <v>0.2</v>
      </c>
      <c r="AC177" s="267">
        <v>168</v>
      </c>
      <c r="AD177" s="268">
        <f>(AC177-O177)*-1</f>
        <v>2</v>
      </c>
      <c r="AE177" s="269">
        <v>0.02</v>
      </c>
      <c r="AF177" s="270">
        <f>AE177/W177</f>
        <v>9.9999999999999992E-2</v>
      </c>
      <c r="AG177" s="59"/>
      <c r="AH177" s="59"/>
      <c r="AI177" s="59"/>
      <c r="AJ177" s="322">
        <v>1</v>
      </c>
      <c r="AK177" s="323">
        <f>AJ177-X177</f>
        <v>0.8</v>
      </c>
      <c r="AL177" s="324">
        <v>0.2</v>
      </c>
      <c r="AM177" s="325">
        <f>AL177-Z177</f>
        <v>0.16</v>
      </c>
      <c r="AN177" s="326">
        <f>IF(Z177&lt;&gt;0,(AL177/W177)-1,"NEW")</f>
        <v>0</v>
      </c>
      <c r="AO177" s="324">
        <f>AL177*0.2</f>
        <v>4.0000000000000008E-2</v>
      </c>
      <c r="AP177" s="327">
        <f>IF(AJ177&gt;0,AL177/AJ177,0)</f>
        <v>0.2</v>
      </c>
      <c r="AQ177" s="328">
        <f>AP177-AC177</f>
        <v>-167.8</v>
      </c>
      <c r="AR177" s="329">
        <v>168</v>
      </c>
      <c r="AS177" s="330">
        <f>(AR177-AD177)*-1</f>
        <v>-166</v>
      </c>
      <c r="AT177" s="331">
        <v>0.02</v>
      </c>
      <c r="AU177" s="332">
        <f>AT177/AL177</f>
        <v>9.9999999999999992E-2</v>
      </c>
      <c r="AV177" s="59"/>
      <c r="AW177" s="59"/>
      <c r="AX177" s="59"/>
      <c r="AY177" s="205">
        <v>1</v>
      </c>
      <c r="AZ177" s="206">
        <f>AY177-AJ177</f>
        <v>0</v>
      </c>
      <c r="BA177" s="207">
        <v>0.2</v>
      </c>
      <c r="BB177" s="208">
        <f>BA177-AL177</f>
        <v>0</v>
      </c>
      <c r="BC177" s="209">
        <f>IF(AO177&lt;&gt;0,(BA177/AL177)-1,"NEW")</f>
        <v>0</v>
      </c>
      <c r="BD177" s="207">
        <f>BA177*0.2</f>
        <v>4.0000000000000008E-2</v>
      </c>
      <c r="BE177" s="210">
        <f>IF(AY177&gt;0,BA177/AY177,0)</f>
        <v>0.2</v>
      </c>
      <c r="BF177" s="211">
        <f>BE177-AP177</f>
        <v>0</v>
      </c>
      <c r="BG177" s="212">
        <v>170</v>
      </c>
      <c r="BH177" s="213">
        <f>(BG177-AR177)*-1</f>
        <v>-2</v>
      </c>
      <c r="BI177" s="214">
        <v>0.02</v>
      </c>
      <c r="BJ177" s="215">
        <f>BI177/BA177</f>
        <v>9.9999999999999992E-2</v>
      </c>
      <c r="BK177" s="59"/>
      <c r="BL177" s="59"/>
      <c r="BM177" s="59"/>
    </row>
    <row r="178" spans="1:65" x14ac:dyDescent="0.2">
      <c r="A178" s="95" t="s">
        <v>225</v>
      </c>
      <c r="B178" s="104"/>
      <c r="C178" s="15">
        <v>0</v>
      </c>
      <c r="D178" s="56">
        <v>0</v>
      </c>
      <c r="E178" s="56">
        <f>D178*0.2</f>
        <v>0</v>
      </c>
      <c r="F178" s="58">
        <f>IF(C178&gt;0,D178/C178,0)</f>
        <v>0</v>
      </c>
      <c r="G178" s="18">
        <v>178</v>
      </c>
      <c r="H178" s="21"/>
      <c r="I178" s="41">
        <v>0</v>
      </c>
      <c r="J178" s="42">
        <f>I178-C178</f>
        <v>0</v>
      </c>
      <c r="K178" s="43">
        <v>0</v>
      </c>
      <c r="L178" s="44">
        <f>K178-D178</f>
        <v>0</v>
      </c>
      <c r="M178" s="43">
        <f>K178*0.2</f>
        <v>0</v>
      </c>
      <c r="N178" s="45">
        <f>IF(I178&gt;0,K178/I178,0)</f>
        <v>0</v>
      </c>
      <c r="O178" s="46">
        <v>178</v>
      </c>
      <c r="P178" s="42">
        <f>(O178-G178)*-1</f>
        <v>0</v>
      </c>
      <c r="Q178" s="47">
        <v>0</v>
      </c>
      <c r="R178" s="59"/>
      <c r="S178" s="59"/>
      <c r="T178" s="59"/>
      <c r="U178" s="260">
        <v>1</v>
      </c>
      <c r="V178" s="261">
        <f>U178-I178</f>
        <v>1</v>
      </c>
      <c r="W178" s="262">
        <v>0.2</v>
      </c>
      <c r="X178" s="263">
        <f>W178-K178</f>
        <v>0.2</v>
      </c>
      <c r="Y178" s="264" t="str">
        <f>IF(K178&lt;&gt;0,(W178/K178)-1,"NEW")</f>
        <v>NEW</v>
      </c>
      <c r="Z178" s="262">
        <f>W178*0.2</f>
        <v>4.0000000000000008E-2</v>
      </c>
      <c r="AA178" s="265">
        <f>IF(U178&gt;0,W178/U178,0)</f>
        <v>0.2</v>
      </c>
      <c r="AB178" s="266">
        <f>AA178-N178</f>
        <v>0.2</v>
      </c>
      <c r="AC178" s="267">
        <v>169</v>
      </c>
      <c r="AD178" s="268">
        <f>(AC178-O178)*-1</f>
        <v>9</v>
      </c>
      <c r="AE178" s="269">
        <v>0.01</v>
      </c>
      <c r="AF178" s="270">
        <f>AE178/W178</f>
        <v>4.9999999999999996E-2</v>
      </c>
      <c r="AG178" s="59"/>
      <c r="AH178" s="59"/>
      <c r="AI178" s="59"/>
      <c r="AJ178" s="322">
        <v>1</v>
      </c>
      <c r="AK178" s="323">
        <f>AJ178-X178</f>
        <v>0.8</v>
      </c>
      <c r="AL178" s="324">
        <v>0.2</v>
      </c>
      <c r="AM178" s="325">
        <f>AL178-Z178</f>
        <v>0.16</v>
      </c>
      <c r="AN178" s="326">
        <f>IF(Z178&lt;&gt;0,(AL178/W178)-1,"NEW")</f>
        <v>0</v>
      </c>
      <c r="AO178" s="324">
        <f>AL178*0.2</f>
        <v>4.0000000000000008E-2</v>
      </c>
      <c r="AP178" s="327">
        <f>IF(AJ178&gt;0,AL178/AJ178,0)</f>
        <v>0.2</v>
      </c>
      <c r="AQ178" s="328">
        <f>AP178-AC178</f>
        <v>-168.8</v>
      </c>
      <c r="AR178" s="329">
        <v>169</v>
      </c>
      <c r="AS178" s="330">
        <f>(AR178-AD178)*-1</f>
        <v>-160</v>
      </c>
      <c r="AT178" s="331">
        <v>0.01</v>
      </c>
      <c r="AU178" s="332">
        <f>AT178/AL178</f>
        <v>4.9999999999999996E-2</v>
      </c>
      <c r="AV178" s="59"/>
      <c r="AW178" s="59"/>
      <c r="AX178" s="59"/>
      <c r="AY178" s="205">
        <v>1</v>
      </c>
      <c r="AZ178" s="206">
        <f>AY178-AJ178</f>
        <v>0</v>
      </c>
      <c r="BA178" s="207">
        <v>0.2</v>
      </c>
      <c r="BB178" s="208">
        <f>BA178-AL178</f>
        <v>0</v>
      </c>
      <c r="BC178" s="209">
        <f>IF(AO178&lt;&gt;0,(BA178/AL178)-1,"NEW")</f>
        <v>0</v>
      </c>
      <c r="BD178" s="207">
        <f>BA178*0.2</f>
        <v>4.0000000000000008E-2</v>
      </c>
      <c r="BE178" s="210">
        <f>IF(AY178&gt;0,BA178/AY178,0)</f>
        <v>0.2</v>
      </c>
      <c r="BF178" s="211">
        <f>BE178-AP178</f>
        <v>0</v>
      </c>
      <c r="BG178" s="212">
        <v>171</v>
      </c>
      <c r="BH178" s="213">
        <f>(BG178-AR178)*-1</f>
        <v>-2</v>
      </c>
      <c r="BI178" s="214">
        <v>0.01</v>
      </c>
      <c r="BJ178" s="215">
        <f>BI178/BA178</f>
        <v>4.9999999999999996E-2</v>
      </c>
      <c r="BK178" s="59"/>
      <c r="BL178" s="59"/>
      <c r="BM178" s="59"/>
    </row>
    <row r="179" spans="1:65" x14ac:dyDescent="0.2">
      <c r="A179" s="95" t="s">
        <v>226</v>
      </c>
      <c r="B179" s="104"/>
      <c r="C179" s="15">
        <v>0</v>
      </c>
      <c r="D179" s="56">
        <v>0</v>
      </c>
      <c r="E179" s="56">
        <f>D179*0.2</f>
        <v>0</v>
      </c>
      <c r="F179" s="58">
        <f>IF(C179&gt;0,D179/C179,0)</f>
        <v>0</v>
      </c>
      <c r="G179" s="18">
        <v>179</v>
      </c>
      <c r="H179" s="21"/>
      <c r="I179" s="41">
        <v>0</v>
      </c>
      <c r="J179" s="42">
        <f>I179-C179</f>
        <v>0</v>
      </c>
      <c r="K179" s="43">
        <v>0</v>
      </c>
      <c r="L179" s="44">
        <f>K179-D179</f>
        <v>0</v>
      </c>
      <c r="M179" s="43">
        <f>K179*0.2</f>
        <v>0</v>
      </c>
      <c r="N179" s="45">
        <f>IF(I179&gt;0,K179/I179,0)</f>
        <v>0</v>
      </c>
      <c r="O179" s="46">
        <v>179</v>
      </c>
      <c r="P179" s="42">
        <f>(O179-G179)*-1</f>
        <v>0</v>
      </c>
      <c r="Q179" s="47">
        <v>0</v>
      </c>
      <c r="R179" s="59"/>
      <c r="S179" s="59"/>
      <c r="T179" s="59"/>
      <c r="U179" s="260">
        <v>1</v>
      </c>
      <c r="V179" s="261">
        <f>U179-I179</f>
        <v>1</v>
      </c>
      <c r="W179" s="262">
        <v>0.2</v>
      </c>
      <c r="X179" s="263">
        <f>W179-K179</f>
        <v>0.2</v>
      </c>
      <c r="Y179" s="264" t="str">
        <f>IF(K179&lt;&gt;0,(W179/K179)-1,"NEW")</f>
        <v>NEW</v>
      </c>
      <c r="Z179" s="262">
        <f>W179*0.2</f>
        <v>4.0000000000000008E-2</v>
      </c>
      <c r="AA179" s="265">
        <f>IF(U179&gt;0,W179/U179,0)</f>
        <v>0.2</v>
      </c>
      <c r="AB179" s="266">
        <f>AA179-N179</f>
        <v>0.2</v>
      </c>
      <c r="AC179" s="267">
        <v>170</v>
      </c>
      <c r="AD179" s="268">
        <f>(AC179-O179)*-1</f>
        <v>9</v>
      </c>
      <c r="AE179" s="269">
        <v>0.01</v>
      </c>
      <c r="AF179" s="270">
        <f>AE179/W179</f>
        <v>4.9999999999999996E-2</v>
      </c>
      <c r="AG179" s="59"/>
      <c r="AH179" s="59"/>
      <c r="AI179" s="59"/>
      <c r="AJ179" s="322">
        <v>1</v>
      </c>
      <c r="AK179" s="323">
        <f>AJ179-X179</f>
        <v>0.8</v>
      </c>
      <c r="AL179" s="324">
        <v>0.2</v>
      </c>
      <c r="AM179" s="325">
        <f>AL179-Z179</f>
        <v>0.16</v>
      </c>
      <c r="AN179" s="326">
        <f>IF(Z179&lt;&gt;0,(AL179/W179)-1,"NEW")</f>
        <v>0</v>
      </c>
      <c r="AO179" s="324">
        <f>AL179*0.2</f>
        <v>4.0000000000000008E-2</v>
      </c>
      <c r="AP179" s="327">
        <f>IF(AJ179&gt;0,AL179/AJ179,0)</f>
        <v>0.2</v>
      </c>
      <c r="AQ179" s="328">
        <f>AP179-AC179</f>
        <v>-169.8</v>
      </c>
      <c r="AR179" s="329">
        <v>170</v>
      </c>
      <c r="AS179" s="330">
        <f>(AR179-AD179)*-1</f>
        <v>-161</v>
      </c>
      <c r="AT179" s="331">
        <v>0.01</v>
      </c>
      <c r="AU179" s="332">
        <f>AT179/AL179</f>
        <v>4.9999999999999996E-2</v>
      </c>
      <c r="AV179" s="59"/>
      <c r="AW179" s="59"/>
      <c r="AX179" s="59"/>
      <c r="AY179" s="205">
        <v>1</v>
      </c>
      <c r="AZ179" s="206">
        <f>AY179-AJ179</f>
        <v>0</v>
      </c>
      <c r="BA179" s="207">
        <v>0.2</v>
      </c>
      <c r="BB179" s="208">
        <f>BA179-AL179</f>
        <v>0</v>
      </c>
      <c r="BC179" s="209">
        <f>IF(AO179&lt;&gt;0,(BA179/AL179)-1,"NEW")</f>
        <v>0</v>
      </c>
      <c r="BD179" s="207">
        <f>BA179*0.2</f>
        <v>4.0000000000000008E-2</v>
      </c>
      <c r="BE179" s="210">
        <f>IF(AY179&gt;0,BA179/AY179,0)</f>
        <v>0.2</v>
      </c>
      <c r="BF179" s="211">
        <f>BE179-AP179</f>
        <v>0</v>
      </c>
      <c r="BG179" s="212">
        <v>172</v>
      </c>
      <c r="BH179" s="213">
        <f>(BG179-AR179)*-1</f>
        <v>-2</v>
      </c>
      <c r="BI179" s="214">
        <v>0.01</v>
      </c>
      <c r="BJ179" s="215">
        <f>BI179/BA179</f>
        <v>4.9999999999999996E-2</v>
      </c>
      <c r="BK179" s="59"/>
      <c r="BL179" s="59"/>
      <c r="BM179" s="59"/>
    </row>
    <row r="180" spans="1:65" x14ac:dyDescent="0.2">
      <c r="A180" s="95" t="s">
        <v>188</v>
      </c>
      <c r="B180" s="104"/>
      <c r="C180" s="15">
        <v>0</v>
      </c>
      <c r="D180" s="56">
        <v>0</v>
      </c>
      <c r="E180" s="56">
        <f>D180*0.2</f>
        <v>0</v>
      </c>
      <c r="F180" s="58">
        <f>IF(C180&gt;0,D180/C180,0)</f>
        <v>0</v>
      </c>
      <c r="G180" s="18">
        <v>150</v>
      </c>
      <c r="H180" s="21"/>
      <c r="I180" s="41">
        <v>0</v>
      </c>
      <c r="J180" s="42">
        <f>I180-C180</f>
        <v>0</v>
      </c>
      <c r="K180" s="43">
        <v>0</v>
      </c>
      <c r="L180" s="44">
        <f>K180-D180</f>
        <v>0</v>
      </c>
      <c r="M180" s="43">
        <f>K180*0.2</f>
        <v>0</v>
      </c>
      <c r="N180" s="45">
        <f>IF(I180&gt;0,K180/I180,0)</f>
        <v>0</v>
      </c>
      <c r="O180" s="46">
        <v>150</v>
      </c>
      <c r="P180" s="42">
        <f>(O180-G180)*-1</f>
        <v>0</v>
      </c>
      <c r="Q180" s="47">
        <v>0</v>
      </c>
      <c r="R180" s="59"/>
      <c r="S180" s="59"/>
      <c r="T180" s="59"/>
      <c r="U180" s="260">
        <v>1</v>
      </c>
      <c r="V180" s="261">
        <f>U180-I180</f>
        <v>1</v>
      </c>
      <c r="W180" s="262">
        <v>0.2</v>
      </c>
      <c r="X180" s="263">
        <f>W180-K180</f>
        <v>0.2</v>
      </c>
      <c r="Y180" s="264" t="str">
        <f>IF(K180&lt;&gt;0,(W180/K180)-1,"NEW")</f>
        <v>NEW</v>
      </c>
      <c r="Z180" s="262">
        <f>W180*0.2</f>
        <v>4.0000000000000008E-2</v>
      </c>
      <c r="AA180" s="265">
        <f>IF(U180&gt;0,W180/U180,0)</f>
        <v>0.2</v>
      </c>
      <c r="AB180" s="266">
        <f>AA180-N180</f>
        <v>0.2</v>
      </c>
      <c r="AC180" s="267">
        <v>171</v>
      </c>
      <c r="AD180" s="268">
        <f>(AC180-O180)*-1</f>
        <v>-21</v>
      </c>
      <c r="AE180" s="269">
        <v>0.02</v>
      </c>
      <c r="AF180" s="270">
        <f>AE180/W180</f>
        <v>9.9999999999999992E-2</v>
      </c>
      <c r="AG180" s="59"/>
      <c r="AH180" s="59"/>
      <c r="AI180" s="59"/>
      <c r="AJ180" s="322">
        <v>1</v>
      </c>
      <c r="AK180" s="323">
        <f>AJ180-X180</f>
        <v>0.8</v>
      </c>
      <c r="AL180" s="324">
        <v>0.2</v>
      </c>
      <c r="AM180" s="325">
        <f>AL180-Z180</f>
        <v>0.16</v>
      </c>
      <c r="AN180" s="326">
        <f>IF(Z180&lt;&gt;0,(AL180/W180)-1,"NEW")</f>
        <v>0</v>
      </c>
      <c r="AO180" s="324">
        <f>AL180*0.2</f>
        <v>4.0000000000000008E-2</v>
      </c>
      <c r="AP180" s="327">
        <f>IF(AJ180&gt;0,AL180/AJ180,0)</f>
        <v>0.2</v>
      </c>
      <c r="AQ180" s="328">
        <f>AP180-AC180</f>
        <v>-170.8</v>
      </c>
      <c r="AR180" s="329">
        <v>171</v>
      </c>
      <c r="AS180" s="330">
        <f>(AR180-AD180)*-1</f>
        <v>-192</v>
      </c>
      <c r="AT180" s="331">
        <v>0.02</v>
      </c>
      <c r="AU180" s="332">
        <f>AT180/AL180</f>
        <v>9.9999999999999992E-2</v>
      </c>
      <c r="AV180" s="59"/>
      <c r="AW180" s="59"/>
      <c r="AX180" s="59"/>
      <c r="AY180" s="205">
        <v>1</v>
      </c>
      <c r="AZ180" s="206">
        <f>AY180-AJ180</f>
        <v>0</v>
      </c>
      <c r="BA180" s="207">
        <v>0.2</v>
      </c>
      <c r="BB180" s="208">
        <f>BA180-AL180</f>
        <v>0</v>
      </c>
      <c r="BC180" s="209">
        <f>IF(AO180&lt;&gt;0,(BA180/AL180)-1,"NEW")</f>
        <v>0</v>
      </c>
      <c r="BD180" s="207">
        <f>BA180*0.2</f>
        <v>4.0000000000000008E-2</v>
      </c>
      <c r="BE180" s="210">
        <f>IF(AY180&gt;0,BA180/AY180,0)</f>
        <v>0.2</v>
      </c>
      <c r="BF180" s="211">
        <f>BE180-AP180</f>
        <v>0</v>
      </c>
      <c r="BG180" s="212">
        <v>173</v>
      </c>
      <c r="BH180" s="213">
        <f>(BG180-AR180)*-1</f>
        <v>-2</v>
      </c>
      <c r="BI180" s="214">
        <v>0.02</v>
      </c>
      <c r="BJ180" s="215">
        <f>BI180/BA180</f>
        <v>9.9999999999999992E-2</v>
      </c>
      <c r="BK180" s="59"/>
      <c r="BL180" s="59"/>
      <c r="BM180" s="59"/>
    </row>
    <row r="181" spans="1:65" x14ac:dyDescent="0.2">
      <c r="A181" s="99" t="s">
        <v>83</v>
      </c>
      <c r="B181" s="104"/>
      <c r="C181" s="15">
        <v>1</v>
      </c>
      <c r="D181" s="56">
        <v>0.2</v>
      </c>
      <c r="E181" s="56">
        <f>D181*0.2</f>
        <v>4.0000000000000008E-2</v>
      </c>
      <c r="F181" s="58">
        <f>IF(C181&gt;0,D181/C181,0)</f>
        <v>0.2</v>
      </c>
      <c r="G181" s="18">
        <v>78</v>
      </c>
      <c r="H181" s="21"/>
      <c r="I181" s="41">
        <v>1</v>
      </c>
      <c r="J181" s="42">
        <f>I181-C181</f>
        <v>0</v>
      </c>
      <c r="K181" s="43">
        <v>0.2</v>
      </c>
      <c r="L181" s="44">
        <f>K181-D181</f>
        <v>0</v>
      </c>
      <c r="M181" s="43">
        <f>K181*0.2</f>
        <v>4.0000000000000008E-2</v>
      </c>
      <c r="N181" s="45">
        <f>IF(I181&gt;0,K181/I181,0)</f>
        <v>0.2</v>
      </c>
      <c r="O181" s="46">
        <v>115</v>
      </c>
      <c r="P181" s="42">
        <f>(O181-G181)*-1</f>
        <v>-37</v>
      </c>
      <c r="Q181" s="47"/>
      <c r="R181" s="59"/>
      <c r="S181" s="59"/>
      <c r="T181" s="59"/>
      <c r="U181" s="260">
        <v>1</v>
      </c>
      <c r="V181" s="261">
        <f>U181-I181</f>
        <v>0</v>
      </c>
      <c r="W181" s="262">
        <v>0.2</v>
      </c>
      <c r="X181" s="263">
        <f>W181-K181</f>
        <v>0</v>
      </c>
      <c r="Y181" s="264">
        <f>IF(K181&lt;&gt;0,(W181/K181)-1,"NEW")</f>
        <v>0</v>
      </c>
      <c r="Z181" s="262">
        <f>W181*0.2</f>
        <v>4.0000000000000008E-2</v>
      </c>
      <c r="AA181" s="265">
        <f>IF(U181&gt;0,W181/U181,0)</f>
        <v>0.2</v>
      </c>
      <c r="AB181" s="266">
        <f>AA181-N181</f>
        <v>0</v>
      </c>
      <c r="AC181" s="267">
        <v>172</v>
      </c>
      <c r="AD181" s="268">
        <f>(AC181-O181)*-1</f>
        <v>-57</v>
      </c>
      <c r="AE181" s="269"/>
      <c r="AF181" s="270">
        <f>AE181/W181</f>
        <v>0</v>
      </c>
      <c r="AG181" s="59"/>
      <c r="AH181" s="59"/>
      <c r="AI181" s="59"/>
      <c r="AJ181" s="322">
        <v>1</v>
      </c>
      <c r="AK181" s="323">
        <f>AJ181-X181</f>
        <v>1</v>
      </c>
      <c r="AL181" s="324">
        <v>0.2</v>
      </c>
      <c r="AM181" s="325">
        <f>AL181-Z181</f>
        <v>0.16</v>
      </c>
      <c r="AN181" s="326">
        <f>IF(Z181&lt;&gt;0,(AL181/W181)-1,"NEW")</f>
        <v>0</v>
      </c>
      <c r="AO181" s="324">
        <f>AL181*0.2</f>
        <v>4.0000000000000008E-2</v>
      </c>
      <c r="AP181" s="327">
        <f>IF(AJ181&gt;0,AL181/AJ181,0)</f>
        <v>0.2</v>
      </c>
      <c r="AQ181" s="328">
        <f>AP181-AC181</f>
        <v>-171.8</v>
      </c>
      <c r="AR181" s="329">
        <v>172</v>
      </c>
      <c r="AS181" s="330">
        <f>(AR181-AD181)*-1</f>
        <v>-229</v>
      </c>
      <c r="AT181" s="331"/>
      <c r="AU181" s="332">
        <f>AT181/AL181</f>
        <v>0</v>
      </c>
      <c r="AV181" s="59"/>
      <c r="AW181" s="59"/>
      <c r="AX181" s="59"/>
      <c r="AY181" s="205">
        <v>1</v>
      </c>
      <c r="AZ181" s="206">
        <f>AY181-AJ181</f>
        <v>0</v>
      </c>
      <c r="BA181" s="207">
        <v>0.2</v>
      </c>
      <c r="BB181" s="208">
        <f>BA181-AL181</f>
        <v>0</v>
      </c>
      <c r="BC181" s="209">
        <f>IF(AO181&lt;&gt;0,(BA181/AL181)-1,"NEW")</f>
        <v>0</v>
      </c>
      <c r="BD181" s="207">
        <f>BA181*0.2</f>
        <v>4.0000000000000008E-2</v>
      </c>
      <c r="BE181" s="210">
        <f>IF(AY181&gt;0,BA181/AY181,0)</f>
        <v>0.2</v>
      </c>
      <c r="BF181" s="211">
        <f>BE181-AP181</f>
        <v>0</v>
      </c>
      <c r="BG181" s="212">
        <v>174</v>
      </c>
      <c r="BH181" s="213">
        <f>(BG181-AR181)*-1</f>
        <v>-2</v>
      </c>
      <c r="BI181" s="214"/>
      <c r="BJ181" s="215">
        <f>BI181/BA181</f>
        <v>0</v>
      </c>
      <c r="BK181" s="59"/>
      <c r="BL181" s="59"/>
      <c r="BM181" s="59"/>
    </row>
    <row r="182" spans="1:65" x14ac:dyDescent="0.2">
      <c r="A182" s="99" t="s">
        <v>85</v>
      </c>
      <c r="B182" s="104"/>
      <c r="C182" s="15">
        <v>1</v>
      </c>
      <c r="D182" s="56">
        <v>0.2</v>
      </c>
      <c r="E182" s="56">
        <f>D182*0.2</f>
        <v>4.0000000000000008E-2</v>
      </c>
      <c r="F182" s="58">
        <f>IF(C182&gt;0,D182/C182,0)</f>
        <v>0.2</v>
      </c>
      <c r="G182" s="18">
        <v>80</v>
      </c>
      <c r="H182" s="21"/>
      <c r="I182" s="41">
        <v>1</v>
      </c>
      <c r="J182" s="42">
        <f>I182-C182</f>
        <v>0</v>
      </c>
      <c r="K182" s="43">
        <v>0.2</v>
      </c>
      <c r="L182" s="44">
        <f>K182-D182</f>
        <v>0</v>
      </c>
      <c r="M182" s="43">
        <f>K182*0.2</f>
        <v>4.0000000000000008E-2</v>
      </c>
      <c r="N182" s="45">
        <f>IF(I182&gt;0,K182/I182,0)</f>
        <v>0.2</v>
      </c>
      <c r="O182" s="46">
        <v>117</v>
      </c>
      <c r="P182" s="42">
        <f>(O182-G182)*-1</f>
        <v>-37</v>
      </c>
      <c r="Q182" s="47"/>
      <c r="R182" s="59"/>
      <c r="S182" s="59"/>
      <c r="T182" s="59"/>
      <c r="U182" s="260">
        <v>1</v>
      </c>
      <c r="V182" s="261">
        <f>U182-I182</f>
        <v>0</v>
      </c>
      <c r="W182" s="262">
        <v>0.2</v>
      </c>
      <c r="X182" s="263">
        <f>W182-K182</f>
        <v>0</v>
      </c>
      <c r="Y182" s="264">
        <f>IF(K182&lt;&gt;0,(W182/K182)-1,"NEW")</f>
        <v>0</v>
      </c>
      <c r="Z182" s="262">
        <f>W182*0.2</f>
        <v>4.0000000000000008E-2</v>
      </c>
      <c r="AA182" s="265">
        <f>IF(U182&gt;0,W182/U182,0)</f>
        <v>0.2</v>
      </c>
      <c r="AB182" s="266">
        <f>AA182-N182</f>
        <v>0</v>
      </c>
      <c r="AC182" s="267">
        <v>173</v>
      </c>
      <c r="AD182" s="268">
        <f>(AC182-O182)*-1</f>
        <v>-56</v>
      </c>
      <c r="AE182" s="269"/>
      <c r="AF182" s="270">
        <f>AE182/W182</f>
        <v>0</v>
      </c>
      <c r="AG182" s="59"/>
      <c r="AH182" s="59"/>
      <c r="AI182" s="59"/>
      <c r="AJ182" s="322">
        <v>1</v>
      </c>
      <c r="AK182" s="323">
        <f>AJ182-X182</f>
        <v>1</v>
      </c>
      <c r="AL182" s="324">
        <v>0.2</v>
      </c>
      <c r="AM182" s="325">
        <f>AL182-Z182</f>
        <v>0.16</v>
      </c>
      <c r="AN182" s="326">
        <f>IF(Z182&lt;&gt;0,(AL182/W182)-1,"NEW")</f>
        <v>0</v>
      </c>
      <c r="AO182" s="324">
        <f>AL182*0.2</f>
        <v>4.0000000000000008E-2</v>
      </c>
      <c r="AP182" s="327">
        <f>IF(AJ182&gt;0,AL182/AJ182,0)</f>
        <v>0.2</v>
      </c>
      <c r="AQ182" s="328">
        <f>AP182-AC182</f>
        <v>-172.8</v>
      </c>
      <c r="AR182" s="329">
        <v>173</v>
      </c>
      <c r="AS182" s="330">
        <f>(AR182-AD182)*-1</f>
        <v>-229</v>
      </c>
      <c r="AT182" s="331"/>
      <c r="AU182" s="332">
        <f>AT182/AL182</f>
        <v>0</v>
      </c>
      <c r="AV182" s="59"/>
      <c r="AW182" s="59"/>
      <c r="AX182" s="59"/>
      <c r="AY182" s="205">
        <v>1</v>
      </c>
      <c r="AZ182" s="206">
        <f>AY182-AJ182</f>
        <v>0</v>
      </c>
      <c r="BA182" s="207">
        <v>0.2</v>
      </c>
      <c r="BB182" s="208">
        <f>BA182-AL182</f>
        <v>0</v>
      </c>
      <c r="BC182" s="209">
        <f>IF(AO182&lt;&gt;0,(BA182/AL182)-1,"NEW")</f>
        <v>0</v>
      </c>
      <c r="BD182" s="207">
        <f>BA182*0.2</f>
        <v>4.0000000000000008E-2</v>
      </c>
      <c r="BE182" s="210">
        <f>IF(AY182&gt;0,BA182/AY182,0)</f>
        <v>0.2</v>
      </c>
      <c r="BF182" s="211">
        <f>BE182-AP182</f>
        <v>0</v>
      </c>
      <c r="BG182" s="212">
        <v>175</v>
      </c>
      <c r="BH182" s="213">
        <f>(BG182-AR182)*-1</f>
        <v>-2</v>
      </c>
      <c r="BI182" s="214"/>
      <c r="BJ182" s="215">
        <f>BI182/BA182</f>
        <v>0</v>
      </c>
      <c r="BK182" s="59"/>
      <c r="BL182" s="59"/>
      <c r="BM182" s="59"/>
    </row>
    <row r="183" spans="1:65" x14ac:dyDescent="0.2">
      <c r="A183" s="99" t="s">
        <v>88</v>
      </c>
      <c r="B183" s="104"/>
      <c r="C183" s="15">
        <v>0</v>
      </c>
      <c r="D183" s="56">
        <v>0</v>
      </c>
      <c r="E183" s="56">
        <f>D183*0.2</f>
        <v>0</v>
      </c>
      <c r="F183" s="58">
        <f>IF(C183&gt;0,D183/C183,0)</f>
        <v>0</v>
      </c>
      <c r="G183" s="18">
        <v>135</v>
      </c>
      <c r="H183" s="21"/>
      <c r="I183" s="41">
        <v>1</v>
      </c>
      <c r="J183" s="42">
        <f>I183-C183</f>
        <v>1</v>
      </c>
      <c r="K183" s="43">
        <v>0.2</v>
      </c>
      <c r="L183" s="44">
        <f>K183-D183</f>
        <v>0.2</v>
      </c>
      <c r="M183" s="43">
        <f>K183*0.2</f>
        <v>4.0000000000000008E-2</v>
      </c>
      <c r="N183" s="45">
        <f>IF(I183&gt;0,K183/I183,0)</f>
        <v>0.2</v>
      </c>
      <c r="O183" s="46">
        <v>135</v>
      </c>
      <c r="P183" s="42">
        <f>(O183-G183)*-1</f>
        <v>0</v>
      </c>
      <c r="Q183" s="47">
        <v>0.01</v>
      </c>
      <c r="R183" s="59"/>
      <c r="S183" s="59"/>
      <c r="T183" s="59"/>
      <c r="U183" s="260">
        <v>1</v>
      </c>
      <c r="V183" s="261">
        <f>U183-I183</f>
        <v>0</v>
      </c>
      <c r="W183" s="262">
        <v>0.2</v>
      </c>
      <c r="X183" s="263">
        <f>W183-K183</f>
        <v>0</v>
      </c>
      <c r="Y183" s="264">
        <f>IF(K183&lt;&gt;0,(W183/K183)-1,"NEW")</f>
        <v>0</v>
      </c>
      <c r="Z183" s="262">
        <f>W183*0.2</f>
        <v>4.0000000000000008E-2</v>
      </c>
      <c r="AA183" s="265">
        <f>IF(U183&gt;0,W183/U183,0)</f>
        <v>0.2</v>
      </c>
      <c r="AB183" s="266">
        <f>AA183-N183</f>
        <v>0</v>
      </c>
      <c r="AC183" s="267">
        <v>174</v>
      </c>
      <c r="AD183" s="268">
        <f>(AC183-O183)*-1</f>
        <v>-39</v>
      </c>
      <c r="AE183" s="269">
        <v>0.01</v>
      </c>
      <c r="AF183" s="270">
        <f>AE183/W183</f>
        <v>4.9999999999999996E-2</v>
      </c>
      <c r="AG183" s="59"/>
      <c r="AH183" s="59"/>
      <c r="AI183" s="59"/>
      <c r="AJ183" s="322">
        <v>1</v>
      </c>
      <c r="AK183" s="323">
        <f>AJ183-X183</f>
        <v>1</v>
      </c>
      <c r="AL183" s="324">
        <v>0.2</v>
      </c>
      <c r="AM183" s="325">
        <f>AL183-Z183</f>
        <v>0.16</v>
      </c>
      <c r="AN183" s="326">
        <f>IF(Z183&lt;&gt;0,(AL183/W183)-1,"NEW")</f>
        <v>0</v>
      </c>
      <c r="AO183" s="324">
        <f>AL183*0.2</f>
        <v>4.0000000000000008E-2</v>
      </c>
      <c r="AP183" s="327">
        <f>IF(AJ183&gt;0,AL183/AJ183,0)</f>
        <v>0.2</v>
      </c>
      <c r="AQ183" s="328">
        <f>AP183-AC183</f>
        <v>-173.8</v>
      </c>
      <c r="AR183" s="329">
        <v>174</v>
      </c>
      <c r="AS183" s="330">
        <f>(AR183-AD183)*-1</f>
        <v>-213</v>
      </c>
      <c r="AT183" s="331">
        <v>0.01</v>
      </c>
      <c r="AU183" s="332">
        <f>AT183/AL183</f>
        <v>4.9999999999999996E-2</v>
      </c>
      <c r="AV183" s="59"/>
      <c r="AW183" s="59"/>
      <c r="AX183" s="59"/>
      <c r="AY183" s="205">
        <v>1</v>
      </c>
      <c r="AZ183" s="206">
        <f>AY183-AJ183</f>
        <v>0</v>
      </c>
      <c r="BA183" s="207">
        <v>0.2</v>
      </c>
      <c r="BB183" s="208">
        <f>BA183-AL183</f>
        <v>0</v>
      </c>
      <c r="BC183" s="209">
        <f>IF(AO183&lt;&gt;0,(BA183/AL183)-1,"NEW")</f>
        <v>0</v>
      </c>
      <c r="BD183" s="207">
        <f>BA183*0.2</f>
        <v>4.0000000000000008E-2</v>
      </c>
      <c r="BE183" s="210">
        <f>IF(AY183&gt;0,BA183/AY183,0)</f>
        <v>0.2</v>
      </c>
      <c r="BF183" s="211">
        <f>BE183-AP183</f>
        <v>0</v>
      </c>
      <c r="BG183" s="212">
        <v>176</v>
      </c>
      <c r="BH183" s="213">
        <f>(BG183-AR183)*-1</f>
        <v>-2</v>
      </c>
      <c r="BI183" s="214">
        <v>0.01</v>
      </c>
      <c r="BJ183" s="215">
        <f>BI183/BA183</f>
        <v>4.9999999999999996E-2</v>
      </c>
      <c r="BK183" s="59"/>
      <c r="BL183" s="59"/>
      <c r="BM183" s="59"/>
    </row>
    <row r="184" spans="1:65" x14ac:dyDescent="0.2">
      <c r="A184" s="103" t="s">
        <v>89</v>
      </c>
      <c r="B184" s="104">
        <v>32</v>
      </c>
      <c r="C184" s="15">
        <v>0</v>
      </c>
      <c r="D184" s="56">
        <v>0</v>
      </c>
      <c r="E184" s="56">
        <f>D184*0.2</f>
        <v>0</v>
      </c>
      <c r="F184" s="58">
        <f>IF(C184&gt;0,D184/C184,0)</f>
        <v>0</v>
      </c>
      <c r="G184" s="18">
        <v>136</v>
      </c>
      <c r="H184" s="21"/>
      <c r="I184" s="41">
        <v>1</v>
      </c>
      <c r="J184" s="42">
        <f>I184-C184</f>
        <v>1</v>
      </c>
      <c r="K184" s="43">
        <v>0.2</v>
      </c>
      <c r="L184" s="44">
        <f>K184-D184</f>
        <v>0.2</v>
      </c>
      <c r="M184" s="43">
        <f>K184*0.2</f>
        <v>4.0000000000000008E-2</v>
      </c>
      <c r="N184" s="45">
        <f>IF(I184&gt;0,K184/I184,0)</f>
        <v>0.2</v>
      </c>
      <c r="O184" s="46">
        <v>136</v>
      </c>
      <c r="P184" s="42">
        <f>(O184-G184)*-1</f>
        <v>0</v>
      </c>
      <c r="Q184" s="47">
        <v>0.01</v>
      </c>
      <c r="R184" s="59"/>
      <c r="S184" s="59"/>
      <c r="T184" s="59"/>
      <c r="U184" s="260">
        <v>1</v>
      </c>
      <c r="V184" s="261">
        <f>U184-I184</f>
        <v>0</v>
      </c>
      <c r="W184" s="262">
        <v>0.2</v>
      </c>
      <c r="X184" s="263">
        <f>W184-K184</f>
        <v>0</v>
      </c>
      <c r="Y184" s="264">
        <f>IF(K184&lt;&gt;0,(W184/K184)-1,"NEW")</f>
        <v>0</v>
      </c>
      <c r="Z184" s="262">
        <f>W184*0.2</f>
        <v>4.0000000000000008E-2</v>
      </c>
      <c r="AA184" s="265">
        <f>IF(U184&gt;0,W184/U184,0)</f>
        <v>0.2</v>
      </c>
      <c r="AB184" s="266">
        <f>AA184-N184</f>
        <v>0</v>
      </c>
      <c r="AC184" s="267">
        <v>175</v>
      </c>
      <c r="AD184" s="268">
        <f>(AC184-O184)*-1</f>
        <v>-39</v>
      </c>
      <c r="AE184" s="269">
        <v>0.01</v>
      </c>
      <c r="AF184" s="270">
        <f>AE184/W184</f>
        <v>4.9999999999999996E-2</v>
      </c>
      <c r="AG184" s="59"/>
      <c r="AH184" s="59"/>
      <c r="AI184" s="59"/>
      <c r="AJ184" s="322">
        <v>1</v>
      </c>
      <c r="AK184" s="323">
        <f>AJ184-X184</f>
        <v>1</v>
      </c>
      <c r="AL184" s="324">
        <v>0.2</v>
      </c>
      <c r="AM184" s="325">
        <f>AL184-Z184</f>
        <v>0.16</v>
      </c>
      <c r="AN184" s="326">
        <f>IF(Z184&lt;&gt;0,(AL184/W184)-1,"NEW")</f>
        <v>0</v>
      </c>
      <c r="AO184" s="324">
        <f>AL184*0.2</f>
        <v>4.0000000000000008E-2</v>
      </c>
      <c r="AP184" s="327">
        <f>IF(AJ184&gt;0,AL184/AJ184,0)</f>
        <v>0.2</v>
      </c>
      <c r="AQ184" s="328">
        <f>AP184-AC184</f>
        <v>-174.8</v>
      </c>
      <c r="AR184" s="329">
        <v>175</v>
      </c>
      <c r="AS184" s="330">
        <f>(AR184-AD184)*-1</f>
        <v>-214</v>
      </c>
      <c r="AT184" s="331">
        <v>0.01</v>
      </c>
      <c r="AU184" s="332">
        <f>AT184/AL184</f>
        <v>4.9999999999999996E-2</v>
      </c>
      <c r="AV184" s="59"/>
      <c r="AW184" s="59"/>
      <c r="AX184" s="59"/>
      <c r="AY184" s="205">
        <v>1</v>
      </c>
      <c r="AZ184" s="206">
        <f>AY184-AJ184</f>
        <v>0</v>
      </c>
      <c r="BA184" s="207">
        <v>0.2</v>
      </c>
      <c r="BB184" s="208">
        <f>BA184-AL184</f>
        <v>0</v>
      </c>
      <c r="BC184" s="209">
        <f>IF(AO184&lt;&gt;0,(BA184/AL184)-1,"NEW")</f>
        <v>0</v>
      </c>
      <c r="BD184" s="207">
        <f>BA184*0.2</f>
        <v>4.0000000000000008E-2</v>
      </c>
      <c r="BE184" s="210">
        <f>IF(AY184&gt;0,BA184/AY184,0)</f>
        <v>0.2</v>
      </c>
      <c r="BF184" s="211">
        <f>BE184-AP184</f>
        <v>0</v>
      </c>
      <c r="BG184" s="212">
        <v>177</v>
      </c>
      <c r="BH184" s="213">
        <f>(BG184-AR184)*-1</f>
        <v>-2</v>
      </c>
      <c r="BI184" s="214">
        <v>0.01</v>
      </c>
      <c r="BJ184" s="215">
        <f>BI184/BA184</f>
        <v>4.9999999999999996E-2</v>
      </c>
      <c r="BK184" s="59"/>
      <c r="BL184" s="59"/>
      <c r="BM184" s="59"/>
    </row>
    <row r="185" spans="1:65" x14ac:dyDescent="0.2">
      <c r="A185" s="103" t="s">
        <v>90</v>
      </c>
      <c r="B185" s="104">
        <v>35</v>
      </c>
      <c r="C185" s="15">
        <v>0</v>
      </c>
      <c r="D185" s="56">
        <v>0</v>
      </c>
      <c r="E185" s="56">
        <f>D185*0.2</f>
        <v>0</v>
      </c>
      <c r="F185" s="58">
        <f>IF(C185&gt;0,D185/C185,0)</f>
        <v>0</v>
      </c>
      <c r="G185" s="18">
        <v>137</v>
      </c>
      <c r="H185" s="21"/>
      <c r="I185" s="41">
        <v>1</v>
      </c>
      <c r="J185" s="42">
        <f>I185-C185</f>
        <v>1</v>
      </c>
      <c r="K185" s="43">
        <v>0.2</v>
      </c>
      <c r="L185" s="44">
        <f>K185-D185</f>
        <v>0.2</v>
      </c>
      <c r="M185" s="43">
        <f>K185*0.2</f>
        <v>4.0000000000000008E-2</v>
      </c>
      <c r="N185" s="45">
        <f>IF(I185&gt;0,K185/I185,0)</f>
        <v>0.2</v>
      </c>
      <c r="O185" s="46">
        <v>137</v>
      </c>
      <c r="P185" s="42">
        <f>(O185-G185)*-1</f>
        <v>0</v>
      </c>
      <c r="Q185" s="47">
        <v>0.01</v>
      </c>
      <c r="R185" s="59"/>
      <c r="S185" s="59"/>
      <c r="T185" s="59"/>
      <c r="U185" s="260">
        <v>1</v>
      </c>
      <c r="V185" s="261">
        <f>U185-I185</f>
        <v>0</v>
      </c>
      <c r="W185" s="262">
        <v>0.2</v>
      </c>
      <c r="X185" s="263">
        <f>W185-K185</f>
        <v>0</v>
      </c>
      <c r="Y185" s="264">
        <f>IF(K185&lt;&gt;0,(W185/K185)-1,"NEW")</f>
        <v>0</v>
      </c>
      <c r="Z185" s="262">
        <f>W185*0.2</f>
        <v>4.0000000000000008E-2</v>
      </c>
      <c r="AA185" s="265">
        <f>IF(U185&gt;0,W185/U185,0)</f>
        <v>0.2</v>
      </c>
      <c r="AB185" s="266">
        <f>AA185-N185</f>
        <v>0</v>
      </c>
      <c r="AC185" s="267">
        <v>176</v>
      </c>
      <c r="AD185" s="268">
        <f>(AC185-O185)*-1</f>
        <v>-39</v>
      </c>
      <c r="AE185" s="269">
        <v>0.01</v>
      </c>
      <c r="AF185" s="270">
        <f>AE185/W185</f>
        <v>4.9999999999999996E-2</v>
      </c>
      <c r="AG185" s="59"/>
      <c r="AH185" s="59"/>
      <c r="AI185" s="59"/>
      <c r="AJ185" s="322">
        <v>1</v>
      </c>
      <c r="AK185" s="323">
        <f>AJ185-X185</f>
        <v>1</v>
      </c>
      <c r="AL185" s="324">
        <v>0.2</v>
      </c>
      <c r="AM185" s="325">
        <f>AL185-Z185</f>
        <v>0.16</v>
      </c>
      <c r="AN185" s="326">
        <f>IF(Z185&lt;&gt;0,(AL185/W185)-1,"NEW")</f>
        <v>0</v>
      </c>
      <c r="AO185" s="324">
        <f>AL185*0.2</f>
        <v>4.0000000000000008E-2</v>
      </c>
      <c r="AP185" s="327">
        <f>IF(AJ185&gt;0,AL185/AJ185,0)</f>
        <v>0.2</v>
      </c>
      <c r="AQ185" s="328">
        <f>AP185-AC185</f>
        <v>-175.8</v>
      </c>
      <c r="AR185" s="329">
        <v>176</v>
      </c>
      <c r="AS185" s="330">
        <f>(AR185-AD185)*-1</f>
        <v>-215</v>
      </c>
      <c r="AT185" s="331">
        <v>0.01</v>
      </c>
      <c r="AU185" s="332">
        <f>AT185/AL185</f>
        <v>4.9999999999999996E-2</v>
      </c>
      <c r="AV185" s="59"/>
      <c r="AW185" s="59"/>
      <c r="AX185" s="59"/>
      <c r="AY185" s="205">
        <v>1</v>
      </c>
      <c r="AZ185" s="206">
        <f>AY185-AJ185</f>
        <v>0</v>
      </c>
      <c r="BA185" s="207">
        <v>0.2</v>
      </c>
      <c r="BB185" s="208">
        <f>BA185-AL185</f>
        <v>0</v>
      </c>
      <c r="BC185" s="209">
        <f>IF(AO185&lt;&gt;0,(BA185/AL185)-1,"NEW")</f>
        <v>0</v>
      </c>
      <c r="BD185" s="207">
        <f>BA185*0.2</f>
        <v>4.0000000000000008E-2</v>
      </c>
      <c r="BE185" s="210">
        <f>IF(AY185&gt;0,BA185/AY185,0)</f>
        <v>0.2</v>
      </c>
      <c r="BF185" s="211">
        <f>BE185-AP185</f>
        <v>0</v>
      </c>
      <c r="BG185" s="212">
        <v>178</v>
      </c>
      <c r="BH185" s="213">
        <f>(BG185-AR185)*-1</f>
        <v>-2</v>
      </c>
      <c r="BI185" s="214">
        <v>0.01</v>
      </c>
      <c r="BJ185" s="215">
        <f>BI185/BA185</f>
        <v>4.9999999999999996E-2</v>
      </c>
      <c r="BK185" s="59"/>
      <c r="BL185" s="59"/>
      <c r="BM185" s="59"/>
    </row>
    <row r="186" spans="1:65" x14ac:dyDescent="0.2">
      <c r="A186" s="99" t="s">
        <v>138</v>
      </c>
      <c r="B186" s="104">
        <v>818</v>
      </c>
      <c r="C186" s="15">
        <v>1</v>
      </c>
      <c r="D186" s="56">
        <v>0</v>
      </c>
      <c r="E186" s="56">
        <v>0.2</v>
      </c>
      <c r="F186" s="58">
        <f>IF(C186&gt;0,D186/C186,0)</f>
        <v>0</v>
      </c>
      <c r="G186" s="18">
        <v>145</v>
      </c>
      <c r="H186" s="21"/>
      <c r="I186" s="41">
        <v>1</v>
      </c>
      <c r="J186" s="42">
        <f>I186-C186</f>
        <v>0</v>
      </c>
      <c r="K186" s="43">
        <v>0.2</v>
      </c>
      <c r="L186" s="44">
        <f>K186-D186</f>
        <v>0.2</v>
      </c>
      <c r="M186" s="43">
        <f>K186*0.2</f>
        <v>4.0000000000000008E-2</v>
      </c>
      <c r="N186" s="45">
        <f>IF(I186&gt;0,K186/I186,0)</f>
        <v>0.2</v>
      </c>
      <c r="O186" s="46">
        <v>145</v>
      </c>
      <c r="P186" s="42">
        <f>(O186-G186)*-1</f>
        <v>0</v>
      </c>
      <c r="Q186" s="47">
        <v>0.02</v>
      </c>
      <c r="R186" s="59"/>
      <c r="S186" s="59"/>
      <c r="T186" s="59"/>
      <c r="U186" s="260">
        <v>1</v>
      </c>
      <c r="V186" s="261">
        <f>U186-I186</f>
        <v>0</v>
      </c>
      <c r="W186" s="262">
        <v>0.2</v>
      </c>
      <c r="X186" s="263">
        <f>W186-K186</f>
        <v>0</v>
      </c>
      <c r="Y186" s="264">
        <f>IF(K186&lt;&gt;0,(W186/K186)-1,"NEW")</f>
        <v>0</v>
      </c>
      <c r="Z186" s="262">
        <f>W186*0.2</f>
        <v>4.0000000000000008E-2</v>
      </c>
      <c r="AA186" s="265">
        <f>IF(U186&gt;0,W186/U186,0)</f>
        <v>0.2</v>
      </c>
      <c r="AB186" s="266">
        <f>AA186-N186</f>
        <v>0</v>
      </c>
      <c r="AC186" s="267">
        <v>177</v>
      </c>
      <c r="AD186" s="268">
        <f>(AC186-O186)*-1</f>
        <v>-32</v>
      </c>
      <c r="AE186" s="269">
        <v>0.02</v>
      </c>
      <c r="AF186" s="270">
        <f>AE186/W186</f>
        <v>9.9999999999999992E-2</v>
      </c>
      <c r="AG186" s="59"/>
      <c r="AH186" s="59"/>
      <c r="AI186" s="59"/>
      <c r="AJ186" s="322">
        <v>1</v>
      </c>
      <c r="AK186" s="323">
        <f>AJ186-X186</f>
        <v>1</v>
      </c>
      <c r="AL186" s="324">
        <v>0.2</v>
      </c>
      <c r="AM186" s="325">
        <f>AL186-Z186</f>
        <v>0.16</v>
      </c>
      <c r="AN186" s="326">
        <f>IF(Z186&lt;&gt;0,(AL186/W186)-1,"NEW")</f>
        <v>0</v>
      </c>
      <c r="AO186" s="324">
        <f>AL186*0.2</f>
        <v>4.0000000000000008E-2</v>
      </c>
      <c r="AP186" s="327">
        <f>IF(AJ186&gt;0,AL186/AJ186,0)</f>
        <v>0.2</v>
      </c>
      <c r="AQ186" s="328">
        <f>AP186-AC186</f>
        <v>-176.8</v>
      </c>
      <c r="AR186" s="329">
        <v>177</v>
      </c>
      <c r="AS186" s="330">
        <f>(AR186-AD186)*-1</f>
        <v>-209</v>
      </c>
      <c r="AT186" s="331">
        <v>0.02</v>
      </c>
      <c r="AU186" s="332">
        <f>AT186/AL186</f>
        <v>9.9999999999999992E-2</v>
      </c>
      <c r="AV186" s="59"/>
      <c r="AW186" s="59"/>
      <c r="AX186" s="59"/>
      <c r="AY186" s="205">
        <v>1</v>
      </c>
      <c r="AZ186" s="206">
        <f>AY186-AJ186</f>
        <v>0</v>
      </c>
      <c r="BA186" s="207">
        <v>0.2</v>
      </c>
      <c r="BB186" s="208">
        <f>BA186-AL186</f>
        <v>0</v>
      </c>
      <c r="BC186" s="209">
        <f>IF(AO186&lt;&gt;0,(BA186/AL186)-1,"NEW")</f>
        <v>0</v>
      </c>
      <c r="BD186" s="207">
        <f>BA186*0.2</f>
        <v>4.0000000000000008E-2</v>
      </c>
      <c r="BE186" s="210">
        <f>IF(AY186&gt;0,BA186/AY186,0)</f>
        <v>0.2</v>
      </c>
      <c r="BF186" s="211">
        <f>BE186-AP186</f>
        <v>0</v>
      </c>
      <c r="BG186" s="212">
        <v>179</v>
      </c>
      <c r="BH186" s="213">
        <f>(BG186-AR186)*-1</f>
        <v>-2</v>
      </c>
      <c r="BI186" s="214">
        <v>0.02</v>
      </c>
      <c r="BJ186" s="215">
        <f>BI186/BA186</f>
        <v>9.9999999999999992E-2</v>
      </c>
      <c r="BK186" s="59"/>
      <c r="BL186" s="59"/>
      <c r="BM186" s="59"/>
    </row>
    <row r="187" spans="1:65" x14ac:dyDescent="0.2">
      <c r="A187" s="99" t="s">
        <v>231</v>
      </c>
      <c r="B187" s="104"/>
      <c r="C187" s="15"/>
      <c r="D187" s="56"/>
      <c r="E187" s="56"/>
      <c r="F187" s="58"/>
      <c r="G187" s="18"/>
      <c r="H187" s="21"/>
      <c r="I187" s="41"/>
      <c r="J187" s="42"/>
      <c r="K187" s="43"/>
      <c r="L187" s="44"/>
      <c r="M187" s="43"/>
      <c r="N187" s="45"/>
      <c r="O187" s="46"/>
      <c r="P187" s="42"/>
      <c r="Q187" s="47"/>
      <c r="R187" s="59"/>
      <c r="S187" s="59"/>
      <c r="T187" s="59"/>
      <c r="U187" s="260"/>
      <c r="V187" s="261"/>
      <c r="W187" s="262"/>
      <c r="X187" s="263"/>
      <c r="Y187" s="264"/>
      <c r="Z187" s="262"/>
      <c r="AA187" s="265"/>
      <c r="AB187" s="266"/>
      <c r="AC187" s="267"/>
      <c r="AD187" s="268"/>
      <c r="AE187" s="269"/>
      <c r="AF187" s="270"/>
      <c r="AG187" s="59"/>
      <c r="AH187" s="59"/>
      <c r="AI187" s="59"/>
      <c r="AJ187" s="322"/>
      <c r="AK187" s="323"/>
      <c r="AL187" s="324"/>
      <c r="AM187" s="325"/>
      <c r="AN187" s="326"/>
      <c r="AO187" s="324"/>
      <c r="AP187" s="327"/>
      <c r="AQ187" s="328"/>
      <c r="AR187" s="329"/>
      <c r="AS187" s="330"/>
      <c r="AT187" s="331"/>
      <c r="AU187" s="332"/>
      <c r="AV187" s="59"/>
      <c r="AW187" s="59"/>
      <c r="AX187" s="59"/>
      <c r="AY187" s="205">
        <v>1</v>
      </c>
      <c r="AZ187" s="206">
        <f>AY187-AJ187</f>
        <v>1</v>
      </c>
      <c r="BA187" s="207">
        <v>1.5</v>
      </c>
      <c r="BB187" s="208">
        <f>BA187-AL187</f>
        <v>1.5</v>
      </c>
      <c r="BC187" s="209" t="str">
        <f>IF(AO187&lt;&gt;0,(BA187/AL187)-1,"NEW")</f>
        <v>NEW</v>
      </c>
      <c r="BD187" s="207">
        <f>BA187*0.2</f>
        <v>0.30000000000000004</v>
      </c>
      <c r="BE187" s="210">
        <f>IF(AY187&gt;0,BA187/AY187,0)</f>
        <v>1.5</v>
      </c>
      <c r="BF187" s="211">
        <f>BE187-AP187</f>
        <v>1.5</v>
      </c>
      <c r="BG187" s="212">
        <v>180</v>
      </c>
      <c r="BH187" s="213">
        <f>(BG187-AR187)*-1</f>
        <v>-180</v>
      </c>
      <c r="BI187" s="214">
        <v>0.02</v>
      </c>
      <c r="BJ187" s="215">
        <f>BI187/BA187</f>
        <v>1.3333333333333334E-2</v>
      </c>
      <c r="BK187" s="59"/>
      <c r="BL187" s="59"/>
      <c r="BM187" s="59"/>
    </row>
    <row r="188" spans="1:65" x14ac:dyDescent="0.2">
      <c r="A188" s="103" t="s">
        <v>92</v>
      </c>
      <c r="B188" s="104">
        <v>264</v>
      </c>
      <c r="C188" s="15">
        <v>0</v>
      </c>
      <c r="D188" s="56">
        <v>0</v>
      </c>
      <c r="E188" s="56">
        <f>D188*0.2</f>
        <v>0</v>
      </c>
      <c r="F188" s="58">
        <f>IF(C188&gt;0,D188/C188,0)</f>
        <v>0</v>
      </c>
      <c r="G188" s="18">
        <v>139</v>
      </c>
      <c r="H188" s="21"/>
      <c r="I188" s="41">
        <v>1</v>
      </c>
      <c r="J188" s="42">
        <f>I188-C188</f>
        <v>1</v>
      </c>
      <c r="K188" s="43">
        <v>0.2</v>
      </c>
      <c r="L188" s="44">
        <f>K188-D188</f>
        <v>0.2</v>
      </c>
      <c r="M188" s="43">
        <f>K188*0.2</f>
        <v>4.0000000000000008E-2</v>
      </c>
      <c r="N188" s="45">
        <f>IF(I188&gt;0,K188/I188,0)</f>
        <v>0.2</v>
      </c>
      <c r="O188" s="46">
        <v>139</v>
      </c>
      <c r="P188" s="42">
        <f>(O188-G188)*-1</f>
        <v>0</v>
      </c>
      <c r="Q188" s="47">
        <v>0.02</v>
      </c>
      <c r="R188" s="59"/>
      <c r="S188" s="59"/>
      <c r="T188" s="59"/>
      <c r="U188" s="260">
        <v>1</v>
      </c>
      <c r="V188" s="261">
        <f>U188-I188</f>
        <v>0</v>
      </c>
      <c r="W188" s="262">
        <v>0.2</v>
      </c>
      <c r="X188" s="263">
        <f>W188-K188</f>
        <v>0</v>
      </c>
      <c r="Y188" s="264">
        <f>IF(K188&lt;&gt;0,(W188/K188)-1,"NEW")</f>
        <v>0</v>
      </c>
      <c r="Z188" s="262">
        <f>W188*0.2</f>
        <v>4.0000000000000008E-2</v>
      </c>
      <c r="AA188" s="265">
        <f>IF(U188&gt;0,W188/U188,0)</f>
        <v>0.2</v>
      </c>
      <c r="AB188" s="266">
        <f>AA188-N188</f>
        <v>0</v>
      </c>
      <c r="AC188" s="267">
        <v>178</v>
      </c>
      <c r="AD188" s="268">
        <f>(AC188-O188)*-1</f>
        <v>-39</v>
      </c>
      <c r="AE188" s="269">
        <v>0.02</v>
      </c>
      <c r="AF188" s="270">
        <f>AE188/W188</f>
        <v>9.9999999999999992E-2</v>
      </c>
      <c r="AG188" s="59"/>
      <c r="AH188" s="59"/>
      <c r="AI188" s="59"/>
      <c r="AJ188" s="322">
        <v>1</v>
      </c>
      <c r="AK188" s="323">
        <f>AJ188-X188</f>
        <v>1</v>
      </c>
      <c r="AL188" s="324">
        <v>0.2</v>
      </c>
      <c r="AM188" s="325">
        <f>AL188-Z188</f>
        <v>0.16</v>
      </c>
      <c r="AN188" s="326">
        <f>IF(Z188&lt;&gt;0,(AL188/W188)-1,"NEW")</f>
        <v>0</v>
      </c>
      <c r="AO188" s="324">
        <f>AL188*0.2</f>
        <v>4.0000000000000008E-2</v>
      </c>
      <c r="AP188" s="327">
        <f>IF(AJ188&gt;0,AL188/AJ188,0)</f>
        <v>0.2</v>
      </c>
      <c r="AQ188" s="328">
        <f>AP188-AC188</f>
        <v>-177.8</v>
      </c>
      <c r="AR188" s="329">
        <v>178</v>
      </c>
      <c r="AS188" s="330">
        <f>(AR188-AD188)*-1</f>
        <v>-217</v>
      </c>
      <c r="AT188" s="331">
        <v>0.02</v>
      </c>
      <c r="AU188" s="332">
        <f>AT188/AL188</f>
        <v>9.9999999999999992E-2</v>
      </c>
      <c r="AV188" s="59"/>
      <c r="AW188" s="59"/>
      <c r="AX188" s="59"/>
      <c r="AY188" s="205">
        <v>1</v>
      </c>
      <c r="AZ188" s="206">
        <f>AY188-AJ188</f>
        <v>0</v>
      </c>
      <c r="BA188" s="207">
        <v>0.2</v>
      </c>
      <c r="BB188" s="208">
        <f>BA188-AL188</f>
        <v>0</v>
      </c>
      <c r="BC188" s="209">
        <f>IF(AO188&lt;&gt;0,(BA188/AL188)-1,"NEW")</f>
        <v>0</v>
      </c>
      <c r="BD188" s="207">
        <f>BA188*0.2</f>
        <v>4.0000000000000008E-2</v>
      </c>
      <c r="BE188" s="210">
        <f>IF(AY188&gt;0,BA188/AY188,0)</f>
        <v>0.2</v>
      </c>
      <c r="BF188" s="211">
        <f>BE188-AP188</f>
        <v>0</v>
      </c>
      <c r="BG188" s="212">
        <v>181</v>
      </c>
      <c r="BH188" s="213">
        <f>(BG188-AR188)*-1</f>
        <v>-3</v>
      </c>
      <c r="BI188" s="214">
        <v>0.02</v>
      </c>
      <c r="BJ188" s="215">
        <f>BI188/BA188</f>
        <v>9.9999999999999992E-2</v>
      </c>
      <c r="BK188" s="59"/>
      <c r="BL188" s="59"/>
      <c r="BM188" s="59"/>
    </row>
    <row r="189" spans="1:65" x14ac:dyDescent="0.2">
      <c r="A189" s="103" t="s">
        <v>94</v>
      </c>
      <c r="B189" s="104">
        <v>311</v>
      </c>
      <c r="C189" s="15">
        <v>1</v>
      </c>
      <c r="D189" s="56">
        <v>0.2</v>
      </c>
      <c r="E189" s="56">
        <f>D189*0.2</f>
        <v>4.0000000000000008E-2</v>
      </c>
      <c r="F189" s="58">
        <f>IF(C189&gt;0,D189/C189,0)</f>
        <v>0.2</v>
      </c>
      <c r="G189" s="18">
        <v>84</v>
      </c>
      <c r="H189" s="21"/>
      <c r="I189" s="41">
        <v>1</v>
      </c>
      <c r="J189" s="42">
        <f>I189-C189</f>
        <v>0</v>
      </c>
      <c r="K189" s="43">
        <v>0.2</v>
      </c>
      <c r="L189" s="44">
        <f>K189-D189</f>
        <v>0</v>
      </c>
      <c r="M189" s="43">
        <f>K189*0.2</f>
        <v>4.0000000000000008E-2</v>
      </c>
      <c r="N189" s="45">
        <f>IF(I189&gt;0,K189/I189,0)</f>
        <v>0.2</v>
      </c>
      <c r="O189" s="46">
        <v>121</v>
      </c>
      <c r="P189" s="42">
        <f>(O189-G189)*-1</f>
        <v>-37</v>
      </c>
      <c r="Q189" s="47">
        <v>0</v>
      </c>
      <c r="R189" s="59"/>
      <c r="S189" s="59"/>
      <c r="T189" s="59"/>
      <c r="U189" s="260">
        <v>1</v>
      </c>
      <c r="V189" s="261">
        <f>U189-I189</f>
        <v>0</v>
      </c>
      <c r="W189" s="262">
        <v>0.2</v>
      </c>
      <c r="X189" s="263">
        <f>W189-K189</f>
        <v>0</v>
      </c>
      <c r="Y189" s="264">
        <f>IF(K189&lt;&gt;0,(W189/K189)-1,"NEW")</f>
        <v>0</v>
      </c>
      <c r="Z189" s="262">
        <f>W189*0.2</f>
        <v>4.0000000000000008E-2</v>
      </c>
      <c r="AA189" s="265">
        <f>IF(U189&gt;0,W189/U189,0)</f>
        <v>0.2</v>
      </c>
      <c r="AB189" s="266">
        <f>AA189-N189</f>
        <v>0</v>
      </c>
      <c r="AC189" s="267">
        <v>179</v>
      </c>
      <c r="AD189" s="268">
        <f>(AC189-O189)*-1</f>
        <v>-58</v>
      </c>
      <c r="AE189" s="269"/>
      <c r="AF189" s="270">
        <f>AE189/W189</f>
        <v>0</v>
      </c>
      <c r="AG189" s="59"/>
      <c r="AH189" s="59"/>
      <c r="AI189" s="59"/>
      <c r="AJ189" s="322">
        <v>1</v>
      </c>
      <c r="AK189" s="323">
        <f>AJ189-X189</f>
        <v>1</v>
      </c>
      <c r="AL189" s="324">
        <v>0.2</v>
      </c>
      <c r="AM189" s="325">
        <f>AL189-Z189</f>
        <v>0.16</v>
      </c>
      <c r="AN189" s="326">
        <f>IF(Z189&lt;&gt;0,(AL189/W189)-1,"NEW")</f>
        <v>0</v>
      </c>
      <c r="AO189" s="324">
        <f>AL189*0.2</f>
        <v>4.0000000000000008E-2</v>
      </c>
      <c r="AP189" s="327">
        <f>IF(AJ189&gt;0,AL189/AJ189,0)</f>
        <v>0.2</v>
      </c>
      <c r="AQ189" s="328">
        <f>AP189-AC189</f>
        <v>-178.8</v>
      </c>
      <c r="AR189" s="329">
        <v>179</v>
      </c>
      <c r="AS189" s="330">
        <f>(AR189-AD189)*-1</f>
        <v>-237</v>
      </c>
      <c r="AT189" s="331"/>
      <c r="AU189" s="332">
        <f>AT189/AL189</f>
        <v>0</v>
      </c>
      <c r="AV189" s="59"/>
      <c r="AW189" s="59"/>
      <c r="AX189" s="59"/>
      <c r="AY189" s="205">
        <v>1</v>
      </c>
      <c r="AZ189" s="206">
        <f>AY189-AJ189</f>
        <v>0</v>
      </c>
      <c r="BA189" s="207">
        <v>0.2</v>
      </c>
      <c r="BB189" s="208">
        <f>BA189-AL189</f>
        <v>0</v>
      </c>
      <c r="BC189" s="209">
        <f>IF(AO189&lt;&gt;0,(BA189/AL189)-1,"NEW")</f>
        <v>0</v>
      </c>
      <c r="BD189" s="207">
        <f>BA189*0.2</f>
        <v>4.0000000000000008E-2</v>
      </c>
      <c r="BE189" s="210">
        <f>IF(AY189&gt;0,BA189/AY189,0)</f>
        <v>0.2</v>
      </c>
      <c r="BF189" s="211">
        <f>BE189-AP189</f>
        <v>0</v>
      </c>
      <c r="BG189" s="212">
        <v>182</v>
      </c>
      <c r="BH189" s="213">
        <f>(BG189-AR189)*-1</f>
        <v>-3</v>
      </c>
      <c r="BI189" s="214"/>
      <c r="BJ189" s="215">
        <f>BI189/BA189</f>
        <v>0</v>
      </c>
      <c r="BK189" s="59"/>
      <c r="BL189" s="59"/>
      <c r="BM189" s="59"/>
    </row>
    <row r="190" spans="1:65" ht="13.5" customHeight="1" x14ac:dyDescent="0.2">
      <c r="A190" s="103" t="s">
        <v>208</v>
      </c>
      <c r="B190" s="104"/>
      <c r="C190" s="15">
        <v>0</v>
      </c>
      <c r="D190" s="56">
        <v>0</v>
      </c>
      <c r="E190" s="56">
        <f>D190*0.2</f>
        <v>0</v>
      </c>
      <c r="F190" s="58">
        <f>IF(C190&gt;0,D190/C190,0)</f>
        <v>0</v>
      </c>
      <c r="G190" s="18">
        <v>165</v>
      </c>
      <c r="H190" s="21"/>
      <c r="I190" s="41">
        <v>0</v>
      </c>
      <c r="J190" s="42">
        <f>I190-C190</f>
        <v>0</v>
      </c>
      <c r="K190" s="43">
        <v>0</v>
      </c>
      <c r="L190" s="44">
        <f>K190-D190</f>
        <v>0</v>
      </c>
      <c r="M190" s="43">
        <f>K190*0.2</f>
        <v>0</v>
      </c>
      <c r="N190" s="45">
        <f>IF(I190&gt;0,K190/I190,0)</f>
        <v>0</v>
      </c>
      <c r="O190" s="46">
        <v>165</v>
      </c>
      <c r="P190" s="42">
        <f>(O190-G190)*-1</f>
        <v>0</v>
      </c>
      <c r="Q190" s="47">
        <v>0</v>
      </c>
      <c r="R190" s="59"/>
      <c r="S190" s="59"/>
      <c r="T190" s="59"/>
      <c r="U190" s="260">
        <v>1</v>
      </c>
      <c r="V190" s="261">
        <f>U190-I190</f>
        <v>1</v>
      </c>
      <c r="W190" s="262">
        <v>0.1</v>
      </c>
      <c r="X190" s="263">
        <f>W190-K190</f>
        <v>0.1</v>
      </c>
      <c r="Y190" s="264" t="str">
        <f>IF(K190&lt;&gt;0,(W190/K190)-1,"NEW")</f>
        <v>NEW</v>
      </c>
      <c r="Z190" s="262">
        <f>W190*0.2</f>
        <v>2.0000000000000004E-2</v>
      </c>
      <c r="AA190" s="265">
        <f>IF(U190&gt;0,W190/U190,0)</f>
        <v>0.1</v>
      </c>
      <c r="AB190" s="266">
        <f>AA190-N190</f>
        <v>0.1</v>
      </c>
      <c r="AC190" s="267">
        <v>180</v>
      </c>
      <c r="AD190" s="268">
        <f>(AC190-O190)*-1</f>
        <v>-15</v>
      </c>
      <c r="AE190" s="269">
        <v>0.02</v>
      </c>
      <c r="AF190" s="270">
        <f>AE190/W190</f>
        <v>0.19999999999999998</v>
      </c>
      <c r="AG190" s="59"/>
      <c r="AH190" s="59"/>
      <c r="AI190" s="59"/>
      <c r="AJ190" s="322">
        <v>1</v>
      </c>
      <c r="AK190" s="323">
        <f>AJ190-X190</f>
        <v>0.9</v>
      </c>
      <c r="AL190" s="324">
        <v>0.1</v>
      </c>
      <c r="AM190" s="325">
        <f>AL190-Z190</f>
        <v>0.08</v>
      </c>
      <c r="AN190" s="326">
        <f>IF(Z190&lt;&gt;0,(AL190/W190)-1,"NEW")</f>
        <v>0</v>
      </c>
      <c r="AO190" s="324">
        <f>AL190*0.2</f>
        <v>2.0000000000000004E-2</v>
      </c>
      <c r="AP190" s="327">
        <f>IF(AJ190&gt;0,AL190/AJ190,0)</f>
        <v>0.1</v>
      </c>
      <c r="AQ190" s="328">
        <f>AP190-AC190</f>
        <v>-179.9</v>
      </c>
      <c r="AR190" s="329">
        <v>180</v>
      </c>
      <c r="AS190" s="330">
        <f>(AR190-AD190)*-1</f>
        <v>-195</v>
      </c>
      <c r="AT190" s="331">
        <v>0.02</v>
      </c>
      <c r="AU190" s="332">
        <f>AT190/AL190</f>
        <v>0.19999999999999998</v>
      </c>
      <c r="AV190" s="59"/>
      <c r="AW190" s="59"/>
      <c r="AX190" s="59"/>
      <c r="AY190" s="205">
        <v>1</v>
      </c>
      <c r="AZ190" s="206">
        <f>AY190-AJ190</f>
        <v>0</v>
      </c>
      <c r="BA190" s="207">
        <v>0.1</v>
      </c>
      <c r="BB190" s="208">
        <f>BA190-AL190</f>
        <v>0</v>
      </c>
      <c r="BC190" s="209">
        <f>IF(AO190&lt;&gt;0,(BA190/AL190)-1,"NEW")</f>
        <v>0</v>
      </c>
      <c r="BD190" s="207">
        <f>BA190*0.2</f>
        <v>2.0000000000000004E-2</v>
      </c>
      <c r="BE190" s="210">
        <f>IF(AY190&gt;0,BA190/AY190,0)</f>
        <v>0.1</v>
      </c>
      <c r="BF190" s="211">
        <f>BE190-AP190</f>
        <v>0</v>
      </c>
      <c r="BG190" s="212">
        <v>183</v>
      </c>
      <c r="BH190" s="213">
        <f>(BG190-AR190)*-1</f>
        <v>-3</v>
      </c>
      <c r="BI190" s="214">
        <v>0.02</v>
      </c>
      <c r="BJ190" s="215">
        <f>BI190/BA190</f>
        <v>0.19999999999999998</v>
      </c>
      <c r="BK190" s="59"/>
      <c r="BL190" s="59"/>
      <c r="BM190" s="59"/>
    </row>
    <row r="191" spans="1:65" x14ac:dyDescent="0.2">
      <c r="A191" s="29"/>
      <c r="B191" s="105"/>
      <c r="C191" s="19"/>
      <c r="D191" s="19"/>
      <c r="E191" s="19"/>
      <c r="F191" s="20"/>
      <c r="G191" s="20"/>
      <c r="H191" s="22"/>
      <c r="I191" s="48"/>
      <c r="J191" s="49"/>
      <c r="K191" s="50"/>
      <c r="L191" s="50"/>
      <c r="M191" s="50"/>
      <c r="N191" s="49"/>
      <c r="O191" s="49"/>
      <c r="P191" s="49"/>
      <c r="Q191" s="51"/>
      <c r="R191" s="59"/>
      <c r="S191" s="59"/>
      <c r="T191" s="59"/>
      <c r="U191" s="271"/>
      <c r="V191" s="272"/>
      <c r="W191" s="273"/>
      <c r="X191" s="273"/>
      <c r="Y191" s="273"/>
      <c r="Z191" s="273"/>
      <c r="AA191" s="272"/>
      <c r="AB191" s="272"/>
      <c r="AC191" s="274"/>
      <c r="AD191" s="275"/>
      <c r="AE191" s="276"/>
      <c r="AF191" s="276"/>
      <c r="AG191" s="59"/>
      <c r="AH191" s="59"/>
      <c r="AI191" s="59"/>
      <c r="AJ191" s="59"/>
      <c r="AK191" s="333"/>
      <c r="AL191" s="334"/>
      <c r="AM191" s="334"/>
      <c r="AN191" s="334"/>
      <c r="AO191" s="334"/>
      <c r="AP191" s="333"/>
      <c r="AQ191" s="333"/>
      <c r="AR191" s="335"/>
      <c r="AS191" s="336"/>
      <c r="AT191" s="337"/>
      <c r="AU191" s="337"/>
      <c r="AV191" s="59"/>
      <c r="AW191" s="59"/>
      <c r="AX191" s="59"/>
      <c r="AY191" s="216"/>
      <c r="AZ191" s="217"/>
      <c r="BA191" s="218"/>
      <c r="BB191" s="218"/>
      <c r="BC191" s="218"/>
      <c r="BD191" s="218"/>
      <c r="BE191" s="217"/>
      <c r="BF191" s="217"/>
      <c r="BG191" s="219"/>
      <c r="BH191" s="220"/>
      <c r="BI191" s="221"/>
      <c r="BJ191" s="221"/>
      <c r="BK191" s="59"/>
      <c r="BL191" s="59"/>
      <c r="BM191" s="59"/>
    </row>
    <row r="192" spans="1:65" x14ac:dyDescent="0.2">
      <c r="A192" s="30"/>
      <c r="B192" s="30"/>
      <c r="C192" s="30"/>
      <c r="D192" s="30"/>
      <c r="E192" s="30"/>
      <c r="F192" s="31"/>
      <c r="G192" s="31"/>
      <c r="H192" s="32"/>
      <c r="I192" s="30"/>
      <c r="J192" s="31"/>
      <c r="K192" s="30"/>
      <c r="L192" s="30"/>
      <c r="M192" s="30"/>
      <c r="N192" s="31"/>
      <c r="O192" s="31"/>
      <c r="P192" s="31"/>
      <c r="Q192" s="33"/>
      <c r="AE192" s="281"/>
      <c r="AF192" s="281"/>
      <c r="AT192" s="342"/>
      <c r="AU192" s="342"/>
    </row>
    <row r="193" spans="1:47" x14ac:dyDescent="0.2">
      <c r="A193" s="30"/>
      <c r="B193" s="30"/>
      <c r="C193" s="30"/>
      <c r="D193" s="30"/>
      <c r="E193" s="30"/>
      <c r="F193" s="31"/>
      <c r="G193" s="31"/>
      <c r="H193" s="32"/>
      <c r="I193" s="30"/>
      <c r="J193" s="31"/>
      <c r="K193" s="30"/>
      <c r="L193" s="30"/>
      <c r="M193" s="30"/>
      <c r="N193" s="31"/>
      <c r="O193" s="31"/>
      <c r="P193" s="31"/>
      <c r="Q193" s="33"/>
      <c r="AE193" s="281"/>
      <c r="AF193" s="281"/>
      <c r="AT193" s="342"/>
      <c r="AU193" s="342"/>
    </row>
    <row r="194" spans="1:47" x14ac:dyDescent="0.2">
      <c r="A194" s="30"/>
      <c r="B194" s="30"/>
      <c r="C194" s="30"/>
      <c r="D194" s="30"/>
      <c r="E194" s="30"/>
      <c r="F194" s="31"/>
      <c r="G194" s="31"/>
      <c r="H194" s="32"/>
      <c r="I194" s="30"/>
      <c r="J194" s="31"/>
      <c r="K194" s="30"/>
      <c r="L194" s="30"/>
      <c r="M194" s="30"/>
      <c r="N194" s="31"/>
      <c r="O194" s="31"/>
      <c r="P194" s="31"/>
      <c r="Q194" s="33"/>
      <c r="AE194" s="281"/>
      <c r="AF194" s="281"/>
      <c r="AT194" s="342"/>
      <c r="AU194" s="342"/>
    </row>
    <row r="195" spans="1:47" x14ac:dyDescent="0.2">
      <c r="A195" s="30"/>
      <c r="B195" s="30"/>
      <c r="C195" s="30"/>
      <c r="D195" s="30"/>
      <c r="E195" s="30"/>
      <c r="F195" s="31"/>
      <c r="G195" s="31"/>
      <c r="H195" s="32"/>
      <c r="I195" s="30"/>
      <c r="J195" s="31"/>
      <c r="K195" s="30"/>
      <c r="L195" s="30"/>
      <c r="M195" s="30"/>
      <c r="N195" s="31"/>
      <c r="O195" s="31"/>
      <c r="P195" s="31"/>
      <c r="Q195" s="33"/>
      <c r="AE195" s="281"/>
      <c r="AF195" s="281"/>
      <c r="AT195" s="342"/>
      <c r="AU195" s="342"/>
    </row>
    <row r="196" spans="1:47" x14ac:dyDescent="0.2">
      <c r="A196" s="30"/>
      <c r="B196" s="30"/>
      <c r="C196" s="30"/>
      <c r="D196" s="30"/>
      <c r="E196" s="30"/>
      <c r="F196" s="31"/>
      <c r="G196" s="31"/>
      <c r="H196" s="32"/>
      <c r="I196" s="30"/>
      <c r="J196" s="31"/>
      <c r="K196" s="30"/>
      <c r="L196" s="30"/>
      <c r="M196" s="30"/>
      <c r="N196" s="31"/>
      <c r="O196" s="31"/>
      <c r="P196" s="31"/>
      <c r="Q196" s="33"/>
      <c r="AE196" s="281"/>
      <c r="AF196" s="281"/>
      <c r="AT196" s="342"/>
      <c r="AU196" s="342"/>
    </row>
    <row r="197" spans="1:47" x14ac:dyDescent="0.2">
      <c r="A197" s="30"/>
      <c r="B197" s="30"/>
      <c r="C197" s="30"/>
      <c r="D197" s="30"/>
      <c r="E197" s="30"/>
      <c r="F197" s="31"/>
      <c r="G197" s="31"/>
      <c r="H197" s="32"/>
      <c r="I197" s="30"/>
      <c r="J197" s="31"/>
      <c r="K197" s="30"/>
      <c r="L197" s="30"/>
      <c r="M197" s="30"/>
      <c r="N197" s="31"/>
      <c r="O197" s="31"/>
      <c r="P197" s="31"/>
      <c r="Q197" s="33"/>
      <c r="AE197" s="281"/>
      <c r="AF197" s="281"/>
      <c r="AT197" s="342"/>
      <c r="AU197" s="342"/>
    </row>
    <row r="198" spans="1:47" x14ac:dyDescent="0.2">
      <c r="A198" s="30"/>
      <c r="B198" s="30"/>
      <c r="C198" s="30"/>
      <c r="D198" s="30"/>
      <c r="E198" s="30"/>
      <c r="F198" s="31"/>
      <c r="G198" s="31"/>
      <c r="H198" s="32"/>
      <c r="I198" s="30"/>
      <c r="J198" s="31"/>
      <c r="K198" s="30"/>
      <c r="L198" s="30"/>
      <c r="M198" s="30"/>
      <c r="N198" s="31"/>
      <c r="O198" s="31"/>
      <c r="P198" s="31"/>
      <c r="Q198" s="33"/>
      <c r="AE198" s="281"/>
      <c r="AF198" s="281"/>
      <c r="AT198" s="342"/>
      <c r="AU198" s="342"/>
    </row>
    <row r="199" spans="1:47" x14ac:dyDescent="0.2">
      <c r="A199" s="30"/>
      <c r="B199" s="30"/>
      <c r="C199" s="30"/>
      <c r="D199" s="30"/>
      <c r="E199" s="30"/>
      <c r="F199" s="31"/>
      <c r="G199" s="31"/>
      <c r="H199" s="32"/>
      <c r="I199" s="30"/>
      <c r="J199" s="31"/>
      <c r="K199" s="30"/>
      <c r="L199" s="30"/>
      <c r="M199" s="30"/>
      <c r="N199" s="31"/>
      <c r="O199" s="31"/>
      <c r="P199" s="31"/>
      <c r="Q199" s="33"/>
      <c r="AE199" s="281"/>
      <c r="AF199" s="281"/>
      <c r="AT199" s="342"/>
      <c r="AU199" s="342"/>
    </row>
    <row r="200" spans="1:47" x14ac:dyDescent="0.2">
      <c r="A200" s="30"/>
      <c r="B200" s="30"/>
      <c r="C200" s="30"/>
      <c r="D200" s="30"/>
      <c r="E200" s="30"/>
      <c r="F200" s="31"/>
      <c r="G200" s="31"/>
      <c r="H200" s="32"/>
      <c r="I200" s="30"/>
      <c r="J200" s="31"/>
      <c r="K200" s="30"/>
      <c r="L200" s="30"/>
      <c r="M200" s="30"/>
      <c r="N200" s="31"/>
      <c r="O200" s="31"/>
      <c r="P200" s="31"/>
      <c r="Q200" s="33"/>
      <c r="AE200" s="281"/>
      <c r="AF200" s="281"/>
      <c r="AT200" s="342"/>
      <c r="AU200" s="342"/>
    </row>
    <row r="201" spans="1:47" x14ac:dyDescent="0.2">
      <c r="A201" s="30"/>
      <c r="B201" s="30"/>
      <c r="C201" s="30"/>
      <c r="D201" s="30"/>
      <c r="E201" s="30"/>
      <c r="F201" s="31"/>
      <c r="G201" s="31"/>
      <c r="H201" s="32"/>
      <c r="I201" s="30"/>
      <c r="J201" s="31"/>
      <c r="K201" s="30"/>
      <c r="L201" s="30"/>
      <c r="M201" s="30"/>
      <c r="N201" s="31"/>
      <c r="O201" s="31"/>
      <c r="P201" s="31"/>
      <c r="Q201" s="33"/>
      <c r="AE201" s="281"/>
      <c r="AF201" s="281"/>
      <c r="AT201" s="342"/>
      <c r="AU201" s="342"/>
    </row>
    <row r="202" spans="1:47" x14ac:dyDescent="0.2">
      <c r="A202" s="30"/>
      <c r="B202" s="30"/>
      <c r="C202" s="30"/>
      <c r="D202" s="30"/>
      <c r="E202" s="30"/>
      <c r="F202" s="31"/>
      <c r="G202" s="31"/>
      <c r="H202" s="32"/>
      <c r="I202" s="30"/>
      <c r="J202" s="31"/>
      <c r="K202" s="30"/>
      <c r="L202" s="30"/>
      <c r="M202" s="30"/>
      <c r="N202" s="31"/>
      <c r="O202" s="31"/>
      <c r="P202" s="31"/>
      <c r="Q202" s="33"/>
      <c r="AE202" s="281"/>
      <c r="AF202" s="281"/>
      <c r="AT202" s="342"/>
      <c r="AU202" s="342"/>
    </row>
    <row r="203" spans="1:47" x14ac:dyDescent="0.2">
      <c r="A203" s="30"/>
      <c r="B203" s="30"/>
      <c r="C203" s="30"/>
      <c r="D203" s="30"/>
      <c r="E203" s="30"/>
      <c r="F203" s="31"/>
      <c r="G203" s="31"/>
      <c r="H203" s="32"/>
      <c r="I203" s="30"/>
      <c r="J203" s="31"/>
      <c r="K203" s="30"/>
      <c r="L203" s="30"/>
      <c r="M203" s="30"/>
      <c r="N203" s="31"/>
      <c r="O203" s="31"/>
      <c r="P203" s="31"/>
      <c r="Q203" s="33"/>
      <c r="AE203" s="281"/>
      <c r="AF203" s="281"/>
      <c r="AT203" s="342"/>
      <c r="AU203" s="342"/>
    </row>
    <row r="204" spans="1:47" x14ac:dyDescent="0.2">
      <c r="A204" s="30"/>
      <c r="B204" s="30"/>
      <c r="C204" s="30"/>
      <c r="D204" s="30"/>
      <c r="E204" s="30"/>
      <c r="F204" s="31"/>
      <c r="G204" s="31"/>
      <c r="H204" s="32"/>
      <c r="I204" s="30"/>
      <c r="J204" s="31"/>
      <c r="K204" s="30"/>
      <c r="L204" s="30"/>
      <c r="M204" s="30"/>
      <c r="N204" s="31"/>
      <c r="O204" s="31"/>
      <c r="P204" s="31"/>
      <c r="Q204" s="33"/>
      <c r="AE204" s="281"/>
      <c r="AF204" s="281"/>
      <c r="AT204" s="342"/>
      <c r="AU204" s="342"/>
    </row>
    <row r="205" spans="1:47" x14ac:dyDescent="0.2">
      <c r="A205" s="30"/>
      <c r="B205" s="30"/>
      <c r="C205" s="30"/>
      <c r="D205" s="30"/>
      <c r="E205" s="30"/>
      <c r="F205" s="31"/>
      <c r="G205" s="31"/>
      <c r="H205" s="32"/>
      <c r="I205" s="30"/>
      <c r="J205" s="31"/>
      <c r="K205" s="30"/>
      <c r="L205" s="30"/>
      <c r="M205" s="30"/>
      <c r="N205" s="31"/>
      <c r="O205" s="31"/>
      <c r="P205" s="31"/>
      <c r="Q205" s="33"/>
      <c r="AE205" s="281"/>
      <c r="AF205" s="281"/>
      <c r="AT205" s="342"/>
      <c r="AU205" s="342"/>
    </row>
    <row r="206" spans="1:47" x14ac:dyDescent="0.2">
      <c r="A206" s="30"/>
      <c r="B206" s="30"/>
      <c r="C206" s="30"/>
      <c r="D206" s="30"/>
      <c r="E206" s="30"/>
      <c r="F206" s="31"/>
      <c r="G206" s="31"/>
      <c r="H206" s="32"/>
      <c r="I206" s="30"/>
      <c r="J206" s="31"/>
      <c r="K206" s="30"/>
      <c r="L206" s="30"/>
      <c r="M206" s="30"/>
      <c r="N206" s="31"/>
      <c r="O206" s="31"/>
      <c r="P206" s="31"/>
      <c r="Q206" s="33"/>
      <c r="AE206" s="281"/>
      <c r="AF206" s="281"/>
      <c r="AT206" s="342"/>
      <c r="AU206" s="342"/>
    </row>
    <row r="207" spans="1:47" x14ac:dyDescent="0.2">
      <c r="A207" s="30"/>
      <c r="B207" s="30"/>
      <c r="C207" s="30"/>
      <c r="D207" s="30"/>
      <c r="E207" s="30"/>
      <c r="F207" s="31"/>
      <c r="G207" s="31"/>
      <c r="H207" s="32"/>
      <c r="I207" s="30"/>
      <c r="J207" s="31"/>
      <c r="K207" s="30"/>
      <c r="L207" s="30"/>
      <c r="M207" s="30"/>
      <c r="N207" s="31"/>
      <c r="O207" s="31"/>
      <c r="P207" s="31"/>
      <c r="Q207" s="33"/>
      <c r="AE207" s="281"/>
      <c r="AF207" s="281"/>
      <c r="AT207" s="342"/>
      <c r="AU207" s="342"/>
    </row>
    <row r="208" spans="1:47" x14ac:dyDescent="0.2">
      <c r="A208" s="30"/>
      <c r="B208" s="30"/>
      <c r="C208" s="30"/>
      <c r="D208" s="30"/>
      <c r="E208" s="30"/>
      <c r="F208" s="31"/>
      <c r="G208" s="31"/>
      <c r="H208" s="32"/>
      <c r="I208" s="30"/>
      <c r="J208" s="31"/>
      <c r="K208" s="30"/>
      <c r="L208" s="30"/>
      <c r="M208" s="30"/>
      <c r="N208" s="31"/>
      <c r="O208" s="31"/>
      <c r="P208" s="31"/>
      <c r="Q208" s="33"/>
      <c r="AE208" s="281"/>
      <c r="AF208" s="281"/>
      <c r="AT208" s="342"/>
      <c r="AU208" s="342"/>
    </row>
    <row r="209" spans="1:47" x14ac:dyDescent="0.2">
      <c r="A209" s="30"/>
      <c r="B209" s="30"/>
      <c r="C209" s="30"/>
      <c r="D209" s="30"/>
      <c r="E209" s="30"/>
      <c r="F209" s="31"/>
      <c r="G209" s="31"/>
      <c r="H209" s="32"/>
      <c r="I209" s="30"/>
      <c r="J209" s="31"/>
      <c r="K209" s="30"/>
      <c r="L209" s="30"/>
      <c r="M209" s="30"/>
      <c r="N209" s="31"/>
      <c r="O209" s="31"/>
      <c r="P209" s="31"/>
      <c r="Q209" s="33"/>
      <c r="AE209" s="281"/>
      <c r="AF209" s="281"/>
      <c r="AT209" s="342"/>
      <c r="AU209" s="342"/>
    </row>
    <row r="210" spans="1:47" x14ac:dyDescent="0.2">
      <c r="A210" s="30"/>
      <c r="B210" s="30"/>
      <c r="C210" s="30"/>
      <c r="D210" s="30"/>
      <c r="E210" s="30"/>
      <c r="F210" s="31"/>
      <c r="G210" s="31"/>
      <c r="H210" s="32"/>
      <c r="I210" s="30"/>
      <c r="J210" s="31"/>
      <c r="K210" s="30"/>
      <c r="L210" s="30"/>
      <c r="M210" s="30"/>
      <c r="N210" s="31"/>
      <c r="O210" s="31"/>
      <c r="P210" s="31"/>
      <c r="Q210" s="33"/>
      <c r="AE210" s="281"/>
      <c r="AF210" s="281"/>
      <c r="AT210" s="342"/>
      <c r="AU210" s="342"/>
    </row>
    <row r="211" spans="1:47" x14ac:dyDescent="0.2">
      <c r="A211" s="30"/>
      <c r="B211" s="30"/>
      <c r="C211" s="30"/>
      <c r="D211" s="30"/>
      <c r="E211" s="30"/>
      <c r="F211" s="31"/>
      <c r="G211" s="31"/>
      <c r="H211" s="32"/>
      <c r="I211" s="30"/>
      <c r="J211" s="31"/>
      <c r="K211" s="30"/>
      <c r="L211" s="30"/>
      <c r="M211" s="30"/>
      <c r="N211" s="31"/>
      <c r="O211" s="31"/>
      <c r="P211" s="31"/>
      <c r="Q211" s="33"/>
      <c r="AE211" s="281"/>
      <c r="AF211" s="281"/>
      <c r="AT211" s="342"/>
      <c r="AU211" s="342"/>
    </row>
    <row r="212" spans="1:47" x14ac:dyDescent="0.2">
      <c r="A212" s="30"/>
      <c r="B212" s="30"/>
      <c r="C212" s="30"/>
      <c r="D212" s="30"/>
      <c r="E212" s="30"/>
      <c r="F212" s="31"/>
      <c r="G212" s="31"/>
      <c r="H212" s="32"/>
      <c r="I212" s="30"/>
      <c r="J212" s="31"/>
      <c r="K212" s="30"/>
      <c r="L212" s="30"/>
      <c r="M212" s="30"/>
      <c r="N212" s="31"/>
      <c r="O212" s="31"/>
      <c r="P212" s="31"/>
      <c r="Q212" s="33"/>
      <c r="AE212" s="281"/>
      <c r="AF212" s="281"/>
      <c r="AT212" s="342"/>
      <c r="AU212" s="342"/>
    </row>
    <row r="213" spans="1:47" x14ac:dyDescent="0.2">
      <c r="A213" s="30"/>
      <c r="B213" s="30"/>
      <c r="C213" s="30"/>
      <c r="D213" s="30"/>
      <c r="E213" s="30"/>
      <c r="F213" s="31"/>
      <c r="G213" s="31"/>
      <c r="H213" s="32"/>
      <c r="I213" s="30"/>
      <c r="J213" s="31"/>
      <c r="K213" s="30"/>
      <c r="L213" s="30"/>
      <c r="M213" s="30"/>
      <c r="N213" s="31"/>
      <c r="O213" s="31"/>
      <c r="P213" s="31"/>
      <c r="Q213" s="33"/>
      <c r="AE213" s="281"/>
      <c r="AF213" s="281"/>
      <c r="AT213" s="342"/>
      <c r="AU213" s="342"/>
    </row>
    <row r="214" spans="1:47" x14ac:dyDescent="0.2">
      <c r="A214" s="30"/>
      <c r="B214" s="30"/>
      <c r="C214" s="30"/>
      <c r="D214" s="30"/>
      <c r="E214" s="30"/>
      <c r="F214" s="31"/>
      <c r="G214" s="31"/>
      <c r="H214" s="32"/>
      <c r="I214" s="30"/>
      <c r="J214" s="31"/>
      <c r="K214" s="30"/>
      <c r="L214" s="30"/>
      <c r="M214" s="30"/>
      <c r="N214" s="31"/>
      <c r="O214" s="31"/>
      <c r="P214" s="31"/>
      <c r="Q214" s="33"/>
      <c r="AE214" s="281"/>
      <c r="AF214" s="281"/>
      <c r="AT214" s="342"/>
      <c r="AU214" s="342"/>
    </row>
    <row r="215" spans="1:47" x14ac:dyDescent="0.2">
      <c r="A215" s="30"/>
      <c r="B215" s="30"/>
      <c r="C215" s="30"/>
      <c r="D215" s="30"/>
      <c r="E215" s="30"/>
      <c r="F215" s="31"/>
      <c r="G215" s="31"/>
      <c r="H215" s="32"/>
      <c r="I215" s="30"/>
      <c r="J215" s="31"/>
      <c r="K215" s="30"/>
      <c r="L215" s="30"/>
      <c r="M215" s="30"/>
      <c r="N215" s="31"/>
      <c r="O215" s="31"/>
      <c r="P215" s="31"/>
      <c r="Q215" s="33"/>
      <c r="AE215" s="281"/>
      <c r="AF215" s="281"/>
      <c r="AT215" s="342"/>
      <c r="AU215" s="342"/>
    </row>
    <row r="216" spans="1:47" x14ac:dyDescent="0.2">
      <c r="A216" s="30"/>
      <c r="B216" s="30"/>
      <c r="C216" s="30"/>
      <c r="D216" s="30"/>
      <c r="E216" s="30"/>
      <c r="F216" s="31"/>
      <c r="G216" s="31"/>
      <c r="H216" s="32"/>
      <c r="I216" s="30"/>
      <c r="J216" s="31"/>
      <c r="K216" s="30"/>
      <c r="L216" s="30"/>
      <c r="M216" s="30"/>
      <c r="N216" s="31"/>
      <c r="O216" s="31"/>
      <c r="P216" s="31"/>
      <c r="Q216" s="33"/>
      <c r="AE216" s="281"/>
      <c r="AF216" s="281"/>
      <c r="AT216" s="342"/>
      <c r="AU216" s="342"/>
    </row>
    <row r="217" spans="1:47" x14ac:dyDescent="0.2">
      <c r="A217" s="30"/>
      <c r="B217" s="30"/>
      <c r="C217" s="30"/>
      <c r="D217" s="30"/>
      <c r="E217" s="30"/>
      <c r="F217" s="31"/>
      <c r="G217" s="31"/>
      <c r="H217" s="32"/>
      <c r="I217" s="30"/>
      <c r="J217" s="31"/>
      <c r="K217" s="30"/>
      <c r="L217" s="30"/>
      <c r="M217" s="30"/>
      <c r="N217" s="31"/>
      <c r="O217" s="31"/>
      <c r="P217" s="31"/>
      <c r="Q217" s="33"/>
      <c r="AE217" s="281"/>
      <c r="AF217" s="281"/>
      <c r="AT217" s="342"/>
      <c r="AU217" s="342"/>
    </row>
    <row r="218" spans="1:47" x14ac:dyDescent="0.2">
      <c r="A218" s="30"/>
      <c r="B218" s="30"/>
      <c r="C218" s="30"/>
      <c r="D218" s="30"/>
      <c r="E218" s="30"/>
      <c r="F218" s="31"/>
      <c r="G218" s="31"/>
      <c r="H218" s="32"/>
      <c r="I218" s="30"/>
      <c r="J218" s="31"/>
      <c r="K218" s="30"/>
      <c r="L218" s="30"/>
      <c r="M218" s="30"/>
      <c r="N218" s="31"/>
      <c r="O218" s="31"/>
      <c r="P218" s="31"/>
      <c r="Q218" s="33"/>
      <c r="AE218" s="281"/>
      <c r="AF218" s="281"/>
      <c r="AT218" s="342"/>
      <c r="AU218" s="342"/>
    </row>
    <row r="219" spans="1:47" x14ac:dyDescent="0.2">
      <c r="A219" s="30"/>
      <c r="B219" s="30"/>
      <c r="C219" s="30"/>
      <c r="D219" s="30"/>
      <c r="E219" s="30"/>
      <c r="F219" s="31"/>
      <c r="G219" s="31"/>
      <c r="H219" s="32"/>
      <c r="I219" s="30"/>
      <c r="J219" s="31"/>
      <c r="K219" s="30"/>
      <c r="L219" s="30"/>
      <c r="M219" s="30"/>
      <c r="N219" s="31"/>
      <c r="O219" s="31"/>
      <c r="P219" s="31"/>
      <c r="Q219" s="33"/>
      <c r="AE219" s="281"/>
      <c r="AF219" s="281"/>
      <c r="AT219" s="342"/>
      <c r="AU219" s="342"/>
    </row>
    <row r="220" spans="1:47" x14ac:dyDescent="0.2">
      <c r="A220" s="30"/>
      <c r="B220" s="30"/>
      <c r="C220" s="30"/>
      <c r="D220" s="30"/>
      <c r="E220" s="30"/>
      <c r="F220" s="31"/>
      <c r="G220" s="31"/>
      <c r="H220" s="32"/>
      <c r="I220" s="30"/>
      <c r="J220" s="31"/>
      <c r="K220" s="30"/>
      <c r="L220" s="30"/>
      <c r="M220" s="30"/>
      <c r="N220" s="31"/>
      <c r="O220" s="31"/>
      <c r="P220" s="31"/>
      <c r="Q220" s="33"/>
      <c r="AE220" s="281"/>
      <c r="AF220" s="281"/>
      <c r="AT220" s="342"/>
      <c r="AU220" s="342"/>
    </row>
    <row r="221" spans="1:47" x14ac:dyDescent="0.2">
      <c r="A221" s="30"/>
      <c r="B221" s="30"/>
      <c r="C221" s="30"/>
      <c r="D221" s="30"/>
      <c r="E221" s="30"/>
      <c r="F221" s="31"/>
      <c r="G221" s="31"/>
      <c r="H221" s="32"/>
      <c r="I221" s="30"/>
      <c r="J221" s="31"/>
      <c r="K221" s="30"/>
      <c r="L221" s="30"/>
      <c r="M221" s="30"/>
      <c r="N221" s="31"/>
      <c r="O221" s="31"/>
      <c r="P221" s="31"/>
      <c r="Q221" s="33"/>
      <c r="AE221" s="281"/>
      <c r="AF221" s="281"/>
      <c r="AT221" s="342"/>
      <c r="AU221" s="342"/>
    </row>
    <row r="222" spans="1:47" x14ac:dyDescent="0.2">
      <c r="A222" s="30"/>
      <c r="B222" s="30"/>
      <c r="C222" s="30"/>
      <c r="D222" s="30"/>
      <c r="E222" s="30"/>
      <c r="F222" s="31"/>
      <c r="G222" s="31"/>
      <c r="H222" s="32"/>
      <c r="I222" s="30"/>
      <c r="J222" s="31"/>
      <c r="K222" s="30"/>
      <c r="L222" s="30"/>
      <c r="M222" s="30"/>
      <c r="N222" s="31"/>
      <c r="O222" s="31"/>
      <c r="P222" s="31"/>
      <c r="Q222" s="33"/>
      <c r="AE222" s="281"/>
      <c r="AF222" s="281"/>
      <c r="AT222" s="342"/>
      <c r="AU222" s="342"/>
    </row>
    <row r="223" spans="1:47" x14ac:dyDescent="0.2">
      <c r="A223" s="30"/>
      <c r="B223" s="30"/>
      <c r="C223" s="30"/>
      <c r="D223" s="30"/>
      <c r="E223" s="30"/>
      <c r="F223" s="31"/>
      <c r="G223" s="31"/>
      <c r="H223" s="32"/>
      <c r="I223" s="30"/>
      <c r="J223" s="31"/>
      <c r="K223" s="30"/>
      <c r="L223" s="30"/>
      <c r="M223" s="30"/>
      <c r="N223" s="31"/>
      <c r="O223" s="31"/>
      <c r="P223" s="31"/>
      <c r="Q223" s="33"/>
      <c r="AE223" s="281"/>
      <c r="AF223" s="281"/>
      <c r="AT223" s="342"/>
      <c r="AU223" s="342"/>
    </row>
    <row r="224" spans="1:47" x14ac:dyDescent="0.2">
      <c r="A224" s="30"/>
      <c r="B224" s="30"/>
      <c r="C224" s="30"/>
      <c r="D224" s="30"/>
      <c r="E224" s="30"/>
      <c r="F224" s="31"/>
      <c r="G224" s="31"/>
      <c r="H224" s="32"/>
      <c r="I224" s="30"/>
      <c r="J224" s="31"/>
      <c r="K224" s="30"/>
      <c r="L224" s="30"/>
      <c r="M224" s="30"/>
      <c r="N224" s="31"/>
      <c r="O224" s="31"/>
      <c r="P224" s="31"/>
      <c r="Q224" s="33"/>
      <c r="AE224" s="281"/>
      <c r="AF224" s="281"/>
      <c r="AT224" s="342"/>
      <c r="AU224" s="342"/>
    </row>
    <row r="225" spans="1:47" x14ac:dyDescent="0.2">
      <c r="A225" s="30"/>
      <c r="B225" s="30"/>
      <c r="C225" s="30"/>
      <c r="D225" s="30"/>
      <c r="E225" s="30"/>
      <c r="F225" s="31"/>
      <c r="G225" s="31"/>
      <c r="H225" s="32"/>
      <c r="I225" s="30"/>
      <c r="J225" s="31"/>
      <c r="K225" s="30"/>
      <c r="L225" s="30"/>
      <c r="M225" s="30"/>
      <c r="N225" s="31"/>
      <c r="O225" s="31"/>
      <c r="P225" s="31"/>
      <c r="Q225" s="33"/>
      <c r="AE225" s="281"/>
      <c r="AF225" s="281"/>
      <c r="AT225" s="342"/>
      <c r="AU225" s="342"/>
    </row>
    <row r="226" spans="1:47" x14ac:dyDescent="0.2">
      <c r="A226" s="30"/>
      <c r="B226" s="30"/>
      <c r="C226" s="30"/>
      <c r="D226" s="30"/>
      <c r="E226" s="30"/>
      <c r="F226" s="31"/>
      <c r="G226" s="31"/>
      <c r="H226" s="32"/>
      <c r="I226" s="30"/>
      <c r="J226" s="31"/>
      <c r="K226" s="30"/>
      <c r="L226" s="30"/>
      <c r="M226" s="30"/>
      <c r="N226" s="31"/>
      <c r="O226" s="31"/>
      <c r="P226" s="31"/>
      <c r="Q226" s="33"/>
      <c r="AE226" s="281"/>
      <c r="AF226" s="281"/>
      <c r="AT226" s="342"/>
      <c r="AU226" s="342"/>
    </row>
    <row r="227" spans="1:47" x14ac:dyDescent="0.2">
      <c r="A227" s="30"/>
      <c r="B227" s="30"/>
      <c r="C227" s="30"/>
      <c r="D227" s="30"/>
      <c r="E227" s="30"/>
      <c r="F227" s="31"/>
      <c r="G227" s="31"/>
      <c r="H227" s="32"/>
      <c r="I227" s="30"/>
      <c r="J227" s="31"/>
      <c r="K227" s="30"/>
      <c r="L227" s="30"/>
      <c r="M227" s="30"/>
      <c r="N227" s="31"/>
      <c r="O227" s="31"/>
      <c r="P227" s="31"/>
      <c r="Q227" s="33"/>
      <c r="AE227" s="281"/>
      <c r="AF227" s="281"/>
      <c r="AT227" s="342"/>
      <c r="AU227" s="342"/>
    </row>
    <row r="228" spans="1:47" x14ac:dyDescent="0.2">
      <c r="A228" s="30"/>
      <c r="B228" s="30"/>
      <c r="C228" s="30"/>
      <c r="D228" s="30"/>
      <c r="E228" s="30"/>
      <c r="F228" s="31"/>
      <c r="G228" s="31"/>
      <c r="H228" s="32"/>
      <c r="I228" s="30"/>
      <c r="J228" s="31"/>
      <c r="K228" s="30"/>
      <c r="L228" s="30"/>
      <c r="M228" s="30"/>
      <c r="N228" s="31"/>
      <c r="O228" s="31"/>
      <c r="P228" s="31"/>
      <c r="Q228" s="33"/>
      <c r="AE228" s="281"/>
      <c r="AF228" s="281"/>
      <c r="AT228" s="342"/>
      <c r="AU228" s="342"/>
    </row>
    <row r="229" spans="1:47" x14ac:dyDescent="0.2">
      <c r="A229" s="30"/>
      <c r="B229" s="30"/>
      <c r="C229" s="30"/>
      <c r="D229" s="30"/>
      <c r="E229" s="30"/>
      <c r="F229" s="31"/>
      <c r="G229" s="31"/>
      <c r="H229" s="32"/>
      <c r="I229" s="30"/>
      <c r="J229" s="31"/>
      <c r="K229" s="30"/>
      <c r="L229" s="30"/>
      <c r="M229" s="30"/>
      <c r="N229" s="31"/>
      <c r="O229" s="31"/>
      <c r="P229" s="31"/>
      <c r="Q229" s="33"/>
      <c r="AE229" s="281"/>
      <c r="AF229" s="281"/>
      <c r="AT229" s="342"/>
      <c r="AU229" s="342"/>
    </row>
    <row r="230" spans="1:47" x14ac:dyDescent="0.2">
      <c r="A230" s="30"/>
      <c r="B230" s="30"/>
      <c r="C230" s="30"/>
      <c r="D230" s="30"/>
      <c r="E230" s="30"/>
      <c r="F230" s="31"/>
      <c r="G230" s="31"/>
      <c r="H230" s="32"/>
      <c r="I230" s="30"/>
      <c r="J230" s="31"/>
      <c r="K230" s="30"/>
      <c r="L230" s="30"/>
      <c r="M230" s="30"/>
      <c r="N230" s="31"/>
      <c r="O230" s="31"/>
      <c r="P230" s="31"/>
      <c r="Q230" s="33"/>
      <c r="AE230" s="281"/>
      <c r="AF230" s="281"/>
      <c r="AT230" s="342"/>
      <c r="AU230" s="342"/>
    </row>
    <row r="231" spans="1:47" x14ac:dyDescent="0.2">
      <c r="A231" s="30"/>
      <c r="B231" s="30"/>
      <c r="C231" s="30"/>
      <c r="D231" s="30"/>
      <c r="E231" s="30"/>
      <c r="F231" s="31"/>
      <c r="G231" s="31"/>
      <c r="H231" s="32"/>
      <c r="I231" s="30"/>
      <c r="J231" s="31"/>
      <c r="K231" s="30"/>
      <c r="L231" s="30"/>
      <c r="M231" s="30"/>
      <c r="N231" s="31"/>
      <c r="O231" s="31"/>
      <c r="P231" s="31"/>
      <c r="Q231" s="33"/>
      <c r="AE231" s="281"/>
      <c r="AF231" s="281"/>
      <c r="AT231" s="342"/>
      <c r="AU231" s="342"/>
    </row>
    <row r="232" spans="1:47" x14ac:dyDescent="0.2">
      <c r="A232" s="30"/>
      <c r="B232" s="30"/>
      <c r="C232" s="30"/>
      <c r="D232" s="30"/>
      <c r="E232" s="30"/>
      <c r="F232" s="31"/>
      <c r="G232" s="31"/>
      <c r="H232" s="32"/>
      <c r="I232" s="30"/>
      <c r="J232" s="31"/>
      <c r="K232" s="30"/>
      <c r="L232" s="30"/>
      <c r="M232" s="30"/>
      <c r="N232" s="31"/>
      <c r="O232" s="31"/>
      <c r="P232" s="31"/>
      <c r="Q232" s="33"/>
      <c r="AE232" s="281"/>
      <c r="AF232" s="281"/>
      <c r="AT232" s="342"/>
      <c r="AU232" s="342"/>
    </row>
    <row r="233" spans="1:47" x14ac:dyDescent="0.2">
      <c r="A233" s="30"/>
      <c r="B233" s="30"/>
      <c r="C233" s="30"/>
      <c r="D233" s="30"/>
      <c r="E233" s="30"/>
      <c r="F233" s="31"/>
      <c r="G233" s="31"/>
      <c r="H233" s="32"/>
      <c r="I233" s="30"/>
      <c r="J233" s="31"/>
      <c r="K233" s="30"/>
      <c r="L233" s="30"/>
      <c r="M233" s="30"/>
      <c r="N233" s="31"/>
      <c r="O233" s="31"/>
      <c r="P233" s="31"/>
      <c r="Q233" s="33"/>
      <c r="AE233" s="281"/>
      <c r="AF233" s="281"/>
      <c r="AT233" s="342"/>
      <c r="AU233" s="342"/>
    </row>
    <row r="234" spans="1:47" x14ac:dyDescent="0.2">
      <c r="A234" s="30"/>
      <c r="B234" s="30"/>
      <c r="C234" s="30"/>
      <c r="D234" s="30"/>
      <c r="E234" s="30"/>
      <c r="F234" s="31"/>
      <c r="G234" s="31"/>
      <c r="H234" s="32"/>
      <c r="I234" s="30"/>
      <c r="J234" s="31"/>
      <c r="K234" s="30"/>
      <c r="L234" s="30"/>
      <c r="M234" s="30"/>
      <c r="N234" s="31"/>
      <c r="O234" s="31"/>
      <c r="P234" s="31"/>
      <c r="Q234" s="33"/>
      <c r="AE234" s="281"/>
      <c r="AF234" s="281"/>
      <c r="AT234" s="342"/>
      <c r="AU234" s="342"/>
    </row>
    <row r="235" spans="1:47" x14ac:dyDescent="0.2">
      <c r="A235" s="30"/>
      <c r="B235" s="30"/>
      <c r="C235" s="30"/>
      <c r="D235" s="30"/>
      <c r="E235" s="30"/>
      <c r="F235" s="31"/>
      <c r="G235" s="31"/>
      <c r="H235" s="32"/>
      <c r="I235" s="30"/>
      <c r="J235" s="31"/>
      <c r="K235" s="30"/>
      <c r="L235" s="30"/>
      <c r="M235" s="30"/>
      <c r="N235" s="31"/>
      <c r="O235" s="31"/>
      <c r="P235" s="31"/>
      <c r="Q235" s="33"/>
      <c r="AE235" s="281"/>
      <c r="AF235" s="281"/>
      <c r="AT235" s="342"/>
      <c r="AU235" s="342"/>
    </row>
    <row r="236" spans="1:47" x14ac:dyDescent="0.2">
      <c r="A236" s="30"/>
      <c r="B236" s="30"/>
      <c r="C236" s="30"/>
      <c r="D236" s="30"/>
      <c r="E236" s="30"/>
      <c r="F236" s="31"/>
      <c r="G236" s="31"/>
      <c r="H236" s="32"/>
      <c r="I236" s="30"/>
      <c r="J236" s="31"/>
      <c r="K236" s="30"/>
      <c r="L236" s="30"/>
      <c r="M236" s="30"/>
      <c r="N236" s="31"/>
      <c r="O236" s="31"/>
      <c r="P236" s="31"/>
      <c r="Q236" s="33"/>
      <c r="AE236" s="281"/>
      <c r="AF236" s="281"/>
      <c r="AT236" s="342"/>
      <c r="AU236" s="342"/>
    </row>
    <row r="237" spans="1:47" x14ac:dyDescent="0.2">
      <c r="A237" s="30"/>
      <c r="B237" s="30"/>
      <c r="C237" s="30"/>
      <c r="D237" s="30"/>
      <c r="E237" s="30"/>
      <c r="F237" s="31"/>
      <c r="G237" s="31"/>
      <c r="H237" s="32"/>
      <c r="I237" s="30"/>
      <c r="J237" s="31"/>
      <c r="K237" s="30"/>
      <c r="L237" s="30"/>
      <c r="M237" s="30"/>
      <c r="N237" s="31"/>
      <c r="O237" s="31"/>
      <c r="P237" s="31"/>
      <c r="Q237" s="33"/>
      <c r="AE237" s="281"/>
      <c r="AF237" s="281"/>
      <c r="AT237" s="342"/>
      <c r="AU237" s="342"/>
    </row>
    <row r="238" spans="1:47" x14ac:dyDescent="0.2">
      <c r="A238" s="30"/>
      <c r="B238" s="30"/>
      <c r="C238" s="30"/>
      <c r="D238" s="30"/>
      <c r="E238" s="30"/>
      <c r="F238" s="31"/>
      <c r="G238" s="31"/>
      <c r="H238" s="32"/>
      <c r="I238" s="30"/>
      <c r="J238" s="31"/>
      <c r="K238" s="30"/>
      <c r="L238" s="30"/>
      <c r="M238" s="30"/>
      <c r="N238" s="31"/>
      <c r="O238" s="31"/>
      <c r="P238" s="31"/>
      <c r="Q238" s="33"/>
      <c r="AE238" s="281"/>
      <c r="AF238" s="281"/>
      <c r="AT238" s="342"/>
      <c r="AU238" s="342"/>
    </row>
    <row r="239" spans="1:47" x14ac:dyDescent="0.2">
      <c r="A239" s="30"/>
      <c r="B239" s="30"/>
      <c r="C239" s="30"/>
      <c r="D239" s="30"/>
      <c r="E239" s="30"/>
      <c r="F239" s="31"/>
      <c r="G239" s="31"/>
      <c r="H239" s="32"/>
      <c r="I239" s="30"/>
      <c r="J239" s="31"/>
      <c r="K239" s="30"/>
      <c r="L239" s="30"/>
      <c r="M239" s="30"/>
      <c r="N239" s="31"/>
      <c r="O239" s="31"/>
      <c r="P239" s="31"/>
      <c r="Q239" s="33"/>
      <c r="AE239" s="281"/>
      <c r="AF239" s="281"/>
      <c r="AT239" s="342"/>
      <c r="AU239" s="342"/>
    </row>
    <row r="240" spans="1:47" x14ac:dyDescent="0.2">
      <c r="A240" s="30"/>
      <c r="B240" s="30"/>
      <c r="C240" s="30"/>
      <c r="D240" s="30"/>
      <c r="E240" s="30"/>
      <c r="F240" s="31"/>
      <c r="G240" s="31"/>
      <c r="H240" s="32"/>
      <c r="I240" s="30"/>
      <c r="J240" s="31"/>
      <c r="K240" s="30"/>
      <c r="L240" s="30"/>
      <c r="M240" s="30"/>
      <c r="N240" s="31"/>
      <c r="O240" s="31"/>
      <c r="P240" s="31"/>
      <c r="Q240" s="33"/>
      <c r="AE240" s="281"/>
      <c r="AF240" s="281"/>
      <c r="AT240" s="342"/>
      <c r="AU240" s="342"/>
    </row>
    <row r="241" spans="1:47" x14ac:dyDescent="0.2">
      <c r="A241" s="30"/>
      <c r="B241" s="30"/>
      <c r="C241" s="30"/>
      <c r="D241" s="30"/>
      <c r="E241" s="30"/>
      <c r="F241" s="31"/>
      <c r="G241" s="31"/>
      <c r="H241" s="32"/>
      <c r="I241" s="30"/>
      <c r="J241" s="31"/>
      <c r="K241" s="30"/>
      <c r="L241" s="30"/>
      <c r="M241" s="30"/>
      <c r="N241" s="31"/>
      <c r="O241" s="31"/>
      <c r="P241" s="31"/>
      <c r="Q241" s="33"/>
      <c r="AE241" s="281"/>
      <c r="AF241" s="281"/>
      <c r="AT241" s="342"/>
      <c r="AU241" s="342"/>
    </row>
    <row r="242" spans="1:47" x14ac:dyDescent="0.2">
      <c r="A242" s="30"/>
      <c r="B242" s="30"/>
      <c r="C242" s="30"/>
      <c r="D242" s="30"/>
      <c r="E242" s="30"/>
      <c r="F242" s="31"/>
      <c r="G242" s="31"/>
      <c r="H242" s="32"/>
      <c r="I242" s="30"/>
      <c r="J242" s="31"/>
      <c r="K242" s="30"/>
      <c r="L242" s="30"/>
      <c r="M242" s="30"/>
      <c r="N242" s="31"/>
      <c r="O242" s="31"/>
      <c r="P242" s="31"/>
      <c r="Q242" s="33"/>
      <c r="AE242" s="281"/>
      <c r="AF242" s="281"/>
      <c r="AT242" s="342"/>
      <c r="AU242" s="342"/>
    </row>
    <row r="243" spans="1:47" x14ac:dyDescent="0.2">
      <c r="A243" s="30"/>
      <c r="B243" s="30"/>
      <c r="C243" s="30"/>
      <c r="D243" s="30"/>
      <c r="E243" s="30"/>
      <c r="F243" s="31"/>
      <c r="G243" s="31"/>
      <c r="H243" s="32"/>
      <c r="I243" s="30"/>
      <c r="J243" s="31"/>
      <c r="K243" s="30"/>
      <c r="L243" s="30"/>
      <c r="M243" s="30"/>
      <c r="N243" s="31"/>
      <c r="O243" s="31"/>
      <c r="P243" s="31"/>
      <c r="Q243" s="33"/>
      <c r="AE243" s="281"/>
      <c r="AF243" s="281"/>
      <c r="AT243" s="342"/>
      <c r="AU243" s="342"/>
    </row>
    <row r="244" spans="1:47" x14ac:dyDescent="0.2">
      <c r="A244" s="30"/>
      <c r="B244" s="30"/>
      <c r="C244" s="30"/>
      <c r="D244" s="30"/>
      <c r="E244" s="30"/>
      <c r="F244" s="31"/>
      <c r="G244" s="31"/>
      <c r="H244" s="32"/>
      <c r="I244" s="30"/>
      <c r="J244" s="31"/>
      <c r="K244" s="30"/>
      <c r="L244" s="30"/>
      <c r="M244" s="30"/>
      <c r="N244" s="31"/>
      <c r="O244" s="31"/>
      <c r="P244" s="31"/>
      <c r="Q244" s="33"/>
      <c r="AE244" s="281"/>
      <c r="AF244" s="281"/>
      <c r="AT244" s="342"/>
      <c r="AU244" s="342"/>
    </row>
    <row r="245" spans="1:47" x14ac:dyDescent="0.2">
      <c r="A245" s="30"/>
      <c r="B245" s="30"/>
      <c r="C245" s="30"/>
      <c r="D245" s="30"/>
      <c r="E245" s="30"/>
      <c r="F245" s="31"/>
      <c r="G245" s="31"/>
      <c r="H245" s="32"/>
      <c r="I245" s="30"/>
      <c r="J245" s="31"/>
      <c r="K245" s="30"/>
      <c r="L245" s="30"/>
      <c r="M245" s="30"/>
      <c r="N245" s="31"/>
      <c r="O245" s="31"/>
      <c r="P245" s="31"/>
      <c r="Q245" s="33"/>
      <c r="AE245" s="281"/>
      <c r="AF245" s="281"/>
      <c r="AT245" s="342"/>
      <c r="AU245" s="342"/>
    </row>
    <row r="246" spans="1:47" x14ac:dyDescent="0.2">
      <c r="A246" s="30"/>
      <c r="B246" s="30"/>
      <c r="C246" s="30"/>
      <c r="D246" s="30"/>
      <c r="E246" s="30"/>
      <c r="F246" s="31"/>
      <c r="G246" s="31"/>
      <c r="H246" s="32"/>
      <c r="I246" s="30"/>
      <c r="J246" s="31"/>
      <c r="K246" s="30"/>
      <c r="L246" s="30"/>
      <c r="M246" s="30"/>
      <c r="N246" s="31"/>
      <c r="O246" s="31"/>
      <c r="P246" s="31"/>
      <c r="Q246" s="33"/>
      <c r="AE246" s="281"/>
      <c r="AF246" s="281"/>
      <c r="AT246" s="342"/>
      <c r="AU246" s="342"/>
    </row>
    <row r="247" spans="1:47" x14ac:dyDescent="0.2">
      <c r="A247" s="30"/>
      <c r="B247" s="30"/>
      <c r="C247" s="30"/>
      <c r="D247" s="30"/>
      <c r="E247" s="30"/>
      <c r="F247" s="31"/>
      <c r="G247" s="31"/>
      <c r="H247" s="32"/>
      <c r="I247" s="30"/>
      <c r="J247" s="31"/>
      <c r="K247" s="30"/>
      <c r="L247" s="30"/>
      <c r="M247" s="30"/>
      <c r="N247" s="31"/>
      <c r="O247" s="31"/>
      <c r="P247" s="31"/>
      <c r="Q247" s="33"/>
      <c r="AE247" s="281"/>
      <c r="AF247" s="281"/>
      <c r="AT247" s="342"/>
      <c r="AU247" s="342"/>
    </row>
    <row r="248" spans="1:47" x14ac:dyDescent="0.2">
      <c r="A248" s="30"/>
      <c r="B248" s="30"/>
      <c r="C248" s="30"/>
      <c r="D248" s="30"/>
      <c r="E248" s="30"/>
      <c r="F248" s="31"/>
      <c r="G248" s="31"/>
      <c r="H248" s="32"/>
      <c r="I248" s="30"/>
      <c r="J248" s="31"/>
      <c r="K248" s="30"/>
      <c r="L248" s="30"/>
      <c r="M248" s="30"/>
      <c r="N248" s="31"/>
      <c r="O248" s="31"/>
      <c r="P248" s="31"/>
      <c r="Q248" s="33"/>
      <c r="AE248" s="281"/>
      <c r="AF248" s="281"/>
      <c r="AT248" s="342"/>
      <c r="AU248" s="342"/>
    </row>
    <row r="249" spans="1:47" x14ac:dyDescent="0.2">
      <c r="A249" s="30"/>
      <c r="B249" s="30"/>
      <c r="C249" s="30"/>
      <c r="D249" s="30"/>
      <c r="E249" s="30"/>
      <c r="F249" s="31"/>
      <c r="G249" s="31"/>
      <c r="H249" s="32"/>
      <c r="I249" s="30"/>
      <c r="J249" s="31"/>
      <c r="K249" s="30"/>
      <c r="L249" s="30"/>
      <c r="M249" s="30"/>
      <c r="N249" s="31"/>
      <c r="O249" s="31"/>
      <c r="P249" s="31"/>
      <c r="Q249" s="33"/>
      <c r="AE249" s="281"/>
      <c r="AF249" s="281"/>
      <c r="AT249" s="342"/>
      <c r="AU249" s="342"/>
    </row>
    <row r="250" spans="1:47" x14ac:dyDescent="0.2">
      <c r="A250" s="30"/>
      <c r="B250" s="30"/>
      <c r="C250" s="30"/>
      <c r="D250" s="30"/>
      <c r="E250" s="30"/>
      <c r="F250" s="31"/>
      <c r="G250" s="31"/>
      <c r="H250" s="32"/>
      <c r="I250" s="30"/>
      <c r="J250" s="31"/>
      <c r="K250" s="30"/>
      <c r="L250" s="30"/>
      <c r="M250" s="30"/>
      <c r="N250" s="31"/>
      <c r="O250" s="31"/>
      <c r="P250" s="31"/>
      <c r="Q250" s="33"/>
      <c r="AE250" s="281"/>
      <c r="AF250" s="281"/>
      <c r="AT250" s="342"/>
      <c r="AU250" s="342"/>
    </row>
    <row r="251" spans="1:47" x14ac:dyDescent="0.2">
      <c r="A251" s="30"/>
      <c r="B251" s="30"/>
      <c r="C251" s="30"/>
      <c r="D251" s="30"/>
      <c r="E251" s="30"/>
      <c r="F251" s="31"/>
      <c r="G251" s="31"/>
      <c r="H251" s="32"/>
      <c r="I251" s="30"/>
      <c r="J251" s="31"/>
      <c r="K251" s="30"/>
      <c r="L251" s="30"/>
      <c r="M251" s="30"/>
      <c r="N251" s="31"/>
      <c r="O251" s="31"/>
      <c r="P251" s="31"/>
      <c r="Q251" s="33"/>
      <c r="AE251" s="281"/>
      <c r="AF251" s="281"/>
      <c r="AT251" s="342"/>
      <c r="AU251" s="342"/>
    </row>
    <row r="252" spans="1:47" x14ac:dyDescent="0.2">
      <c r="A252" s="30"/>
      <c r="B252" s="30"/>
      <c r="C252" s="30"/>
      <c r="D252" s="30"/>
      <c r="E252" s="30"/>
      <c r="F252" s="31"/>
      <c r="G252" s="31"/>
      <c r="H252" s="32"/>
      <c r="I252" s="30"/>
      <c r="J252" s="31"/>
      <c r="K252" s="30"/>
      <c r="L252" s="30"/>
      <c r="M252" s="30"/>
      <c r="N252" s="31"/>
      <c r="O252" s="31"/>
      <c r="P252" s="31"/>
      <c r="Q252" s="33"/>
      <c r="AE252" s="281"/>
      <c r="AF252" s="281"/>
      <c r="AT252" s="342"/>
      <c r="AU252" s="342"/>
    </row>
    <row r="253" spans="1:47" x14ac:dyDescent="0.2">
      <c r="A253" s="30"/>
      <c r="B253" s="30"/>
      <c r="C253" s="30"/>
      <c r="D253" s="30"/>
      <c r="E253" s="30"/>
      <c r="F253" s="31"/>
      <c r="G253" s="31"/>
      <c r="H253" s="32"/>
      <c r="I253" s="30"/>
      <c r="J253" s="31"/>
      <c r="K253" s="30"/>
      <c r="L253" s="30"/>
      <c r="M253" s="30"/>
      <c r="N253" s="31"/>
      <c r="O253" s="31"/>
      <c r="P253" s="31"/>
      <c r="Q253" s="33"/>
      <c r="AE253" s="281"/>
      <c r="AF253" s="281"/>
      <c r="AT253" s="342"/>
      <c r="AU253" s="342"/>
    </row>
    <row r="254" spans="1:47" x14ac:dyDescent="0.2">
      <c r="A254" s="30"/>
      <c r="B254" s="30"/>
      <c r="C254" s="30"/>
      <c r="D254" s="30"/>
      <c r="E254" s="30"/>
      <c r="F254" s="31"/>
      <c r="G254" s="31"/>
      <c r="H254" s="32"/>
      <c r="I254" s="30"/>
      <c r="J254" s="31"/>
      <c r="K254" s="30"/>
      <c r="L254" s="30"/>
      <c r="M254" s="30"/>
      <c r="N254" s="31"/>
      <c r="O254" s="31"/>
      <c r="P254" s="31"/>
      <c r="Q254" s="33"/>
      <c r="AE254" s="281"/>
      <c r="AF254" s="281"/>
      <c r="AT254" s="342"/>
      <c r="AU254" s="342"/>
    </row>
    <row r="255" spans="1:47" x14ac:dyDescent="0.2">
      <c r="A255" s="30"/>
      <c r="B255" s="30"/>
      <c r="C255" s="30"/>
      <c r="D255" s="30"/>
      <c r="E255" s="30"/>
      <c r="F255" s="31"/>
      <c r="G255" s="31"/>
      <c r="H255" s="32"/>
      <c r="I255" s="30"/>
      <c r="J255" s="31"/>
      <c r="K255" s="30"/>
      <c r="L255" s="30"/>
      <c r="M255" s="30"/>
      <c r="N255" s="31"/>
      <c r="O255" s="31"/>
      <c r="P255" s="31"/>
      <c r="Q255" s="33"/>
      <c r="AE255" s="281"/>
      <c r="AF255" s="281"/>
      <c r="AT255" s="342"/>
      <c r="AU255" s="342"/>
    </row>
    <row r="256" spans="1:47" x14ac:dyDescent="0.2">
      <c r="A256" s="30"/>
      <c r="B256" s="30"/>
      <c r="C256" s="30"/>
      <c r="D256" s="30"/>
      <c r="E256" s="30"/>
      <c r="F256" s="31"/>
      <c r="G256" s="31"/>
      <c r="H256" s="32"/>
      <c r="I256" s="30"/>
      <c r="J256" s="31"/>
      <c r="K256" s="30"/>
      <c r="L256" s="30"/>
      <c r="M256" s="30"/>
      <c r="N256" s="31"/>
      <c r="O256" s="31"/>
      <c r="P256" s="31"/>
      <c r="Q256" s="33"/>
      <c r="AE256" s="281"/>
      <c r="AF256" s="281"/>
      <c r="AT256" s="342"/>
      <c r="AU256" s="342"/>
    </row>
    <row r="257" spans="1:47" x14ac:dyDescent="0.2">
      <c r="A257" s="30"/>
      <c r="B257" s="30"/>
      <c r="C257" s="30"/>
      <c r="D257" s="30"/>
      <c r="E257" s="30"/>
      <c r="F257" s="31"/>
      <c r="G257" s="31"/>
      <c r="H257" s="32"/>
      <c r="I257" s="30"/>
      <c r="J257" s="31"/>
      <c r="K257" s="30"/>
      <c r="L257" s="30"/>
      <c r="M257" s="30"/>
      <c r="N257" s="31"/>
      <c r="O257" s="31"/>
      <c r="P257" s="31"/>
      <c r="Q257" s="33"/>
      <c r="AE257" s="281"/>
      <c r="AF257" s="281"/>
      <c r="AT257" s="342"/>
      <c r="AU257" s="342"/>
    </row>
    <row r="258" spans="1:47" x14ac:dyDescent="0.2">
      <c r="A258" s="30"/>
      <c r="B258" s="30"/>
      <c r="C258" s="30"/>
      <c r="D258" s="30"/>
      <c r="E258" s="30"/>
      <c r="F258" s="31"/>
      <c r="G258" s="31"/>
      <c r="H258" s="32"/>
      <c r="I258" s="30"/>
      <c r="J258" s="31"/>
      <c r="K258" s="30"/>
      <c r="L258" s="30"/>
      <c r="M258" s="30"/>
      <c r="N258" s="31"/>
      <c r="O258" s="31"/>
      <c r="P258" s="31"/>
      <c r="Q258" s="33"/>
      <c r="AE258" s="281"/>
      <c r="AF258" s="281"/>
      <c r="AT258" s="342"/>
      <c r="AU258" s="342"/>
    </row>
    <row r="259" spans="1:47" x14ac:dyDescent="0.2">
      <c r="A259" s="30"/>
      <c r="B259" s="30"/>
      <c r="C259" s="30"/>
      <c r="D259" s="30"/>
      <c r="E259" s="30"/>
      <c r="F259" s="31"/>
      <c r="G259" s="31"/>
      <c r="H259" s="32"/>
      <c r="I259" s="30"/>
      <c r="J259" s="31"/>
      <c r="K259" s="30"/>
      <c r="L259" s="30"/>
      <c r="M259" s="30"/>
      <c r="N259" s="31"/>
      <c r="O259" s="31"/>
      <c r="P259" s="31"/>
      <c r="Q259" s="33"/>
      <c r="AE259" s="281"/>
      <c r="AF259" s="281"/>
      <c r="AT259" s="342"/>
      <c r="AU259" s="342"/>
    </row>
    <row r="260" spans="1:47" x14ac:dyDescent="0.2">
      <c r="A260" s="30"/>
      <c r="B260" s="30"/>
      <c r="C260" s="30"/>
      <c r="D260" s="30"/>
      <c r="E260" s="30"/>
      <c r="F260" s="31"/>
      <c r="G260" s="31"/>
      <c r="H260" s="32"/>
      <c r="I260" s="30"/>
      <c r="J260" s="31"/>
      <c r="K260" s="30"/>
      <c r="L260" s="30"/>
      <c r="M260" s="30"/>
      <c r="N260" s="31"/>
      <c r="O260" s="31"/>
      <c r="P260" s="31"/>
      <c r="Q260" s="33"/>
      <c r="AE260" s="281"/>
      <c r="AF260" s="281"/>
      <c r="AT260" s="342"/>
      <c r="AU260" s="342"/>
    </row>
    <row r="261" spans="1:47" x14ac:dyDescent="0.2">
      <c r="A261" s="30"/>
      <c r="B261" s="30"/>
      <c r="C261" s="30"/>
      <c r="D261" s="30"/>
      <c r="E261" s="30"/>
      <c r="F261" s="31"/>
      <c r="G261" s="31"/>
      <c r="H261" s="32"/>
      <c r="I261" s="30"/>
      <c r="J261" s="31"/>
      <c r="K261" s="30"/>
      <c r="L261" s="30"/>
      <c r="M261" s="30"/>
      <c r="N261" s="31"/>
      <c r="O261" s="31"/>
      <c r="P261" s="31"/>
      <c r="Q261" s="33"/>
      <c r="AE261" s="281"/>
      <c r="AF261" s="281"/>
      <c r="AT261" s="342"/>
      <c r="AU261" s="342"/>
    </row>
    <row r="262" spans="1:47" x14ac:dyDescent="0.2">
      <c r="A262" s="30"/>
      <c r="B262" s="30"/>
      <c r="C262" s="30"/>
      <c r="D262" s="30"/>
      <c r="E262" s="30"/>
      <c r="F262" s="31"/>
      <c r="G262" s="31"/>
      <c r="H262" s="32"/>
      <c r="I262" s="30"/>
      <c r="J262" s="31"/>
      <c r="K262" s="30"/>
      <c r="L262" s="30"/>
      <c r="M262" s="30"/>
      <c r="N262" s="31"/>
      <c r="O262" s="31"/>
      <c r="P262" s="31"/>
      <c r="Q262" s="33"/>
      <c r="AE262" s="281"/>
      <c r="AF262" s="281"/>
      <c r="AT262" s="342"/>
      <c r="AU262" s="342"/>
    </row>
    <row r="263" spans="1:47" x14ac:dyDescent="0.2">
      <c r="A263" s="30"/>
      <c r="B263" s="30"/>
      <c r="C263" s="30"/>
      <c r="D263" s="30"/>
      <c r="E263" s="30"/>
      <c r="F263" s="31"/>
      <c r="G263" s="31"/>
      <c r="H263" s="32"/>
      <c r="I263" s="30"/>
      <c r="J263" s="31"/>
      <c r="K263" s="30"/>
      <c r="L263" s="30"/>
      <c r="M263" s="30"/>
      <c r="N263" s="31"/>
      <c r="O263" s="31"/>
      <c r="P263" s="31"/>
      <c r="Q263" s="33"/>
      <c r="AE263" s="281"/>
      <c r="AF263" s="281"/>
      <c r="AT263" s="342"/>
      <c r="AU263" s="342"/>
    </row>
    <row r="264" spans="1:47" x14ac:dyDescent="0.2">
      <c r="A264" s="30"/>
      <c r="B264" s="30"/>
      <c r="C264" s="30"/>
      <c r="D264" s="30"/>
      <c r="E264" s="30"/>
      <c r="F264" s="31"/>
      <c r="G264" s="31"/>
      <c r="H264" s="32"/>
      <c r="I264" s="30"/>
      <c r="J264" s="31"/>
      <c r="K264" s="30"/>
      <c r="L264" s="30"/>
      <c r="M264" s="30"/>
      <c r="N264" s="31"/>
      <c r="O264" s="31"/>
      <c r="P264" s="31"/>
      <c r="Q264" s="33"/>
      <c r="AE264" s="281"/>
      <c r="AF264" s="281"/>
      <c r="AT264" s="342"/>
      <c r="AU264" s="342"/>
    </row>
    <row r="265" spans="1:47" x14ac:dyDescent="0.2">
      <c r="A265" s="30"/>
      <c r="B265" s="30"/>
      <c r="C265" s="30"/>
      <c r="D265" s="30"/>
      <c r="E265" s="30"/>
      <c r="F265" s="31"/>
      <c r="G265" s="31"/>
      <c r="H265" s="32"/>
      <c r="I265" s="30"/>
      <c r="J265" s="31"/>
      <c r="K265" s="30"/>
      <c r="L265" s="30"/>
      <c r="M265" s="30"/>
      <c r="N265" s="31"/>
      <c r="O265" s="31"/>
      <c r="P265" s="31"/>
      <c r="Q265" s="33"/>
      <c r="AE265" s="281"/>
      <c r="AF265" s="281"/>
      <c r="AT265" s="342"/>
      <c r="AU265" s="342"/>
    </row>
    <row r="266" spans="1:47" x14ac:dyDescent="0.2">
      <c r="A266" s="30"/>
      <c r="B266" s="30"/>
      <c r="C266" s="30"/>
      <c r="D266" s="30"/>
      <c r="E266" s="30"/>
      <c r="F266" s="31"/>
      <c r="G266" s="31"/>
      <c r="H266" s="32"/>
      <c r="I266" s="30"/>
      <c r="J266" s="31"/>
      <c r="K266" s="30"/>
      <c r="L266" s="30"/>
      <c r="M266" s="30"/>
      <c r="N266" s="31"/>
      <c r="O266" s="31"/>
      <c r="P266" s="31"/>
      <c r="Q266" s="33"/>
      <c r="AE266" s="281"/>
      <c r="AF266" s="281"/>
      <c r="AT266" s="342"/>
      <c r="AU266" s="342"/>
    </row>
    <row r="267" spans="1:47" x14ac:dyDescent="0.2">
      <c r="A267" s="30"/>
      <c r="B267" s="30"/>
      <c r="C267" s="30"/>
      <c r="D267" s="30"/>
      <c r="E267" s="30"/>
      <c r="F267" s="31"/>
      <c r="G267" s="31"/>
      <c r="H267" s="32"/>
      <c r="I267" s="30"/>
      <c r="J267" s="31"/>
      <c r="K267" s="30"/>
      <c r="L267" s="30"/>
      <c r="M267" s="30"/>
      <c r="N267" s="31"/>
      <c r="O267" s="31"/>
      <c r="P267" s="31"/>
      <c r="Q267" s="33"/>
      <c r="AE267" s="281"/>
      <c r="AF267" s="281"/>
      <c r="AT267" s="342"/>
      <c r="AU267" s="342"/>
    </row>
    <row r="268" spans="1:47" x14ac:dyDescent="0.2">
      <c r="A268" s="30"/>
      <c r="B268" s="30"/>
      <c r="C268" s="30"/>
      <c r="D268" s="30"/>
      <c r="E268" s="30"/>
      <c r="F268" s="31"/>
      <c r="G268" s="31"/>
      <c r="H268" s="32"/>
      <c r="I268" s="30"/>
      <c r="J268" s="31"/>
      <c r="K268" s="30"/>
      <c r="L268" s="30"/>
      <c r="M268" s="30"/>
      <c r="N268" s="31"/>
      <c r="O268" s="31"/>
      <c r="P268" s="31"/>
      <c r="Q268" s="33"/>
      <c r="AE268" s="281"/>
      <c r="AF268" s="281"/>
      <c r="AT268" s="342"/>
      <c r="AU268" s="342"/>
    </row>
    <row r="269" spans="1:47" x14ac:dyDescent="0.2">
      <c r="A269" s="30"/>
      <c r="B269" s="30"/>
      <c r="C269" s="30"/>
      <c r="D269" s="30"/>
      <c r="E269" s="30"/>
      <c r="F269" s="31"/>
      <c r="G269" s="31"/>
      <c r="H269" s="32"/>
      <c r="I269" s="30"/>
      <c r="J269" s="31"/>
      <c r="K269" s="30"/>
      <c r="L269" s="30"/>
      <c r="M269" s="30"/>
      <c r="N269" s="31"/>
      <c r="O269" s="31"/>
      <c r="P269" s="31"/>
      <c r="Q269" s="33"/>
      <c r="AE269" s="281"/>
      <c r="AF269" s="281"/>
      <c r="AT269" s="342"/>
      <c r="AU269" s="342"/>
    </row>
    <row r="270" spans="1:47" x14ac:dyDescent="0.2">
      <c r="A270" s="30"/>
      <c r="B270" s="30"/>
      <c r="C270" s="30"/>
      <c r="D270" s="30"/>
      <c r="E270" s="30"/>
      <c r="F270" s="31"/>
      <c r="G270" s="31"/>
      <c r="H270" s="32"/>
      <c r="I270" s="30"/>
      <c r="J270" s="31"/>
      <c r="K270" s="30"/>
      <c r="L270" s="30"/>
      <c r="M270" s="30"/>
      <c r="N270" s="31"/>
      <c r="O270" s="31"/>
      <c r="P270" s="31"/>
      <c r="Q270" s="33"/>
      <c r="AE270" s="281"/>
      <c r="AF270" s="281"/>
      <c r="AT270" s="342"/>
      <c r="AU270" s="342"/>
    </row>
    <row r="271" spans="1:47" x14ac:dyDescent="0.2">
      <c r="A271" s="30"/>
      <c r="B271" s="30"/>
      <c r="C271" s="30"/>
      <c r="D271" s="30"/>
      <c r="E271" s="30"/>
      <c r="F271" s="31"/>
      <c r="G271" s="31"/>
      <c r="H271" s="32"/>
      <c r="I271" s="30"/>
      <c r="J271" s="31"/>
      <c r="K271" s="30"/>
      <c r="L271" s="30"/>
      <c r="M271" s="30"/>
      <c r="N271" s="31"/>
      <c r="O271" s="31"/>
      <c r="P271" s="31"/>
      <c r="Q271" s="33"/>
      <c r="AE271" s="281"/>
      <c r="AF271" s="281"/>
      <c r="AT271" s="342"/>
      <c r="AU271" s="342"/>
    </row>
    <row r="272" spans="1:47" x14ac:dyDescent="0.2">
      <c r="A272" s="30"/>
      <c r="B272" s="30"/>
      <c r="C272" s="30"/>
      <c r="D272" s="30"/>
      <c r="E272" s="30"/>
      <c r="F272" s="31"/>
      <c r="G272" s="31"/>
      <c r="H272" s="32"/>
      <c r="I272" s="30"/>
      <c r="J272" s="31"/>
      <c r="K272" s="30"/>
      <c r="L272" s="30"/>
      <c r="M272" s="30"/>
      <c r="N272" s="31"/>
      <c r="O272" s="31"/>
      <c r="P272" s="31"/>
      <c r="Q272" s="33"/>
      <c r="AE272" s="281"/>
      <c r="AF272" s="281"/>
      <c r="AT272" s="342"/>
      <c r="AU272" s="342"/>
    </row>
    <row r="273" spans="1:47" x14ac:dyDescent="0.2">
      <c r="A273" s="30"/>
      <c r="B273" s="30"/>
      <c r="C273" s="30"/>
      <c r="D273" s="30"/>
      <c r="E273" s="30"/>
      <c r="F273" s="31"/>
      <c r="G273" s="31"/>
      <c r="H273" s="32"/>
      <c r="I273" s="30"/>
      <c r="J273" s="31"/>
      <c r="K273" s="30"/>
      <c r="L273" s="30"/>
      <c r="M273" s="30"/>
      <c r="N273" s="31"/>
      <c r="O273" s="31"/>
      <c r="P273" s="31"/>
      <c r="Q273" s="33"/>
      <c r="AE273" s="281"/>
      <c r="AF273" s="281"/>
      <c r="AT273" s="342"/>
      <c r="AU273" s="342"/>
    </row>
    <row r="274" spans="1:47" x14ac:dyDescent="0.2">
      <c r="A274" s="30"/>
      <c r="B274" s="30"/>
      <c r="C274" s="30"/>
      <c r="D274" s="30"/>
      <c r="E274" s="30"/>
      <c r="F274" s="31"/>
      <c r="G274" s="31"/>
      <c r="H274" s="32"/>
      <c r="I274" s="30"/>
      <c r="J274" s="31"/>
      <c r="K274" s="30"/>
      <c r="L274" s="30"/>
      <c r="M274" s="30"/>
      <c r="N274" s="31"/>
      <c r="O274" s="31"/>
      <c r="P274" s="31"/>
      <c r="Q274" s="33"/>
      <c r="AE274" s="281"/>
      <c r="AF274" s="281"/>
      <c r="AT274" s="342"/>
      <c r="AU274" s="342"/>
    </row>
    <row r="275" spans="1:47" x14ac:dyDescent="0.2">
      <c r="A275" s="30"/>
      <c r="B275" s="30"/>
      <c r="C275" s="30"/>
      <c r="D275" s="30"/>
      <c r="E275" s="30"/>
      <c r="F275" s="31"/>
      <c r="G275" s="31"/>
      <c r="H275" s="32"/>
      <c r="I275" s="30"/>
      <c r="J275" s="31"/>
      <c r="K275" s="30"/>
      <c r="L275" s="30"/>
      <c r="M275" s="30"/>
      <c r="N275" s="31"/>
      <c r="O275" s="31"/>
      <c r="P275" s="31"/>
      <c r="Q275" s="33"/>
      <c r="AE275" s="281"/>
      <c r="AF275" s="281"/>
      <c r="AT275" s="342"/>
      <c r="AU275" s="342"/>
    </row>
    <row r="276" spans="1:47" x14ac:dyDescent="0.2">
      <c r="A276" s="30"/>
      <c r="B276" s="30"/>
      <c r="C276" s="30"/>
      <c r="D276" s="30"/>
      <c r="E276" s="30"/>
      <c r="F276" s="31"/>
      <c r="G276" s="31"/>
      <c r="H276" s="32"/>
      <c r="I276" s="30"/>
      <c r="J276" s="31"/>
      <c r="K276" s="30"/>
      <c r="L276" s="30"/>
      <c r="M276" s="30"/>
      <c r="N276" s="31"/>
      <c r="O276" s="31"/>
      <c r="P276" s="31"/>
      <c r="Q276" s="33"/>
      <c r="AE276" s="281"/>
      <c r="AF276" s="281"/>
      <c r="AT276" s="342"/>
      <c r="AU276" s="342"/>
    </row>
    <row r="277" spans="1:47" x14ac:dyDescent="0.2">
      <c r="A277" s="30"/>
      <c r="B277" s="30"/>
      <c r="C277" s="30"/>
      <c r="D277" s="30"/>
      <c r="E277" s="30"/>
      <c r="F277" s="31"/>
      <c r="G277" s="31"/>
      <c r="H277" s="32"/>
      <c r="I277" s="30"/>
      <c r="J277" s="31"/>
      <c r="K277" s="30"/>
      <c r="L277" s="30"/>
      <c r="M277" s="30"/>
      <c r="N277" s="31"/>
      <c r="O277" s="31"/>
      <c r="P277" s="31"/>
      <c r="Q277" s="33"/>
      <c r="AE277" s="281"/>
      <c r="AF277" s="281"/>
      <c r="AT277" s="342"/>
      <c r="AU277" s="342"/>
    </row>
    <row r="278" spans="1:47" x14ac:dyDescent="0.2">
      <c r="A278" s="30"/>
      <c r="B278" s="30"/>
      <c r="C278" s="30"/>
      <c r="D278" s="30"/>
      <c r="E278" s="30"/>
      <c r="F278" s="31"/>
      <c r="G278" s="31"/>
      <c r="H278" s="32"/>
      <c r="I278" s="30"/>
      <c r="J278" s="31"/>
      <c r="K278" s="30"/>
      <c r="L278" s="30"/>
      <c r="M278" s="30"/>
      <c r="N278" s="31"/>
      <c r="O278" s="31"/>
      <c r="P278" s="31"/>
      <c r="Q278" s="33"/>
      <c r="AE278" s="281"/>
      <c r="AF278" s="281"/>
      <c r="AT278" s="342"/>
      <c r="AU278" s="342"/>
    </row>
    <row r="279" spans="1:47" x14ac:dyDescent="0.2">
      <c r="A279" s="30"/>
      <c r="B279" s="30"/>
      <c r="C279" s="30"/>
      <c r="D279" s="30"/>
      <c r="E279" s="30"/>
      <c r="F279" s="31"/>
      <c r="G279" s="31"/>
      <c r="H279" s="32"/>
      <c r="I279" s="30"/>
      <c r="J279" s="31"/>
      <c r="K279" s="30"/>
      <c r="L279" s="30"/>
      <c r="M279" s="30"/>
      <c r="N279" s="31"/>
      <c r="O279" s="31"/>
      <c r="P279" s="31"/>
      <c r="Q279" s="33"/>
      <c r="AE279" s="281"/>
      <c r="AF279" s="281"/>
      <c r="AT279" s="342"/>
      <c r="AU279" s="342"/>
    </row>
    <row r="280" spans="1:47" x14ac:dyDescent="0.2">
      <c r="A280" s="30"/>
      <c r="B280" s="30"/>
      <c r="C280" s="30"/>
      <c r="D280" s="30"/>
      <c r="E280" s="30"/>
      <c r="F280" s="31"/>
      <c r="G280" s="31"/>
      <c r="H280" s="32"/>
      <c r="I280" s="30"/>
      <c r="J280" s="31"/>
      <c r="K280" s="30"/>
      <c r="L280" s="30"/>
      <c r="M280" s="30"/>
      <c r="N280" s="31"/>
      <c r="O280" s="31"/>
      <c r="P280" s="31"/>
      <c r="Q280" s="33"/>
      <c r="AE280" s="281"/>
      <c r="AF280" s="281"/>
      <c r="AT280" s="342"/>
      <c r="AU280" s="342"/>
    </row>
    <row r="281" spans="1:47" x14ac:dyDescent="0.2">
      <c r="A281" s="30"/>
      <c r="B281" s="30"/>
      <c r="C281" s="30"/>
      <c r="D281" s="30"/>
      <c r="E281" s="30"/>
      <c r="F281" s="31"/>
      <c r="G281" s="31"/>
      <c r="H281" s="32"/>
      <c r="I281" s="30"/>
      <c r="J281" s="31"/>
      <c r="K281" s="30"/>
      <c r="L281" s="30"/>
      <c r="M281" s="30"/>
      <c r="N281" s="31"/>
      <c r="O281" s="31"/>
      <c r="P281" s="31"/>
      <c r="Q281" s="33"/>
      <c r="AE281" s="281"/>
      <c r="AF281" s="281"/>
      <c r="AT281" s="342"/>
      <c r="AU281" s="342"/>
    </row>
    <row r="282" spans="1:47" x14ac:dyDescent="0.2">
      <c r="A282" s="30"/>
      <c r="B282" s="30"/>
      <c r="C282" s="30"/>
      <c r="D282" s="30"/>
      <c r="E282" s="30"/>
      <c r="F282" s="31"/>
      <c r="G282" s="31"/>
      <c r="H282" s="32"/>
      <c r="I282" s="30"/>
      <c r="J282" s="31"/>
      <c r="K282" s="30"/>
      <c r="L282" s="30"/>
      <c r="M282" s="30"/>
      <c r="N282" s="31"/>
      <c r="O282" s="31"/>
      <c r="P282" s="31"/>
      <c r="Q282" s="33"/>
      <c r="AE282" s="281"/>
      <c r="AF282" s="281"/>
      <c r="AT282" s="342"/>
      <c r="AU282" s="342"/>
    </row>
    <row r="283" spans="1:47" x14ac:dyDescent="0.2">
      <c r="A283" s="30"/>
      <c r="B283" s="30"/>
      <c r="C283" s="30"/>
      <c r="D283" s="30"/>
      <c r="E283" s="30"/>
      <c r="F283" s="31"/>
      <c r="G283" s="31"/>
      <c r="H283" s="32"/>
      <c r="I283" s="30"/>
      <c r="J283" s="31"/>
      <c r="K283" s="30"/>
      <c r="L283" s="30"/>
      <c r="M283" s="30"/>
      <c r="N283" s="31"/>
      <c r="O283" s="31"/>
      <c r="P283" s="31"/>
      <c r="Q283" s="33"/>
      <c r="AE283" s="281"/>
      <c r="AF283" s="281"/>
      <c r="AT283" s="342"/>
      <c r="AU283" s="342"/>
    </row>
    <row r="284" spans="1:47" x14ac:dyDescent="0.2">
      <c r="A284" s="30"/>
      <c r="B284" s="30"/>
      <c r="C284" s="30"/>
      <c r="D284" s="30"/>
      <c r="E284" s="30"/>
      <c r="F284" s="31"/>
      <c r="G284" s="31"/>
      <c r="H284" s="32"/>
      <c r="I284" s="30"/>
      <c r="J284" s="31"/>
      <c r="K284" s="30"/>
      <c r="L284" s="30"/>
      <c r="M284" s="30"/>
      <c r="N284" s="31"/>
      <c r="O284" s="31"/>
      <c r="P284" s="31"/>
      <c r="Q284" s="33"/>
      <c r="AE284" s="281"/>
      <c r="AF284" s="281"/>
      <c r="AT284" s="342"/>
      <c r="AU284" s="342"/>
    </row>
    <row r="285" spans="1:47" x14ac:dyDescent="0.2">
      <c r="A285" s="30"/>
      <c r="B285" s="30"/>
      <c r="C285" s="30"/>
      <c r="D285" s="30"/>
      <c r="E285" s="30"/>
      <c r="F285" s="31"/>
      <c r="G285" s="31"/>
      <c r="H285" s="32"/>
      <c r="I285" s="30"/>
      <c r="J285" s="31"/>
      <c r="K285" s="30"/>
      <c r="L285" s="30"/>
      <c r="M285" s="30"/>
      <c r="N285" s="31"/>
      <c r="O285" s="31"/>
      <c r="P285" s="31"/>
      <c r="Q285" s="33"/>
      <c r="AE285" s="281"/>
      <c r="AF285" s="281"/>
      <c r="AT285" s="342"/>
      <c r="AU285" s="342"/>
    </row>
    <row r="286" spans="1:47" x14ac:dyDescent="0.2">
      <c r="A286" s="30"/>
      <c r="B286" s="30"/>
      <c r="C286" s="30"/>
      <c r="D286" s="30"/>
      <c r="E286" s="30"/>
      <c r="F286" s="31"/>
      <c r="G286" s="31"/>
      <c r="H286" s="32"/>
      <c r="I286" s="30"/>
      <c r="J286" s="31"/>
      <c r="K286" s="30"/>
      <c r="L286" s="30"/>
      <c r="M286" s="30"/>
      <c r="N286" s="31"/>
      <c r="O286" s="31"/>
      <c r="P286" s="31"/>
      <c r="Q286" s="33"/>
      <c r="AE286" s="281"/>
      <c r="AF286" s="281"/>
      <c r="AT286" s="342"/>
      <c r="AU286" s="342"/>
    </row>
    <row r="287" spans="1:47" x14ac:dyDescent="0.2">
      <c r="A287" s="30"/>
      <c r="B287" s="30"/>
      <c r="C287" s="30"/>
      <c r="D287" s="30"/>
      <c r="E287" s="30"/>
      <c r="F287" s="31"/>
      <c r="G287" s="31"/>
      <c r="H287" s="32"/>
      <c r="I287" s="30"/>
      <c r="J287" s="31"/>
      <c r="K287" s="30"/>
      <c r="L287" s="30"/>
      <c r="M287" s="30"/>
      <c r="N287" s="31"/>
      <c r="O287" s="31"/>
      <c r="P287" s="31"/>
      <c r="Q287" s="33"/>
      <c r="AE287" s="281"/>
      <c r="AF287" s="281"/>
      <c r="AT287" s="342"/>
      <c r="AU287" s="342"/>
    </row>
    <row r="288" spans="1:47" x14ac:dyDescent="0.2">
      <c r="A288" s="30"/>
      <c r="B288" s="30"/>
      <c r="C288" s="30"/>
      <c r="D288" s="30"/>
      <c r="E288" s="30"/>
      <c r="F288" s="31"/>
      <c r="G288" s="31"/>
      <c r="H288" s="32"/>
      <c r="I288" s="30"/>
      <c r="J288" s="31"/>
      <c r="K288" s="30"/>
      <c r="L288" s="30"/>
      <c r="M288" s="30"/>
      <c r="N288" s="31"/>
      <c r="O288" s="31"/>
      <c r="P288" s="31"/>
      <c r="Q288" s="33"/>
      <c r="AE288" s="281"/>
      <c r="AF288" s="281"/>
      <c r="AT288" s="342"/>
      <c r="AU288" s="342"/>
    </row>
    <row r="289" spans="1:47" x14ac:dyDescent="0.2">
      <c r="A289" s="30"/>
      <c r="B289" s="30"/>
      <c r="C289" s="30"/>
      <c r="D289" s="30"/>
      <c r="E289" s="30"/>
      <c r="F289" s="31"/>
      <c r="G289" s="31"/>
      <c r="H289" s="32"/>
      <c r="I289" s="30"/>
      <c r="J289" s="31"/>
      <c r="K289" s="30"/>
      <c r="L289" s="30"/>
      <c r="M289" s="30"/>
      <c r="N289" s="31"/>
      <c r="O289" s="31"/>
      <c r="P289" s="31"/>
      <c r="Q289" s="33"/>
      <c r="AE289" s="281"/>
      <c r="AF289" s="281"/>
      <c r="AT289" s="342"/>
      <c r="AU289" s="342"/>
    </row>
    <row r="290" spans="1:47" x14ac:dyDescent="0.2">
      <c r="A290" s="30"/>
      <c r="B290" s="30"/>
      <c r="C290" s="30"/>
      <c r="D290" s="30"/>
      <c r="E290" s="30"/>
      <c r="F290" s="31"/>
      <c r="G290" s="31"/>
      <c r="H290" s="32"/>
      <c r="I290" s="30"/>
      <c r="J290" s="31"/>
      <c r="K290" s="30"/>
      <c r="L290" s="30"/>
      <c r="M290" s="30"/>
      <c r="N290" s="31"/>
      <c r="O290" s="31"/>
      <c r="P290" s="31"/>
      <c r="Q290" s="33"/>
      <c r="AE290" s="281"/>
      <c r="AF290" s="281"/>
      <c r="AT290" s="342"/>
      <c r="AU290" s="342"/>
    </row>
    <row r="291" spans="1:47" x14ac:dyDescent="0.2">
      <c r="A291" s="30"/>
      <c r="B291" s="30"/>
      <c r="C291" s="30"/>
      <c r="D291" s="30"/>
      <c r="E291" s="30"/>
      <c r="F291" s="31"/>
      <c r="G291" s="31"/>
      <c r="H291" s="32"/>
      <c r="I291" s="30"/>
      <c r="J291" s="31"/>
      <c r="K291" s="30"/>
      <c r="L291" s="30"/>
      <c r="M291" s="30"/>
      <c r="N291" s="31"/>
      <c r="O291" s="31"/>
      <c r="P291" s="31"/>
      <c r="Q291" s="33"/>
      <c r="AE291" s="281"/>
      <c r="AF291" s="281"/>
      <c r="AT291" s="342"/>
      <c r="AU291" s="342"/>
    </row>
    <row r="292" spans="1:47" x14ac:dyDescent="0.2">
      <c r="A292" s="30"/>
      <c r="B292" s="30"/>
      <c r="C292" s="30"/>
      <c r="D292" s="30"/>
      <c r="E292" s="30"/>
      <c r="F292" s="31"/>
      <c r="G292" s="31"/>
      <c r="H292" s="32"/>
      <c r="I292" s="30"/>
      <c r="J292" s="31"/>
      <c r="K292" s="30"/>
      <c r="L292" s="30"/>
      <c r="M292" s="30"/>
      <c r="N292" s="31"/>
      <c r="O292" s="31"/>
      <c r="P292" s="31"/>
      <c r="Q292" s="33"/>
      <c r="AE292" s="281"/>
      <c r="AF292" s="281"/>
      <c r="AT292" s="342"/>
      <c r="AU292" s="342"/>
    </row>
    <row r="293" spans="1:47" x14ac:dyDescent="0.2">
      <c r="A293" s="30"/>
      <c r="B293" s="30"/>
      <c r="C293" s="30"/>
      <c r="D293" s="30"/>
      <c r="E293" s="30"/>
      <c r="F293" s="31"/>
      <c r="G293" s="31"/>
      <c r="H293" s="32"/>
      <c r="I293" s="30"/>
      <c r="J293" s="31"/>
      <c r="K293" s="30"/>
      <c r="L293" s="30"/>
      <c r="M293" s="30"/>
      <c r="N293" s="31"/>
      <c r="O293" s="31"/>
      <c r="P293" s="31"/>
      <c r="Q293" s="33"/>
      <c r="AE293" s="281"/>
      <c r="AF293" s="281"/>
      <c r="AT293" s="342"/>
      <c r="AU293" s="342"/>
    </row>
    <row r="294" spans="1:47" x14ac:dyDescent="0.2">
      <c r="A294" s="30"/>
      <c r="B294" s="30"/>
      <c r="C294" s="30"/>
      <c r="D294" s="30"/>
      <c r="E294" s="30"/>
      <c r="F294" s="31"/>
      <c r="G294" s="31"/>
      <c r="H294" s="32"/>
      <c r="I294" s="30"/>
      <c r="J294" s="31"/>
      <c r="K294" s="30"/>
      <c r="L294" s="30"/>
      <c r="M294" s="30"/>
      <c r="N294" s="31"/>
      <c r="O294" s="31"/>
      <c r="P294" s="31"/>
      <c r="Q294" s="33"/>
      <c r="AE294" s="281"/>
      <c r="AF294" s="281"/>
      <c r="AT294" s="342"/>
      <c r="AU294" s="342"/>
    </row>
    <row r="295" spans="1:47" x14ac:dyDescent="0.2">
      <c r="A295" s="30"/>
      <c r="B295" s="30"/>
      <c r="C295" s="30"/>
      <c r="D295" s="30"/>
      <c r="E295" s="30"/>
      <c r="F295" s="31"/>
      <c r="G295" s="31"/>
      <c r="H295" s="32"/>
      <c r="I295" s="30"/>
      <c r="J295" s="31"/>
      <c r="K295" s="30"/>
      <c r="L295" s="30"/>
      <c r="M295" s="30"/>
      <c r="N295" s="31"/>
      <c r="O295" s="31"/>
      <c r="P295" s="31"/>
      <c r="Q295" s="33"/>
      <c r="AE295" s="281"/>
      <c r="AF295" s="281"/>
      <c r="AT295" s="342"/>
      <c r="AU295" s="342"/>
    </row>
    <row r="296" spans="1:47" x14ac:dyDescent="0.2">
      <c r="A296" s="30"/>
      <c r="B296" s="30"/>
      <c r="C296" s="30"/>
      <c r="D296" s="30"/>
      <c r="E296" s="30"/>
      <c r="F296" s="31"/>
      <c r="G296" s="31"/>
      <c r="H296" s="32"/>
      <c r="I296" s="30"/>
      <c r="J296" s="31"/>
      <c r="K296" s="30"/>
      <c r="L296" s="30"/>
      <c r="M296" s="30"/>
      <c r="N296" s="31"/>
      <c r="O296" s="31"/>
      <c r="P296" s="31"/>
      <c r="Q296" s="33"/>
      <c r="AE296" s="281"/>
      <c r="AF296" s="281"/>
      <c r="AT296" s="342"/>
      <c r="AU296" s="342"/>
    </row>
    <row r="297" spans="1:47" x14ac:dyDescent="0.2">
      <c r="A297" s="30"/>
      <c r="B297" s="30"/>
      <c r="C297" s="30"/>
      <c r="D297" s="30"/>
      <c r="E297" s="30"/>
      <c r="F297" s="31"/>
      <c r="G297" s="31"/>
      <c r="H297" s="32"/>
      <c r="I297" s="30"/>
      <c r="J297" s="31"/>
      <c r="K297" s="30"/>
      <c r="L297" s="30"/>
      <c r="M297" s="30"/>
      <c r="N297" s="31"/>
      <c r="O297" s="31"/>
      <c r="P297" s="31"/>
      <c r="Q297" s="33"/>
      <c r="AE297" s="281"/>
      <c r="AF297" s="281"/>
      <c r="AT297" s="342"/>
      <c r="AU297" s="342"/>
    </row>
    <row r="298" spans="1:47" x14ac:dyDescent="0.2">
      <c r="A298" s="30"/>
      <c r="B298" s="30"/>
      <c r="C298" s="30"/>
      <c r="D298" s="30"/>
      <c r="E298" s="30"/>
      <c r="F298" s="31"/>
      <c r="G298" s="31"/>
      <c r="H298" s="32"/>
      <c r="I298" s="30"/>
      <c r="J298" s="31"/>
      <c r="K298" s="30"/>
      <c r="L298" s="30"/>
      <c r="M298" s="30"/>
      <c r="N298" s="31"/>
      <c r="O298" s="31"/>
      <c r="P298" s="31"/>
      <c r="Q298" s="33"/>
      <c r="AE298" s="281"/>
      <c r="AF298" s="281"/>
      <c r="AT298" s="342"/>
      <c r="AU298" s="342"/>
    </row>
    <row r="299" spans="1:47" x14ac:dyDescent="0.2">
      <c r="A299" s="30"/>
      <c r="B299" s="30"/>
      <c r="C299" s="30"/>
      <c r="D299" s="30"/>
      <c r="E299" s="30"/>
      <c r="F299" s="31"/>
      <c r="G299" s="31"/>
      <c r="H299" s="32"/>
      <c r="I299" s="30"/>
      <c r="J299" s="31"/>
      <c r="K299" s="30"/>
      <c r="L299" s="30"/>
      <c r="M299" s="30"/>
      <c r="N299" s="31"/>
      <c r="O299" s="31"/>
      <c r="P299" s="31"/>
      <c r="Q299" s="33"/>
      <c r="AE299" s="281"/>
      <c r="AF299" s="281"/>
      <c r="AT299" s="342"/>
      <c r="AU299" s="342"/>
    </row>
    <row r="300" spans="1:47" x14ac:dyDescent="0.2">
      <c r="A300" s="30"/>
      <c r="B300" s="30"/>
      <c r="C300" s="30"/>
      <c r="D300" s="30"/>
      <c r="E300" s="30"/>
      <c r="F300" s="31"/>
      <c r="G300" s="31"/>
      <c r="H300" s="32"/>
      <c r="I300" s="30"/>
      <c r="J300" s="31"/>
      <c r="K300" s="30"/>
      <c r="L300" s="30"/>
      <c r="M300" s="30"/>
      <c r="N300" s="31"/>
      <c r="O300" s="31"/>
      <c r="P300" s="31"/>
      <c r="Q300" s="33"/>
      <c r="AE300" s="281"/>
      <c r="AF300" s="281"/>
      <c r="AT300" s="342"/>
      <c r="AU300" s="342"/>
    </row>
    <row r="301" spans="1:47" x14ac:dyDescent="0.2">
      <c r="A301" s="30"/>
      <c r="B301" s="30"/>
      <c r="C301" s="30"/>
      <c r="D301" s="30"/>
      <c r="E301" s="30"/>
      <c r="F301" s="31"/>
      <c r="G301" s="31"/>
      <c r="H301" s="32"/>
      <c r="I301" s="30"/>
      <c r="J301" s="31"/>
      <c r="K301" s="30"/>
      <c r="L301" s="30"/>
      <c r="M301" s="30"/>
      <c r="N301" s="31"/>
      <c r="O301" s="31"/>
      <c r="P301" s="31"/>
      <c r="Q301" s="33"/>
      <c r="AE301" s="281"/>
      <c r="AF301" s="281"/>
      <c r="AT301" s="342"/>
      <c r="AU301" s="342"/>
    </row>
    <row r="302" spans="1:47" x14ac:dyDescent="0.2">
      <c r="A302" s="30"/>
      <c r="B302" s="30"/>
      <c r="C302" s="30"/>
      <c r="D302" s="30"/>
      <c r="E302" s="30"/>
      <c r="F302" s="31"/>
      <c r="G302" s="31"/>
      <c r="H302" s="32"/>
      <c r="I302" s="30"/>
      <c r="J302" s="31"/>
      <c r="K302" s="30"/>
      <c r="L302" s="30"/>
      <c r="M302" s="30"/>
      <c r="N302" s="31"/>
      <c r="O302" s="31"/>
      <c r="P302" s="31"/>
      <c r="Q302" s="33"/>
      <c r="AE302" s="281"/>
      <c r="AF302" s="281"/>
      <c r="AT302" s="342"/>
      <c r="AU302" s="342"/>
    </row>
    <row r="303" spans="1:47" x14ac:dyDescent="0.2">
      <c r="A303" s="30"/>
      <c r="B303" s="30"/>
      <c r="C303" s="30"/>
      <c r="D303" s="30"/>
      <c r="E303" s="30"/>
      <c r="F303" s="31"/>
      <c r="G303" s="31"/>
      <c r="H303" s="32"/>
      <c r="I303" s="30"/>
      <c r="J303" s="31"/>
      <c r="K303" s="30"/>
      <c r="L303" s="30"/>
      <c r="M303" s="30"/>
      <c r="N303" s="31"/>
      <c r="O303" s="31"/>
      <c r="P303" s="31"/>
      <c r="Q303" s="33"/>
      <c r="AE303" s="281"/>
      <c r="AF303" s="281"/>
      <c r="AT303" s="342"/>
      <c r="AU303" s="342"/>
    </row>
    <row r="304" spans="1:47" x14ac:dyDescent="0.2">
      <c r="A304" s="30"/>
      <c r="B304" s="30"/>
      <c r="C304" s="30"/>
      <c r="D304" s="30"/>
      <c r="E304" s="30"/>
      <c r="F304" s="31"/>
      <c r="G304" s="31"/>
      <c r="H304" s="32"/>
      <c r="I304" s="30"/>
      <c r="J304" s="31"/>
      <c r="K304" s="30"/>
      <c r="L304" s="30"/>
      <c r="M304" s="30"/>
      <c r="N304" s="31"/>
      <c r="O304" s="31"/>
      <c r="P304" s="31"/>
      <c r="Q304" s="33"/>
      <c r="AE304" s="281"/>
      <c r="AF304" s="281"/>
      <c r="AT304" s="342"/>
      <c r="AU304" s="342"/>
    </row>
    <row r="305" spans="1:47" x14ac:dyDescent="0.2">
      <c r="A305" s="30"/>
      <c r="B305" s="30"/>
      <c r="C305" s="30"/>
      <c r="D305" s="30"/>
      <c r="E305" s="30"/>
      <c r="F305" s="31"/>
      <c r="G305" s="31"/>
      <c r="H305" s="32"/>
      <c r="I305" s="30"/>
      <c r="J305" s="31"/>
      <c r="K305" s="30"/>
      <c r="L305" s="30"/>
      <c r="M305" s="30"/>
      <c r="N305" s="31"/>
      <c r="O305" s="31"/>
      <c r="P305" s="31"/>
      <c r="Q305" s="33"/>
      <c r="AE305" s="281"/>
      <c r="AF305" s="281"/>
      <c r="AT305" s="342"/>
      <c r="AU305" s="342"/>
    </row>
    <row r="306" spans="1:47" x14ac:dyDescent="0.2">
      <c r="A306" s="30"/>
      <c r="B306" s="30"/>
      <c r="C306" s="30"/>
      <c r="D306" s="30"/>
      <c r="E306" s="30"/>
      <c r="F306" s="31"/>
      <c r="G306" s="31"/>
      <c r="H306" s="32"/>
      <c r="I306" s="30"/>
      <c r="J306" s="31"/>
      <c r="K306" s="30"/>
      <c r="L306" s="30"/>
      <c r="M306" s="30"/>
      <c r="N306" s="31"/>
      <c r="O306" s="31"/>
      <c r="P306" s="31"/>
      <c r="Q306" s="33"/>
      <c r="AE306" s="281"/>
      <c r="AF306" s="281"/>
      <c r="AT306" s="342"/>
      <c r="AU306" s="342"/>
    </row>
    <row r="307" spans="1:47" x14ac:dyDescent="0.2">
      <c r="A307" s="30"/>
      <c r="B307" s="30"/>
      <c r="C307" s="30"/>
      <c r="D307" s="30"/>
      <c r="E307" s="30"/>
      <c r="F307" s="31"/>
      <c r="G307" s="31"/>
      <c r="H307" s="32"/>
      <c r="I307" s="30"/>
      <c r="J307" s="31"/>
      <c r="K307" s="30"/>
      <c r="L307" s="30"/>
      <c r="M307" s="30"/>
      <c r="N307" s="31"/>
      <c r="O307" s="31"/>
      <c r="P307" s="31"/>
      <c r="Q307" s="33"/>
      <c r="AE307" s="281"/>
      <c r="AF307" s="281"/>
      <c r="AT307" s="342"/>
      <c r="AU307" s="342"/>
    </row>
    <row r="308" spans="1:47" x14ac:dyDescent="0.2">
      <c r="A308" s="30"/>
      <c r="B308" s="30"/>
      <c r="C308" s="30"/>
      <c r="D308" s="30"/>
      <c r="E308" s="30"/>
      <c r="F308" s="31"/>
      <c r="G308" s="31"/>
      <c r="H308" s="32"/>
      <c r="I308" s="30"/>
      <c r="J308" s="31"/>
      <c r="K308" s="30"/>
      <c r="L308" s="30"/>
      <c r="M308" s="30"/>
      <c r="N308" s="31"/>
      <c r="O308" s="31"/>
      <c r="P308" s="31"/>
      <c r="Q308" s="33"/>
      <c r="AE308" s="281"/>
      <c r="AF308" s="281"/>
      <c r="AT308" s="342"/>
      <c r="AU308" s="342"/>
    </row>
    <row r="309" spans="1:47" x14ac:dyDescent="0.2">
      <c r="A309" s="30"/>
      <c r="B309" s="30"/>
      <c r="C309" s="30"/>
      <c r="D309" s="30"/>
      <c r="E309" s="30"/>
      <c r="F309" s="31"/>
      <c r="G309" s="31"/>
      <c r="H309" s="32"/>
      <c r="I309" s="30"/>
      <c r="J309" s="31"/>
      <c r="K309" s="30"/>
      <c r="L309" s="30"/>
      <c r="M309" s="30"/>
      <c r="N309" s="31"/>
      <c r="O309" s="31"/>
      <c r="P309" s="31"/>
      <c r="Q309" s="33"/>
      <c r="AE309" s="281"/>
      <c r="AF309" s="281"/>
      <c r="AT309" s="342"/>
      <c r="AU309" s="342"/>
    </row>
    <row r="310" spans="1:47" x14ac:dyDescent="0.2">
      <c r="A310" s="30"/>
      <c r="B310" s="30"/>
      <c r="C310" s="30"/>
      <c r="D310" s="30"/>
      <c r="E310" s="30"/>
      <c r="F310" s="31"/>
      <c r="G310" s="31"/>
      <c r="H310" s="32"/>
      <c r="I310" s="30"/>
      <c r="J310" s="31"/>
      <c r="K310" s="30"/>
      <c r="L310" s="30"/>
      <c r="M310" s="30"/>
      <c r="N310" s="31"/>
      <c r="O310" s="31"/>
      <c r="P310" s="31"/>
      <c r="Q310" s="33"/>
      <c r="AE310" s="281"/>
      <c r="AF310" s="281"/>
      <c r="AT310" s="342"/>
      <c r="AU310" s="342"/>
    </row>
    <row r="311" spans="1:47" x14ac:dyDescent="0.2">
      <c r="A311" s="30"/>
      <c r="B311" s="30"/>
      <c r="C311" s="30"/>
      <c r="D311" s="30"/>
      <c r="E311" s="30"/>
      <c r="F311" s="31"/>
      <c r="G311" s="31"/>
      <c r="H311" s="32"/>
      <c r="I311" s="30"/>
      <c r="J311" s="31"/>
      <c r="K311" s="30"/>
      <c r="L311" s="30"/>
      <c r="M311" s="30"/>
      <c r="N311" s="31"/>
      <c r="O311" s="31"/>
      <c r="P311" s="31"/>
      <c r="Q311" s="33"/>
      <c r="AE311" s="281"/>
      <c r="AF311" s="281"/>
      <c r="AT311" s="342"/>
      <c r="AU311" s="342"/>
    </row>
    <row r="312" spans="1:47" x14ac:dyDescent="0.2">
      <c r="A312" s="30"/>
      <c r="B312" s="30"/>
      <c r="C312" s="30"/>
      <c r="D312" s="30"/>
      <c r="E312" s="30"/>
      <c r="F312" s="31"/>
      <c r="G312" s="31"/>
      <c r="H312" s="32"/>
      <c r="I312" s="30"/>
      <c r="J312" s="31"/>
      <c r="K312" s="30"/>
      <c r="L312" s="30"/>
      <c r="M312" s="30"/>
      <c r="N312" s="31"/>
      <c r="O312" s="31"/>
      <c r="P312" s="31"/>
      <c r="Q312" s="33"/>
      <c r="AE312" s="281"/>
      <c r="AF312" s="281"/>
      <c r="AT312" s="342"/>
      <c r="AU312" s="342"/>
    </row>
    <row r="313" spans="1:47" x14ac:dyDescent="0.2">
      <c r="A313" s="30"/>
      <c r="B313" s="30"/>
      <c r="C313" s="30"/>
      <c r="D313" s="30"/>
      <c r="E313" s="30"/>
      <c r="F313" s="31"/>
      <c r="G313" s="31"/>
      <c r="H313" s="32"/>
      <c r="I313" s="30"/>
      <c r="J313" s="31"/>
      <c r="K313" s="30"/>
      <c r="L313" s="30"/>
      <c r="M313" s="30"/>
      <c r="N313" s="31"/>
      <c r="O313" s="31"/>
      <c r="P313" s="31"/>
      <c r="Q313" s="33"/>
      <c r="AE313" s="281"/>
      <c r="AF313" s="281"/>
      <c r="AT313" s="342"/>
      <c r="AU313" s="342"/>
    </row>
    <row r="314" spans="1:47" x14ac:dyDescent="0.2">
      <c r="A314" s="30"/>
      <c r="B314" s="30"/>
      <c r="C314" s="30"/>
      <c r="D314" s="30"/>
      <c r="E314" s="30"/>
      <c r="F314" s="31"/>
      <c r="G314" s="31"/>
      <c r="H314" s="32"/>
      <c r="I314" s="30"/>
      <c r="J314" s="31"/>
      <c r="K314" s="30"/>
      <c r="L314" s="30"/>
      <c r="M314" s="30"/>
      <c r="N314" s="31"/>
      <c r="O314" s="31"/>
      <c r="P314" s="31"/>
      <c r="Q314" s="33"/>
      <c r="AE314" s="281"/>
      <c r="AF314" s="281"/>
      <c r="AT314" s="342"/>
      <c r="AU314" s="342"/>
    </row>
    <row r="315" spans="1:47" x14ac:dyDescent="0.2">
      <c r="A315" s="30"/>
      <c r="B315" s="30"/>
      <c r="C315" s="30"/>
      <c r="D315" s="30"/>
      <c r="E315" s="30"/>
      <c r="F315" s="31"/>
      <c r="G315" s="31"/>
      <c r="H315" s="32"/>
      <c r="I315" s="30"/>
      <c r="J315" s="31"/>
      <c r="K315" s="30"/>
      <c r="L315" s="30"/>
      <c r="M315" s="30"/>
      <c r="N315" s="31"/>
      <c r="O315" s="31"/>
      <c r="P315" s="31"/>
      <c r="Q315" s="33"/>
      <c r="AE315" s="281"/>
      <c r="AF315" s="281"/>
      <c r="AT315" s="342"/>
      <c r="AU315" s="342"/>
    </row>
    <row r="316" spans="1:47" x14ac:dyDescent="0.2">
      <c r="A316" s="30"/>
      <c r="B316" s="30"/>
      <c r="C316" s="30"/>
      <c r="D316" s="30"/>
      <c r="E316" s="30"/>
      <c r="F316" s="31"/>
      <c r="G316" s="31"/>
      <c r="H316" s="32"/>
      <c r="I316" s="30"/>
      <c r="J316" s="31"/>
      <c r="K316" s="30"/>
      <c r="L316" s="30"/>
      <c r="M316" s="30"/>
      <c r="N316" s="31"/>
      <c r="O316" s="31"/>
      <c r="P316" s="31"/>
      <c r="Q316" s="33"/>
      <c r="AE316" s="281"/>
      <c r="AF316" s="281"/>
      <c r="AT316" s="342"/>
      <c r="AU316" s="342"/>
    </row>
    <row r="317" spans="1:47" x14ac:dyDescent="0.2">
      <c r="A317" s="30"/>
      <c r="B317" s="30"/>
      <c r="C317" s="30"/>
      <c r="D317" s="30"/>
      <c r="E317" s="30"/>
      <c r="F317" s="31"/>
      <c r="G317" s="31"/>
      <c r="H317" s="32"/>
      <c r="I317" s="30"/>
      <c r="J317" s="31"/>
      <c r="K317" s="30"/>
      <c r="L317" s="30"/>
      <c r="M317" s="30"/>
      <c r="N317" s="31"/>
      <c r="O317" s="31"/>
      <c r="P317" s="31"/>
      <c r="Q317" s="33"/>
      <c r="AE317" s="281"/>
      <c r="AF317" s="281"/>
      <c r="AT317" s="342"/>
      <c r="AU317" s="342"/>
    </row>
    <row r="318" spans="1:47" x14ac:dyDescent="0.2">
      <c r="A318" s="30"/>
      <c r="B318" s="30"/>
      <c r="C318" s="30"/>
      <c r="D318" s="30"/>
      <c r="E318" s="30"/>
      <c r="F318" s="31"/>
      <c r="G318" s="31"/>
      <c r="H318" s="32"/>
      <c r="I318" s="30"/>
      <c r="J318" s="31"/>
      <c r="K318" s="30"/>
      <c r="L318" s="30"/>
      <c r="M318" s="30"/>
      <c r="N318" s="31"/>
      <c r="O318" s="31"/>
      <c r="P318" s="31"/>
      <c r="Q318" s="33"/>
      <c r="AE318" s="281"/>
      <c r="AF318" s="281"/>
      <c r="AT318" s="342"/>
      <c r="AU318" s="342"/>
    </row>
    <row r="319" spans="1:47" x14ac:dyDescent="0.2">
      <c r="A319" s="30"/>
      <c r="B319" s="30"/>
      <c r="C319" s="30"/>
      <c r="D319" s="30"/>
      <c r="E319" s="30"/>
      <c r="F319" s="31"/>
      <c r="G319" s="31"/>
      <c r="H319" s="32"/>
      <c r="I319" s="30"/>
      <c r="J319" s="31"/>
      <c r="K319" s="30"/>
      <c r="L319" s="30"/>
      <c r="M319" s="30"/>
      <c r="N319" s="31"/>
      <c r="O319" s="31"/>
      <c r="P319" s="31"/>
      <c r="Q319" s="33"/>
      <c r="AE319" s="281"/>
      <c r="AF319" s="281"/>
      <c r="AT319" s="342"/>
      <c r="AU319" s="342"/>
    </row>
    <row r="320" spans="1:47" x14ac:dyDescent="0.2">
      <c r="A320" s="30"/>
      <c r="B320" s="30"/>
      <c r="C320" s="30"/>
      <c r="D320" s="30"/>
      <c r="E320" s="30"/>
      <c r="F320" s="31"/>
      <c r="G320" s="31"/>
      <c r="H320" s="32"/>
      <c r="I320" s="30"/>
      <c r="J320" s="31"/>
      <c r="K320" s="30"/>
      <c r="L320" s="30"/>
      <c r="M320" s="30"/>
      <c r="N320" s="31"/>
      <c r="O320" s="31"/>
      <c r="P320" s="31"/>
      <c r="Q320" s="33"/>
      <c r="AE320" s="281"/>
      <c r="AF320" s="281"/>
      <c r="AT320" s="342"/>
      <c r="AU320" s="342"/>
    </row>
    <row r="321" spans="1:47" x14ac:dyDescent="0.2">
      <c r="A321" s="30"/>
      <c r="B321" s="30"/>
      <c r="C321" s="30"/>
      <c r="D321" s="30"/>
      <c r="E321" s="30"/>
      <c r="F321" s="31"/>
      <c r="G321" s="31"/>
      <c r="H321" s="32"/>
      <c r="I321" s="30"/>
      <c r="J321" s="31"/>
      <c r="K321" s="30"/>
      <c r="L321" s="30"/>
      <c r="M321" s="30"/>
      <c r="N321" s="31"/>
      <c r="O321" s="31"/>
      <c r="P321" s="31"/>
      <c r="Q321" s="33"/>
      <c r="AE321" s="281"/>
      <c r="AF321" s="281"/>
      <c r="AT321" s="342"/>
      <c r="AU321" s="342"/>
    </row>
    <row r="322" spans="1:47" x14ac:dyDescent="0.2">
      <c r="A322" s="30"/>
      <c r="B322" s="30"/>
      <c r="C322" s="30"/>
      <c r="D322" s="30"/>
      <c r="E322" s="30"/>
      <c r="F322" s="31"/>
      <c r="G322" s="31"/>
      <c r="H322" s="32"/>
      <c r="I322" s="30"/>
      <c r="J322" s="31"/>
      <c r="K322" s="30"/>
      <c r="L322" s="30"/>
      <c r="M322" s="30"/>
      <c r="N322" s="31"/>
      <c r="O322" s="31"/>
      <c r="P322" s="31"/>
      <c r="Q322" s="33"/>
      <c r="AE322" s="281"/>
      <c r="AF322" s="281"/>
      <c r="AT322" s="342"/>
      <c r="AU322" s="342"/>
    </row>
    <row r="323" spans="1:47" x14ac:dyDescent="0.2">
      <c r="A323" s="30"/>
      <c r="B323" s="30"/>
      <c r="C323" s="30"/>
      <c r="D323" s="30"/>
      <c r="E323" s="30"/>
      <c r="F323" s="31"/>
      <c r="G323" s="31"/>
      <c r="H323" s="32"/>
      <c r="I323" s="30"/>
      <c r="J323" s="31"/>
      <c r="K323" s="30"/>
      <c r="L323" s="30"/>
      <c r="M323" s="30"/>
      <c r="N323" s="31"/>
      <c r="O323" s="31"/>
      <c r="P323" s="31"/>
      <c r="Q323" s="33"/>
      <c r="AE323" s="281"/>
      <c r="AF323" s="281"/>
      <c r="AT323" s="342"/>
      <c r="AU323" s="342"/>
    </row>
    <row r="324" spans="1:47" x14ac:dyDescent="0.2">
      <c r="A324" s="30"/>
      <c r="B324" s="30"/>
      <c r="C324" s="30"/>
      <c r="D324" s="30"/>
      <c r="E324" s="30"/>
      <c r="F324" s="31"/>
      <c r="G324" s="31"/>
      <c r="H324" s="32"/>
      <c r="I324" s="30"/>
      <c r="J324" s="31"/>
      <c r="K324" s="30"/>
      <c r="L324" s="30"/>
      <c r="M324" s="30"/>
      <c r="N324" s="31"/>
      <c r="O324" s="31"/>
      <c r="P324" s="31"/>
      <c r="Q324" s="33"/>
      <c r="AE324" s="281"/>
      <c r="AF324" s="281"/>
      <c r="AT324" s="342"/>
      <c r="AU324" s="342"/>
    </row>
    <row r="325" spans="1:47" x14ac:dyDescent="0.2">
      <c r="A325" s="30"/>
      <c r="B325" s="30"/>
      <c r="C325" s="30"/>
      <c r="D325" s="30"/>
      <c r="E325" s="30"/>
      <c r="F325" s="31"/>
      <c r="G325" s="31"/>
      <c r="H325" s="32"/>
      <c r="I325" s="30"/>
      <c r="J325" s="31"/>
      <c r="K325" s="30"/>
      <c r="L325" s="30"/>
      <c r="M325" s="30"/>
      <c r="N325" s="31"/>
      <c r="O325" s="31"/>
      <c r="P325" s="31"/>
      <c r="Q325" s="33"/>
      <c r="AE325" s="281"/>
      <c r="AF325" s="281"/>
      <c r="AT325" s="342"/>
      <c r="AU325" s="342"/>
    </row>
    <row r="326" spans="1:47" x14ac:dyDescent="0.2">
      <c r="A326" s="30"/>
      <c r="B326" s="30"/>
      <c r="C326" s="30"/>
      <c r="D326" s="30"/>
      <c r="E326" s="30"/>
      <c r="F326" s="31"/>
      <c r="G326" s="31"/>
      <c r="H326" s="32"/>
      <c r="I326" s="30"/>
      <c r="J326" s="31"/>
      <c r="K326" s="30"/>
      <c r="L326" s="30"/>
      <c r="M326" s="30"/>
      <c r="N326" s="31"/>
      <c r="O326" s="31"/>
      <c r="P326" s="31"/>
      <c r="Q326" s="33"/>
      <c r="AE326" s="281"/>
      <c r="AF326" s="281"/>
      <c r="AT326" s="342"/>
      <c r="AU326" s="342"/>
    </row>
    <row r="327" spans="1:47" x14ac:dyDescent="0.2">
      <c r="A327" s="30"/>
      <c r="B327" s="30"/>
      <c r="C327" s="30"/>
      <c r="D327" s="30"/>
      <c r="E327" s="30"/>
      <c r="F327" s="31"/>
      <c r="G327" s="31"/>
      <c r="H327" s="32"/>
      <c r="I327" s="30"/>
      <c r="J327" s="31"/>
      <c r="K327" s="30"/>
      <c r="L327" s="30"/>
      <c r="M327" s="30"/>
      <c r="N327" s="31"/>
      <c r="O327" s="31"/>
      <c r="P327" s="31"/>
      <c r="Q327" s="33"/>
      <c r="AE327" s="281"/>
      <c r="AF327" s="281"/>
      <c r="AT327" s="342"/>
      <c r="AU327" s="342"/>
    </row>
    <row r="328" spans="1:47" x14ac:dyDescent="0.2">
      <c r="A328" s="30"/>
      <c r="B328" s="30"/>
      <c r="C328" s="30"/>
      <c r="D328" s="30"/>
      <c r="E328" s="30"/>
      <c r="F328" s="31"/>
      <c r="G328" s="31"/>
      <c r="H328" s="32"/>
      <c r="I328" s="30"/>
      <c r="J328" s="31"/>
      <c r="K328" s="30"/>
      <c r="L328" s="30"/>
      <c r="M328" s="30"/>
      <c r="N328" s="31"/>
      <c r="O328" s="31"/>
      <c r="P328" s="31"/>
      <c r="Q328" s="33"/>
      <c r="AE328" s="281"/>
      <c r="AF328" s="281"/>
      <c r="AT328" s="342"/>
      <c r="AU328" s="342"/>
    </row>
    <row r="329" spans="1:47" x14ac:dyDescent="0.2">
      <c r="A329" s="30"/>
      <c r="B329" s="30"/>
      <c r="C329" s="30"/>
      <c r="D329" s="30"/>
      <c r="E329" s="30"/>
      <c r="F329" s="31"/>
      <c r="G329" s="31"/>
      <c r="H329" s="32"/>
      <c r="I329" s="30"/>
      <c r="J329" s="31"/>
      <c r="K329" s="30"/>
      <c r="L329" s="30"/>
      <c r="M329" s="30"/>
      <c r="N329" s="31"/>
      <c r="O329" s="31"/>
      <c r="P329" s="31"/>
      <c r="Q329" s="33"/>
      <c r="AE329" s="281"/>
      <c r="AF329" s="281"/>
      <c r="AT329" s="342"/>
      <c r="AU329" s="342"/>
    </row>
    <row r="330" spans="1:47" x14ac:dyDescent="0.2">
      <c r="A330" s="30"/>
      <c r="B330" s="30"/>
      <c r="C330" s="30"/>
      <c r="D330" s="30"/>
      <c r="E330" s="30"/>
      <c r="F330" s="31"/>
      <c r="G330" s="31"/>
      <c r="H330" s="32"/>
      <c r="I330" s="30"/>
      <c r="J330" s="31"/>
      <c r="K330" s="30"/>
      <c r="L330" s="30"/>
      <c r="M330" s="30"/>
      <c r="N330" s="31"/>
      <c r="O330" s="31"/>
      <c r="P330" s="31"/>
      <c r="Q330" s="33"/>
      <c r="AE330" s="281"/>
      <c r="AF330" s="281"/>
      <c r="AT330" s="342"/>
      <c r="AU330" s="342"/>
    </row>
    <row r="331" spans="1:47" x14ac:dyDescent="0.2">
      <c r="A331" s="30"/>
      <c r="B331" s="30"/>
      <c r="C331" s="30"/>
      <c r="D331" s="30"/>
      <c r="E331" s="30"/>
      <c r="F331" s="31"/>
      <c r="G331" s="31"/>
      <c r="H331" s="32"/>
      <c r="I331" s="30"/>
      <c r="J331" s="31"/>
      <c r="K331" s="30"/>
      <c r="L331" s="30"/>
      <c r="M331" s="30"/>
      <c r="N331" s="31"/>
      <c r="O331" s="31"/>
      <c r="P331" s="31"/>
      <c r="Q331" s="33"/>
      <c r="AE331" s="281"/>
      <c r="AF331" s="281"/>
      <c r="AT331" s="342"/>
      <c r="AU331" s="342"/>
    </row>
    <row r="332" spans="1:47" x14ac:dyDescent="0.2">
      <c r="A332" s="30"/>
      <c r="B332" s="30"/>
      <c r="C332" s="30"/>
      <c r="D332" s="30"/>
      <c r="E332" s="30"/>
      <c r="F332" s="31"/>
      <c r="G332" s="31"/>
      <c r="H332" s="32"/>
      <c r="I332" s="30"/>
      <c r="J332" s="31"/>
      <c r="K332" s="30"/>
      <c r="L332" s="30"/>
      <c r="M332" s="30"/>
      <c r="N332" s="31"/>
      <c r="O332" s="31"/>
      <c r="P332" s="31"/>
      <c r="Q332" s="33"/>
      <c r="AE332" s="281"/>
      <c r="AF332" s="281"/>
      <c r="AT332" s="342"/>
      <c r="AU332" s="342"/>
    </row>
    <row r="333" spans="1:47" x14ac:dyDescent="0.2">
      <c r="A333" s="30"/>
      <c r="B333" s="30"/>
      <c r="C333" s="30"/>
      <c r="D333" s="30"/>
      <c r="E333" s="30"/>
      <c r="F333" s="31"/>
      <c r="G333" s="31"/>
      <c r="H333" s="32"/>
      <c r="I333" s="30"/>
      <c r="J333" s="31"/>
      <c r="K333" s="30"/>
      <c r="L333" s="30"/>
      <c r="M333" s="30"/>
      <c r="N333" s="31"/>
      <c r="O333" s="31"/>
      <c r="P333" s="31"/>
      <c r="Q333" s="33"/>
      <c r="AE333" s="281"/>
      <c r="AF333" s="281"/>
      <c r="AT333" s="342"/>
      <c r="AU333" s="342"/>
    </row>
    <row r="334" spans="1:47" x14ac:dyDescent="0.2">
      <c r="A334" s="30"/>
      <c r="B334" s="30"/>
      <c r="C334" s="30"/>
      <c r="D334" s="30"/>
      <c r="E334" s="30"/>
      <c r="F334" s="31"/>
      <c r="G334" s="31"/>
      <c r="H334" s="32"/>
      <c r="I334" s="30"/>
      <c r="J334" s="31"/>
      <c r="K334" s="30"/>
      <c r="L334" s="30"/>
      <c r="M334" s="30"/>
      <c r="N334" s="31"/>
      <c r="O334" s="31"/>
      <c r="P334" s="31"/>
      <c r="Q334" s="33"/>
      <c r="AE334" s="281"/>
      <c r="AF334" s="281"/>
      <c r="AT334" s="342"/>
      <c r="AU334" s="342"/>
    </row>
    <row r="335" spans="1:47" x14ac:dyDescent="0.2">
      <c r="A335" s="30"/>
      <c r="B335" s="30"/>
      <c r="C335" s="30"/>
      <c r="D335" s="30"/>
      <c r="E335" s="30"/>
      <c r="F335" s="31"/>
      <c r="G335" s="31"/>
      <c r="H335" s="32"/>
      <c r="I335" s="30"/>
      <c r="J335" s="31"/>
      <c r="K335" s="30"/>
      <c r="L335" s="30"/>
      <c r="M335" s="30"/>
      <c r="N335" s="31"/>
      <c r="O335" s="31"/>
      <c r="P335" s="31"/>
      <c r="Q335" s="33"/>
      <c r="AE335" s="281"/>
      <c r="AF335" s="281"/>
      <c r="AT335" s="342"/>
      <c r="AU335" s="342"/>
    </row>
    <row r="336" spans="1:47" x14ac:dyDescent="0.2">
      <c r="A336" s="30"/>
      <c r="B336" s="30"/>
      <c r="C336" s="30"/>
      <c r="D336" s="30"/>
      <c r="E336" s="30"/>
      <c r="F336" s="31"/>
      <c r="G336" s="31"/>
      <c r="H336" s="32"/>
      <c r="I336" s="30"/>
      <c r="J336" s="31"/>
      <c r="K336" s="30"/>
      <c r="L336" s="30"/>
      <c r="M336" s="30"/>
      <c r="N336" s="31"/>
      <c r="O336" s="31"/>
      <c r="P336" s="31"/>
      <c r="Q336" s="33"/>
      <c r="AE336" s="281"/>
      <c r="AF336" s="281"/>
      <c r="AT336" s="342"/>
      <c r="AU336" s="342"/>
    </row>
    <row r="337" spans="1:47" x14ac:dyDescent="0.2">
      <c r="A337" s="30"/>
      <c r="B337" s="30"/>
      <c r="C337" s="30"/>
      <c r="D337" s="30"/>
      <c r="E337" s="30"/>
      <c r="F337" s="31"/>
      <c r="G337" s="31"/>
      <c r="H337" s="32"/>
      <c r="I337" s="30"/>
      <c r="J337" s="31"/>
      <c r="K337" s="30"/>
      <c r="L337" s="30"/>
      <c r="M337" s="30"/>
      <c r="N337" s="31"/>
      <c r="O337" s="31"/>
      <c r="P337" s="31"/>
      <c r="Q337" s="33"/>
      <c r="AE337" s="281"/>
      <c r="AF337" s="281"/>
      <c r="AT337" s="342"/>
      <c r="AU337" s="342"/>
    </row>
    <row r="338" spans="1:47" x14ac:dyDescent="0.2">
      <c r="A338" s="30"/>
      <c r="B338" s="30"/>
      <c r="C338" s="30"/>
      <c r="D338" s="30"/>
      <c r="E338" s="30"/>
      <c r="F338" s="31"/>
      <c r="G338" s="31"/>
      <c r="H338" s="32"/>
      <c r="I338" s="30"/>
      <c r="J338" s="31"/>
      <c r="K338" s="30"/>
      <c r="L338" s="30"/>
      <c r="M338" s="30"/>
      <c r="N338" s="31"/>
      <c r="O338" s="31"/>
      <c r="P338" s="31"/>
      <c r="Q338" s="33"/>
      <c r="AE338" s="281"/>
      <c r="AF338" s="281"/>
      <c r="AT338" s="342"/>
      <c r="AU338" s="342"/>
    </row>
    <row r="339" spans="1:47" x14ac:dyDescent="0.2">
      <c r="A339" s="30"/>
      <c r="B339" s="30"/>
      <c r="C339" s="30"/>
      <c r="D339" s="30"/>
      <c r="E339" s="30"/>
      <c r="F339" s="31"/>
      <c r="G339" s="31"/>
      <c r="H339" s="32"/>
      <c r="I339" s="30"/>
      <c r="J339" s="31"/>
      <c r="K339" s="30"/>
      <c r="L339" s="30"/>
      <c r="M339" s="30"/>
      <c r="N339" s="31"/>
      <c r="O339" s="31"/>
      <c r="P339" s="31"/>
      <c r="Q339" s="33"/>
      <c r="AE339" s="281"/>
      <c r="AF339" s="281"/>
      <c r="AT339" s="342"/>
      <c r="AU339" s="342"/>
    </row>
    <row r="340" spans="1:47" x14ac:dyDescent="0.2">
      <c r="A340" s="30"/>
      <c r="B340" s="30"/>
      <c r="C340" s="30"/>
      <c r="D340" s="30"/>
      <c r="E340" s="30"/>
      <c r="F340" s="31"/>
      <c r="G340" s="31"/>
      <c r="H340" s="32"/>
      <c r="I340" s="30"/>
      <c r="J340" s="31"/>
      <c r="K340" s="30"/>
      <c r="L340" s="30"/>
      <c r="M340" s="30"/>
      <c r="N340" s="31"/>
      <c r="O340" s="31"/>
      <c r="P340" s="31"/>
      <c r="Q340" s="33"/>
      <c r="AE340" s="281"/>
      <c r="AF340" s="281"/>
      <c r="AT340" s="342"/>
      <c r="AU340" s="342"/>
    </row>
    <row r="341" spans="1:47" x14ac:dyDescent="0.2">
      <c r="A341" s="30"/>
      <c r="B341" s="30"/>
      <c r="C341" s="30"/>
      <c r="D341" s="30"/>
      <c r="E341" s="30"/>
      <c r="F341" s="31"/>
      <c r="G341" s="31"/>
      <c r="H341" s="32"/>
      <c r="I341" s="30"/>
      <c r="J341" s="31"/>
      <c r="K341" s="30"/>
      <c r="L341" s="30"/>
      <c r="M341" s="30"/>
      <c r="N341" s="31"/>
      <c r="O341" s="31"/>
      <c r="P341" s="31"/>
      <c r="Q341" s="33"/>
      <c r="AE341" s="281"/>
      <c r="AF341" s="281"/>
      <c r="AT341" s="342"/>
      <c r="AU341" s="342"/>
    </row>
    <row r="342" spans="1:47" x14ac:dyDescent="0.2">
      <c r="A342" s="30"/>
      <c r="B342" s="30"/>
      <c r="C342" s="30"/>
      <c r="D342" s="30"/>
      <c r="E342" s="30"/>
      <c r="F342" s="31"/>
      <c r="G342" s="31"/>
      <c r="H342" s="32"/>
      <c r="I342" s="30"/>
      <c r="J342" s="31"/>
      <c r="K342" s="30"/>
      <c r="L342" s="30"/>
      <c r="M342" s="30"/>
      <c r="N342" s="31"/>
      <c r="O342" s="31"/>
      <c r="P342" s="31"/>
      <c r="Q342" s="33"/>
      <c r="AE342" s="281"/>
      <c r="AF342" s="281"/>
      <c r="AT342" s="342"/>
      <c r="AU342" s="342"/>
    </row>
    <row r="343" spans="1:47" x14ac:dyDescent="0.2">
      <c r="A343" s="30"/>
      <c r="B343" s="30"/>
      <c r="C343" s="30"/>
      <c r="D343" s="30"/>
      <c r="E343" s="30"/>
      <c r="F343" s="31"/>
      <c r="G343" s="31"/>
      <c r="H343" s="32"/>
      <c r="I343" s="30"/>
      <c r="J343" s="31"/>
      <c r="K343" s="30"/>
      <c r="L343" s="30"/>
      <c r="M343" s="30"/>
      <c r="N343" s="31"/>
      <c r="O343" s="31"/>
      <c r="P343" s="31"/>
      <c r="Q343" s="33"/>
      <c r="AE343" s="281"/>
      <c r="AF343" s="281"/>
      <c r="AT343" s="342"/>
      <c r="AU343" s="342"/>
    </row>
    <row r="344" spans="1:47" x14ac:dyDescent="0.2">
      <c r="A344" s="30"/>
      <c r="B344" s="30"/>
      <c r="C344" s="30"/>
      <c r="D344" s="30"/>
      <c r="E344" s="30"/>
      <c r="F344" s="31"/>
      <c r="G344" s="31"/>
      <c r="H344" s="32"/>
      <c r="I344" s="30"/>
      <c r="J344" s="31"/>
      <c r="K344" s="30"/>
      <c r="L344" s="30"/>
      <c r="M344" s="30"/>
      <c r="N344" s="31"/>
      <c r="O344" s="31"/>
      <c r="P344" s="31"/>
      <c r="Q344" s="33"/>
      <c r="AE344" s="281"/>
      <c r="AF344" s="281"/>
      <c r="AT344" s="342"/>
      <c r="AU344" s="342"/>
    </row>
    <row r="345" spans="1:47" x14ac:dyDescent="0.2">
      <c r="A345" s="30"/>
      <c r="B345" s="30"/>
      <c r="C345" s="30"/>
      <c r="D345" s="30"/>
      <c r="E345" s="30"/>
      <c r="F345" s="31"/>
      <c r="G345" s="31"/>
      <c r="H345" s="32"/>
      <c r="I345" s="30"/>
      <c r="J345" s="31"/>
      <c r="K345" s="30"/>
      <c r="L345" s="30"/>
      <c r="M345" s="30"/>
      <c r="N345" s="31"/>
      <c r="O345" s="31"/>
      <c r="P345" s="31"/>
      <c r="Q345" s="33"/>
      <c r="AE345" s="281"/>
      <c r="AF345" s="281"/>
      <c r="AT345" s="342"/>
      <c r="AU345" s="342"/>
    </row>
    <row r="346" spans="1:47" x14ac:dyDescent="0.2">
      <c r="A346" s="30"/>
      <c r="B346" s="30"/>
      <c r="C346" s="30"/>
      <c r="D346" s="30"/>
      <c r="E346" s="30"/>
      <c r="F346" s="31"/>
      <c r="G346" s="31"/>
      <c r="H346" s="32"/>
      <c r="I346" s="30"/>
      <c r="J346" s="31"/>
      <c r="K346" s="30"/>
      <c r="L346" s="30"/>
      <c r="M346" s="30"/>
      <c r="N346" s="31"/>
      <c r="O346" s="31"/>
      <c r="P346" s="31"/>
      <c r="Q346" s="33"/>
      <c r="AE346" s="281"/>
      <c r="AF346" s="281"/>
      <c r="AT346" s="342"/>
      <c r="AU346" s="342"/>
    </row>
    <row r="347" spans="1:47" x14ac:dyDescent="0.2">
      <c r="A347" s="30"/>
      <c r="B347" s="30"/>
      <c r="C347" s="30"/>
      <c r="D347" s="30"/>
      <c r="E347" s="30"/>
      <c r="F347" s="31"/>
      <c r="G347" s="31"/>
      <c r="H347" s="32"/>
      <c r="I347" s="30"/>
      <c r="J347" s="31"/>
      <c r="K347" s="30"/>
      <c r="L347" s="30"/>
      <c r="M347" s="30"/>
      <c r="N347" s="31"/>
      <c r="O347" s="31"/>
      <c r="P347" s="31"/>
      <c r="Q347" s="33"/>
      <c r="AE347" s="281"/>
      <c r="AF347" s="281"/>
      <c r="AT347" s="342"/>
      <c r="AU347" s="342"/>
    </row>
    <row r="348" spans="1:47" x14ac:dyDescent="0.2">
      <c r="A348" s="30"/>
      <c r="B348" s="30"/>
      <c r="C348" s="30"/>
      <c r="D348" s="30"/>
      <c r="E348" s="30"/>
      <c r="F348" s="31"/>
      <c r="G348" s="31"/>
      <c r="H348" s="32"/>
      <c r="I348" s="30"/>
      <c r="J348" s="31"/>
      <c r="K348" s="30"/>
      <c r="L348" s="30"/>
      <c r="M348" s="30"/>
      <c r="N348" s="31"/>
      <c r="O348" s="31"/>
      <c r="P348" s="31"/>
      <c r="Q348" s="33"/>
      <c r="AE348" s="281"/>
      <c r="AF348" s="281"/>
      <c r="AT348" s="342"/>
      <c r="AU348" s="342"/>
    </row>
    <row r="349" spans="1:47" x14ac:dyDescent="0.2">
      <c r="A349" s="30"/>
      <c r="B349" s="30"/>
      <c r="C349" s="30"/>
      <c r="D349" s="30"/>
      <c r="E349" s="30"/>
      <c r="F349" s="31"/>
      <c r="G349" s="31"/>
      <c r="H349" s="32"/>
      <c r="I349" s="30"/>
      <c r="J349" s="31"/>
      <c r="K349" s="30"/>
      <c r="L349" s="30"/>
      <c r="M349" s="30"/>
      <c r="N349" s="31"/>
      <c r="O349" s="31"/>
      <c r="P349" s="31"/>
      <c r="Q349" s="33"/>
      <c r="AE349" s="281"/>
      <c r="AF349" s="281"/>
      <c r="AT349" s="342"/>
      <c r="AU349" s="342"/>
    </row>
    <row r="350" spans="1:47" x14ac:dyDescent="0.2">
      <c r="A350" s="30"/>
      <c r="B350" s="30"/>
      <c r="C350" s="30"/>
      <c r="D350" s="30"/>
      <c r="E350" s="30"/>
      <c r="F350" s="31"/>
      <c r="G350" s="31"/>
      <c r="H350" s="32"/>
      <c r="I350" s="30"/>
      <c r="J350" s="31"/>
      <c r="K350" s="30"/>
      <c r="L350" s="30"/>
      <c r="M350" s="30"/>
      <c r="N350" s="31"/>
      <c r="O350" s="31"/>
      <c r="P350" s="31"/>
      <c r="Q350" s="33"/>
      <c r="AE350" s="281"/>
      <c r="AF350" s="281"/>
      <c r="AT350" s="342"/>
      <c r="AU350" s="342"/>
    </row>
    <row r="351" spans="1:47" x14ac:dyDescent="0.2">
      <c r="A351" s="30"/>
      <c r="B351" s="30"/>
      <c r="C351" s="30"/>
      <c r="D351" s="30"/>
      <c r="E351" s="30"/>
      <c r="F351" s="31"/>
      <c r="G351" s="31"/>
      <c r="H351" s="32"/>
      <c r="I351" s="30"/>
      <c r="J351" s="31"/>
      <c r="K351" s="30"/>
      <c r="L351" s="30"/>
      <c r="M351" s="30"/>
      <c r="N351" s="31"/>
      <c r="O351" s="31"/>
      <c r="P351" s="31"/>
      <c r="Q351" s="33"/>
      <c r="AE351" s="281"/>
      <c r="AF351" s="281"/>
      <c r="AT351" s="342"/>
      <c r="AU351" s="342"/>
    </row>
    <row r="352" spans="1:47" x14ac:dyDescent="0.2">
      <c r="A352" s="30"/>
      <c r="B352" s="30"/>
      <c r="C352" s="30"/>
      <c r="D352" s="30"/>
      <c r="E352" s="30"/>
      <c r="F352" s="31"/>
      <c r="G352" s="31"/>
      <c r="H352" s="32"/>
      <c r="I352" s="30"/>
      <c r="J352" s="31"/>
      <c r="K352" s="30"/>
      <c r="L352" s="30"/>
      <c r="M352" s="30"/>
      <c r="N352" s="31"/>
      <c r="O352" s="31"/>
      <c r="P352" s="31"/>
      <c r="Q352" s="33"/>
      <c r="AE352" s="281"/>
      <c r="AF352" s="281"/>
      <c r="AT352" s="342"/>
      <c r="AU352" s="342"/>
    </row>
    <row r="353" spans="1:47" x14ac:dyDescent="0.2">
      <c r="A353" s="30"/>
      <c r="B353" s="30"/>
      <c r="C353" s="30"/>
      <c r="D353" s="30"/>
      <c r="E353" s="30"/>
      <c r="F353" s="31"/>
      <c r="G353" s="31"/>
      <c r="H353" s="32"/>
      <c r="I353" s="30"/>
      <c r="J353" s="31"/>
      <c r="K353" s="30"/>
      <c r="L353" s="30"/>
      <c r="M353" s="30"/>
      <c r="N353" s="31"/>
      <c r="O353" s="31"/>
      <c r="P353" s="31"/>
      <c r="Q353" s="33"/>
      <c r="AE353" s="281"/>
      <c r="AF353" s="281"/>
      <c r="AT353" s="342"/>
      <c r="AU353" s="342"/>
    </row>
    <row r="354" spans="1:47" x14ac:dyDescent="0.2">
      <c r="A354" s="30"/>
      <c r="B354" s="30"/>
      <c r="C354" s="30"/>
      <c r="D354" s="30"/>
      <c r="E354" s="30"/>
      <c r="F354" s="31"/>
      <c r="G354" s="31"/>
      <c r="H354" s="32"/>
      <c r="I354" s="30"/>
      <c r="J354" s="31"/>
      <c r="K354" s="30"/>
      <c r="L354" s="30"/>
      <c r="M354" s="30"/>
      <c r="N354" s="31"/>
      <c r="O354" s="31"/>
      <c r="P354" s="31"/>
      <c r="Q354" s="33"/>
      <c r="AE354" s="281"/>
      <c r="AF354" s="281"/>
      <c r="AT354" s="342"/>
      <c r="AU354" s="342"/>
    </row>
    <row r="355" spans="1:47" x14ac:dyDescent="0.2">
      <c r="A355" s="30"/>
      <c r="B355" s="30"/>
      <c r="C355" s="30"/>
      <c r="D355" s="30"/>
      <c r="E355" s="30"/>
      <c r="F355" s="31"/>
      <c r="G355" s="31"/>
      <c r="H355" s="32"/>
      <c r="I355" s="30"/>
      <c r="J355" s="31"/>
      <c r="K355" s="30"/>
      <c r="L355" s="30"/>
      <c r="M355" s="30"/>
      <c r="N355" s="31"/>
      <c r="O355" s="31"/>
      <c r="P355" s="31"/>
      <c r="Q355" s="33"/>
      <c r="AE355" s="281"/>
      <c r="AF355" s="281"/>
      <c r="AT355" s="342"/>
      <c r="AU355" s="342"/>
    </row>
    <row r="356" spans="1:47" x14ac:dyDescent="0.2">
      <c r="A356" s="30"/>
      <c r="B356" s="30"/>
      <c r="C356" s="30"/>
      <c r="D356" s="30"/>
      <c r="E356" s="30"/>
      <c r="F356" s="31"/>
      <c r="G356" s="31"/>
      <c r="H356" s="32"/>
      <c r="I356" s="30"/>
      <c r="J356" s="31"/>
      <c r="K356" s="30"/>
      <c r="L356" s="30"/>
      <c r="M356" s="30"/>
      <c r="N356" s="31"/>
      <c r="O356" s="31"/>
      <c r="P356" s="31"/>
      <c r="Q356" s="33"/>
      <c r="AE356" s="281"/>
      <c r="AF356" s="281"/>
      <c r="AT356" s="342"/>
      <c r="AU356" s="342"/>
    </row>
    <row r="357" spans="1:47" x14ac:dyDescent="0.2">
      <c r="A357" s="30"/>
      <c r="B357" s="30"/>
      <c r="C357" s="30"/>
      <c r="D357" s="30"/>
      <c r="E357" s="30"/>
      <c r="F357" s="31"/>
      <c r="G357" s="31"/>
      <c r="H357" s="32"/>
      <c r="I357" s="30"/>
      <c r="J357" s="31"/>
      <c r="K357" s="30"/>
      <c r="L357" s="30"/>
      <c r="M357" s="30"/>
      <c r="N357" s="31"/>
      <c r="O357" s="31"/>
      <c r="P357" s="31"/>
      <c r="Q357" s="33"/>
      <c r="AE357" s="281"/>
      <c r="AF357" s="281"/>
      <c r="AT357" s="342"/>
      <c r="AU357" s="342"/>
    </row>
    <row r="358" spans="1:47" x14ac:dyDescent="0.2">
      <c r="A358" s="30"/>
      <c r="B358" s="30"/>
      <c r="C358" s="30"/>
      <c r="D358" s="30"/>
      <c r="E358" s="30"/>
      <c r="F358" s="31"/>
      <c r="G358" s="31"/>
      <c r="H358" s="32"/>
      <c r="I358" s="30"/>
      <c r="J358" s="31"/>
      <c r="K358" s="30"/>
      <c r="L358" s="30"/>
      <c r="M358" s="30"/>
      <c r="N358" s="31"/>
      <c r="O358" s="31"/>
      <c r="P358" s="31"/>
      <c r="Q358" s="33"/>
      <c r="AE358" s="281"/>
      <c r="AF358" s="281"/>
      <c r="AT358" s="342"/>
      <c r="AU358" s="342"/>
    </row>
    <row r="359" spans="1:47" x14ac:dyDescent="0.2">
      <c r="A359" s="30"/>
      <c r="B359" s="30"/>
      <c r="C359" s="30"/>
      <c r="D359" s="30"/>
      <c r="E359" s="30"/>
      <c r="F359" s="31"/>
      <c r="G359" s="31"/>
      <c r="H359" s="32"/>
      <c r="I359" s="30"/>
      <c r="J359" s="31"/>
      <c r="K359" s="30"/>
      <c r="L359" s="30"/>
      <c r="M359" s="30"/>
      <c r="N359" s="31"/>
      <c r="O359" s="31"/>
      <c r="P359" s="31"/>
      <c r="Q359" s="33"/>
      <c r="AE359" s="281"/>
      <c r="AF359" s="281"/>
      <c r="AT359" s="342"/>
      <c r="AU359" s="342"/>
    </row>
    <row r="360" spans="1:47" x14ac:dyDescent="0.2">
      <c r="A360" s="30"/>
      <c r="B360" s="30"/>
      <c r="C360" s="30"/>
      <c r="D360" s="30"/>
      <c r="E360" s="30"/>
      <c r="F360" s="31"/>
      <c r="G360" s="31"/>
      <c r="H360" s="32"/>
      <c r="I360" s="30"/>
      <c r="J360" s="31"/>
      <c r="K360" s="30"/>
      <c r="L360" s="30"/>
      <c r="M360" s="30"/>
      <c r="N360" s="31"/>
      <c r="O360" s="31"/>
      <c r="P360" s="31"/>
      <c r="Q360" s="33"/>
      <c r="AE360" s="281"/>
      <c r="AF360" s="281"/>
      <c r="AT360" s="342"/>
      <c r="AU360" s="342"/>
    </row>
    <row r="361" spans="1:47" x14ac:dyDescent="0.2">
      <c r="A361" s="30"/>
      <c r="B361" s="30"/>
      <c r="C361" s="30"/>
      <c r="D361" s="30"/>
      <c r="E361" s="30"/>
      <c r="F361" s="31"/>
      <c r="G361" s="31"/>
      <c r="H361" s="32"/>
      <c r="I361" s="30"/>
      <c r="J361" s="31"/>
      <c r="K361" s="30"/>
      <c r="L361" s="30"/>
      <c r="M361" s="30"/>
      <c r="N361" s="31"/>
      <c r="O361" s="31"/>
      <c r="P361" s="31"/>
      <c r="Q361" s="33"/>
      <c r="AE361" s="281"/>
      <c r="AF361" s="281"/>
      <c r="AT361" s="342"/>
      <c r="AU361" s="342"/>
    </row>
    <row r="362" spans="1:47" x14ac:dyDescent="0.2">
      <c r="A362" s="30"/>
      <c r="B362" s="30"/>
      <c r="C362" s="30"/>
      <c r="D362" s="30"/>
      <c r="E362" s="30"/>
      <c r="F362" s="31"/>
      <c r="G362" s="31"/>
      <c r="H362" s="32"/>
      <c r="I362" s="30"/>
      <c r="J362" s="31"/>
      <c r="K362" s="30"/>
      <c r="L362" s="30"/>
      <c r="M362" s="30"/>
      <c r="N362" s="31"/>
      <c r="O362" s="31"/>
      <c r="P362" s="31"/>
      <c r="Q362" s="33"/>
      <c r="AE362" s="281"/>
      <c r="AF362" s="281"/>
      <c r="AT362" s="342"/>
      <c r="AU362" s="342"/>
    </row>
    <row r="363" spans="1:47" x14ac:dyDescent="0.2">
      <c r="A363" s="30"/>
      <c r="B363" s="30"/>
      <c r="C363" s="30"/>
      <c r="D363" s="30"/>
      <c r="E363" s="30"/>
      <c r="F363" s="31"/>
      <c r="G363" s="31"/>
      <c r="H363" s="32"/>
      <c r="I363" s="30"/>
      <c r="J363" s="31"/>
      <c r="K363" s="30"/>
      <c r="L363" s="30"/>
      <c r="M363" s="30"/>
      <c r="N363" s="31"/>
      <c r="O363" s="31"/>
      <c r="P363" s="31"/>
      <c r="Q363" s="33"/>
      <c r="AE363" s="281"/>
      <c r="AF363" s="281"/>
      <c r="AT363" s="342"/>
      <c r="AU363" s="342"/>
    </row>
    <row r="364" spans="1:47" x14ac:dyDescent="0.2">
      <c r="A364" s="30"/>
      <c r="B364" s="30"/>
      <c r="C364" s="30"/>
      <c r="D364" s="30"/>
      <c r="E364" s="30"/>
      <c r="F364" s="31"/>
      <c r="G364" s="31"/>
      <c r="H364" s="32"/>
      <c r="I364" s="30"/>
      <c r="J364" s="31"/>
      <c r="K364" s="30"/>
      <c r="L364" s="30"/>
      <c r="M364" s="30"/>
      <c r="N364" s="31"/>
      <c r="O364" s="31"/>
      <c r="P364" s="31"/>
      <c r="Q364" s="33"/>
      <c r="AE364" s="281"/>
      <c r="AF364" s="281"/>
      <c r="AT364" s="342"/>
      <c r="AU364" s="342"/>
    </row>
    <row r="365" spans="1:47" x14ac:dyDescent="0.2">
      <c r="A365" s="30"/>
      <c r="B365" s="30"/>
      <c r="C365" s="30"/>
      <c r="D365" s="30"/>
      <c r="E365" s="30"/>
      <c r="F365" s="31"/>
      <c r="G365" s="31"/>
      <c r="H365" s="32"/>
      <c r="I365" s="30"/>
      <c r="J365" s="31"/>
      <c r="K365" s="30"/>
      <c r="L365" s="30"/>
      <c r="M365" s="30"/>
      <c r="N365" s="31"/>
      <c r="O365" s="31"/>
      <c r="P365" s="31"/>
      <c r="Q365" s="33"/>
      <c r="AE365" s="281"/>
      <c r="AF365" s="281"/>
      <c r="AT365" s="342"/>
      <c r="AU365" s="342"/>
    </row>
    <row r="366" spans="1:47" x14ac:dyDescent="0.2">
      <c r="A366" s="30"/>
      <c r="B366" s="30"/>
      <c r="C366" s="30"/>
      <c r="D366" s="30"/>
      <c r="E366" s="30"/>
      <c r="F366" s="31"/>
      <c r="G366" s="31"/>
      <c r="H366" s="32"/>
      <c r="I366" s="30"/>
      <c r="J366" s="31"/>
      <c r="K366" s="30"/>
      <c r="L366" s="30"/>
      <c r="M366" s="30"/>
      <c r="N366" s="31"/>
      <c r="O366" s="31"/>
      <c r="P366" s="31"/>
      <c r="Q366" s="33"/>
      <c r="AE366" s="281"/>
      <c r="AF366" s="281"/>
      <c r="AT366" s="342"/>
      <c r="AU366" s="342"/>
    </row>
    <row r="367" spans="1:47" x14ac:dyDescent="0.2">
      <c r="A367" s="30"/>
      <c r="B367" s="30"/>
      <c r="C367" s="30"/>
      <c r="D367" s="30"/>
      <c r="E367" s="30"/>
      <c r="F367" s="31"/>
      <c r="G367" s="31"/>
      <c r="H367" s="32"/>
      <c r="I367" s="30"/>
      <c r="J367" s="31"/>
      <c r="K367" s="30"/>
      <c r="L367" s="30"/>
      <c r="M367" s="30"/>
      <c r="N367" s="31"/>
      <c r="O367" s="31"/>
      <c r="P367" s="31"/>
      <c r="Q367" s="33"/>
      <c r="AE367" s="281"/>
      <c r="AF367" s="281"/>
      <c r="AT367" s="342"/>
      <c r="AU367" s="342"/>
    </row>
    <row r="368" spans="1:47" x14ac:dyDescent="0.2">
      <c r="A368" s="30"/>
      <c r="B368" s="30"/>
      <c r="C368" s="30"/>
      <c r="D368" s="30"/>
      <c r="E368" s="30"/>
      <c r="F368" s="31"/>
      <c r="G368" s="31"/>
      <c r="H368" s="32"/>
      <c r="I368" s="30"/>
      <c r="J368" s="31"/>
      <c r="K368" s="30"/>
      <c r="L368" s="30"/>
      <c r="M368" s="30"/>
      <c r="N368" s="31"/>
      <c r="O368" s="31"/>
      <c r="P368" s="31"/>
      <c r="Q368" s="33"/>
      <c r="AE368" s="281"/>
      <c r="AF368" s="281"/>
      <c r="AT368" s="342"/>
      <c r="AU368" s="342"/>
    </row>
    <row r="369" spans="1:47" x14ac:dyDescent="0.2">
      <c r="A369" s="30"/>
      <c r="B369" s="30"/>
      <c r="C369" s="30"/>
      <c r="D369" s="30"/>
      <c r="E369" s="30"/>
      <c r="F369" s="31"/>
      <c r="G369" s="31"/>
      <c r="H369" s="32"/>
      <c r="I369" s="30"/>
      <c r="J369" s="31"/>
      <c r="K369" s="30"/>
      <c r="L369" s="30"/>
      <c r="M369" s="30"/>
      <c r="N369" s="31"/>
      <c r="O369" s="31"/>
      <c r="P369" s="31"/>
      <c r="Q369" s="33"/>
      <c r="AE369" s="281"/>
      <c r="AF369" s="281"/>
      <c r="AT369" s="342"/>
      <c r="AU369" s="342"/>
    </row>
    <row r="370" spans="1:47" x14ac:dyDescent="0.2">
      <c r="A370" s="30"/>
      <c r="B370" s="30"/>
      <c r="C370" s="30"/>
      <c r="D370" s="30"/>
      <c r="E370" s="30"/>
      <c r="F370" s="31"/>
      <c r="G370" s="31"/>
      <c r="H370" s="32"/>
      <c r="I370" s="30"/>
      <c r="J370" s="31"/>
      <c r="K370" s="30"/>
      <c r="L370" s="30"/>
      <c r="M370" s="30"/>
      <c r="N370" s="31"/>
      <c r="O370" s="31"/>
      <c r="P370" s="31"/>
      <c r="Q370" s="33"/>
      <c r="AE370" s="281"/>
      <c r="AF370" s="281"/>
      <c r="AT370" s="342"/>
      <c r="AU370" s="342"/>
    </row>
    <row r="371" spans="1:47" x14ac:dyDescent="0.2">
      <c r="A371" s="30"/>
      <c r="B371" s="30"/>
      <c r="C371" s="30"/>
      <c r="D371" s="30"/>
      <c r="E371" s="30"/>
      <c r="F371" s="31"/>
      <c r="G371" s="31"/>
      <c r="H371" s="32"/>
      <c r="I371" s="30"/>
      <c r="J371" s="31"/>
      <c r="K371" s="30"/>
      <c r="L371" s="30"/>
      <c r="M371" s="30"/>
      <c r="N371" s="31"/>
      <c r="O371" s="31"/>
      <c r="P371" s="31"/>
      <c r="Q371" s="33"/>
      <c r="AE371" s="281"/>
      <c r="AF371" s="281"/>
      <c r="AT371" s="342"/>
      <c r="AU371" s="342"/>
    </row>
    <row r="372" spans="1:47" x14ac:dyDescent="0.2">
      <c r="A372" s="30"/>
      <c r="B372" s="30"/>
      <c r="C372" s="30"/>
      <c r="D372" s="30"/>
      <c r="E372" s="30"/>
      <c r="F372" s="31"/>
      <c r="G372" s="31"/>
      <c r="H372" s="32"/>
      <c r="I372" s="30"/>
      <c r="J372" s="31"/>
      <c r="K372" s="30"/>
      <c r="L372" s="30"/>
      <c r="M372" s="30"/>
      <c r="N372" s="31"/>
      <c r="O372" s="31"/>
      <c r="P372" s="31"/>
      <c r="Q372" s="33"/>
      <c r="AE372" s="281"/>
      <c r="AF372" s="281"/>
      <c r="AT372" s="342"/>
      <c r="AU372" s="342"/>
    </row>
    <row r="373" spans="1:47" x14ac:dyDescent="0.2">
      <c r="A373" s="30"/>
      <c r="B373" s="30"/>
      <c r="C373" s="30"/>
      <c r="D373" s="30"/>
      <c r="E373" s="30"/>
      <c r="F373" s="31"/>
      <c r="G373" s="31"/>
      <c r="H373" s="32"/>
      <c r="I373" s="30"/>
      <c r="J373" s="31"/>
      <c r="K373" s="30"/>
      <c r="L373" s="30"/>
      <c r="M373" s="30"/>
      <c r="N373" s="31"/>
      <c r="O373" s="31"/>
      <c r="P373" s="31"/>
      <c r="Q373" s="33"/>
      <c r="AE373" s="281"/>
      <c r="AF373" s="281"/>
      <c r="AT373" s="342"/>
      <c r="AU373" s="342"/>
    </row>
    <row r="374" spans="1:47" x14ac:dyDescent="0.2">
      <c r="A374" s="30"/>
      <c r="B374" s="30"/>
      <c r="C374" s="30"/>
      <c r="D374" s="30"/>
      <c r="E374" s="30"/>
      <c r="F374" s="31"/>
      <c r="G374" s="31"/>
      <c r="H374" s="32"/>
      <c r="I374" s="30"/>
      <c r="J374" s="31"/>
      <c r="K374" s="30"/>
      <c r="L374" s="30"/>
      <c r="M374" s="30"/>
      <c r="N374" s="31"/>
      <c r="O374" s="31"/>
      <c r="P374" s="31"/>
      <c r="Q374" s="33"/>
      <c r="AE374" s="281"/>
      <c r="AF374" s="281"/>
      <c r="AT374" s="342"/>
      <c r="AU374" s="342"/>
    </row>
    <row r="375" spans="1:47" x14ac:dyDescent="0.2">
      <c r="A375" s="30"/>
      <c r="B375" s="30"/>
      <c r="C375" s="30"/>
      <c r="D375" s="30"/>
      <c r="E375" s="30"/>
      <c r="F375" s="31"/>
      <c r="G375" s="31"/>
      <c r="H375" s="32"/>
      <c r="I375" s="30"/>
      <c r="J375" s="31"/>
      <c r="K375" s="30"/>
      <c r="L375" s="30"/>
      <c r="M375" s="30"/>
      <c r="N375" s="31"/>
      <c r="O375" s="31"/>
      <c r="P375" s="31"/>
      <c r="Q375" s="33"/>
      <c r="AE375" s="281"/>
      <c r="AF375" s="281"/>
      <c r="AT375" s="342"/>
      <c r="AU375" s="342"/>
    </row>
    <row r="376" spans="1:47" x14ac:dyDescent="0.2">
      <c r="A376" s="30"/>
      <c r="B376" s="30"/>
      <c r="C376" s="30"/>
      <c r="D376" s="30"/>
      <c r="E376" s="30"/>
      <c r="F376" s="31"/>
      <c r="G376" s="31"/>
      <c r="H376" s="32"/>
      <c r="I376" s="30"/>
      <c r="J376" s="31"/>
      <c r="K376" s="30"/>
      <c r="L376" s="30"/>
      <c r="M376" s="30"/>
      <c r="N376" s="31"/>
      <c r="O376" s="31"/>
      <c r="P376" s="31"/>
      <c r="Q376" s="33"/>
      <c r="AE376" s="281"/>
      <c r="AF376" s="281"/>
      <c r="AT376" s="342"/>
      <c r="AU376" s="342"/>
    </row>
    <row r="377" spans="1:47" x14ac:dyDescent="0.2">
      <c r="A377" s="30"/>
      <c r="B377" s="30"/>
      <c r="C377" s="30"/>
      <c r="D377" s="30"/>
      <c r="E377" s="30"/>
      <c r="F377" s="31"/>
      <c r="G377" s="31"/>
      <c r="H377" s="32"/>
      <c r="I377" s="30"/>
      <c r="J377" s="31"/>
      <c r="K377" s="30"/>
      <c r="L377" s="30"/>
      <c r="M377" s="30"/>
      <c r="N377" s="31"/>
      <c r="O377" s="31"/>
      <c r="P377" s="31"/>
      <c r="Q377" s="33"/>
      <c r="AE377" s="281"/>
      <c r="AF377" s="281"/>
      <c r="AT377" s="342"/>
      <c r="AU377" s="342"/>
    </row>
    <row r="378" spans="1:47" x14ac:dyDescent="0.2">
      <c r="A378" s="30"/>
      <c r="B378" s="30"/>
      <c r="C378" s="30"/>
      <c r="D378" s="30"/>
      <c r="E378" s="30"/>
      <c r="F378" s="31"/>
      <c r="G378" s="31"/>
      <c r="H378" s="32"/>
      <c r="I378" s="30"/>
      <c r="J378" s="31"/>
      <c r="K378" s="30"/>
      <c r="L378" s="30"/>
      <c r="M378" s="30"/>
      <c r="N378" s="31"/>
      <c r="O378" s="31"/>
      <c r="P378" s="31"/>
      <c r="Q378" s="33"/>
      <c r="AE378" s="281"/>
      <c r="AF378" s="281"/>
      <c r="AT378" s="342"/>
      <c r="AU378" s="342"/>
    </row>
    <row r="379" spans="1:47" x14ac:dyDescent="0.2">
      <c r="A379" s="30"/>
      <c r="B379" s="30"/>
      <c r="C379" s="30"/>
      <c r="D379" s="30"/>
      <c r="E379" s="30"/>
      <c r="F379" s="31"/>
      <c r="G379" s="31"/>
      <c r="H379" s="32"/>
      <c r="I379" s="30"/>
      <c r="J379" s="31"/>
      <c r="K379" s="30"/>
      <c r="L379" s="30"/>
      <c r="M379" s="30"/>
      <c r="N379" s="31"/>
      <c r="O379" s="31"/>
      <c r="P379" s="31"/>
      <c r="Q379" s="33"/>
      <c r="AE379" s="281"/>
      <c r="AF379" s="281"/>
      <c r="AT379" s="342"/>
      <c r="AU379" s="342"/>
    </row>
    <row r="380" spans="1:47" x14ac:dyDescent="0.2">
      <c r="A380" s="30"/>
      <c r="B380" s="30"/>
      <c r="C380" s="30"/>
      <c r="D380" s="30"/>
      <c r="E380" s="30"/>
      <c r="F380" s="31"/>
      <c r="G380" s="31"/>
      <c r="H380" s="32"/>
      <c r="I380" s="30"/>
      <c r="J380" s="31"/>
      <c r="K380" s="30"/>
      <c r="L380" s="30"/>
      <c r="M380" s="30"/>
      <c r="N380" s="31"/>
      <c r="O380" s="31"/>
      <c r="P380" s="31"/>
      <c r="Q380" s="33"/>
      <c r="AE380" s="281"/>
      <c r="AF380" s="281"/>
      <c r="AT380" s="342"/>
      <c r="AU380" s="342"/>
    </row>
    <row r="381" spans="1:47" x14ac:dyDescent="0.2">
      <c r="A381" s="30"/>
      <c r="B381" s="30"/>
      <c r="C381" s="30"/>
      <c r="D381" s="30"/>
      <c r="E381" s="30"/>
      <c r="F381" s="31"/>
      <c r="G381" s="31"/>
      <c r="H381" s="32"/>
      <c r="I381" s="30"/>
      <c r="J381" s="31"/>
      <c r="K381" s="30"/>
      <c r="L381" s="30"/>
      <c r="M381" s="30"/>
      <c r="N381" s="31"/>
      <c r="O381" s="31"/>
      <c r="P381" s="31"/>
      <c r="Q381" s="33"/>
      <c r="AE381" s="281"/>
      <c r="AF381" s="281"/>
      <c r="AT381" s="342"/>
      <c r="AU381" s="342"/>
    </row>
    <row r="382" spans="1:47" x14ac:dyDescent="0.2">
      <c r="A382" s="30"/>
      <c r="B382" s="30"/>
      <c r="C382" s="30"/>
      <c r="D382" s="30"/>
      <c r="E382" s="30"/>
      <c r="F382" s="31"/>
      <c r="G382" s="31"/>
      <c r="H382" s="32"/>
      <c r="I382" s="30"/>
      <c r="J382" s="31"/>
      <c r="K382" s="30"/>
      <c r="L382" s="30"/>
      <c r="M382" s="30"/>
      <c r="N382" s="31"/>
      <c r="O382" s="31"/>
      <c r="P382" s="31"/>
      <c r="Q382" s="33"/>
      <c r="AE382" s="281"/>
      <c r="AF382" s="281"/>
      <c r="AT382" s="342"/>
      <c r="AU382" s="342"/>
    </row>
    <row r="383" spans="1:47" x14ac:dyDescent="0.2">
      <c r="A383" s="30"/>
      <c r="B383" s="30"/>
      <c r="C383" s="30"/>
      <c r="D383" s="30"/>
      <c r="E383" s="30"/>
      <c r="F383" s="31"/>
      <c r="G383" s="31"/>
      <c r="H383" s="32"/>
      <c r="I383" s="30"/>
      <c r="J383" s="31"/>
      <c r="K383" s="30"/>
      <c r="L383" s="30"/>
      <c r="M383" s="30"/>
      <c r="N383" s="31"/>
      <c r="O383" s="31"/>
      <c r="P383" s="31"/>
      <c r="Q383" s="33"/>
      <c r="AE383" s="281"/>
      <c r="AF383" s="281"/>
      <c r="AT383" s="342"/>
      <c r="AU383" s="342"/>
    </row>
    <row r="384" spans="1:47" x14ac:dyDescent="0.2">
      <c r="A384" s="30"/>
      <c r="B384" s="30"/>
      <c r="C384" s="30"/>
      <c r="D384" s="30"/>
      <c r="E384" s="30"/>
      <c r="F384" s="31"/>
      <c r="G384" s="31"/>
      <c r="H384" s="32"/>
      <c r="I384" s="30"/>
      <c r="J384" s="31"/>
      <c r="K384" s="30"/>
      <c r="L384" s="30"/>
      <c r="M384" s="30"/>
      <c r="N384" s="31"/>
      <c r="O384" s="31"/>
      <c r="P384" s="31"/>
      <c r="Q384" s="33"/>
      <c r="AE384" s="281"/>
      <c r="AF384" s="281"/>
      <c r="AT384" s="342"/>
      <c r="AU384" s="342"/>
    </row>
    <row r="385" spans="1:47" x14ac:dyDescent="0.2">
      <c r="A385" s="30"/>
      <c r="B385" s="30"/>
      <c r="C385" s="30"/>
      <c r="D385" s="30"/>
      <c r="E385" s="30"/>
      <c r="F385" s="31"/>
      <c r="G385" s="31"/>
      <c r="H385" s="32"/>
      <c r="I385" s="30"/>
      <c r="J385" s="31"/>
      <c r="K385" s="30"/>
      <c r="L385" s="30"/>
      <c r="M385" s="30"/>
      <c r="N385" s="31"/>
      <c r="O385" s="31"/>
      <c r="P385" s="31"/>
      <c r="Q385" s="33"/>
      <c r="AE385" s="281"/>
      <c r="AF385" s="281"/>
      <c r="AT385" s="342"/>
      <c r="AU385" s="342"/>
    </row>
    <row r="386" spans="1:47" x14ac:dyDescent="0.2">
      <c r="A386" s="30"/>
      <c r="B386" s="30"/>
      <c r="C386" s="30"/>
      <c r="D386" s="30"/>
      <c r="E386" s="30"/>
      <c r="F386" s="31"/>
      <c r="G386" s="31"/>
      <c r="H386" s="32"/>
      <c r="I386" s="30"/>
      <c r="J386" s="31"/>
      <c r="K386" s="30"/>
      <c r="L386" s="30"/>
      <c r="M386" s="30"/>
      <c r="N386" s="31"/>
      <c r="O386" s="31"/>
      <c r="P386" s="31"/>
      <c r="Q386" s="33"/>
      <c r="AE386" s="281"/>
      <c r="AF386" s="281"/>
      <c r="AT386" s="342"/>
      <c r="AU386" s="342"/>
    </row>
    <row r="387" spans="1:47" x14ac:dyDescent="0.2">
      <c r="A387" s="30"/>
      <c r="B387" s="30"/>
      <c r="C387" s="30"/>
      <c r="D387" s="30"/>
      <c r="E387" s="30"/>
      <c r="F387" s="31"/>
      <c r="G387" s="31"/>
      <c r="H387" s="32"/>
      <c r="I387" s="30"/>
      <c r="J387" s="31"/>
      <c r="K387" s="30"/>
      <c r="L387" s="30"/>
      <c r="M387" s="30"/>
      <c r="N387" s="31"/>
      <c r="O387" s="31"/>
      <c r="P387" s="31"/>
      <c r="Q387" s="33"/>
      <c r="AE387" s="281"/>
      <c r="AF387" s="281"/>
      <c r="AT387" s="342"/>
      <c r="AU387" s="342"/>
    </row>
    <row r="388" spans="1:47" x14ac:dyDescent="0.2">
      <c r="A388" s="30"/>
      <c r="B388" s="30"/>
      <c r="C388" s="30"/>
      <c r="D388" s="30"/>
      <c r="E388" s="30"/>
      <c r="F388" s="31"/>
      <c r="G388" s="31"/>
      <c r="H388" s="32"/>
      <c r="I388" s="30"/>
      <c r="J388" s="31"/>
      <c r="K388" s="30"/>
      <c r="L388" s="30"/>
      <c r="M388" s="30"/>
      <c r="N388" s="31"/>
      <c r="O388" s="31"/>
      <c r="P388" s="31"/>
      <c r="Q388" s="33"/>
      <c r="AE388" s="281"/>
      <c r="AF388" s="281"/>
      <c r="AT388" s="342"/>
      <c r="AU388" s="342"/>
    </row>
    <row r="389" spans="1:47" x14ac:dyDescent="0.2">
      <c r="A389" s="30"/>
      <c r="B389" s="30"/>
      <c r="C389" s="30"/>
      <c r="D389" s="30"/>
      <c r="E389" s="30"/>
      <c r="F389" s="31"/>
      <c r="G389" s="31"/>
      <c r="H389" s="32"/>
      <c r="I389" s="30"/>
      <c r="J389" s="31"/>
      <c r="K389" s="30"/>
      <c r="L389" s="30"/>
      <c r="M389" s="30"/>
      <c r="N389" s="31"/>
      <c r="O389" s="31"/>
      <c r="P389" s="31"/>
      <c r="Q389" s="33"/>
      <c r="AE389" s="281"/>
      <c r="AF389" s="281"/>
      <c r="AT389" s="342"/>
      <c r="AU389" s="342"/>
    </row>
    <row r="390" spans="1:47" x14ac:dyDescent="0.2">
      <c r="A390" s="30"/>
      <c r="B390" s="30"/>
      <c r="C390" s="30"/>
      <c r="D390" s="30"/>
      <c r="E390" s="30"/>
      <c r="F390" s="31"/>
      <c r="G390" s="31"/>
      <c r="H390" s="32"/>
      <c r="I390" s="30"/>
      <c r="J390" s="31"/>
      <c r="K390" s="30"/>
      <c r="L390" s="30"/>
      <c r="M390" s="30"/>
      <c r="N390" s="31"/>
      <c r="O390" s="31"/>
      <c r="P390" s="31"/>
      <c r="Q390" s="33"/>
      <c r="AE390" s="281"/>
      <c r="AF390" s="281"/>
      <c r="AT390" s="342"/>
      <c r="AU390" s="342"/>
    </row>
    <row r="391" spans="1:47" x14ac:dyDescent="0.2">
      <c r="A391" s="30"/>
      <c r="B391" s="30"/>
      <c r="C391" s="30"/>
      <c r="D391" s="30"/>
      <c r="E391" s="30"/>
      <c r="F391" s="31"/>
      <c r="G391" s="31"/>
      <c r="H391" s="32"/>
      <c r="I391" s="30"/>
      <c r="J391" s="31"/>
      <c r="K391" s="30"/>
      <c r="L391" s="30"/>
      <c r="M391" s="30"/>
      <c r="N391" s="31"/>
      <c r="O391" s="31"/>
      <c r="P391" s="31"/>
      <c r="Q391" s="33"/>
      <c r="AE391" s="281"/>
      <c r="AF391" s="281"/>
      <c r="AT391" s="342"/>
      <c r="AU391" s="342"/>
    </row>
    <row r="392" spans="1:47" x14ac:dyDescent="0.2">
      <c r="A392" s="30"/>
      <c r="B392" s="30"/>
      <c r="C392" s="30"/>
      <c r="D392" s="30"/>
      <c r="E392" s="30"/>
      <c r="F392" s="31"/>
      <c r="G392" s="31"/>
      <c r="H392" s="32"/>
      <c r="I392" s="30"/>
      <c r="J392" s="31"/>
      <c r="K392" s="30"/>
      <c r="L392" s="30"/>
      <c r="M392" s="30"/>
      <c r="N392" s="31"/>
      <c r="O392" s="31"/>
      <c r="P392" s="31"/>
      <c r="Q392" s="33"/>
      <c r="AE392" s="281"/>
      <c r="AF392" s="281"/>
      <c r="AT392" s="342"/>
      <c r="AU392" s="342"/>
    </row>
    <row r="393" spans="1:47" x14ac:dyDescent="0.2">
      <c r="A393" s="30"/>
      <c r="B393" s="30"/>
      <c r="C393" s="30"/>
      <c r="D393" s="30"/>
      <c r="E393" s="30"/>
      <c r="F393" s="31"/>
      <c r="G393" s="31"/>
      <c r="H393" s="32"/>
      <c r="I393" s="30"/>
      <c r="J393" s="31"/>
      <c r="K393" s="30"/>
      <c r="L393" s="30"/>
      <c r="M393" s="30"/>
      <c r="N393" s="31"/>
      <c r="O393" s="31"/>
      <c r="P393" s="31"/>
      <c r="Q393" s="33"/>
      <c r="AE393" s="281"/>
      <c r="AF393" s="281"/>
      <c r="AT393" s="342"/>
      <c r="AU393" s="342"/>
    </row>
    <row r="394" spans="1:47" x14ac:dyDescent="0.2">
      <c r="A394" s="30"/>
      <c r="B394" s="30"/>
      <c r="C394" s="30"/>
      <c r="D394" s="30"/>
      <c r="E394" s="30"/>
      <c r="F394" s="31"/>
      <c r="G394" s="31"/>
      <c r="H394" s="32"/>
      <c r="I394" s="30"/>
      <c r="J394" s="31"/>
      <c r="K394" s="30"/>
      <c r="L394" s="30"/>
      <c r="M394" s="30"/>
      <c r="N394" s="31"/>
      <c r="O394" s="31"/>
      <c r="P394" s="31"/>
      <c r="Q394" s="33"/>
      <c r="AE394" s="281"/>
      <c r="AF394" s="281"/>
      <c r="AT394" s="342"/>
      <c r="AU394" s="342"/>
    </row>
    <row r="395" spans="1:47" x14ac:dyDescent="0.2">
      <c r="A395" s="30"/>
      <c r="B395" s="30"/>
      <c r="C395" s="30"/>
      <c r="D395" s="30"/>
      <c r="E395" s="30"/>
      <c r="F395" s="31"/>
      <c r="G395" s="31"/>
      <c r="H395" s="32"/>
      <c r="I395" s="30"/>
      <c r="J395" s="31"/>
      <c r="K395" s="30"/>
      <c r="L395" s="30"/>
      <c r="M395" s="30"/>
      <c r="N395" s="31"/>
      <c r="O395" s="31"/>
      <c r="P395" s="31"/>
      <c r="Q395" s="33"/>
      <c r="AE395" s="281"/>
      <c r="AF395" s="281"/>
      <c r="AT395" s="342"/>
      <c r="AU395" s="342"/>
    </row>
    <row r="396" spans="1:47" x14ac:dyDescent="0.2">
      <c r="A396" s="30"/>
      <c r="B396" s="30"/>
      <c r="C396" s="30"/>
      <c r="D396" s="30"/>
      <c r="E396" s="30"/>
      <c r="F396" s="31"/>
      <c r="G396" s="31"/>
      <c r="H396" s="32"/>
      <c r="I396" s="30"/>
      <c r="J396" s="31"/>
      <c r="K396" s="30"/>
      <c r="L396" s="30"/>
      <c r="M396" s="30"/>
      <c r="N396" s="31"/>
      <c r="O396" s="31"/>
      <c r="P396" s="31"/>
      <c r="Q396" s="33"/>
      <c r="AE396" s="281"/>
      <c r="AF396" s="281"/>
      <c r="AT396" s="342"/>
      <c r="AU396" s="342"/>
    </row>
    <row r="397" spans="1:47" x14ac:dyDescent="0.2">
      <c r="A397" s="30"/>
      <c r="B397" s="30"/>
      <c r="C397" s="30"/>
      <c r="D397" s="30"/>
      <c r="E397" s="30"/>
      <c r="F397" s="31"/>
      <c r="G397" s="31"/>
      <c r="H397" s="32"/>
      <c r="I397" s="30"/>
      <c r="J397" s="31"/>
      <c r="K397" s="30"/>
      <c r="L397" s="30"/>
      <c r="M397" s="30"/>
      <c r="N397" s="31"/>
      <c r="O397" s="31"/>
      <c r="P397" s="31"/>
      <c r="Q397" s="33"/>
      <c r="AE397" s="281"/>
      <c r="AF397" s="281"/>
      <c r="AT397" s="342"/>
      <c r="AU397" s="342"/>
    </row>
    <row r="398" spans="1:47" x14ac:dyDescent="0.2">
      <c r="A398" s="30"/>
      <c r="B398" s="30"/>
      <c r="C398" s="30"/>
      <c r="D398" s="30"/>
      <c r="E398" s="30"/>
      <c r="F398" s="31"/>
      <c r="G398" s="31"/>
      <c r="H398" s="32"/>
      <c r="I398" s="30"/>
      <c r="J398" s="31"/>
      <c r="K398" s="30"/>
      <c r="L398" s="30"/>
      <c r="M398" s="30"/>
      <c r="N398" s="31"/>
      <c r="O398" s="31"/>
      <c r="P398" s="31"/>
      <c r="Q398" s="33"/>
      <c r="AE398" s="281"/>
      <c r="AF398" s="281"/>
      <c r="AT398" s="342"/>
      <c r="AU398" s="342"/>
    </row>
    <row r="399" spans="1:47" x14ac:dyDescent="0.2">
      <c r="A399" s="30"/>
      <c r="B399" s="30"/>
      <c r="C399" s="30"/>
      <c r="D399" s="30"/>
      <c r="E399" s="30"/>
      <c r="F399" s="31"/>
      <c r="G399" s="31"/>
      <c r="H399" s="32"/>
      <c r="I399" s="30"/>
      <c r="J399" s="31"/>
      <c r="K399" s="30"/>
      <c r="L399" s="30"/>
      <c r="M399" s="30"/>
      <c r="N399" s="31"/>
      <c r="O399" s="31"/>
      <c r="P399" s="31"/>
      <c r="Q399" s="33"/>
      <c r="AE399" s="281"/>
      <c r="AF399" s="281"/>
      <c r="AT399" s="342"/>
      <c r="AU399" s="342"/>
    </row>
    <row r="400" spans="1:47" x14ac:dyDescent="0.2">
      <c r="A400" s="30"/>
      <c r="B400" s="30"/>
      <c r="C400" s="30"/>
      <c r="D400" s="30"/>
      <c r="E400" s="30"/>
      <c r="F400" s="31"/>
      <c r="G400" s="31"/>
      <c r="H400" s="32"/>
      <c r="I400" s="30"/>
      <c r="J400" s="31"/>
      <c r="K400" s="30"/>
      <c r="L400" s="30"/>
      <c r="M400" s="30"/>
      <c r="N400" s="31"/>
      <c r="O400" s="31"/>
      <c r="P400" s="31"/>
      <c r="Q400" s="33"/>
      <c r="AE400" s="281"/>
      <c r="AF400" s="281"/>
      <c r="AT400" s="342"/>
      <c r="AU400" s="342"/>
    </row>
    <row r="401" spans="1:47" x14ac:dyDescent="0.2">
      <c r="A401" s="30"/>
      <c r="B401" s="30"/>
      <c r="C401" s="30"/>
      <c r="D401" s="30"/>
      <c r="E401" s="30"/>
      <c r="F401" s="31"/>
      <c r="G401" s="31"/>
      <c r="H401" s="32"/>
      <c r="I401" s="30"/>
      <c r="J401" s="31"/>
      <c r="K401" s="30"/>
      <c r="L401" s="30"/>
      <c r="M401" s="30"/>
      <c r="N401" s="31"/>
      <c r="O401" s="31"/>
      <c r="P401" s="31"/>
      <c r="Q401" s="33"/>
      <c r="AE401" s="281"/>
      <c r="AF401" s="281"/>
      <c r="AT401" s="342"/>
      <c r="AU401" s="342"/>
    </row>
    <row r="402" spans="1:47" x14ac:dyDescent="0.2">
      <c r="A402" s="30"/>
      <c r="B402" s="30"/>
      <c r="C402" s="30"/>
      <c r="D402" s="30"/>
      <c r="E402" s="30"/>
      <c r="F402" s="31"/>
      <c r="G402" s="31"/>
      <c r="H402" s="32"/>
      <c r="I402" s="30"/>
      <c r="J402" s="31"/>
      <c r="K402" s="30"/>
      <c r="L402" s="30"/>
      <c r="M402" s="30"/>
      <c r="N402" s="31"/>
      <c r="O402" s="31"/>
      <c r="P402" s="31"/>
      <c r="Q402" s="33"/>
      <c r="AE402" s="281"/>
      <c r="AF402" s="281"/>
      <c r="AT402" s="342"/>
      <c r="AU402" s="342"/>
    </row>
    <row r="403" spans="1:47" x14ac:dyDescent="0.2">
      <c r="A403" s="30"/>
      <c r="B403" s="30"/>
      <c r="C403" s="30"/>
      <c r="D403" s="30"/>
      <c r="E403" s="30"/>
      <c r="F403" s="31"/>
      <c r="G403" s="31"/>
      <c r="H403" s="32"/>
      <c r="I403" s="30"/>
      <c r="J403" s="31"/>
      <c r="K403" s="30"/>
      <c r="L403" s="30"/>
      <c r="M403" s="30"/>
      <c r="N403" s="31"/>
      <c r="O403" s="31"/>
      <c r="P403" s="31"/>
      <c r="Q403" s="33"/>
      <c r="AE403" s="281"/>
      <c r="AF403" s="281"/>
      <c r="AT403" s="342"/>
      <c r="AU403" s="342"/>
    </row>
    <row r="404" spans="1:47" x14ac:dyDescent="0.2">
      <c r="A404" s="30"/>
      <c r="B404" s="30"/>
      <c r="C404" s="30"/>
      <c r="D404" s="30"/>
      <c r="E404" s="30"/>
      <c r="F404" s="31"/>
      <c r="G404" s="31"/>
      <c r="H404" s="32"/>
      <c r="I404" s="30"/>
      <c r="J404" s="31"/>
      <c r="K404" s="30"/>
      <c r="L404" s="30"/>
      <c r="M404" s="30"/>
      <c r="N404" s="31"/>
      <c r="O404" s="31"/>
      <c r="P404" s="31"/>
      <c r="Q404" s="33"/>
      <c r="AE404" s="281"/>
      <c r="AF404" s="281"/>
      <c r="AT404" s="342"/>
      <c r="AU404" s="342"/>
    </row>
    <row r="405" spans="1:47" x14ac:dyDescent="0.2">
      <c r="A405" s="30"/>
      <c r="B405" s="30"/>
      <c r="C405" s="30"/>
      <c r="D405" s="30"/>
      <c r="E405" s="30"/>
      <c r="F405" s="31"/>
      <c r="G405" s="31"/>
      <c r="H405" s="32"/>
      <c r="I405" s="30"/>
      <c r="J405" s="31"/>
      <c r="K405" s="30"/>
      <c r="L405" s="30"/>
      <c r="M405" s="30"/>
      <c r="N405" s="31"/>
      <c r="O405" s="31"/>
      <c r="P405" s="31"/>
      <c r="Q405" s="33"/>
      <c r="AE405" s="281"/>
      <c r="AF405" s="281"/>
      <c r="AT405" s="342"/>
      <c r="AU405" s="342"/>
    </row>
    <row r="406" spans="1:47" x14ac:dyDescent="0.2">
      <c r="A406" s="30"/>
      <c r="B406" s="30"/>
      <c r="C406" s="30"/>
      <c r="D406" s="30"/>
      <c r="E406" s="30"/>
      <c r="F406" s="31"/>
      <c r="G406" s="31"/>
      <c r="H406" s="32"/>
      <c r="I406" s="30"/>
      <c r="J406" s="31"/>
      <c r="K406" s="30"/>
      <c r="L406" s="30"/>
      <c r="M406" s="30"/>
      <c r="N406" s="31"/>
      <c r="O406" s="31"/>
      <c r="P406" s="31"/>
      <c r="Q406" s="33"/>
      <c r="AE406" s="281"/>
      <c r="AF406" s="281"/>
      <c r="AT406" s="342"/>
      <c r="AU406" s="342"/>
    </row>
    <row r="407" spans="1:47" x14ac:dyDescent="0.2">
      <c r="A407" s="30"/>
      <c r="B407" s="30"/>
      <c r="C407" s="30"/>
      <c r="D407" s="30"/>
      <c r="E407" s="30"/>
      <c r="F407" s="31"/>
      <c r="G407" s="31"/>
      <c r="H407" s="32"/>
      <c r="I407" s="30"/>
      <c r="J407" s="31"/>
      <c r="K407" s="30"/>
      <c r="L407" s="30"/>
      <c r="M407" s="30"/>
      <c r="N407" s="31"/>
      <c r="O407" s="31"/>
      <c r="P407" s="31"/>
      <c r="Q407" s="33"/>
      <c r="AE407" s="281"/>
      <c r="AF407" s="281"/>
      <c r="AT407" s="342"/>
      <c r="AU407" s="342"/>
    </row>
    <row r="408" spans="1:47" x14ac:dyDescent="0.2">
      <c r="A408" s="30"/>
      <c r="B408" s="30"/>
      <c r="C408" s="30"/>
      <c r="D408" s="30"/>
      <c r="E408" s="30"/>
      <c r="F408" s="31"/>
      <c r="G408" s="31"/>
      <c r="H408" s="32"/>
      <c r="I408" s="30"/>
      <c r="J408" s="31"/>
      <c r="K408" s="30"/>
      <c r="L408" s="30"/>
      <c r="M408" s="30"/>
      <c r="N408" s="31"/>
      <c r="O408" s="31"/>
      <c r="P408" s="31"/>
      <c r="Q408" s="33"/>
      <c r="AE408" s="281"/>
      <c r="AF408" s="281"/>
      <c r="AT408" s="342"/>
      <c r="AU408" s="342"/>
    </row>
    <row r="409" spans="1:47" x14ac:dyDescent="0.2">
      <c r="A409" s="30"/>
      <c r="B409" s="30"/>
      <c r="C409" s="30"/>
      <c r="D409" s="30"/>
      <c r="E409" s="30"/>
      <c r="F409" s="31"/>
      <c r="G409" s="31"/>
      <c r="H409" s="32"/>
      <c r="I409" s="30"/>
      <c r="J409" s="31"/>
      <c r="K409" s="30"/>
      <c r="L409" s="30"/>
      <c r="M409" s="30"/>
      <c r="N409" s="31"/>
      <c r="O409" s="31"/>
      <c r="P409" s="31"/>
      <c r="Q409" s="33"/>
      <c r="AE409" s="281"/>
      <c r="AF409" s="281"/>
      <c r="AT409" s="342"/>
      <c r="AU409" s="342"/>
    </row>
    <row r="410" spans="1:47" x14ac:dyDescent="0.2">
      <c r="A410" s="30"/>
      <c r="B410" s="30"/>
      <c r="C410" s="30"/>
      <c r="D410" s="30"/>
      <c r="E410" s="30"/>
      <c r="F410" s="31"/>
      <c r="G410" s="31"/>
      <c r="H410" s="32"/>
      <c r="I410" s="30"/>
      <c r="J410" s="31"/>
      <c r="K410" s="30"/>
      <c r="L410" s="30"/>
      <c r="M410" s="30"/>
      <c r="N410" s="31"/>
      <c r="O410" s="31"/>
      <c r="P410" s="31"/>
      <c r="Q410" s="33"/>
      <c r="AE410" s="281"/>
      <c r="AF410" s="281"/>
      <c r="AT410" s="342"/>
      <c r="AU410" s="342"/>
    </row>
    <row r="411" spans="1:47" x14ac:dyDescent="0.2">
      <c r="A411" s="30"/>
      <c r="B411" s="30"/>
      <c r="C411" s="30"/>
      <c r="D411" s="30"/>
      <c r="E411" s="30"/>
      <c r="F411" s="31"/>
      <c r="G411" s="31"/>
      <c r="H411" s="32"/>
      <c r="I411" s="30"/>
      <c r="J411" s="31"/>
      <c r="K411" s="30"/>
      <c r="L411" s="30"/>
      <c r="M411" s="30"/>
      <c r="N411" s="31"/>
      <c r="O411" s="31"/>
      <c r="P411" s="31"/>
      <c r="Q411" s="33"/>
      <c r="AE411" s="281"/>
      <c r="AF411" s="281"/>
      <c r="AT411" s="342"/>
      <c r="AU411" s="342"/>
    </row>
    <row r="412" spans="1:47" x14ac:dyDescent="0.2">
      <c r="A412" s="30"/>
      <c r="B412" s="30"/>
      <c r="C412" s="30"/>
      <c r="D412" s="30"/>
      <c r="E412" s="30"/>
      <c r="F412" s="31"/>
      <c r="G412" s="31"/>
      <c r="H412" s="32"/>
      <c r="I412" s="30"/>
      <c r="J412" s="31"/>
      <c r="K412" s="30"/>
      <c r="L412" s="30"/>
      <c r="M412" s="30"/>
      <c r="N412" s="31"/>
      <c r="O412" s="31"/>
      <c r="P412" s="31"/>
      <c r="Q412" s="33"/>
      <c r="AE412" s="281"/>
      <c r="AF412" s="281"/>
      <c r="AT412" s="342"/>
      <c r="AU412" s="342"/>
    </row>
    <row r="413" spans="1:47" x14ac:dyDescent="0.2">
      <c r="A413" s="30"/>
      <c r="B413" s="30"/>
      <c r="C413" s="30"/>
      <c r="D413" s="30"/>
      <c r="E413" s="30"/>
      <c r="F413" s="31"/>
      <c r="G413" s="31"/>
      <c r="H413" s="32"/>
      <c r="I413" s="30"/>
      <c r="J413" s="31"/>
      <c r="K413" s="30"/>
      <c r="L413" s="30"/>
      <c r="M413" s="30"/>
      <c r="N413" s="31"/>
      <c r="O413" s="31"/>
      <c r="P413" s="31"/>
      <c r="Q413" s="33"/>
      <c r="AE413" s="281"/>
      <c r="AF413" s="281"/>
      <c r="AT413" s="342"/>
      <c r="AU413" s="342"/>
    </row>
    <row r="414" spans="1:47" x14ac:dyDescent="0.2">
      <c r="A414" s="30"/>
      <c r="B414" s="30"/>
      <c r="C414" s="30"/>
      <c r="D414" s="30"/>
      <c r="E414" s="30"/>
      <c r="F414" s="31"/>
      <c r="G414" s="31"/>
      <c r="H414" s="32"/>
      <c r="I414" s="30"/>
      <c r="J414" s="31"/>
      <c r="K414" s="30"/>
      <c r="L414" s="30"/>
      <c r="M414" s="30"/>
      <c r="N414" s="31"/>
      <c r="O414" s="31"/>
      <c r="P414" s="31"/>
      <c r="Q414" s="33"/>
      <c r="AE414" s="281"/>
      <c r="AF414" s="281"/>
      <c r="AT414" s="342"/>
      <c r="AU414" s="342"/>
    </row>
    <row r="415" spans="1:47" x14ac:dyDescent="0.2">
      <c r="A415" s="30"/>
      <c r="B415" s="30"/>
      <c r="C415" s="30"/>
      <c r="D415" s="30"/>
      <c r="E415" s="30"/>
      <c r="F415" s="31"/>
      <c r="G415" s="31"/>
      <c r="H415" s="32"/>
      <c r="I415" s="30"/>
      <c r="J415" s="31"/>
      <c r="K415" s="30"/>
      <c r="L415" s="30"/>
      <c r="M415" s="30"/>
      <c r="N415" s="31"/>
      <c r="O415" s="31"/>
      <c r="P415" s="31"/>
      <c r="Q415" s="33"/>
      <c r="AE415" s="281"/>
      <c r="AF415" s="281"/>
      <c r="AT415" s="342"/>
      <c r="AU415" s="342"/>
    </row>
    <row r="416" spans="1:47" x14ac:dyDescent="0.2">
      <c r="A416" s="30"/>
      <c r="B416" s="30"/>
      <c r="C416" s="30"/>
      <c r="D416" s="30"/>
      <c r="E416" s="30"/>
      <c r="F416" s="31"/>
      <c r="G416" s="31"/>
      <c r="H416" s="32"/>
      <c r="I416" s="30"/>
      <c r="J416" s="31"/>
      <c r="K416" s="30"/>
      <c r="L416" s="30"/>
      <c r="M416" s="30"/>
      <c r="N416" s="31"/>
      <c r="O416" s="31"/>
      <c r="P416" s="31"/>
      <c r="Q416" s="33"/>
      <c r="AE416" s="281"/>
      <c r="AF416" s="281"/>
      <c r="AT416" s="342"/>
      <c r="AU416" s="342"/>
    </row>
    <row r="417" spans="1:47" x14ac:dyDescent="0.2">
      <c r="A417" s="30"/>
      <c r="B417" s="30"/>
      <c r="C417" s="30"/>
      <c r="D417" s="30"/>
      <c r="E417" s="30"/>
      <c r="F417" s="31"/>
      <c r="G417" s="31"/>
      <c r="H417" s="32"/>
      <c r="I417" s="30"/>
      <c r="J417" s="31"/>
      <c r="K417" s="30"/>
      <c r="L417" s="30"/>
      <c r="M417" s="30"/>
      <c r="N417" s="31"/>
      <c r="O417" s="31"/>
      <c r="P417" s="31"/>
      <c r="Q417" s="33"/>
      <c r="AE417" s="281"/>
      <c r="AF417" s="281"/>
      <c r="AT417" s="342"/>
      <c r="AU417" s="342"/>
    </row>
    <row r="418" spans="1:47" x14ac:dyDescent="0.2">
      <c r="A418" s="30"/>
      <c r="B418" s="30"/>
      <c r="C418" s="30"/>
      <c r="D418" s="30"/>
      <c r="E418" s="30"/>
      <c r="F418" s="31"/>
      <c r="G418" s="31"/>
      <c r="H418" s="32"/>
      <c r="I418" s="30"/>
      <c r="J418" s="31"/>
      <c r="K418" s="30"/>
      <c r="L418" s="30"/>
      <c r="M418" s="30"/>
      <c r="N418" s="31"/>
      <c r="O418" s="31"/>
      <c r="P418" s="31"/>
      <c r="Q418" s="33"/>
      <c r="AE418" s="281"/>
      <c r="AF418" s="281"/>
      <c r="AT418" s="342"/>
      <c r="AU418" s="342"/>
    </row>
    <row r="419" spans="1:47" x14ac:dyDescent="0.2">
      <c r="A419" s="30"/>
      <c r="B419" s="30"/>
      <c r="C419" s="30"/>
      <c r="D419" s="30"/>
      <c r="E419" s="30"/>
      <c r="F419" s="31"/>
      <c r="G419" s="31"/>
      <c r="H419" s="32"/>
      <c r="I419" s="30"/>
      <c r="J419" s="31"/>
      <c r="K419" s="30"/>
      <c r="L419" s="30"/>
      <c r="M419" s="30"/>
      <c r="N419" s="31"/>
      <c r="O419" s="31"/>
      <c r="P419" s="31"/>
      <c r="Q419" s="33"/>
      <c r="AE419" s="281"/>
      <c r="AF419" s="281"/>
      <c r="AT419" s="342"/>
      <c r="AU419" s="342"/>
    </row>
    <row r="420" spans="1:47" x14ac:dyDescent="0.2">
      <c r="A420" s="30"/>
      <c r="B420" s="30"/>
      <c r="C420" s="30"/>
      <c r="D420" s="30"/>
      <c r="E420" s="30"/>
      <c r="F420" s="31"/>
      <c r="G420" s="31"/>
      <c r="H420" s="32"/>
      <c r="I420" s="30"/>
      <c r="J420" s="31"/>
      <c r="K420" s="30"/>
      <c r="L420" s="30"/>
      <c r="M420" s="30"/>
      <c r="N420" s="31"/>
      <c r="O420" s="31"/>
      <c r="P420" s="31"/>
      <c r="Q420" s="33"/>
      <c r="AE420" s="281"/>
      <c r="AF420" s="281"/>
      <c r="AT420" s="342"/>
      <c r="AU420" s="342"/>
    </row>
    <row r="421" spans="1:47" x14ac:dyDescent="0.2">
      <c r="A421" s="30"/>
      <c r="B421" s="30"/>
      <c r="C421" s="30"/>
      <c r="D421" s="30"/>
      <c r="E421" s="30"/>
      <c r="F421" s="31"/>
      <c r="G421" s="31"/>
      <c r="H421" s="32"/>
      <c r="I421" s="30"/>
      <c r="J421" s="31"/>
      <c r="K421" s="30"/>
      <c r="L421" s="30"/>
      <c r="M421" s="30"/>
      <c r="N421" s="31"/>
      <c r="O421" s="31"/>
      <c r="P421" s="31"/>
      <c r="Q421" s="33"/>
      <c r="AE421" s="281"/>
      <c r="AF421" s="281"/>
      <c r="AT421" s="342"/>
      <c r="AU421" s="342"/>
    </row>
    <row r="422" spans="1:47" x14ac:dyDescent="0.2">
      <c r="A422" s="30"/>
      <c r="B422" s="30"/>
      <c r="C422" s="30"/>
      <c r="D422" s="30"/>
      <c r="E422" s="30"/>
      <c r="F422" s="31"/>
      <c r="G422" s="31"/>
      <c r="H422" s="32"/>
      <c r="I422" s="30"/>
      <c r="J422" s="31"/>
      <c r="K422" s="30"/>
      <c r="L422" s="30"/>
      <c r="M422" s="30"/>
      <c r="N422" s="31"/>
      <c r="O422" s="31"/>
      <c r="P422" s="31"/>
      <c r="Q422" s="33"/>
      <c r="AE422" s="281"/>
      <c r="AF422" s="281"/>
      <c r="AT422" s="342"/>
      <c r="AU422" s="342"/>
    </row>
    <row r="423" spans="1:47" x14ac:dyDescent="0.2">
      <c r="A423" s="30"/>
      <c r="B423" s="30"/>
      <c r="C423" s="30"/>
      <c r="D423" s="30"/>
      <c r="E423" s="30"/>
      <c r="F423" s="31"/>
      <c r="G423" s="31"/>
      <c r="H423" s="32"/>
      <c r="I423" s="30"/>
      <c r="J423" s="31"/>
      <c r="K423" s="30"/>
      <c r="L423" s="30"/>
      <c r="M423" s="30"/>
      <c r="N423" s="31"/>
      <c r="O423" s="31"/>
      <c r="P423" s="31"/>
      <c r="Q423" s="33"/>
      <c r="AE423" s="281"/>
      <c r="AF423" s="281"/>
      <c r="AT423" s="342"/>
      <c r="AU423" s="342"/>
    </row>
    <row r="424" spans="1:47" x14ac:dyDescent="0.2">
      <c r="A424" s="30"/>
      <c r="B424" s="30"/>
      <c r="C424" s="30"/>
      <c r="D424" s="30"/>
      <c r="E424" s="30"/>
      <c r="F424" s="31"/>
      <c r="G424" s="31"/>
      <c r="H424" s="32"/>
      <c r="I424" s="30"/>
      <c r="J424" s="31"/>
      <c r="K424" s="30"/>
      <c r="L424" s="30"/>
      <c r="M424" s="30"/>
      <c r="N424" s="31"/>
      <c r="O424" s="31"/>
      <c r="P424" s="31"/>
      <c r="Q424" s="33"/>
      <c r="AE424" s="281"/>
      <c r="AF424" s="281"/>
      <c r="AT424" s="342"/>
      <c r="AU424" s="342"/>
    </row>
    <row r="425" spans="1:47" x14ac:dyDescent="0.2">
      <c r="A425" s="30"/>
      <c r="B425" s="30"/>
      <c r="C425" s="30"/>
      <c r="D425" s="30"/>
      <c r="E425" s="30"/>
      <c r="F425" s="31"/>
      <c r="G425" s="31"/>
      <c r="H425" s="32"/>
      <c r="I425" s="30"/>
      <c r="J425" s="31"/>
      <c r="K425" s="30"/>
      <c r="L425" s="30"/>
      <c r="M425" s="30"/>
      <c r="N425" s="31"/>
      <c r="O425" s="31"/>
      <c r="P425" s="31"/>
      <c r="Q425" s="33"/>
      <c r="AE425" s="281"/>
      <c r="AF425" s="281"/>
      <c r="AT425" s="342"/>
      <c r="AU425" s="342"/>
    </row>
    <row r="426" spans="1:47" x14ac:dyDescent="0.2">
      <c r="A426" s="30"/>
      <c r="B426" s="30"/>
      <c r="C426" s="30"/>
      <c r="D426" s="30"/>
      <c r="E426" s="30"/>
      <c r="F426" s="31"/>
      <c r="G426" s="31"/>
      <c r="H426" s="32"/>
      <c r="I426" s="30"/>
      <c r="J426" s="31"/>
      <c r="K426" s="30"/>
      <c r="L426" s="30"/>
      <c r="M426" s="30"/>
      <c r="N426" s="31"/>
      <c r="O426" s="31"/>
      <c r="P426" s="31"/>
      <c r="Q426" s="33"/>
      <c r="AE426" s="281"/>
      <c r="AF426" s="281"/>
      <c r="AT426" s="342"/>
      <c r="AU426" s="342"/>
    </row>
    <row r="427" spans="1:47" x14ac:dyDescent="0.2">
      <c r="A427" s="30"/>
      <c r="B427" s="30"/>
      <c r="C427" s="30"/>
      <c r="D427" s="30"/>
      <c r="E427" s="30"/>
      <c r="F427" s="31"/>
      <c r="G427" s="31"/>
      <c r="H427" s="32"/>
      <c r="I427" s="30"/>
      <c r="J427" s="31"/>
      <c r="K427" s="30"/>
      <c r="L427" s="30"/>
      <c r="M427" s="30"/>
      <c r="N427" s="31"/>
      <c r="O427" s="31"/>
      <c r="P427" s="31"/>
      <c r="Q427" s="33"/>
      <c r="AE427" s="281"/>
      <c r="AF427" s="281"/>
      <c r="AT427" s="342"/>
      <c r="AU427" s="342"/>
    </row>
    <row r="428" spans="1:47" x14ac:dyDescent="0.2">
      <c r="A428" s="30"/>
      <c r="B428" s="30"/>
      <c r="C428" s="30"/>
      <c r="D428" s="30"/>
      <c r="E428" s="30"/>
      <c r="F428" s="31"/>
      <c r="G428" s="31"/>
      <c r="H428" s="32"/>
      <c r="I428" s="30"/>
      <c r="J428" s="31"/>
      <c r="K428" s="30"/>
      <c r="L428" s="30"/>
      <c r="M428" s="30"/>
      <c r="N428" s="31"/>
      <c r="O428" s="31"/>
      <c r="P428" s="31"/>
      <c r="Q428" s="33"/>
      <c r="AE428" s="281"/>
      <c r="AF428" s="281"/>
      <c r="AT428" s="342"/>
      <c r="AU428" s="342"/>
    </row>
    <row r="429" spans="1:47" x14ac:dyDescent="0.2">
      <c r="A429" s="30"/>
      <c r="B429" s="30"/>
      <c r="C429" s="30"/>
      <c r="D429" s="30"/>
      <c r="E429" s="30"/>
      <c r="F429" s="31"/>
      <c r="G429" s="31"/>
      <c r="H429" s="32"/>
      <c r="I429" s="30"/>
      <c r="J429" s="31"/>
      <c r="K429" s="30"/>
      <c r="L429" s="30"/>
      <c r="M429" s="30"/>
      <c r="N429" s="31"/>
      <c r="O429" s="31"/>
      <c r="P429" s="31"/>
      <c r="Q429" s="33"/>
      <c r="AE429" s="281"/>
      <c r="AF429" s="281"/>
      <c r="AT429" s="342"/>
      <c r="AU429" s="342"/>
    </row>
    <row r="430" spans="1:47" x14ac:dyDescent="0.2">
      <c r="A430" s="30"/>
      <c r="B430" s="30"/>
      <c r="C430" s="30"/>
      <c r="D430" s="30"/>
      <c r="E430" s="30"/>
      <c r="F430" s="31"/>
      <c r="G430" s="31"/>
      <c r="H430" s="32"/>
      <c r="I430" s="30"/>
      <c r="J430" s="31"/>
      <c r="K430" s="30"/>
      <c r="L430" s="30"/>
      <c r="M430" s="30"/>
      <c r="N430" s="31"/>
      <c r="O430" s="31"/>
      <c r="P430" s="31"/>
      <c r="Q430" s="33"/>
      <c r="AE430" s="281"/>
      <c r="AF430" s="281"/>
      <c r="AT430" s="342"/>
      <c r="AU430" s="342"/>
    </row>
    <row r="431" spans="1:47" x14ac:dyDescent="0.2">
      <c r="A431" s="30"/>
      <c r="B431" s="30"/>
      <c r="C431" s="30"/>
      <c r="D431" s="30"/>
      <c r="E431" s="30"/>
      <c r="F431" s="31"/>
      <c r="G431" s="31"/>
      <c r="H431" s="32"/>
      <c r="I431" s="30"/>
      <c r="J431" s="31"/>
      <c r="K431" s="30"/>
      <c r="L431" s="30"/>
      <c r="M431" s="30"/>
      <c r="N431" s="31"/>
      <c r="O431" s="31"/>
      <c r="P431" s="31"/>
      <c r="Q431" s="33"/>
      <c r="AE431" s="281"/>
      <c r="AF431" s="281"/>
      <c r="AT431" s="342"/>
      <c r="AU431" s="342"/>
    </row>
    <row r="432" spans="1:47" x14ac:dyDescent="0.2">
      <c r="A432" s="30"/>
      <c r="B432" s="30"/>
      <c r="C432" s="30"/>
      <c r="D432" s="30"/>
      <c r="E432" s="30"/>
      <c r="F432" s="31"/>
      <c r="G432" s="31"/>
      <c r="H432" s="32"/>
      <c r="I432" s="30"/>
      <c r="J432" s="31"/>
      <c r="K432" s="30"/>
      <c r="L432" s="30"/>
      <c r="M432" s="30"/>
      <c r="N432" s="31"/>
      <c r="O432" s="31"/>
      <c r="P432" s="31"/>
      <c r="Q432" s="33"/>
      <c r="AE432" s="281"/>
      <c r="AF432" s="281"/>
      <c r="AT432" s="342"/>
      <c r="AU432" s="342"/>
    </row>
    <row r="433" spans="1:47" x14ac:dyDescent="0.2">
      <c r="A433" s="30"/>
      <c r="B433" s="30"/>
      <c r="C433" s="30"/>
      <c r="D433" s="30"/>
      <c r="E433" s="30"/>
      <c r="F433" s="31"/>
      <c r="G433" s="31"/>
      <c r="H433" s="32"/>
      <c r="I433" s="30"/>
      <c r="J433" s="31"/>
      <c r="K433" s="30"/>
      <c r="L433" s="30"/>
      <c r="M433" s="30"/>
      <c r="N433" s="31"/>
      <c r="O433" s="31"/>
      <c r="P433" s="31"/>
      <c r="Q433" s="33"/>
      <c r="AE433" s="281"/>
      <c r="AF433" s="281"/>
      <c r="AT433" s="342"/>
      <c r="AU433" s="342"/>
    </row>
    <row r="434" spans="1:47" x14ac:dyDescent="0.2">
      <c r="A434" s="30"/>
      <c r="B434" s="30"/>
      <c r="C434" s="30"/>
      <c r="D434" s="30"/>
      <c r="E434" s="30"/>
      <c r="F434" s="31"/>
      <c r="G434" s="31"/>
      <c r="H434" s="32"/>
      <c r="I434" s="30"/>
      <c r="J434" s="31"/>
      <c r="K434" s="30"/>
      <c r="L434" s="30"/>
      <c r="M434" s="30"/>
      <c r="N434" s="31"/>
      <c r="O434" s="31"/>
      <c r="P434" s="31"/>
      <c r="Q434" s="33"/>
      <c r="AE434" s="281"/>
      <c r="AF434" s="281"/>
      <c r="AT434" s="342"/>
      <c r="AU434" s="342"/>
    </row>
    <row r="435" spans="1:47" x14ac:dyDescent="0.2">
      <c r="A435" s="30"/>
      <c r="B435" s="30"/>
      <c r="C435" s="30"/>
      <c r="D435" s="30"/>
      <c r="E435" s="30"/>
      <c r="F435" s="31"/>
      <c r="G435" s="31"/>
      <c r="H435" s="32"/>
      <c r="I435" s="30"/>
      <c r="J435" s="31"/>
      <c r="K435" s="30"/>
      <c r="L435" s="30"/>
      <c r="M435" s="30"/>
      <c r="N435" s="31"/>
      <c r="O435" s="31"/>
      <c r="P435" s="31"/>
      <c r="Q435" s="33"/>
      <c r="AE435" s="281"/>
      <c r="AF435" s="281"/>
      <c r="AT435" s="342"/>
      <c r="AU435" s="342"/>
    </row>
    <row r="436" spans="1:47" x14ac:dyDescent="0.2">
      <c r="A436" s="30"/>
      <c r="B436" s="30"/>
      <c r="C436" s="30"/>
      <c r="D436" s="30"/>
      <c r="E436" s="30"/>
      <c r="F436" s="31"/>
      <c r="G436" s="31"/>
      <c r="H436" s="32"/>
      <c r="I436" s="30"/>
      <c r="J436" s="31"/>
      <c r="K436" s="30"/>
      <c r="L436" s="30"/>
      <c r="M436" s="30"/>
      <c r="N436" s="31"/>
      <c r="O436" s="31"/>
      <c r="P436" s="31"/>
      <c r="Q436" s="33"/>
      <c r="AE436" s="281"/>
      <c r="AF436" s="281"/>
      <c r="AT436" s="342"/>
      <c r="AU436" s="342"/>
    </row>
    <row r="437" spans="1:47" x14ac:dyDescent="0.2">
      <c r="A437" s="30"/>
      <c r="B437" s="30"/>
      <c r="C437" s="30"/>
      <c r="D437" s="30"/>
      <c r="E437" s="30"/>
      <c r="F437" s="31"/>
      <c r="G437" s="31"/>
      <c r="H437" s="32"/>
      <c r="I437" s="30"/>
      <c r="J437" s="31"/>
      <c r="K437" s="30"/>
      <c r="L437" s="30"/>
      <c r="M437" s="30"/>
      <c r="N437" s="31"/>
      <c r="O437" s="31"/>
      <c r="P437" s="31"/>
      <c r="Q437" s="33"/>
      <c r="AE437" s="281"/>
      <c r="AF437" s="281"/>
      <c r="AT437" s="342"/>
      <c r="AU437" s="342"/>
    </row>
    <row r="438" spans="1:47" x14ac:dyDescent="0.2">
      <c r="A438" s="30"/>
      <c r="B438" s="30"/>
      <c r="C438" s="30"/>
      <c r="D438" s="30"/>
      <c r="E438" s="30"/>
      <c r="F438" s="31"/>
      <c r="G438" s="31"/>
      <c r="H438" s="32"/>
      <c r="I438" s="30"/>
      <c r="J438" s="31"/>
      <c r="K438" s="30"/>
      <c r="L438" s="30"/>
      <c r="M438" s="30"/>
      <c r="N438" s="31"/>
      <c r="O438" s="31"/>
      <c r="P438" s="31"/>
      <c r="Q438" s="33"/>
      <c r="AE438" s="281"/>
      <c r="AF438" s="281"/>
      <c r="AT438" s="342"/>
      <c r="AU438" s="342"/>
    </row>
    <row r="439" spans="1:47" x14ac:dyDescent="0.2">
      <c r="A439" s="30"/>
      <c r="B439" s="30"/>
      <c r="C439" s="30"/>
      <c r="D439" s="30"/>
      <c r="E439" s="30"/>
      <c r="F439" s="31"/>
      <c r="G439" s="31"/>
      <c r="H439" s="32"/>
      <c r="I439" s="30"/>
      <c r="J439" s="31"/>
      <c r="K439" s="30"/>
      <c r="L439" s="30"/>
      <c r="M439" s="30"/>
      <c r="N439" s="31"/>
      <c r="O439" s="31"/>
      <c r="P439" s="31"/>
      <c r="Q439" s="33"/>
      <c r="AE439" s="281"/>
      <c r="AF439" s="281"/>
      <c r="AT439" s="342"/>
      <c r="AU439" s="342"/>
    </row>
    <row r="440" spans="1:47" x14ac:dyDescent="0.2">
      <c r="A440" s="30"/>
      <c r="B440" s="30"/>
      <c r="C440" s="30"/>
      <c r="D440" s="30"/>
      <c r="E440" s="30"/>
      <c r="F440" s="31"/>
      <c r="G440" s="31"/>
      <c r="H440" s="32"/>
      <c r="I440" s="30"/>
      <c r="J440" s="31"/>
      <c r="K440" s="30"/>
      <c r="L440" s="30"/>
      <c r="M440" s="30"/>
      <c r="N440" s="31"/>
      <c r="O440" s="31"/>
      <c r="P440" s="31"/>
      <c r="Q440" s="33"/>
      <c r="AE440" s="281"/>
      <c r="AF440" s="281"/>
      <c r="AT440" s="342"/>
      <c r="AU440" s="342"/>
    </row>
    <row r="441" spans="1:47" x14ac:dyDescent="0.2">
      <c r="A441" s="30"/>
      <c r="B441" s="30"/>
      <c r="C441" s="30"/>
      <c r="D441" s="30"/>
      <c r="E441" s="30"/>
      <c r="F441" s="31"/>
      <c r="G441" s="31"/>
      <c r="H441" s="32"/>
      <c r="I441" s="30"/>
      <c r="J441" s="31"/>
      <c r="K441" s="30"/>
      <c r="L441" s="30"/>
      <c r="M441" s="30"/>
      <c r="N441" s="31"/>
      <c r="O441" s="31"/>
      <c r="P441" s="31"/>
      <c r="Q441" s="33"/>
      <c r="AE441" s="281"/>
      <c r="AF441" s="281"/>
      <c r="AT441" s="342"/>
      <c r="AU441" s="342"/>
    </row>
    <row r="442" spans="1:47" x14ac:dyDescent="0.2">
      <c r="A442" s="30"/>
      <c r="B442" s="30"/>
      <c r="C442" s="30"/>
      <c r="D442" s="30"/>
      <c r="E442" s="30"/>
      <c r="F442" s="31"/>
      <c r="G442" s="31"/>
      <c r="H442" s="32"/>
      <c r="I442" s="30"/>
      <c r="J442" s="31"/>
      <c r="K442" s="30"/>
      <c r="L442" s="30"/>
      <c r="M442" s="30"/>
      <c r="N442" s="31"/>
      <c r="O442" s="31"/>
      <c r="P442" s="31"/>
      <c r="Q442" s="33"/>
      <c r="AE442" s="281"/>
      <c r="AF442" s="281"/>
      <c r="AT442" s="342"/>
      <c r="AU442" s="342"/>
    </row>
    <row r="443" spans="1:47" x14ac:dyDescent="0.2">
      <c r="A443" s="30"/>
      <c r="B443" s="30"/>
      <c r="C443" s="30"/>
      <c r="D443" s="30"/>
      <c r="E443" s="30"/>
      <c r="F443" s="31"/>
      <c r="G443" s="31"/>
      <c r="H443" s="32"/>
      <c r="I443" s="30"/>
      <c r="J443" s="31"/>
      <c r="K443" s="30"/>
      <c r="L443" s="30"/>
      <c r="M443" s="30"/>
      <c r="N443" s="31"/>
      <c r="O443" s="31"/>
      <c r="P443" s="31"/>
      <c r="Q443" s="33"/>
      <c r="AE443" s="281"/>
      <c r="AF443" s="281"/>
      <c r="AT443" s="342"/>
      <c r="AU443" s="342"/>
    </row>
    <row r="444" spans="1:47" x14ac:dyDescent="0.2">
      <c r="A444" s="30"/>
      <c r="B444" s="30"/>
      <c r="C444" s="30"/>
      <c r="D444" s="30"/>
      <c r="E444" s="30"/>
      <c r="F444" s="31"/>
      <c r="G444" s="31"/>
      <c r="H444" s="32"/>
      <c r="I444" s="30"/>
      <c r="J444" s="31"/>
      <c r="K444" s="30"/>
      <c r="L444" s="30"/>
      <c r="M444" s="30"/>
      <c r="N444" s="31"/>
      <c r="O444" s="31"/>
      <c r="P444" s="31"/>
      <c r="Q444" s="33"/>
      <c r="AE444" s="281"/>
      <c r="AF444" s="281"/>
      <c r="AT444" s="342"/>
      <c r="AU444" s="342"/>
    </row>
    <row r="445" spans="1:47" x14ac:dyDescent="0.2">
      <c r="A445" s="30"/>
      <c r="B445" s="30"/>
      <c r="C445" s="30"/>
      <c r="D445" s="30"/>
      <c r="E445" s="30"/>
      <c r="F445" s="31"/>
      <c r="G445" s="31"/>
      <c r="H445" s="32"/>
      <c r="I445" s="30"/>
      <c r="J445" s="31"/>
      <c r="K445" s="30"/>
      <c r="L445" s="30"/>
      <c r="M445" s="30"/>
      <c r="N445" s="31"/>
      <c r="O445" s="31"/>
      <c r="P445" s="31"/>
      <c r="Q445" s="33"/>
      <c r="AE445" s="281"/>
      <c r="AF445" s="281"/>
      <c r="AT445" s="342"/>
      <c r="AU445" s="342"/>
    </row>
    <row r="446" spans="1:47" x14ac:dyDescent="0.2">
      <c r="A446" s="30"/>
      <c r="B446" s="30"/>
      <c r="C446" s="30"/>
      <c r="D446" s="30"/>
      <c r="E446" s="30"/>
      <c r="F446" s="31"/>
      <c r="G446" s="31"/>
      <c r="H446" s="32"/>
      <c r="I446" s="30"/>
      <c r="J446" s="31"/>
      <c r="K446" s="30"/>
      <c r="L446" s="30"/>
      <c r="M446" s="30"/>
      <c r="N446" s="31"/>
      <c r="O446" s="31"/>
      <c r="P446" s="31"/>
      <c r="Q446" s="33"/>
      <c r="AE446" s="281"/>
      <c r="AF446" s="281"/>
      <c r="AT446" s="342"/>
      <c r="AU446" s="342"/>
    </row>
    <row r="447" spans="1:47" x14ac:dyDescent="0.2">
      <c r="A447" s="30"/>
      <c r="B447" s="30"/>
      <c r="C447" s="30"/>
      <c r="D447" s="30"/>
      <c r="E447" s="30"/>
      <c r="F447" s="31"/>
      <c r="G447" s="31"/>
      <c r="H447" s="32"/>
      <c r="I447" s="30"/>
      <c r="J447" s="31"/>
      <c r="K447" s="30"/>
      <c r="L447" s="30"/>
      <c r="M447" s="30"/>
      <c r="N447" s="31"/>
      <c r="O447" s="31"/>
      <c r="P447" s="31"/>
      <c r="Q447" s="33"/>
      <c r="AE447" s="281"/>
      <c r="AF447" s="281"/>
      <c r="AT447" s="342"/>
      <c r="AU447" s="342"/>
    </row>
    <row r="448" spans="1:47" x14ac:dyDescent="0.2">
      <c r="A448" s="30"/>
      <c r="B448" s="30"/>
      <c r="C448" s="30"/>
      <c r="D448" s="30"/>
      <c r="E448" s="30"/>
      <c r="F448" s="31"/>
      <c r="G448" s="31"/>
      <c r="H448" s="32"/>
      <c r="I448" s="30"/>
      <c r="J448" s="31"/>
      <c r="K448" s="30"/>
      <c r="L448" s="30"/>
      <c r="M448" s="30"/>
      <c r="N448" s="31"/>
      <c r="O448" s="31"/>
      <c r="P448" s="31"/>
      <c r="Q448" s="33"/>
      <c r="AE448" s="281"/>
      <c r="AF448" s="281"/>
      <c r="AT448" s="342"/>
      <c r="AU448" s="342"/>
    </row>
    <row r="449" spans="1:47" x14ac:dyDescent="0.2">
      <c r="A449" s="30"/>
      <c r="B449" s="30"/>
      <c r="C449" s="30"/>
      <c r="D449" s="30"/>
      <c r="E449" s="30"/>
      <c r="F449" s="31"/>
      <c r="G449" s="31"/>
      <c r="H449" s="32"/>
      <c r="I449" s="30"/>
      <c r="J449" s="31"/>
      <c r="K449" s="30"/>
      <c r="L449" s="30"/>
      <c r="M449" s="30"/>
      <c r="N449" s="31"/>
      <c r="O449" s="31"/>
      <c r="P449" s="31"/>
      <c r="Q449" s="33"/>
      <c r="AE449" s="281"/>
      <c r="AF449" s="281"/>
      <c r="AT449" s="342"/>
      <c r="AU449" s="342"/>
    </row>
    <row r="450" spans="1:47" x14ac:dyDescent="0.2">
      <c r="A450" s="30"/>
      <c r="B450" s="30"/>
      <c r="C450" s="30"/>
      <c r="D450" s="30"/>
      <c r="E450" s="30"/>
      <c r="F450" s="31"/>
      <c r="G450" s="31"/>
      <c r="H450" s="32"/>
      <c r="I450" s="30"/>
      <c r="J450" s="31"/>
      <c r="K450" s="30"/>
      <c r="L450" s="30"/>
      <c r="M450" s="30"/>
      <c r="N450" s="31"/>
      <c r="O450" s="31"/>
      <c r="P450" s="31"/>
      <c r="Q450" s="33"/>
      <c r="AE450" s="281"/>
      <c r="AF450" s="281"/>
      <c r="AT450" s="342"/>
      <c r="AU450" s="342"/>
    </row>
    <row r="451" spans="1:47" x14ac:dyDescent="0.2">
      <c r="A451" s="30"/>
      <c r="B451" s="30"/>
      <c r="C451" s="30"/>
      <c r="D451" s="30"/>
      <c r="E451" s="30"/>
      <c r="F451" s="31"/>
      <c r="G451" s="31"/>
      <c r="H451" s="32"/>
      <c r="I451" s="30"/>
      <c r="J451" s="31"/>
      <c r="K451" s="30"/>
      <c r="L451" s="30"/>
      <c r="M451" s="30"/>
      <c r="N451" s="31"/>
      <c r="O451" s="31"/>
      <c r="P451" s="31"/>
      <c r="Q451" s="33"/>
      <c r="AE451" s="281"/>
      <c r="AF451" s="281"/>
      <c r="AT451" s="342"/>
      <c r="AU451" s="342"/>
    </row>
    <row r="452" spans="1:47" x14ac:dyDescent="0.2">
      <c r="A452" s="30"/>
      <c r="B452" s="30"/>
      <c r="C452" s="30"/>
      <c r="D452" s="30"/>
      <c r="E452" s="30"/>
      <c r="F452" s="31"/>
      <c r="G452" s="31"/>
      <c r="H452" s="32"/>
      <c r="I452" s="30"/>
      <c r="J452" s="31"/>
      <c r="K452" s="30"/>
      <c r="L452" s="30"/>
      <c r="M452" s="30"/>
      <c r="N452" s="31"/>
      <c r="O452" s="31"/>
      <c r="P452" s="31"/>
      <c r="Q452" s="33"/>
      <c r="AE452" s="281"/>
      <c r="AF452" s="281"/>
      <c r="AT452" s="342"/>
      <c r="AU452" s="342"/>
    </row>
    <row r="453" spans="1:47" x14ac:dyDescent="0.2">
      <c r="A453" s="30"/>
      <c r="B453" s="30"/>
      <c r="C453" s="30"/>
      <c r="D453" s="30"/>
      <c r="E453" s="30"/>
      <c r="F453" s="31"/>
      <c r="G453" s="31"/>
      <c r="H453" s="32"/>
      <c r="I453" s="30"/>
      <c r="J453" s="31"/>
      <c r="K453" s="30"/>
      <c r="L453" s="30"/>
      <c r="M453" s="30"/>
      <c r="N453" s="31"/>
      <c r="O453" s="31"/>
      <c r="P453" s="31"/>
      <c r="Q453" s="33"/>
      <c r="AE453" s="281"/>
      <c r="AF453" s="281"/>
      <c r="AT453" s="342"/>
      <c r="AU453" s="342"/>
    </row>
    <row r="454" spans="1:47" x14ac:dyDescent="0.2">
      <c r="A454" s="30"/>
      <c r="B454" s="30"/>
      <c r="C454" s="30"/>
      <c r="D454" s="30"/>
      <c r="E454" s="30"/>
      <c r="F454" s="31"/>
      <c r="G454" s="31"/>
      <c r="H454" s="32"/>
      <c r="I454" s="30"/>
      <c r="J454" s="31"/>
      <c r="K454" s="30"/>
      <c r="L454" s="30"/>
      <c r="M454" s="30"/>
      <c r="N454" s="31"/>
      <c r="O454" s="31"/>
      <c r="P454" s="31"/>
      <c r="Q454" s="33"/>
      <c r="AE454" s="281"/>
      <c r="AF454" s="281"/>
      <c r="AT454" s="342"/>
      <c r="AU454" s="342"/>
    </row>
    <row r="455" spans="1:47" x14ac:dyDescent="0.2">
      <c r="A455" s="30"/>
      <c r="B455" s="30"/>
      <c r="C455" s="30"/>
      <c r="D455" s="30"/>
      <c r="E455" s="30"/>
      <c r="F455" s="31"/>
      <c r="G455" s="31"/>
      <c r="H455" s="32"/>
      <c r="I455" s="30"/>
      <c r="J455" s="31"/>
      <c r="K455" s="30"/>
      <c r="L455" s="30"/>
      <c r="M455" s="30"/>
      <c r="N455" s="31"/>
      <c r="O455" s="31"/>
      <c r="P455" s="31"/>
      <c r="Q455" s="33"/>
      <c r="AE455" s="281"/>
      <c r="AF455" s="281"/>
      <c r="AT455" s="342"/>
      <c r="AU455" s="342"/>
    </row>
    <row r="456" spans="1:47" x14ac:dyDescent="0.2">
      <c r="A456" s="30"/>
      <c r="B456" s="30"/>
      <c r="C456" s="30"/>
      <c r="D456" s="30"/>
      <c r="E456" s="30"/>
      <c r="F456" s="31"/>
      <c r="G456" s="31"/>
      <c r="H456" s="32"/>
      <c r="I456" s="30"/>
      <c r="J456" s="31"/>
      <c r="K456" s="30"/>
      <c r="L456" s="30"/>
      <c r="M456" s="30"/>
      <c r="N456" s="31"/>
      <c r="O456" s="31"/>
      <c r="P456" s="31"/>
      <c r="Q456" s="33"/>
      <c r="AE456" s="281"/>
      <c r="AF456" s="281"/>
      <c r="AT456" s="342"/>
      <c r="AU456" s="342"/>
    </row>
    <row r="457" spans="1:47" x14ac:dyDescent="0.2">
      <c r="A457" s="30"/>
      <c r="B457" s="30"/>
      <c r="C457" s="30"/>
      <c r="D457" s="30"/>
      <c r="E457" s="30"/>
      <c r="F457" s="31"/>
      <c r="G457" s="31"/>
      <c r="H457" s="32"/>
      <c r="I457" s="30"/>
      <c r="J457" s="31"/>
      <c r="K457" s="30"/>
      <c r="L457" s="30"/>
      <c r="M457" s="30"/>
      <c r="N457" s="31"/>
      <c r="O457" s="31"/>
      <c r="P457" s="31"/>
      <c r="Q457" s="33"/>
      <c r="AE457" s="281"/>
      <c r="AF457" s="281"/>
      <c r="AT457" s="342"/>
      <c r="AU457" s="342"/>
    </row>
    <row r="458" spans="1:47" x14ac:dyDescent="0.2">
      <c r="A458" s="30"/>
      <c r="B458" s="30"/>
      <c r="C458" s="30"/>
      <c r="D458" s="30"/>
      <c r="E458" s="30"/>
      <c r="F458" s="31"/>
      <c r="G458" s="31"/>
      <c r="H458" s="32"/>
      <c r="I458" s="30"/>
      <c r="J458" s="31"/>
      <c r="K458" s="30"/>
      <c r="L458" s="30"/>
      <c r="M458" s="30"/>
      <c r="N458" s="31"/>
      <c r="O458" s="31"/>
      <c r="P458" s="31"/>
      <c r="Q458" s="33"/>
      <c r="AE458" s="281"/>
      <c r="AF458" s="281"/>
      <c r="AT458" s="342"/>
      <c r="AU458" s="342"/>
    </row>
    <row r="459" spans="1:47" x14ac:dyDescent="0.2">
      <c r="A459" s="30"/>
      <c r="B459" s="30"/>
      <c r="C459" s="30"/>
      <c r="D459" s="30"/>
      <c r="E459" s="30"/>
      <c r="F459" s="31"/>
      <c r="G459" s="31"/>
      <c r="H459" s="32"/>
      <c r="I459" s="30"/>
      <c r="J459" s="31"/>
      <c r="K459" s="30"/>
      <c r="L459" s="30"/>
      <c r="M459" s="30"/>
      <c r="N459" s="31"/>
      <c r="O459" s="31"/>
      <c r="P459" s="31"/>
      <c r="Q459" s="33"/>
      <c r="AE459" s="281"/>
      <c r="AF459" s="281"/>
      <c r="AT459" s="342"/>
      <c r="AU459" s="342"/>
    </row>
    <row r="460" spans="1:47" x14ac:dyDescent="0.2">
      <c r="A460" s="30"/>
      <c r="B460" s="30"/>
      <c r="C460" s="30"/>
      <c r="D460" s="30"/>
      <c r="E460" s="30"/>
      <c r="F460" s="31"/>
      <c r="G460" s="31"/>
      <c r="H460" s="32"/>
      <c r="I460" s="30"/>
      <c r="J460" s="31"/>
      <c r="K460" s="30"/>
      <c r="L460" s="30"/>
      <c r="M460" s="30"/>
      <c r="N460" s="31"/>
      <c r="O460" s="31"/>
      <c r="P460" s="31"/>
      <c r="Q460" s="33"/>
      <c r="AE460" s="281"/>
      <c r="AF460" s="281"/>
      <c r="AT460" s="342"/>
      <c r="AU460" s="342"/>
    </row>
    <row r="461" spans="1:47" x14ac:dyDescent="0.2">
      <c r="A461" s="30"/>
      <c r="B461" s="30"/>
      <c r="C461" s="30"/>
      <c r="D461" s="30"/>
      <c r="E461" s="30"/>
      <c r="F461" s="31"/>
      <c r="G461" s="31"/>
      <c r="H461" s="32"/>
      <c r="I461" s="30"/>
      <c r="J461" s="31"/>
      <c r="K461" s="30"/>
      <c r="L461" s="30"/>
      <c r="M461" s="30"/>
      <c r="N461" s="31"/>
      <c r="O461" s="31"/>
      <c r="P461" s="31"/>
      <c r="Q461" s="33"/>
      <c r="AE461" s="281"/>
      <c r="AF461" s="281"/>
      <c r="AT461" s="342"/>
      <c r="AU461" s="342"/>
    </row>
    <row r="462" spans="1:47" x14ac:dyDescent="0.2">
      <c r="A462" s="30"/>
      <c r="B462" s="30"/>
      <c r="C462" s="30"/>
      <c r="D462" s="30"/>
      <c r="E462" s="30"/>
      <c r="F462" s="31"/>
      <c r="G462" s="31"/>
      <c r="H462" s="32"/>
      <c r="I462" s="30"/>
      <c r="J462" s="31"/>
      <c r="K462" s="30"/>
      <c r="L462" s="30"/>
      <c r="M462" s="30"/>
      <c r="N462" s="31"/>
      <c r="O462" s="31"/>
      <c r="P462" s="31"/>
      <c r="Q462" s="33"/>
      <c r="AE462" s="281"/>
      <c r="AF462" s="281"/>
      <c r="AT462" s="342"/>
      <c r="AU462" s="342"/>
    </row>
    <row r="463" spans="1:47" x14ac:dyDescent="0.2">
      <c r="A463" s="30"/>
      <c r="B463" s="30"/>
      <c r="C463" s="30"/>
      <c r="D463" s="30"/>
      <c r="E463" s="30"/>
      <c r="F463" s="31"/>
      <c r="G463" s="31"/>
      <c r="H463" s="32"/>
      <c r="I463" s="30"/>
      <c r="J463" s="31"/>
      <c r="K463" s="30"/>
      <c r="L463" s="30"/>
      <c r="M463" s="30"/>
      <c r="N463" s="31"/>
      <c r="O463" s="31"/>
      <c r="P463" s="31"/>
      <c r="Q463" s="33"/>
      <c r="AE463" s="281"/>
      <c r="AF463" s="281"/>
      <c r="AT463" s="342"/>
      <c r="AU463" s="342"/>
    </row>
    <row r="464" spans="1:47" x14ac:dyDescent="0.2">
      <c r="A464" s="30"/>
      <c r="B464" s="30"/>
      <c r="C464" s="30"/>
      <c r="D464" s="30"/>
      <c r="E464" s="30"/>
      <c r="F464" s="31"/>
      <c r="G464" s="31"/>
      <c r="H464" s="32"/>
      <c r="I464" s="30"/>
      <c r="J464" s="31"/>
      <c r="K464" s="30"/>
      <c r="L464" s="30"/>
      <c r="M464" s="30"/>
      <c r="N464" s="31"/>
      <c r="O464" s="31"/>
      <c r="P464" s="31"/>
      <c r="Q464" s="33"/>
      <c r="AE464" s="281"/>
      <c r="AF464" s="281"/>
      <c r="AT464" s="342"/>
      <c r="AU464" s="342"/>
    </row>
    <row r="465" spans="1:47" x14ac:dyDescent="0.2">
      <c r="A465" s="30"/>
      <c r="B465" s="30"/>
      <c r="C465" s="30"/>
      <c r="D465" s="30"/>
      <c r="E465" s="30"/>
      <c r="F465" s="31"/>
      <c r="G465" s="31"/>
      <c r="H465" s="32"/>
      <c r="I465" s="30"/>
      <c r="J465" s="31"/>
      <c r="K465" s="30"/>
      <c r="L465" s="30"/>
      <c r="M465" s="30"/>
      <c r="N465" s="31"/>
      <c r="O465" s="31"/>
      <c r="P465" s="31"/>
      <c r="Q465" s="33"/>
      <c r="AE465" s="281"/>
      <c r="AF465" s="281"/>
      <c r="AT465" s="342"/>
      <c r="AU465" s="342"/>
    </row>
    <row r="466" spans="1:47" x14ac:dyDescent="0.2">
      <c r="A466" s="30"/>
      <c r="B466" s="30"/>
      <c r="C466" s="30"/>
      <c r="D466" s="30"/>
      <c r="E466" s="30"/>
      <c r="F466" s="31"/>
      <c r="G466" s="31"/>
      <c r="H466" s="32"/>
      <c r="I466" s="30"/>
      <c r="J466" s="31"/>
      <c r="K466" s="30"/>
      <c r="L466" s="30"/>
      <c r="M466" s="30"/>
      <c r="N466" s="31"/>
      <c r="O466" s="31"/>
      <c r="P466" s="31"/>
      <c r="Q466" s="33"/>
      <c r="AE466" s="281"/>
      <c r="AF466" s="281"/>
      <c r="AT466" s="342"/>
      <c r="AU466" s="342"/>
    </row>
    <row r="467" spans="1:47" x14ac:dyDescent="0.2">
      <c r="A467" s="30"/>
      <c r="B467" s="30"/>
      <c r="C467" s="30"/>
      <c r="D467" s="30"/>
      <c r="E467" s="30"/>
      <c r="F467" s="31"/>
      <c r="G467" s="31"/>
      <c r="H467" s="32"/>
      <c r="I467" s="30"/>
      <c r="J467" s="31"/>
      <c r="K467" s="30"/>
      <c r="L467" s="30"/>
      <c r="M467" s="30"/>
      <c r="N467" s="31"/>
      <c r="O467" s="31"/>
      <c r="P467" s="31"/>
      <c r="Q467" s="33"/>
      <c r="AE467" s="281"/>
      <c r="AF467" s="281"/>
      <c r="AT467" s="342"/>
      <c r="AU467" s="342"/>
    </row>
    <row r="468" spans="1:47" x14ac:dyDescent="0.2">
      <c r="A468" s="30"/>
      <c r="B468" s="30"/>
      <c r="C468" s="30"/>
      <c r="D468" s="30"/>
      <c r="E468" s="30"/>
      <c r="F468" s="31"/>
      <c r="G468" s="31"/>
      <c r="H468" s="32"/>
      <c r="I468" s="30"/>
      <c r="J468" s="31"/>
      <c r="K468" s="30"/>
      <c r="L468" s="30"/>
      <c r="M468" s="30"/>
      <c r="N468" s="31"/>
      <c r="O468" s="31"/>
      <c r="P468" s="31"/>
      <c r="Q468" s="33"/>
      <c r="AE468" s="281"/>
      <c r="AF468" s="281"/>
      <c r="AT468" s="342"/>
      <c r="AU468" s="342"/>
    </row>
    <row r="469" spans="1:47" x14ac:dyDescent="0.2">
      <c r="A469" s="30"/>
      <c r="B469" s="30"/>
      <c r="C469" s="30"/>
      <c r="D469" s="30"/>
      <c r="E469" s="30"/>
      <c r="F469" s="31"/>
      <c r="G469" s="31"/>
      <c r="H469" s="32"/>
      <c r="I469" s="30"/>
      <c r="J469" s="31"/>
      <c r="K469" s="30"/>
      <c r="L469" s="30"/>
      <c r="M469" s="30"/>
      <c r="N469" s="31"/>
      <c r="O469" s="31"/>
      <c r="P469" s="31"/>
      <c r="Q469" s="33"/>
      <c r="AE469" s="281"/>
      <c r="AF469" s="281"/>
      <c r="AT469" s="342"/>
      <c r="AU469" s="342"/>
    </row>
    <row r="470" spans="1:47" x14ac:dyDescent="0.2">
      <c r="A470" s="30"/>
      <c r="B470" s="30"/>
      <c r="C470" s="30"/>
      <c r="D470" s="30"/>
      <c r="E470" s="30"/>
      <c r="F470" s="31"/>
      <c r="G470" s="31"/>
      <c r="H470" s="32"/>
      <c r="I470" s="30"/>
      <c r="J470" s="31"/>
      <c r="K470" s="30"/>
      <c r="L470" s="30"/>
      <c r="M470" s="30"/>
      <c r="N470" s="31"/>
      <c r="O470" s="31"/>
      <c r="P470" s="31"/>
      <c r="Q470" s="33"/>
      <c r="AE470" s="281"/>
      <c r="AF470" s="281"/>
      <c r="AT470" s="342"/>
      <c r="AU470" s="342"/>
    </row>
    <row r="471" spans="1:47" x14ac:dyDescent="0.2">
      <c r="A471" s="30"/>
      <c r="B471" s="30"/>
      <c r="C471" s="30"/>
      <c r="D471" s="30"/>
      <c r="E471" s="30"/>
      <c r="F471" s="31"/>
      <c r="G471" s="31"/>
      <c r="H471" s="32"/>
      <c r="I471" s="30"/>
      <c r="J471" s="31"/>
      <c r="K471" s="30"/>
      <c r="L471" s="30"/>
      <c r="M471" s="30"/>
      <c r="N471" s="31"/>
      <c r="O471" s="31"/>
      <c r="P471" s="31"/>
      <c r="Q471" s="33"/>
      <c r="AE471" s="281"/>
      <c r="AF471" s="281"/>
      <c r="AT471" s="342"/>
      <c r="AU471" s="342"/>
    </row>
    <row r="472" spans="1:47" x14ac:dyDescent="0.2">
      <c r="A472" s="30"/>
      <c r="B472" s="30"/>
      <c r="C472" s="30"/>
      <c r="D472" s="30"/>
      <c r="E472" s="30"/>
      <c r="F472" s="31"/>
      <c r="G472" s="31"/>
      <c r="H472" s="32"/>
      <c r="I472" s="30"/>
      <c r="J472" s="31"/>
      <c r="K472" s="30"/>
      <c r="L472" s="30"/>
      <c r="M472" s="30"/>
      <c r="N472" s="31"/>
      <c r="O472" s="31"/>
      <c r="P472" s="31"/>
      <c r="Q472" s="33"/>
      <c r="AE472" s="281"/>
      <c r="AF472" s="281"/>
      <c r="AT472" s="342"/>
      <c r="AU472" s="342"/>
    </row>
    <row r="473" spans="1:47" x14ac:dyDescent="0.2">
      <c r="A473" s="30"/>
      <c r="B473" s="30"/>
      <c r="C473" s="30"/>
      <c r="D473" s="30"/>
      <c r="E473" s="30"/>
      <c r="F473" s="31"/>
      <c r="G473" s="31"/>
      <c r="H473" s="32"/>
      <c r="I473" s="30"/>
      <c r="J473" s="31"/>
      <c r="K473" s="30"/>
      <c r="L473" s="30"/>
      <c r="M473" s="30"/>
      <c r="N473" s="31"/>
      <c r="O473" s="31"/>
      <c r="P473" s="31"/>
      <c r="Q473" s="33"/>
      <c r="AE473" s="281"/>
      <c r="AF473" s="281"/>
      <c r="AT473" s="342"/>
      <c r="AU473" s="342"/>
    </row>
    <row r="474" spans="1:47" x14ac:dyDescent="0.2">
      <c r="A474" s="30"/>
      <c r="B474" s="30"/>
      <c r="C474" s="30"/>
      <c r="D474" s="30"/>
      <c r="E474" s="30"/>
      <c r="F474" s="31"/>
      <c r="G474" s="31"/>
      <c r="H474" s="32"/>
      <c r="I474" s="30"/>
      <c r="J474" s="31"/>
      <c r="K474" s="30"/>
      <c r="L474" s="30"/>
      <c r="M474" s="30"/>
      <c r="N474" s="31"/>
      <c r="O474" s="31"/>
      <c r="P474" s="31"/>
      <c r="Q474" s="33"/>
      <c r="AE474" s="281"/>
      <c r="AF474" s="281"/>
      <c r="AT474" s="342"/>
      <c r="AU474" s="342"/>
    </row>
    <row r="475" spans="1:47" x14ac:dyDescent="0.2">
      <c r="A475" s="30"/>
      <c r="B475" s="30"/>
      <c r="C475" s="30"/>
      <c r="D475" s="30"/>
      <c r="E475" s="30"/>
      <c r="F475" s="31"/>
      <c r="G475" s="31"/>
      <c r="H475" s="32"/>
      <c r="I475" s="30"/>
      <c r="J475" s="31"/>
      <c r="K475" s="30"/>
      <c r="L475" s="30"/>
      <c r="M475" s="30"/>
      <c r="N475" s="31"/>
      <c r="O475" s="31"/>
      <c r="P475" s="31"/>
      <c r="Q475" s="33"/>
      <c r="AE475" s="281"/>
      <c r="AF475" s="281"/>
      <c r="AT475" s="342"/>
      <c r="AU475" s="342"/>
    </row>
    <row r="476" spans="1:47" x14ac:dyDescent="0.2">
      <c r="A476" s="30"/>
      <c r="B476" s="30"/>
      <c r="C476" s="30"/>
      <c r="D476" s="30"/>
      <c r="E476" s="30"/>
      <c r="F476" s="31"/>
      <c r="G476" s="31"/>
      <c r="H476" s="32"/>
      <c r="I476" s="30"/>
      <c r="J476" s="31"/>
      <c r="K476" s="30"/>
      <c r="L476" s="30"/>
      <c r="M476" s="30"/>
      <c r="N476" s="31"/>
      <c r="O476" s="31"/>
      <c r="P476" s="31"/>
      <c r="Q476" s="33"/>
      <c r="AE476" s="281"/>
      <c r="AF476" s="281"/>
      <c r="AT476" s="342"/>
      <c r="AU476" s="342"/>
    </row>
    <row r="477" spans="1:47" x14ac:dyDescent="0.2">
      <c r="A477" s="30"/>
      <c r="B477" s="30"/>
      <c r="C477" s="30"/>
      <c r="D477" s="30"/>
      <c r="E477" s="30"/>
      <c r="F477" s="31"/>
      <c r="G477" s="31"/>
      <c r="H477" s="32"/>
      <c r="I477" s="30"/>
      <c r="J477" s="31"/>
      <c r="K477" s="30"/>
      <c r="L477" s="30"/>
      <c r="M477" s="30"/>
      <c r="N477" s="31"/>
      <c r="O477" s="31"/>
      <c r="P477" s="31"/>
      <c r="Q477" s="33"/>
      <c r="AE477" s="281"/>
      <c r="AF477" s="281"/>
      <c r="AT477" s="342"/>
      <c r="AU477" s="342"/>
    </row>
    <row r="478" spans="1:47" x14ac:dyDescent="0.2">
      <c r="A478" s="30"/>
      <c r="B478" s="30"/>
      <c r="C478" s="30"/>
      <c r="D478" s="30"/>
      <c r="E478" s="30"/>
      <c r="F478" s="31"/>
      <c r="G478" s="31"/>
      <c r="H478" s="32"/>
      <c r="I478" s="30"/>
      <c r="J478" s="31"/>
      <c r="K478" s="30"/>
      <c r="L478" s="30"/>
      <c r="M478" s="30"/>
      <c r="N478" s="31"/>
      <c r="O478" s="31"/>
      <c r="P478" s="31"/>
      <c r="Q478" s="33"/>
      <c r="AE478" s="281"/>
      <c r="AF478" s="281"/>
      <c r="AT478" s="342"/>
      <c r="AU478" s="342"/>
    </row>
    <row r="479" spans="1:47" x14ac:dyDescent="0.2">
      <c r="A479" s="30"/>
      <c r="B479" s="30"/>
      <c r="C479" s="30"/>
      <c r="D479" s="30"/>
      <c r="E479" s="30"/>
      <c r="F479" s="31"/>
      <c r="G479" s="31"/>
      <c r="H479" s="32"/>
      <c r="I479" s="30"/>
      <c r="J479" s="31"/>
      <c r="K479" s="30"/>
      <c r="L479" s="30"/>
      <c r="M479" s="30"/>
      <c r="N479" s="31"/>
      <c r="O479" s="31"/>
      <c r="P479" s="31"/>
      <c r="Q479" s="33"/>
      <c r="AE479" s="281"/>
      <c r="AF479" s="281"/>
      <c r="AT479" s="342"/>
      <c r="AU479" s="342"/>
    </row>
    <row r="480" spans="1:47" x14ac:dyDescent="0.2">
      <c r="A480" s="30"/>
      <c r="B480" s="30"/>
      <c r="C480" s="30"/>
      <c r="D480" s="30"/>
      <c r="E480" s="30"/>
      <c r="F480" s="31"/>
      <c r="G480" s="31"/>
      <c r="H480" s="32"/>
      <c r="I480" s="30"/>
      <c r="J480" s="31"/>
      <c r="K480" s="30"/>
      <c r="L480" s="30"/>
      <c r="M480" s="30"/>
      <c r="N480" s="31"/>
      <c r="O480" s="31"/>
      <c r="P480" s="31"/>
      <c r="Q480" s="33"/>
      <c r="AE480" s="281"/>
      <c r="AF480" s="281"/>
      <c r="AT480" s="342"/>
      <c r="AU480" s="342"/>
    </row>
    <row r="481" spans="1:47" x14ac:dyDescent="0.2">
      <c r="A481" s="30"/>
      <c r="B481" s="30"/>
      <c r="C481" s="30"/>
      <c r="D481" s="30"/>
      <c r="E481" s="30"/>
      <c r="F481" s="31"/>
      <c r="G481" s="31"/>
      <c r="H481" s="32"/>
      <c r="I481" s="30"/>
      <c r="J481" s="31"/>
      <c r="K481" s="30"/>
      <c r="L481" s="30"/>
      <c r="M481" s="30"/>
      <c r="N481" s="31"/>
      <c r="O481" s="31"/>
      <c r="P481" s="31"/>
      <c r="Q481" s="33"/>
      <c r="AE481" s="281"/>
      <c r="AF481" s="281"/>
      <c r="AT481" s="342"/>
      <c r="AU481" s="342"/>
    </row>
    <row r="482" spans="1:47" x14ac:dyDescent="0.2">
      <c r="A482" s="30"/>
      <c r="B482" s="30"/>
      <c r="C482" s="30"/>
      <c r="D482" s="30"/>
      <c r="E482" s="30"/>
      <c r="F482" s="31"/>
      <c r="G482" s="31"/>
      <c r="H482" s="32"/>
      <c r="I482" s="30"/>
      <c r="J482" s="31"/>
      <c r="K482" s="30"/>
      <c r="L482" s="30"/>
      <c r="M482" s="30"/>
      <c r="N482" s="31"/>
      <c r="O482" s="31"/>
      <c r="P482" s="31"/>
      <c r="Q482" s="33"/>
      <c r="AE482" s="281"/>
      <c r="AF482" s="281"/>
      <c r="AT482" s="342"/>
      <c r="AU482" s="342"/>
    </row>
    <row r="483" spans="1:47" x14ac:dyDescent="0.2">
      <c r="A483" s="30"/>
      <c r="B483" s="30"/>
      <c r="C483" s="30"/>
      <c r="D483" s="30"/>
      <c r="E483" s="30"/>
      <c r="F483" s="31"/>
      <c r="G483" s="31"/>
      <c r="H483" s="32"/>
      <c r="I483" s="30"/>
      <c r="J483" s="31"/>
      <c r="K483" s="30"/>
      <c r="L483" s="30"/>
      <c r="M483" s="30"/>
      <c r="N483" s="31"/>
      <c r="O483" s="31"/>
      <c r="P483" s="31"/>
      <c r="Q483" s="33"/>
      <c r="AE483" s="281"/>
      <c r="AF483" s="281"/>
      <c r="AT483" s="342"/>
      <c r="AU483" s="342"/>
    </row>
    <row r="484" spans="1:47" x14ac:dyDescent="0.2">
      <c r="A484" s="30"/>
      <c r="B484" s="30"/>
      <c r="C484" s="30"/>
      <c r="D484" s="30"/>
      <c r="E484" s="30"/>
      <c r="F484" s="31"/>
      <c r="G484" s="31"/>
      <c r="H484" s="32"/>
      <c r="I484" s="30"/>
      <c r="J484" s="31"/>
      <c r="K484" s="30"/>
      <c r="L484" s="30"/>
      <c r="M484" s="30"/>
      <c r="N484" s="31"/>
      <c r="O484" s="31"/>
      <c r="P484" s="31"/>
      <c r="Q484" s="33"/>
      <c r="AE484" s="281"/>
      <c r="AF484" s="281"/>
      <c r="AT484" s="342"/>
      <c r="AU484" s="342"/>
    </row>
    <row r="485" spans="1:47" x14ac:dyDescent="0.2">
      <c r="A485" s="30"/>
      <c r="B485" s="30"/>
      <c r="C485" s="30"/>
      <c r="D485" s="30"/>
      <c r="E485" s="30"/>
      <c r="F485" s="31"/>
      <c r="G485" s="31"/>
      <c r="H485" s="32"/>
      <c r="I485" s="30"/>
      <c r="J485" s="31"/>
      <c r="K485" s="30"/>
      <c r="L485" s="30"/>
      <c r="M485" s="30"/>
      <c r="N485" s="31"/>
      <c r="O485" s="31"/>
      <c r="P485" s="31"/>
      <c r="Q485" s="33"/>
      <c r="AE485" s="281"/>
      <c r="AF485" s="281"/>
      <c r="AT485" s="342"/>
      <c r="AU485" s="342"/>
    </row>
    <row r="486" spans="1:47" x14ac:dyDescent="0.2">
      <c r="A486" s="30"/>
      <c r="B486" s="30"/>
      <c r="C486" s="30"/>
      <c r="D486" s="30"/>
      <c r="E486" s="30"/>
      <c r="F486" s="31"/>
      <c r="G486" s="31"/>
      <c r="H486" s="32"/>
      <c r="I486" s="30"/>
      <c r="J486" s="31"/>
      <c r="K486" s="30"/>
      <c r="L486" s="30"/>
      <c r="M486" s="30"/>
      <c r="N486" s="31"/>
      <c r="O486" s="31"/>
      <c r="P486" s="31"/>
      <c r="Q486" s="33"/>
      <c r="AE486" s="281"/>
      <c r="AF486" s="281"/>
      <c r="AT486" s="342"/>
      <c r="AU486" s="342"/>
    </row>
    <row r="487" spans="1:47" x14ac:dyDescent="0.2">
      <c r="A487" s="30"/>
      <c r="B487" s="30"/>
      <c r="C487" s="30"/>
      <c r="D487" s="30"/>
      <c r="E487" s="30"/>
      <c r="F487" s="31"/>
      <c r="G487" s="31"/>
      <c r="H487" s="32"/>
      <c r="I487" s="30"/>
      <c r="J487" s="31"/>
      <c r="K487" s="30"/>
      <c r="L487" s="30"/>
      <c r="M487" s="30"/>
      <c r="N487" s="31"/>
      <c r="O487" s="31"/>
      <c r="P487" s="31"/>
      <c r="Q487" s="33"/>
      <c r="AE487" s="281"/>
      <c r="AF487" s="281"/>
      <c r="AT487" s="342"/>
      <c r="AU487" s="342"/>
    </row>
    <row r="488" spans="1:47" x14ac:dyDescent="0.2">
      <c r="A488" s="30"/>
      <c r="B488" s="30"/>
      <c r="C488" s="30"/>
      <c r="D488" s="30"/>
      <c r="E488" s="30"/>
      <c r="F488" s="31"/>
      <c r="G488" s="31"/>
      <c r="H488" s="32"/>
      <c r="I488" s="30"/>
      <c r="J488" s="31"/>
      <c r="K488" s="30"/>
      <c r="L488" s="30"/>
      <c r="M488" s="30"/>
      <c r="N488" s="31"/>
      <c r="O488" s="31"/>
      <c r="P488" s="31"/>
      <c r="Q488" s="33"/>
      <c r="AE488" s="281"/>
      <c r="AF488" s="281"/>
      <c r="AT488" s="342"/>
      <c r="AU488" s="342"/>
    </row>
    <row r="489" spans="1:47" x14ac:dyDescent="0.2">
      <c r="A489" s="30"/>
      <c r="B489" s="30"/>
      <c r="C489" s="30"/>
      <c r="D489" s="30"/>
      <c r="E489" s="30"/>
      <c r="F489" s="31"/>
      <c r="G489" s="31"/>
      <c r="H489" s="32"/>
      <c r="I489" s="30"/>
      <c r="J489" s="31"/>
      <c r="K489" s="30"/>
      <c r="L489" s="30"/>
      <c r="M489" s="30"/>
      <c r="N489" s="31"/>
      <c r="O489" s="31"/>
      <c r="P489" s="31"/>
      <c r="Q489" s="33"/>
      <c r="AE489" s="281"/>
      <c r="AF489" s="281"/>
      <c r="AT489" s="342"/>
      <c r="AU489" s="342"/>
    </row>
    <row r="490" spans="1:47" x14ac:dyDescent="0.2">
      <c r="A490" s="30"/>
      <c r="B490" s="30"/>
      <c r="C490" s="30"/>
      <c r="D490" s="30"/>
      <c r="E490" s="30"/>
      <c r="F490" s="31"/>
      <c r="G490" s="31"/>
      <c r="H490" s="32"/>
      <c r="I490" s="30"/>
      <c r="J490" s="31"/>
      <c r="K490" s="30"/>
      <c r="L490" s="30"/>
      <c r="M490" s="30"/>
      <c r="N490" s="31"/>
      <c r="O490" s="31"/>
      <c r="P490" s="31"/>
      <c r="Q490" s="33"/>
      <c r="AE490" s="281"/>
      <c r="AF490" s="281"/>
      <c r="AT490" s="342"/>
      <c r="AU490" s="342"/>
    </row>
    <row r="491" spans="1:47" x14ac:dyDescent="0.2">
      <c r="A491" s="30"/>
      <c r="B491" s="30"/>
      <c r="C491" s="30"/>
      <c r="D491" s="30"/>
      <c r="E491" s="30"/>
      <c r="F491" s="31"/>
      <c r="G491" s="31"/>
      <c r="H491" s="32"/>
      <c r="I491" s="30"/>
      <c r="J491" s="31"/>
      <c r="K491" s="30"/>
      <c r="L491" s="30"/>
      <c r="M491" s="30"/>
      <c r="N491" s="31"/>
      <c r="O491" s="31"/>
      <c r="P491" s="31"/>
      <c r="Q491" s="33"/>
      <c r="AE491" s="281"/>
      <c r="AF491" s="281"/>
      <c r="AT491" s="342"/>
      <c r="AU491" s="342"/>
    </row>
    <row r="492" spans="1:47" x14ac:dyDescent="0.2">
      <c r="A492" s="30"/>
      <c r="B492" s="30"/>
      <c r="C492" s="30"/>
      <c r="D492" s="30"/>
      <c r="E492" s="30"/>
      <c r="F492" s="31"/>
      <c r="G492" s="31"/>
      <c r="H492" s="32"/>
      <c r="I492" s="30"/>
      <c r="J492" s="31"/>
      <c r="K492" s="30"/>
      <c r="L492" s="30"/>
      <c r="M492" s="30"/>
      <c r="N492" s="31"/>
      <c r="O492" s="31"/>
      <c r="P492" s="31"/>
      <c r="Q492" s="33"/>
      <c r="AE492" s="281"/>
      <c r="AF492" s="281"/>
      <c r="AT492" s="342"/>
      <c r="AU492" s="342"/>
    </row>
    <row r="493" spans="1:47" x14ac:dyDescent="0.2">
      <c r="A493" s="30"/>
      <c r="B493" s="30"/>
      <c r="C493" s="30"/>
      <c r="D493" s="30"/>
      <c r="E493" s="30"/>
      <c r="F493" s="31"/>
      <c r="G493" s="31"/>
      <c r="H493" s="32"/>
      <c r="I493" s="30"/>
      <c r="J493" s="31"/>
      <c r="K493" s="30"/>
      <c r="L493" s="30"/>
      <c r="M493" s="30"/>
      <c r="N493" s="31"/>
      <c r="O493" s="31"/>
      <c r="P493" s="31"/>
      <c r="Q493" s="33"/>
      <c r="AE493" s="281"/>
      <c r="AF493" s="281"/>
      <c r="AT493" s="342"/>
      <c r="AU493" s="342"/>
    </row>
    <row r="494" spans="1:47" x14ac:dyDescent="0.2">
      <c r="A494" s="30"/>
      <c r="B494" s="30"/>
      <c r="C494" s="30"/>
      <c r="D494" s="30"/>
      <c r="E494" s="30"/>
      <c r="F494" s="31"/>
      <c r="G494" s="31"/>
      <c r="H494" s="32"/>
      <c r="I494" s="30"/>
      <c r="J494" s="31"/>
      <c r="K494" s="30"/>
      <c r="L494" s="30"/>
      <c r="M494" s="30"/>
      <c r="N494" s="31"/>
      <c r="O494" s="31"/>
      <c r="P494" s="31"/>
      <c r="Q494" s="33"/>
      <c r="AE494" s="281"/>
      <c r="AF494" s="281"/>
      <c r="AT494" s="342"/>
      <c r="AU494" s="342"/>
    </row>
    <row r="495" spans="1:47" x14ac:dyDescent="0.2">
      <c r="A495" s="30"/>
      <c r="B495" s="30"/>
      <c r="C495" s="30"/>
      <c r="D495" s="30"/>
      <c r="E495" s="30"/>
      <c r="F495" s="31"/>
      <c r="G495" s="31"/>
      <c r="H495" s="32"/>
      <c r="I495" s="30"/>
      <c r="J495" s="31"/>
      <c r="K495" s="30"/>
      <c r="L495" s="30"/>
      <c r="M495" s="30"/>
      <c r="N495" s="31"/>
      <c r="O495" s="31"/>
      <c r="P495" s="31"/>
      <c r="Q495" s="33"/>
      <c r="AE495" s="281"/>
      <c r="AF495" s="281"/>
      <c r="AT495" s="342"/>
      <c r="AU495" s="342"/>
    </row>
    <row r="496" spans="1:47" x14ac:dyDescent="0.2">
      <c r="A496" s="30"/>
      <c r="B496" s="30"/>
      <c r="C496" s="30"/>
      <c r="D496" s="30"/>
      <c r="E496" s="30"/>
      <c r="F496" s="31"/>
      <c r="G496" s="31"/>
      <c r="H496" s="32"/>
      <c r="I496" s="30"/>
      <c r="J496" s="31"/>
      <c r="K496" s="30"/>
      <c r="L496" s="30"/>
      <c r="M496" s="30"/>
      <c r="N496" s="31"/>
      <c r="O496" s="31"/>
      <c r="P496" s="31"/>
      <c r="Q496" s="33"/>
      <c r="AE496" s="281"/>
      <c r="AF496" s="281"/>
      <c r="AT496" s="342"/>
      <c r="AU496" s="342"/>
    </row>
    <row r="497" spans="1:47" x14ac:dyDescent="0.2">
      <c r="A497" s="30"/>
      <c r="B497" s="30"/>
      <c r="C497" s="30"/>
      <c r="D497" s="30"/>
      <c r="E497" s="30"/>
      <c r="F497" s="31"/>
      <c r="G497" s="31"/>
      <c r="H497" s="32"/>
      <c r="I497" s="30"/>
      <c r="J497" s="31"/>
      <c r="K497" s="30"/>
      <c r="L497" s="30"/>
      <c r="M497" s="30"/>
      <c r="N497" s="31"/>
      <c r="O497" s="31"/>
      <c r="P497" s="31"/>
      <c r="Q497" s="33"/>
      <c r="AE497" s="281"/>
      <c r="AF497" s="281"/>
      <c r="AT497" s="342"/>
      <c r="AU497" s="342"/>
    </row>
    <row r="498" spans="1:47" x14ac:dyDescent="0.2">
      <c r="A498" s="30"/>
      <c r="B498" s="30"/>
      <c r="C498" s="30"/>
      <c r="D498" s="30"/>
      <c r="E498" s="30"/>
      <c r="F498" s="31"/>
      <c r="G498" s="31"/>
      <c r="H498" s="32"/>
      <c r="I498" s="30"/>
      <c r="J498" s="31"/>
      <c r="K498" s="30"/>
      <c r="L498" s="30"/>
      <c r="M498" s="30"/>
      <c r="N498" s="31"/>
      <c r="O498" s="31"/>
      <c r="P498" s="31"/>
      <c r="Q498" s="33"/>
      <c r="AE498" s="281"/>
      <c r="AF498" s="281"/>
      <c r="AT498" s="342"/>
      <c r="AU498" s="342"/>
    </row>
    <row r="499" spans="1:47" x14ac:dyDescent="0.2">
      <c r="A499" s="30"/>
      <c r="B499" s="30"/>
      <c r="C499" s="30"/>
      <c r="D499" s="30"/>
      <c r="E499" s="30"/>
      <c r="F499" s="31"/>
      <c r="G499" s="31"/>
      <c r="H499" s="32"/>
      <c r="I499" s="30"/>
      <c r="J499" s="31"/>
      <c r="K499" s="30"/>
      <c r="L499" s="30"/>
      <c r="M499" s="30"/>
      <c r="N499" s="31"/>
      <c r="O499" s="31"/>
      <c r="P499" s="31"/>
      <c r="Q499" s="33"/>
      <c r="AE499" s="281"/>
      <c r="AF499" s="281"/>
      <c r="AT499" s="342"/>
      <c r="AU499" s="342"/>
    </row>
    <row r="500" spans="1:47" x14ac:dyDescent="0.2">
      <c r="A500" s="30"/>
      <c r="B500" s="30"/>
      <c r="C500" s="30"/>
      <c r="D500" s="30"/>
      <c r="E500" s="30"/>
      <c r="F500" s="31"/>
      <c r="G500" s="31"/>
      <c r="H500" s="32"/>
      <c r="I500" s="30"/>
      <c r="J500" s="31"/>
      <c r="K500" s="30"/>
      <c r="L500" s="30"/>
      <c r="M500" s="30"/>
      <c r="N500" s="31"/>
      <c r="O500" s="31"/>
      <c r="P500" s="31"/>
      <c r="Q500" s="33"/>
      <c r="AE500" s="281"/>
      <c r="AF500" s="281"/>
      <c r="AT500" s="342"/>
      <c r="AU500" s="342"/>
    </row>
    <row r="501" spans="1:47" x14ac:dyDescent="0.2">
      <c r="A501" s="30"/>
      <c r="B501" s="30"/>
      <c r="C501" s="30"/>
      <c r="D501" s="30"/>
      <c r="E501" s="30"/>
      <c r="F501" s="31"/>
      <c r="G501" s="31"/>
      <c r="H501" s="32"/>
      <c r="I501" s="30"/>
      <c r="J501" s="31"/>
      <c r="K501" s="30"/>
      <c r="L501" s="30"/>
      <c r="M501" s="30"/>
      <c r="N501" s="31"/>
      <c r="O501" s="31"/>
      <c r="P501" s="31"/>
      <c r="Q501" s="33"/>
      <c r="AE501" s="281"/>
      <c r="AF501" s="281"/>
      <c r="AT501" s="342"/>
      <c r="AU501" s="342"/>
    </row>
    <row r="502" spans="1:47" x14ac:dyDescent="0.2">
      <c r="A502" s="30"/>
      <c r="B502" s="30"/>
      <c r="C502" s="30"/>
      <c r="D502" s="30"/>
      <c r="E502" s="30"/>
      <c r="F502" s="31"/>
      <c r="G502" s="31"/>
      <c r="H502" s="32"/>
      <c r="I502" s="30"/>
      <c r="J502" s="31"/>
      <c r="K502" s="30"/>
      <c r="L502" s="30"/>
      <c r="M502" s="30"/>
      <c r="N502" s="31"/>
      <c r="O502" s="31"/>
      <c r="P502" s="31"/>
      <c r="Q502" s="33"/>
      <c r="AE502" s="281"/>
      <c r="AF502" s="281"/>
      <c r="AT502" s="342"/>
      <c r="AU502" s="342"/>
    </row>
    <row r="503" spans="1:47" x14ac:dyDescent="0.2">
      <c r="A503" s="30"/>
      <c r="B503" s="30"/>
      <c r="C503" s="30"/>
      <c r="D503" s="30"/>
      <c r="E503" s="30"/>
      <c r="F503" s="31"/>
      <c r="G503" s="31"/>
      <c r="H503" s="32"/>
      <c r="I503" s="30"/>
      <c r="J503" s="31"/>
      <c r="K503" s="30"/>
      <c r="L503" s="30"/>
      <c r="M503" s="30"/>
      <c r="N503" s="31"/>
      <c r="O503" s="31"/>
      <c r="P503" s="31"/>
      <c r="Q503" s="33"/>
      <c r="AE503" s="281"/>
      <c r="AF503" s="281"/>
      <c r="AT503" s="342"/>
      <c r="AU503" s="342"/>
    </row>
    <row r="504" spans="1:47" x14ac:dyDescent="0.2">
      <c r="A504" s="30"/>
      <c r="B504" s="30"/>
      <c r="C504" s="30"/>
      <c r="D504" s="30"/>
      <c r="E504" s="30"/>
      <c r="F504" s="31"/>
      <c r="G504" s="31"/>
      <c r="H504" s="32"/>
      <c r="I504" s="30"/>
      <c r="J504" s="31"/>
      <c r="K504" s="30"/>
      <c r="L504" s="30"/>
      <c r="M504" s="30"/>
      <c r="N504" s="31"/>
      <c r="O504" s="31"/>
      <c r="P504" s="31"/>
      <c r="Q504" s="33"/>
      <c r="AE504" s="281"/>
      <c r="AF504" s="281"/>
      <c r="AT504" s="342"/>
      <c r="AU504" s="342"/>
    </row>
    <row r="505" spans="1:47" x14ac:dyDescent="0.2">
      <c r="A505" s="30"/>
      <c r="B505" s="30"/>
      <c r="C505" s="30"/>
      <c r="D505" s="30"/>
      <c r="E505" s="30"/>
      <c r="F505" s="31"/>
      <c r="G505" s="31"/>
      <c r="H505" s="32"/>
      <c r="I505" s="30"/>
      <c r="J505" s="31"/>
      <c r="K505" s="30"/>
      <c r="L505" s="30"/>
      <c r="M505" s="30"/>
      <c r="N505" s="31"/>
      <c r="O505" s="31"/>
      <c r="P505" s="31"/>
      <c r="Q505" s="33"/>
      <c r="AE505" s="281"/>
      <c r="AF505" s="281"/>
      <c r="AT505" s="342"/>
      <c r="AU505" s="342"/>
    </row>
    <row r="506" spans="1:47" x14ac:dyDescent="0.2">
      <c r="A506" s="30"/>
      <c r="B506" s="30"/>
      <c r="C506" s="30"/>
      <c r="D506" s="30"/>
      <c r="E506" s="30"/>
      <c r="F506" s="31"/>
      <c r="G506" s="31"/>
      <c r="H506" s="32"/>
      <c r="I506" s="30"/>
      <c r="J506" s="31"/>
      <c r="K506" s="30"/>
      <c r="L506" s="30"/>
      <c r="M506" s="30"/>
      <c r="N506" s="31"/>
      <c r="O506" s="31"/>
      <c r="P506" s="31"/>
      <c r="Q506" s="33"/>
      <c r="AE506" s="281"/>
      <c r="AF506" s="281"/>
      <c r="AT506" s="342"/>
      <c r="AU506" s="342"/>
    </row>
    <row r="507" spans="1:47" x14ac:dyDescent="0.2">
      <c r="A507" s="30"/>
      <c r="B507" s="30"/>
      <c r="C507" s="30"/>
      <c r="D507" s="30"/>
      <c r="E507" s="30"/>
      <c r="F507" s="31"/>
      <c r="G507" s="31"/>
      <c r="H507" s="32"/>
      <c r="I507" s="30"/>
      <c r="J507" s="31"/>
      <c r="K507" s="30"/>
      <c r="L507" s="30"/>
      <c r="M507" s="30"/>
      <c r="N507" s="31"/>
      <c r="O507" s="31"/>
      <c r="P507" s="31"/>
      <c r="Q507" s="33"/>
      <c r="AE507" s="281"/>
      <c r="AF507" s="281"/>
      <c r="AT507" s="342"/>
      <c r="AU507" s="342"/>
    </row>
    <row r="508" spans="1:47" x14ac:dyDescent="0.2">
      <c r="A508" s="30"/>
      <c r="B508" s="30"/>
      <c r="C508" s="30"/>
      <c r="D508" s="30"/>
      <c r="E508" s="30"/>
      <c r="F508" s="31"/>
      <c r="G508" s="31"/>
      <c r="H508" s="32"/>
      <c r="I508" s="30"/>
      <c r="J508" s="31"/>
      <c r="K508" s="30"/>
      <c r="L508" s="30"/>
      <c r="M508" s="30"/>
      <c r="N508" s="31"/>
      <c r="O508" s="31"/>
      <c r="P508" s="31"/>
      <c r="Q508" s="33"/>
      <c r="AE508" s="281"/>
      <c r="AF508" s="281"/>
      <c r="AT508" s="342"/>
      <c r="AU508" s="342"/>
    </row>
    <row r="509" spans="1:47" x14ac:dyDescent="0.2">
      <c r="A509" s="30"/>
      <c r="B509" s="30"/>
      <c r="C509" s="30"/>
      <c r="D509" s="30"/>
      <c r="E509" s="30"/>
      <c r="F509" s="31"/>
      <c r="G509" s="31"/>
      <c r="H509" s="32"/>
      <c r="I509" s="30"/>
      <c r="J509" s="31"/>
      <c r="K509" s="30"/>
      <c r="L509" s="30"/>
      <c r="M509" s="30"/>
      <c r="N509" s="31"/>
      <c r="O509" s="31"/>
      <c r="P509" s="31"/>
      <c r="Q509" s="33"/>
      <c r="AE509" s="281"/>
      <c r="AF509" s="281"/>
      <c r="AT509" s="342"/>
      <c r="AU509" s="342"/>
    </row>
    <row r="510" spans="1:47" x14ac:dyDescent="0.2">
      <c r="A510" s="30"/>
      <c r="B510" s="30"/>
      <c r="C510" s="30"/>
      <c r="D510" s="30"/>
      <c r="E510" s="30"/>
      <c r="F510" s="31"/>
      <c r="G510" s="31"/>
      <c r="H510" s="32"/>
      <c r="I510" s="30"/>
      <c r="J510" s="31"/>
      <c r="K510" s="30"/>
      <c r="L510" s="30"/>
      <c r="M510" s="30"/>
      <c r="N510" s="31"/>
      <c r="O510" s="31"/>
      <c r="P510" s="31"/>
      <c r="Q510" s="33"/>
      <c r="AE510" s="281"/>
      <c r="AF510" s="281"/>
      <c r="AT510" s="342"/>
      <c r="AU510" s="342"/>
    </row>
    <row r="511" spans="1:47" x14ac:dyDescent="0.2">
      <c r="A511" s="30"/>
      <c r="B511" s="30"/>
      <c r="C511" s="30"/>
      <c r="D511" s="30"/>
      <c r="E511" s="30"/>
      <c r="F511" s="31"/>
      <c r="G511" s="31"/>
      <c r="H511" s="32"/>
      <c r="I511" s="30"/>
      <c r="J511" s="31"/>
      <c r="K511" s="30"/>
      <c r="L511" s="30"/>
      <c r="M511" s="30"/>
      <c r="N511" s="31"/>
      <c r="O511" s="31"/>
      <c r="P511" s="31"/>
      <c r="Q511" s="33"/>
      <c r="AE511" s="281"/>
      <c r="AF511" s="281"/>
      <c r="AT511" s="342"/>
      <c r="AU511" s="342"/>
    </row>
    <row r="512" spans="1:47" x14ac:dyDescent="0.2">
      <c r="A512" s="30"/>
      <c r="B512" s="30"/>
      <c r="C512" s="30"/>
      <c r="D512" s="30"/>
      <c r="E512" s="30"/>
      <c r="F512" s="31"/>
      <c r="G512" s="31"/>
      <c r="H512" s="32"/>
      <c r="I512" s="30"/>
      <c r="J512" s="31"/>
      <c r="K512" s="30"/>
      <c r="L512" s="30"/>
      <c r="M512" s="30"/>
      <c r="N512" s="31"/>
      <c r="O512" s="31"/>
      <c r="P512" s="31"/>
      <c r="Q512" s="33"/>
      <c r="AE512" s="281"/>
      <c r="AF512" s="281"/>
      <c r="AT512" s="342"/>
      <c r="AU512" s="342"/>
    </row>
    <row r="513" spans="1:47" x14ac:dyDescent="0.2">
      <c r="A513" s="30"/>
      <c r="B513" s="30"/>
      <c r="C513" s="30"/>
      <c r="D513" s="30"/>
      <c r="E513" s="30"/>
      <c r="F513" s="31"/>
      <c r="G513" s="31"/>
      <c r="H513" s="32"/>
      <c r="I513" s="30"/>
      <c r="J513" s="31"/>
      <c r="K513" s="30"/>
      <c r="L513" s="30"/>
      <c r="M513" s="30"/>
      <c r="N513" s="31"/>
      <c r="O513" s="31"/>
      <c r="P513" s="31"/>
      <c r="Q513" s="33"/>
      <c r="AE513" s="281"/>
      <c r="AF513" s="281"/>
      <c r="AT513" s="342"/>
      <c r="AU513" s="342"/>
    </row>
    <row r="514" spans="1:47" x14ac:dyDescent="0.2">
      <c r="A514" s="30"/>
      <c r="B514" s="30"/>
      <c r="C514" s="30"/>
      <c r="D514" s="30"/>
      <c r="E514" s="30"/>
      <c r="F514" s="31"/>
      <c r="G514" s="31"/>
      <c r="H514" s="32"/>
      <c r="I514" s="30"/>
      <c r="J514" s="31"/>
      <c r="K514" s="30"/>
      <c r="L514" s="30"/>
      <c r="M514" s="30"/>
      <c r="N514" s="31"/>
      <c r="O514" s="31"/>
      <c r="P514" s="31"/>
      <c r="Q514" s="33"/>
      <c r="AE514" s="281"/>
      <c r="AF514" s="281"/>
      <c r="AT514" s="342"/>
      <c r="AU514" s="342"/>
    </row>
    <row r="515" spans="1:47" x14ac:dyDescent="0.2">
      <c r="A515" s="30"/>
      <c r="B515" s="30"/>
      <c r="C515" s="30"/>
      <c r="D515" s="30"/>
      <c r="E515" s="30"/>
      <c r="F515" s="31"/>
      <c r="G515" s="31"/>
      <c r="H515" s="32"/>
      <c r="I515" s="30"/>
      <c r="J515" s="31"/>
      <c r="K515" s="30"/>
      <c r="L515" s="30"/>
      <c r="M515" s="30"/>
      <c r="N515" s="31"/>
      <c r="O515" s="31"/>
      <c r="P515" s="31"/>
      <c r="Q515" s="33"/>
      <c r="AE515" s="281"/>
      <c r="AF515" s="281"/>
      <c r="AT515" s="342"/>
      <c r="AU515" s="342"/>
    </row>
    <row r="516" spans="1:47" x14ac:dyDescent="0.2">
      <c r="A516" s="30"/>
      <c r="B516" s="30"/>
      <c r="C516" s="30"/>
      <c r="D516" s="30"/>
      <c r="E516" s="30"/>
      <c r="F516" s="31"/>
      <c r="G516" s="31"/>
      <c r="H516" s="32"/>
      <c r="I516" s="30"/>
      <c r="J516" s="31"/>
      <c r="K516" s="30"/>
      <c r="L516" s="30"/>
      <c r="M516" s="30"/>
      <c r="N516" s="31"/>
      <c r="O516" s="31"/>
      <c r="P516" s="31"/>
      <c r="Q516" s="33"/>
      <c r="AE516" s="281"/>
      <c r="AF516" s="281"/>
      <c r="AT516" s="342"/>
      <c r="AU516" s="342"/>
    </row>
    <row r="517" spans="1:47" x14ac:dyDescent="0.2">
      <c r="A517" s="30"/>
      <c r="B517" s="30"/>
      <c r="C517" s="30"/>
      <c r="D517" s="30"/>
      <c r="E517" s="30"/>
      <c r="F517" s="31"/>
      <c r="G517" s="31"/>
      <c r="H517" s="32"/>
      <c r="I517" s="30"/>
      <c r="J517" s="31"/>
      <c r="K517" s="30"/>
      <c r="L517" s="30"/>
      <c r="M517" s="30"/>
      <c r="N517" s="31"/>
      <c r="O517" s="31"/>
      <c r="P517" s="31"/>
      <c r="Q517" s="33"/>
      <c r="AE517" s="281"/>
      <c r="AF517" s="281"/>
      <c r="AT517" s="342"/>
      <c r="AU517" s="342"/>
    </row>
    <row r="518" spans="1:47" x14ac:dyDescent="0.2">
      <c r="A518" s="30"/>
      <c r="B518" s="30"/>
      <c r="C518" s="30"/>
      <c r="D518" s="30"/>
      <c r="E518" s="30"/>
      <c r="F518" s="31"/>
      <c r="G518" s="31"/>
      <c r="H518" s="32"/>
      <c r="I518" s="30"/>
      <c r="J518" s="31"/>
      <c r="K518" s="30"/>
      <c r="L518" s="30"/>
      <c r="M518" s="30"/>
      <c r="N518" s="31"/>
      <c r="O518" s="31"/>
      <c r="P518" s="31"/>
      <c r="Q518" s="33"/>
      <c r="AE518" s="281"/>
      <c r="AF518" s="281"/>
      <c r="AT518" s="342"/>
      <c r="AU518" s="342"/>
    </row>
    <row r="519" spans="1:47" x14ac:dyDescent="0.2">
      <c r="A519" s="30"/>
      <c r="B519" s="30"/>
      <c r="C519" s="30"/>
      <c r="D519" s="30"/>
      <c r="E519" s="30"/>
      <c r="F519" s="31"/>
      <c r="G519" s="31"/>
      <c r="H519" s="32"/>
      <c r="I519" s="30"/>
      <c r="J519" s="31"/>
      <c r="K519" s="30"/>
      <c r="L519" s="30"/>
      <c r="M519" s="30"/>
      <c r="N519" s="31"/>
      <c r="O519" s="31"/>
      <c r="P519" s="31"/>
      <c r="Q519" s="33"/>
      <c r="AE519" s="281"/>
      <c r="AF519" s="281"/>
      <c r="AT519" s="342"/>
      <c r="AU519" s="342"/>
    </row>
    <row r="520" spans="1:47" x14ac:dyDescent="0.2">
      <c r="A520" s="30"/>
      <c r="B520" s="30"/>
      <c r="C520" s="30"/>
      <c r="D520" s="30"/>
      <c r="E520" s="30"/>
      <c r="F520" s="31"/>
      <c r="G520" s="31"/>
      <c r="H520" s="32"/>
      <c r="I520" s="30"/>
      <c r="J520" s="31"/>
      <c r="K520" s="30"/>
      <c r="L520" s="30"/>
      <c r="M520" s="30"/>
      <c r="N520" s="31"/>
      <c r="O520" s="31"/>
      <c r="P520" s="31"/>
      <c r="Q520" s="33"/>
      <c r="AE520" s="281"/>
      <c r="AF520" s="281"/>
      <c r="AT520" s="342"/>
      <c r="AU520" s="342"/>
    </row>
    <row r="521" spans="1:47" x14ac:dyDescent="0.2">
      <c r="A521" s="30"/>
      <c r="B521" s="30"/>
      <c r="C521" s="30"/>
      <c r="D521" s="30"/>
      <c r="E521" s="30"/>
      <c r="F521" s="31"/>
      <c r="G521" s="31"/>
      <c r="H521" s="32"/>
      <c r="I521" s="30"/>
      <c r="J521" s="31"/>
      <c r="K521" s="30"/>
      <c r="L521" s="30"/>
      <c r="M521" s="30"/>
      <c r="N521" s="31"/>
      <c r="O521" s="31"/>
      <c r="P521" s="31"/>
      <c r="Q521" s="33"/>
      <c r="AE521" s="281"/>
      <c r="AF521" s="281"/>
      <c r="AT521" s="342"/>
      <c r="AU521" s="342"/>
    </row>
    <row r="522" spans="1:47" x14ac:dyDescent="0.2">
      <c r="A522" s="30"/>
      <c r="B522" s="30"/>
      <c r="C522" s="30"/>
      <c r="D522" s="30"/>
      <c r="E522" s="30"/>
      <c r="F522" s="31"/>
      <c r="G522" s="31"/>
      <c r="H522" s="32"/>
      <c r="I522" s="30"/>
      <c r="J522" s="31"/>
      <c r="K522" s="30"/>
      <c r="L522" s="30"/>
      <c r="M522" s="30"/>
      <c r="N522" s="31"/>
      <c r="O522" s="31"/>
      <c r="P522" s="31"/>
      <c r="Q522" s="33"/>
      <c r="AE522" s="281"/>
      <c r="AF522" s="281"/>
      <c r="AT522" s="342"/>
      <c r="AU522" s="342"/>
    </row>
    <row r="523" spans="1:47" x14ac:dyDescent="0.2">
      <c r="A523" s="30"/>
      <c r="B523" s="30"/>
      <c r="C523" s="30"/>
      <c r="D523" s="30"/>
      <c r="E523" s="30"/>
      <c r="F523" s="31"/>
      <c r="G523" s="31"/>
      <c r="H523" s="32"/>
      <c r="I523" s="30"/>
      <c r="J523" s="31"/>
      <c r="K523" s="30"/>
      <c r="L523" s="30"/>
      <c r="M523" s="30"/>
      <c r="N523" s="31"/>
      <c r="O523" s="31"/>
      <c r="P523" s="31"/>
      <c r="Q523" s="33"/>
      <c r="AE523" s="281"/>
      <c r="AF523" s="281"/>
      <c r="AT523" s="342"/>
      <c r="AU523" s="342"/>
    </row>
    <row r="524" spans="1:47" x14ac:dyDescent="0.2">
      <c r="A524" s="30"/>
      <c r="B524" s="30"/>
      <c r="C524" s="30"/>
      <c r="D524" s="30"/>
      <c r="E524" s="30"/>
      <c r="F524" s="31"/>
      <c r="G524" s="31"/>
      <c r="H524" s="32"/>
      <c r="I524" s="30"/>
      <c r="J524" s="31"/>
      <c r="K524" s="30"/>
      <c r="L524" s="30"/>
      <c r="M524" s="30"/>
      <c r="N524" s="31"/>
      <c r="O524" s="31"/>
      <c r="P524" s="31"/>
      <c r="Q524" s="33"/>
      <c r="AE524" s="281"/>
      <c r="AF524" s="281"/>
      <c r="AT524" s="342"/>
      <c r="AU524" s="342"/>
    </row>
    <row r="525" spans="1:47" x14ac:dyDescent="0.2">
      <c r="A525" s="30"/>
      <c r="B525" s="30"/>
      <c r="C525" s="30"/>
      <c r="D525" s="30"/>
      <c r="E525" s="30"/>
      <c r="F525" s="31"/>
      <c r="G525" s="31"/>
      <c r="H525" s="32"/>
      <c r="I525" s="30"/>
      <c r="J525" s="31"/>
      <c r="K525" s="30"/>
      <c r="L525" s="30"/>
      <c r="M525" s="30"/>
      <c r="N525" s="31"/>
      <c r="O525" s="31"/>
      <c r="P525" s="31"/>
      <c r="Q525" s="33"/>
      <c r="AE525" s="281"/>
      <c r="AF525" s="281"/>
      <c r="AT525" s="342"/>
      <c r="AU525" s="342"/>
    </row>
    <row r="526" spans="1:47" x14ac:dyDescent="0.2">
      <c r="A526" s="30"/>
      <c r="B526" s="30"/>
      <c r="C526" s="30"/>
      <c r="D526" s="30"/>
      <c r="E526" s="30"/>
      <c r="F526" s="31"/>
      <c r="G526" s="31"/>
      <c r="H526" s="32"/>
      <c r="I526" s="30"/>
      <c r="J526" s="31"/>
      <c r="K526" s="30"/>
      <c r="L526" s="30"/>
      <c r="M526" s="30"/>
      <c r="N526" s="31"/>
      <c r="O526" s="31"/>
      <c r="P526" s="31"/>
      <c r="Q526" s="33"/>
      <c r="AE526" s="281"/>
      <c r="AF526" s="281"/>
      <c r="AT526" s="342"/>
      <c r="AU526" s="342"/>
    </row>
    <row r="527" spans="1:47" x14ac:dyDescent="0.2">
      <c r="A527" s="30"/>
      <c r="B527" s="30"/>
      <c r="C527" s="30"/>
      <c r="D527" s="30"/>
      <c r="E527" s="30"/>
      <c r="F527" s="31"/>
      <c r="G527" s="31"/>
      <c r="H527" s="32"/>
      <c r="I527" s="30"/>
      <c r="J527" s="31"/>
      <c r="K527" s="30"/>
      <c r="L527" s="30"/>
      <c r="M527" s="30"/>
      <c r="N527" s="31"/>
      <c r="O527" s="31"/>
      <c r="P527" s="31"/>
      <c r="Q527" s="33"/>
      <c r="AE527" s="281"/>
      <c r="AF527" s="281"/>
      <c r="AT527" s="342"/>
      <c r="AU527" s="342"/>
    </row>
    <row r="528" spans="1:47" x14ac:dyDescent="0.2">
      <c r="A528" s="30"/>
      <c r="B528" s="30"/>
      <c r="C528" s="30"/>
      <c r="D528" s="30"/>
      <c r="E528" s="30"/>
      <c r="F528" s="31"/>
      <c r="G528" s="31"/>
      <c r="H528" s="32"/>
      <c r="I528" s="30"/>
      <c r="J528" s="31"/>
      <c r="K528" s="30"/>
      <c r="L528" s="30"/>
      <c r="M528" s="30"/>
      <c r="N528" s="31"/>
      <c r="O528" s="31"/>
      <c r="P528" s="31"/>
      <c r="Q528" s="33"/>
      <c r="AE528" s="281"/>
      <c r="AF528" s="281"/>
      <c r="AT528" s="342"/>
      <c r="AU528" s="342"/>
    </row>
    <row r="529" spans="1:47" x14ac:dyDescent="0.2">
      <c r="A529" s="30"/>
      <c r="B529" s="30"/>
      <c r="C529" s="30"/>
      <c r="D529" s="30"/>
      <c r="E529" s="30"/>
      <c r="F529" s="31"/>
      <c r="G529" s="31"/>
      <c r="H529" s="32"/>
      <c r="I529" s="30"/>
      <c r="J529" s="31"/>
      <c r="K529" s="30"/>
      <c r="L529" s="30"/>
      <c r="M529" s="30"/>
      <c r="N529" s="31"/>
      <c r="O529" s="31"/>
      <c r="P529" s="31"/>
      <c r="Q529" s="33"/>
      <c r="AE529" s="281"/>
      <c r="AF529" s="281"/>
      <c r="AT529" s="342"/>
      <c r="AU529" s="342"/>
    </row>
    <row r="530" spans="1:47" x14ac:dyDescent="0.2">
      <c r="A530" s="30"/>
      <c r="B530" s="30"/>
      <c r="C530" s="30"/>
      <c r="D530" s="30"/>
      <c r="E530" s="30"/>
      <c r="F530" s="31"/>
      <c r="G530" s="31"/>
      <c r="H530" s="32"/>
      <c r="I530" s="30"/>
      <c r="J530" s="31"/>
      <c r="K530" s="30"/>
      <c r="L530" s="30"/>
      <c r="M530" s="30"/>
      <c r="N530" s="31"/>
      <c r="O530" s="31"/>
      <c r="P530" s="31"/>
      <c r="Q530" s="33"/>
      <c r="AE530" s="281"/>
      <c r="AF530" s="281"/>
      <c r="AT530" s="342"/>
      <c r="AU530" s="342"/>
    </row>
    <row r="531" spans="1:47" x14ac:dyDescent="0.2">
      <c r="A531" s="30"/>
      <c r="B531" s="30"/>
      <c r="C531" s="30"/>
      <c r="D531" s="30"/>
      <c r="E531" s="30"/>
      <c r="F531" s="31"/>
      <c r="G531" s="31"/>
      <c r="H531" s="32"/>
      <c r="I531" s="30"/>
      <c r="J531" s="31"/>
      <c r="K531" s="30"/>
      <c r="L531" s="30"/>
      <c r="M531" s="30"/>
      <c r="N531" s="31"/>
      <c r="O531" s="31"/>
      <c r="P531" s="31"/>
      <c r="Q531" s="33"/>
      <c r="AE531" s="281"/>
      <c r="AF531" s="281"/>
      <c r="AT531" s="342"/>
      <c r="AU531" s="342"/>
    </row>
    <row r="532" spans="1:47" x14ac:dyDescent="0.2">
      <c r="A532" s="30"/>
      <c r="B532" s="30"/>
      <c r="C532" s="30"/>
      <c r="D532" s="30"/>
      <c r="E532" s="30"/>
      <c r="F532" s="31"/>
      <c r="G532" s="31"/>
      <c r="H532" s="32"/>
      <c r="I532" s="30"/>
      <c r="J532" s="31"/>
      <c r="K532" s="30"/>
      <c r="L532" s="30"/>
      <c r="M532" s="30"/>
      <c r="N532" s="31"/>
      <c r="O532" s="31"/>
      <c r="P532" s="31"/>
      <c r="Q532" s="33"/>
      <c r="AE532" s="281"/>
      <c r="AF532" s="281"/>
      <c r="AT532" s="342"/>
      <c r="AU532" s="342"/>
    </row>
    <row r="533" spans="1:47" x14ac:dyDescent="0.2">
      <c r="A533" s="30"/>
      <c r="B533" s="30"/>
      <c r="C533" s="30"/>
      <c r="D533" s="30"/>
      <c r="E533" s="30"/>
      <c r="F533" s="31"/>
      <c r="G533" s="31"/>
      <c r="H533" s="32"/>
      <c r="I533" s="30"/>
      <c r="J533" s="31"/>
      <c r="K533" s="30"/>
      <c r="L533" s="30"/>
      <c r="M533" s="30"/>
      <c r="N533" s="31"/>
      <c r="O533" s="31"/>
      <c r="P533" s="31"/>
      <c r="Q533" s="33"/>
      <c r="AE533" s="281"/>
      <c r="AF533" s="281"/>
      <c r="AT533" s="342"/>
      <c r="AU533" s="342"/>
    </row>
    <row r="534" spans="1:47" x14ac:dyDescent="0.2">
      <c r="A534" s="30"/>
      <c r="B534" s="30"/>
      <c r="C534" s="30"/>
      <c r="D534" s="30"/>
      <c r="E534" s="30"/>
      <c r="F534" s="31"/>
      <c r="G534" s="31"/>
      <c r="H534" s="32"/>
      <c r="I534" s="30"/>
      <c r="J534" s="31"/>
      <c r="K534" s="30"/>
      <c r="L534" s="30"/>
      <c r="M534" s="30"/>
      <c r="N534" s="31"/>
      <c r="O534" s="31"/>
      <c r="P534" s="31"/>
      <c r="Q534" s="33"/>
      <c r="AE534" s="281"/>
      <c r="AF534" s="281"/>
      <c r="AT534" s="342"/>
      <c r="AU534" s="342"/>
    </row>
    <row r="535" spans="1:47" x14ac:dyDescent="0.2">
      <c r="A535" s="30"/>
      <c r="B535" s="30"/>
      <c r="C535" s="30"/>
      <c r="D535" s="30"/>
      <c r="E535" s="30"/>
      <c r="F535" s="31"/>
      <c r="G535" s="31"/>
      <c r="H535" s="32"/>
      <c r="I535" s="30"/>
      <c r="J535" s="31"/>
      <c r="K535" s="30"/>
      <c r="L535" s="30"/>
      <c r="M535" s="30"/>
      <c r="N535" s="31"/>
      <c r="O535" s="31"/>
      <c r="P535" s="31"/>
      <c r="Q535" s="33"/>
      <c r="AE535" s="281"/>
      <c r="AF535" s="281"/>
      <c r="AT535" s="342"/>
      <c r="AU535" s="342"/>
    </row>
    <row r="536" spans="1:47" x14ac:dyDescent="0.2">
      <c r="A536" s="30"/>
      <c r="B536" s="30"/>
      <c r="C536" s="30"/>
      <c r="D536" s="30"/>
      <c r="E536" s="30"/>
      <c r="F536" s="31"/>
      <c r="G536" s="31"/>
      <c r="H536" s="32"/>
      <c r="I536" s="30"/>
      <c r="J536" s="31"/>
      <c r="K536" s="30"/>
      <c r="L536" s="30"/>
      <c r="M536" s="30"/>
      <c r="N536" s="31"/>
      <c r="O536" s="31"/>
      <c r="P536" s="31"/>
      <c r="Q536" s="33"/>
      <c r="AE536" s="281"/>
      <c r="AF536" s="281"/>
      <c r="AT536" s="342"/>
      <c r="AU536" s="342"/>
    </row>
    <row r="537" spans="1:47" x14ac:dyDescent="0.2">
      <c r="A537" s="30"/>
      <c r="B537" s="30"/>
      <c r="C537" s="30"/>
      <c r="D537" s="30"/>
      <c r="E537" s="30"/>
      <c r="F537" s="31"/>
      <c r="G537" s="31"/>
      <c r="H537" s="32"/>
      <c r="I537" s="30"/>
      <c r="J537" s="31"/>
      <c r="K537" s="30"/>
      <c r="L537" s="30"/>
      <c r="M537" s="30"/>
      <c r="N537" s="31"/>
      <c r="O537" s="31"/>
      <c r="P537" s="31"/>
      <c r="Q537" s="33"/>
      <c r="AE537" s="281"/>
      <c r="AF537" s="281"/>
      <c r="AT537" s="342"/>
      <c r="AU537" s="342"/>
    </row>
    <row r="538" spans="1:47" x14ac:dyDescent="0.2">
      <c r="A538" s="30"/>
      <c r="B538" s="30"/>
      <c r="C538" s="30"/>
      <c r="D538" s="30"/>
      <c r="E538" s="30"/>
      <c r="F538" s="31"/>
      <c r="G538" s="31"/>
      <c r="H538" s="32"/>
      <c r="I538" s="30"/>
      <c r="J538" s="31"/>
      <c r="K538" s="30"/>
      <c r="L538" s="30"/>
      <c r="M538" s="30"/>
      <c r="N538" s="31"/>
      <c r="O538" s="31"/>
      <c r="P538" s="31"/>
      <c r="Q538" s="33"/>
      <c r="AE538" s="281"/>
      <c r="AF538" s="281"/>
      <c r="AT538" s="342"/>
      <c r="AU538" s="342"/>
    </row>
    <row r="539" spans="1:47" x14ac:dyDescent="0.2">
      <c r="A539" s="30"/>
      <c r="B539" s="30"/>
      <c r="C539" s="30"/>
      <c r="D539" s="30"/>
      <c r="E539" s="30"/>
      <c r="F539" s="31"/>
      <c r="G539" s="31"/>
      <c r="H539" s="32"/>
      <c r="I539" s="30"/>
      <c r="J539" s="31"/>
      <c r="K539" s="30"/>
      <c r="L539" s="30"/>
      <c r="M539" s="30"/>
      <c r="N539" s="31"/>
      <c r="O539" s="31"/>
      <c r="P539" s="31"/>
      <c r="Q539" s="33"/>
      <c r="AE539" s="281"/>
      <c r="AF539" s="281"/>
      <c r="AT539" s="342"/>
      <c r="AU539" s="342"/>
    </row>
    <row r="540" spans="1:47" x14ac:dyDescent="0.2">
      <c r="A540" s="30"/>
      <c r="B540" s="30"/>
      <c r="C540" s="30"/>
      <c r="D540" s="30"/>
      <c r="E540" s="30"/>
      <c r="F540" s="31"/>
      <c r="G540" s="31"/>
      <c r="H540" s="32"/>
      <c r="I540" s="30"/>
      <c r="J540" s="31"/>
      <c r="K540" s="30"/>
      <c r="L540" s="30"/>
      <c r="M540" s="30"/>
      <c r="N540" s="31"/>
      <c r="O540" s="31"/>
      <c r="P540" s="31"/>
      <c r="Q540" s="33"/>
      <c r="AE540" s="281"/>
      <c r="AF540" s="281"/>
      <c r="AT540" s="342"/>
      <c r="AU540" s="342"/>
    </row>
    <row r="541" spans="1:47" x14ac:dyDescent="0.2">
      <c r="A541" s="30"/>
      <c r="B541" s="30"/>
      <c r="C541" s="30"/>
      <c r="D541" s="30"/>
      <c r="E541" s="30"/>
      <c r="F541" s="31"/>
      <c r="G541" s="31"/>
      <c r="H541" s="32"/>
      <c r="I541" s="30"/>
      <c r="J541" s="31"/>
      <c r="K541" s="30"/>
      <c r="L541" s="30"/>
      <c r="M541" s="30"/>
      <c r="N541" s="31"/>
      <c r="O541" s="31"/>
      <c r="P541" s="31"/>
      <c r="Q541" s="33"/>
      <c r="AE541" s="281"/>
      <c r="AF541" s="281"/>
      <c r="AT541" s="342"/>
      <c r="AU541" s="342"/>
    </row>
    <row r="542" spans="1:47" x14ac:dyDescent="0.2">
      <c r="A542" s="30"/>
      <c r="B542" s="30"/>
      <c r="C542" s="30"/>
      <c r="D542" s="30"/>
      <c r="E542" s="30"/>
      <c r="F542" s="31"/>
      <c r="G542" s="31"/>
      <c r="H542" s="32"/>
      <c r="I542" s="30"/>
      <c r="J542" s="31"/>
      <c r="K542" s="30"/>
      <c r="L542" s="30"/>
      <c r="M542" s="30"/>
      <c r="N542" s="31"/>
      <c r="O542" s="31"/>
      <c r="P542" s="31"/>
      <c r="Q542" s="33"/>
      <c r="AE542" s="281"/>
      <c r="AF542" s="281"/>
      <c r="AT542" s="342"/>
      <c r="AU542" s="342"/>
    </row>
    <row r="543" spans="1:47" x14ac:dyDescent="0.2">
      <c r="A543" s="30"/>
      <c r="B543" s="30"/>
      <c r="C543" s="30"/>
      <c r="D543" s="30"/>
      <c r="E543" s="30"/>
      <c r="F543" s="31"/>
      <c r="G543" s="31"/>
      <c r="H543" s="32"/>
      <c r="I543" s="30"/>
      <c r="J543" s="31"/>
      <c r="K543" s="30"/>
      <c r="L543" s="30"/>
      <c r="M543" s="30"/>
      <c r="N543" s="31"/>
      <c r="O543" s="31"/>
      <c r="P543" s="31"/>
      <c r="Q543" s="33"/>
      <c r="AE543" s="281"/>
      <c r="AF543" s="281"/>
      <c r="AT543" s="342"/>
      <c r="AU543" s="342"/>
    </row>
    <row r="544" spans="1:47" x14ac:dyDescent="0.2">
      <c r="A544" s="30"/>
      <c r="B544" s="30"/>
      <c r="C544" s="30"/>
      <c r="D544" s="30"/>
      <c r="E544" s="30"/>
      <c r="F544" s="31"/>
      <c r="G544" s="31"/>
      <c r="H544" s="32"/>
      <c r="I544" s="30"/>
      <c r="J544" s="31"/>
      <c r="K544" s="30"/>
      <c r="L544" s="30"/>
      <c r="M544" s="30"/>
      <c r="N544" s="31"/>
      <c r="O544" s="31"/>
      <c r="P544" s="31"/>
      <c r="Q544" s="33"/>
      <c r="AE544" s="281"/>
      <c r="AF544" s="281"/>
      <c r="AT544" s="342"/>
      <c r="AU544" s="342"/>
    </row>
    <row r="545" spans="1:47" x14ac:dyDescent="0.2">
      <c r="A545" s="30"/>
      <c r="B545" s="30"/>
      <c r="C545" s="30"/>
      <c r="D545" s="30"/>
      <c r="E545" s="30"/>
      <c r="F545" s="31"/>
      <c r="G545" s="31"/>
      <c r="H545" s="32"/>
      <c r="I545" s="30"/>
      <c r="J545" s="31"/>
      <c r="K545" s="30"/>
      <c r="L545" s="30"/>
      <c r="M545" s="30"/>
      <c r="N545" s="31"/>
      <c r="O545" s="31"/>
      <c r="P545" s="31"/>
      <c r="Q545" s="33"/>
      <c r="AE545" s="281"/>
      <c r="AF545" s="281"/>
      <c r="AT545" s="342"/>
      <c r="AU545" s="342"/>
    </row>
    <row r="546" spans="1:47" x14ac:dyDescent="0.2">
      <c r="A546" s="30"/>
      <c r="B546" s="30"/>
      <c r="C546" s="30"/>
      <c r="D546" s="30"/>
      <c r="E546" s="30"/>
      <c r="F546" s="31"/>
      <c r="G546" s="31"/>
      <c r="H546" s="32"/>
      <c r="I546" s="30"/>
      <c r="J546" s="31"/>
      <c r="K546" s="30"/>
      <c r="L546" s="30"/>
      <c r="M546" s="30"/>
      <c r="N546" s="31"/>
      <c r="O546" s="31"/>
      <c r="P546" s="31"/>
      <c r="Q546" s="33"/>
      <c r="AE546" s="281"/>
      <c r="AF546" s="281"/>
      <c r="AT546" s="342"/>
      <c r="AU546" s="342"/>
    </row>
    <row r="547" spans="1:47" x14ac:dyDescent="0.2">
      <c r="A547" s="30"/>
      <c r="B547" s="30"/>
      <c r="C547" s="30"/>
      <c r="D547" s="30"/>
      <c r="E547" s="30"/>
      <c r="F547" s="31"/>
      <c r="G547" s="31"/>
      <c r="H547" s="32"/>
      <c r="I547" s="30"/>
      <c r="J547" s="31"/>
      <c r="K547" s="30"/>
      <c r="L547" s="30"/>
      <c r="M547" s="30"/>
      <c r="N547" s="31"/>
      <c r="O547" s="31"/>
      <c r="P547" s="31"/>
      <c r="Q547" s="33"/>
      <c r="AE547" s="281"/>
      <c r="AF547" s="281"/>
      <c r="AT547" s="342"/>
      <c r="AU547" s="342"/>
    </row>
    <row r="548" spans="1:47" x14ac:dyDescent="0.2">
      <c r="A548" s="30"/>
      <c r="B548" s="30"/>
      <c r="C548" s="30"/>
      <c r="D548" s="30"/>
      <c r="E548" s="30"/>
      <c r="F548" s="31"/>
      <c r="G548" s="31"/>
      <c r="H548" s="32"/>
      <c r="I548" s="30"/>
      <c r="J548" s="31"/>
      <c r="K548" s="30"/>
      <c r="L548" s="30"/>
      <c r="M548" s="30"/>
      <c r="N548" s="31"/>
      <c r="O548" s="31"/>
      <c r="P548" s="31"/>
      <c r="Q548" s="33"/>
      <c r="AE548" s="281"/>
      <c r="AF548" s="281"/>
      <c r="AT548" s="342"/>
      <c r="AU548" s="342"/>
    </row>
    <row r="549" spans="1:47" x14ac:dyDescent="0.2">
      <c r="A549" s="30"/>
      <c r="B549" s="30"/>
      <c r="C549" s="30"/>
      <c r="D549" s="30"/>
      <c r="E549" s="30"/>
      <c r="F549" s="31"/>
      <c r="G549" s="31"/>
      <c r="H549" s="32"/>
      <c r="I549" s="30"/>
      <c r="J549" s="31"/>
      <c r="K549" s="30"/>
      <c r="L549" s="30"/>
      <c r="M549" s="30"/>
      <c r="N549" s="31"/>
      <c r="O549" s="31"/>
      <c r="P549" s="31"/>
      <c r="Q549" s="33"/>
      <c r="AE549" s="281"/>
      <c r="AF549" s="281"/>
      <c r="AT549" s="342"/>
      <c r="AU549" s="342"/>
    </row>
    <row r="550" spans="1:47" x14ac:dyDescent="0.2">
      <c r="A550" s="30"/>
      <c r="B550" s="30"/>
      <c r="C550" s="30"/>
      <c r="D550" s="30"/>
      <c r="E550" s="30"/>
      <c r="F550" s="31"/>
      <c r="G550" s="31"/>
      <c r="H550" s="32"/>
      <c r="I550" s="30"/>
      <c r="J550" s="31"/>
      <c r="K550" s="30"/>
      <c r="L550" s="30"/>
      <c r="M550" s="30"/>
      <c r="N550" s="31"/>
      <c r="O550" s="31"/>
      <c r="P550" s="31"/>
      <c r="Q550" s="33"/>
      <c r="AE550" s="281"/>
      <c r="AF550" s="281"/>
      <c r="AT550" s="342"/>
      <c r="AU550" s="342"/>
    </row>
    <row r="551" spans="1:47" x14ac:dyDescent="0.2">
      <c r="A551" s="30"/>
      <c r="B551" s="30"/>
      <c r="C551" s="30"/>
      <c r="D551" s="30"/>
      <c r="E551" s="30"/>
      <c r="F551" s="31"/>
      <c r="G551" s="31"/>
      <c r="H551" s="32"/>
      <c r="I551" s="30"/>
      <c r="J551" s="31"/>
      <c r="K551" s="30"/>
      <c r="L551" s="30"/>
      <c r="M551" s="30"/>
      <c r="N551" s="31"/>
      <c r="O551" s="31"/>
      <c r="P551" s="31"/>
      <c r="Q551" s="33"/>
      <c r="AE551" s="281"/>
      <c r="AF551" s="281"/>
      <c r="AT551" s="342"/>
      <c r="AU551" s="342"/>
    </row>
    <row r="552" spans="1:47" x14ac:dyDescent="0.2">
      <c r="A552" s="30"/>
      <c r="B552" s="30"/>
      <c r="C552" s="30"/>
      <c r="D552" s="30"/>
      <c r="E552" s="30"/>
      <c r="F552" s="31"/>
      <c r="G552" s="31"/>
      <c r="H552" s="32"/>
      <c r="I552" s="30"/>
      <c r="J552" s="31"/>
      <c r="K552" s="30"/>
      <c r="L552" s="30"/>
      <c r="M552" s="30"/>
      <c r="N552" s="31"/>
      <c r="O552" s="31"/>
      <c r="P552" s="31"/>
      <c r="Q552" s="33"/>
      <c r="AE552" s="281"/>
      <c r="AF552" s="281"/>
      <c r="AT552" s="342"/>
      <c r="AU552" s="342"/>
    </row>
    <row r="553" spans="1:47" x14ac:dyDescent="0.2">
      <c r="A553" s="30"/>
      <c r="B553" s="30"/>
      <c r="C553" s="30"/>
      <c r="D553" s="30"/>
      <c r="E553" s="30"/>
      <c r="F553" s="31"/>
      <c r="G553" s="31"/>
      <c r="H553" s="32"/>
      <c r="I553" s="30"/>
      <c r="J553" s="31"/>
      <c r="K553" s="30"/>
      <c r="L553" s="30"/>
      <c r="M553" s="30"/>
      <c r="N553" s="31"/>
      <c r="O553" s="31"/>
      <c r="P553" s="31"/>
      <c r="Q553" s="33"/>
      <c r="AE553" s="281"/>
      <c r="AF553" s="281"/>
      <c r="AT553" s="342"/>
      <c r="AU553" s="342"/>
    </row>
    <row r="554" spans="1:47" x14ac:dyDescent="0.2">
      <c r="A554" s="30"/>
      <c r="B554" s="30"/>
      <c r="C554" s="30"/>
      <c r="D554" s="30"/>
      <c r="E554" s="30"/>
      <c r="F554" s="31"/>
      <c r="G554" s="31"/>
      <c r="H554" s="32"/>
      <c r="I554" s="30"/>
      <c r="J554" s="31"/>
      <c r="K554" s="30"/>
      <c r="L554" s="30"/>
      <c r="M554" s="30"/>
      <c r="N554" s="31"/>
      <c r="O554" s="31"/>
      <c r="P554" s="31"/>
      <c r="Q554" s="33"/>
      <c r="AE554" s="281"/>
      <c r="AF554" s="281"/>
      <c r="AT554" s="342"/>
      <c r="AU554" s="342"/>
    </row>
    <row r="555" spans="1:47" x14ac:dyDescent="0.2">
      <c r="A555" s="30"/>
      <c r="B555" s="30"/>
      <c r="C555" s="30"/>
      <c r="D555" s="30"/>
      <c r="E555" s="30"/>
      <c r="F555" s="31"/>
      <c r="G555" s="31"/>
      <c r="H555" s="32"/>
      <c r="I555" s="30"/>
      <c r="J555" s="31"/>
      <c r="K555" s="30"/>
      <c r="L555" s="30"/>
      <c r="M555" s="30"/>
      <c r="N555" s="31"/>
      <c r="O555" s="31"/>
      <c r="P555" s="31"/>
      <c r="Q555" s="33"/>
      <c r="AE555" s="281"/>
      <c r="AF555" s="281"/>
      <c r="AT555" s="342"/>
      <c r="AU555" s="342"/>
    </row>
    <row r="556" spans="1:47" x14ac:dyDescent="0.2">
      <c r="A556" s="30"/>
      <c r="B556" s="30"/>
      <c r="C556" s="30"/>
      <c r="D556" s="30"/>
      <c r="E556" s="30"/>
      <c r="F556" s="31"/>
      <c r="G556" s="31"/>
      <c r="H556" s="32"/>
      <c r="I556" s="30"/>
      <c r="J556" s="31"/>
      <c r="K556" s="30"/>
      <c r="L556" s="30"/>
      <c r="M556" s="30"/>
      <c r="N556" s="31"/>
      <c r="O556" s="31"/>
      <c r="P556" s="31"/>
      <c r="Q556" s="33"/>
      <c r="AE556" s="281"/>
      <c r="AF556" s="281"/>
      <c r="AT556" s="342"/>
      <c r="AU556" s="342"/>
    </row>
    <row r="557" spans="1:47" x14ac:dyDescent="0.2">
      <c r="A557" s="30"/>
      <c r="B557" s="30"/>
      <c r="C557" s="30"/>
      <c r="D557" s="30"/>
      <c r="E557" s="30"/>
      <c r="F557" s="31"/>
      <c r="G557" s="31"/>
      <c r="H557" s="32"/>
      <c r="I557" s="30"/>
      <c r="J557" s="31"/>
      <c r="K557" s="30"/>
      <c r="L557" s="30"/>
      <c r="M557" s="30"/>
      <c r="N557" s="31"/>
      <c r="O557" s="31"/>
      <c r="P557" s="31"/>
      <c r="Q557" s="33"/>
      <c r="AE557" s="281"/>
      <c r="AF557" s="281"/>
      <c r="AT557" s="342"/>
      <c r="AU557" s="342"/>
    </row>
    <row r="558" spans="1:47" x14ac:dyDescent="0.2">
      <c r="A558" s="30"/>
      <c r="B558" s="30"/>
      <c r="C558" s="30"/>
      <c r="D558" s="30"/>
      <c r="E558" s="30"/>
      <c r="F558" s="31"/>
      <c r="G558" s="31"/>
      <c r="H558" s="32"/>
      <c r="I558" s="30"/>
      <c r="J558" s="31"/>
      <c r="K558" s="30"/>
      <c r="L558" s="30"/>
      <c r="M558" s="30"/>
      <c r="N558" s="31"/>
      <c r="O558" s="31"/>
      <c r="P558" s="31"/>
      <c r="Q558" s="33"/>
      <c r="AE558" s="281"/>
      <c r="AF558" s="281"/>
      <c r="AT558" s="342"/>
      <c r="AU558" s="342"/>
    </row>
    <row r="559" spans="1:47" x14ac:dyDescent="0.2">
      <c r="A559" s="30"/>
      <c r="B559" s="30"/>
      <c r="C559" s="30"/>
      <c r="D559" s="30"/>
      <c r="E559" s="30"/>
      <c r="F559" s="31"/>
      <c r="G559" s="31"/>
      <c r="H559" s="32"/>
      <c r="I559" s="30"/>
      <c r="J559" s="31"/>
      <c r="K559" s="30"/>
      <c r="L559" s="30"/>
      <c r="M559" s="30"/>
      <c r="N559" s="31"/>
      <c r="O559" s="31"/>
      <c r="P559" s="31"/>
      <c r="Q559" s="33"/>
      <c r="AE559" s="281"/>
      <c r="AF559" s="281"/>
      <c r="AT559" s="342"/>
      <c r="AU559" s="342"/>
    </row>
    <row r="560" spans="1:47" x14ac:dyDescent="0.2">
      <c r="A560" s="30"/>
      <c r="B560" s="30"/>
      <c r="C560" s="30"/>
      <c r="D560" s="30"/>
      <c r="E560" s="30"/>
      <c r="F560" s="31"/>
      <c r="G560" s="31"/>
      <c r="H560" s="32"/>
      <c r="I560" s="30"/>
      <c r="J560" s="31"/>
      <c r="K560" s="30"/>
      <c r="L560" s="30"/>
      <c r="M560" s="30"/>
      <c r="N560" s="31"/>
      <c r="O560" s="31"/>
      <c r="P560" s="31"/>
      <c r="Q560" s="33"/>
      <c r="AE560" s="281"/>
      <c r="AF560" s="281"/>
      <c r="AT560" s="342"/>
      <c r="AU560" s="342"/>
    </row>
    <row r="561" spans="1:47" x14ac:dyDescent="0.2">
      <c r="A561" s="30"/>
      <c r="B561" s="30"/>
      <c r="C561" s="30"/>
      <c r="D561" s="30"/>
      <c r="E561" s="30"/>
      <c r="F561" s="31"/>
      <c r="G561" s="31"/>
      <c r="H561" s="32"/>
      <c r="I561" s="30"/>
      <c r="J561" s="31"/>
      <c r="K561" s="30"/>
      <c r="L561" s="30"/>
      <c r="M561" s="30"/>
      <c r="N561" s="31"/>
      <c r="O561" s="31"/>
      <c r="P561" s="31"/>
      <c r="Q561" s="33"/>
      <c r="AE561" s="281"/>
      <c r="AF561" s="281"/>
      <c r="AT561" s="342"/>
      <c r="AU561" s="342"/>
    </row>
    <row r="562" spans="1:47" x14ac:dyDescent="0.2">
      <c r="A562" s="30"/>
      <c r="B562" s="30"/>
      <c r="C562" s="30"/>
      <c r="D562" s="30"/>
      <c r="E562" s="30"/>
      <c r="F562" s="31"/>
      <c r="G562" s="31"/>
      <c r="H562" s="32"/>
      <c r="I562" s="30"/>
      <c r="J562" s="31"/>
      <c r="K562" s="30"/>
      <c r="L562" s="30"/>
      <c r="M562" s="30"/>
      <c r="N562" s="31"/>
      <c r="O562" s="31"/>
      <c r="P562" s="31"/>
      <c r="Q562" s="33"/>
      <c r="AE562" s="281"/>
      <c r="AF562" s="281"/>
      <c r="AT562" s="342"/>
      <c r="AU562" s="342"/>
    </row>
    <row r="563" spans="1:47" x14ac:dyDescent="0.2">
      <c r="A563" s="30"/>
      <c r="B563" s="30"/>
      <c r="C563" s="30"/>
      <c r="D563" s="30"/>
      <c r="E563" s="30"/>
      <c r="F563" s="31"/>
      <c r="G563" s="31"/>
      <c r="H563" s="32"/>
      <c r="I563" s="30"/>
      <c r="J563" s="31"/>
      <c r="K563" s="30"/>
      <c r="L563" s="30"/>
      <c r="M563" s="30"/>
      <c r="N563" s="31"/>
      <c r="O563" s="31"/>
      <c r="P563" s="31"/>
      <c r="Q563" s="33"/>
      <c r="AE563" s="281"/>
      <c r="AF563" s="281"/>
      <c r="AT563" s="342"/>
      <c r="AU563" s="342"/>
    </row>
    <row r="564" spans="1:47" x14ac:dyDescent="0.2">
      <c r="A564" s="30"/>
      <c r="B564" s="30"/>
      <c r="C564" s="30"/>
      <c r="D564" s="30"/>
      <c r="E564" s="30"/>
      <c r="F564" s="31"/>
      <c r="G564" s="31"/>
      <c r="H564" s="32"/>
      <c r="I564" s="30"/>
      <c r="J564" s="31"/>
      <c r="K564" s="30"/>
      <c r="L564" s="30"/>
      <c r="M564" s="30"/>
      <c r="N564" s="31"/>
      <c r="O564" s="31"/>
      <c r="P564" s="31"/>
      <c r="Q564" s="33"/>
      <c r="AE564" s="281"/>
      <c r="AF564" s="281"/>
      <c r="AT564" s="342"/>
      <c r="AU564" s="342"/>
    </row>
    <row r="565" spans="1:47" x14ac:dyDescent="0.2">
      <c r="A565" s="30"/>
      <c r="B565" s="30"/>
      <c r="C565" s="30"/>
      <c r="D565" s="30"/>
      <c r="E565" s="30"/>
      <c r="F565" s="31"/>
      <c r="G565" s="31"/>
      <c r="H565" s="32"/>
      <c r="I565" s="30"/>
      <c r="J565" s="31"/>
      <c r="K565" s="30"/>
      <c r="L565" s="30"/>
      <c r="M565" s="30"/>
      <c r="N565" s="31"/>
      <c r="O565" s="31"/>
      <c r="P565" s="31"/>
      <c r="Q565" s="33"/>
      <c r="AE565" s="281"/>
      <c r="AF565" s="281"/>
      <c r="AT565" s="342"/>
      <c r="AU565" s="342"/>
    </row>
    <row r="566" spans="1:47" x14ac:dyDescent="0.2">
      <c r="A566" s="30"/>
      <c r="B566" s="30"/>
      <c r="C566" s="30"/>
      <c r="D566" s="30"/>
      <c r="E566" s="30"/>
      <c r="F566" s="31"/>
      <c r="G566" s="31"/>
      <c r="H566" s="32"/>
      <c r="I566" s="30"/>
      <c r="J566" s="31"/>
      <c r="K566" s="30"/>
      <c r="L566" s="30"/>
      <c r="M566" s="30"/>
      <c r="N566" s="31"/>
      <c r="O566" s="31"/>
      <c r="P566" s="31"/>
      <c r="Q566" s="33"/>
      <c r="AE566" s="281"/>
      <c r="AF566" s="281"/>
      <c r="AT566" s="342"/>
      <c r="AU566" s="342"/>
    </row>
    <row r="567" spans="1:47" x14ac:dyDescent="0.2">
      <c r="A567" s="30"/>
      <c r="B567" s="30"/>
      <c r="C567" s="30"/>
      <c r="D567" s="30"/>
      <c r="E567" s="30"/>
      <c r="F567" s="31"/>
      <c r="G567" s="31"/>
      <c r="H567" s="32"/>
      <c r="I567" s="30"/>
      <c r="J567" s="31"/>
      <c r="K567" s="30"/>
      <c r="L567" s="30"/>
      <c r="M567" s="30"/>
      <c r="N567" s="31"/>
      <c r="O567" s="31"/>
      <c r="P567" s="31"/>
      <c r="Q567" s="33"/>
      <c r="AE567" s="281"/>
      <c r="AF567" s="281"/>
      <c r="AT567" s="342"/>
      <c r="AU567" s="342"/>
    </row>
    <row r="568" spans="1:47" x14ac:dyDescent="0.2">
      <c r="A568" s="30"/>
      <c r="B568" s="30"/>
      <c r="C568" s="30"/>
      <c r="D568" s="30"/>
      <c r="E568" s="30"/>
      <c r="F568" s="31"/>
      <c r="G568" s="31"/>
      <c r="H568" s="32"/>
      <c r="I568" s="30"/>
      <c r="J568" s="31"/>
      <c r="K568" s="30"/>
      <c r="L568" s="30"/>
      <c r="M568" s="30"/>
      <c r="N568" s="31"/>
      <c r="O568" s="31"/>
      <c r="P568" s="31"/>
      <c r="Q568" s="33"/>
      <c r="AE568" s="281"/>
      <c r="AF568" s="281"/>
      <c r="AT568" s="342"/>
      <c r="AU568" s="342"/>
    </row>
    <row r="569" spans="1:47" x14ac:dyDescent="0.2">
      <c r="A569" s="30"/>
      <c r="B569" s="30"/>
      <c r="C569" s="30"/>
      <c r="D569" s="30"/>
      <c r="E569" s="30"/>
      <c r="F569" s="31"/>
      <c r="G569" s="31"/>
      <c r="H569" s="32"/>
      <c r="I569" s="30"/>
      <c r="J569" s="31"/>
      <c r="K569" s="30"/>
      <c r="L569" s="30"/>
      <c r="M569" s="30"/>
      <c r="N569" s="31"/>
      <c r="O569" s="31"/>
      <c r="P569" s="31"/>
      <c r="Q569" s="33"/>
      <c r="AE569" s="281"/>
      <c r="AF569" s="281"/>
      <c r="AT569" s="342"/>
      <c r="AU569" s="342"/>
    </row>
    <row r="570" spans="1:47" x14ac:dyDescent="0.2">
      <c r="A570" s="30"/>
      <c r="B570" s="30"/>
      <c r="C570" s="30"/>
      <c r="D570" s="30"/>
      <c r="E570" s="30"/>
      <c r="F570" s="31"/>
      <c r="G570" s="31"/>
      <c r="H570" s="32"/>
      <c r="I570" s="30"/>
      <c r="J570" s="31"/>
      <c r="K570" s="30"/>
      <c r="L570" s="30"/>
      <c r="M570" s="30"/>
      <c r="N570" s="31"/>
      <c r="O570" s="31"/>
      <c r="P570" s="31"/>
      <c r="Q570" s="33"/>
      <c r="AE570" s="281"/>
      <c r="AF570" s="281"/>
      <c r="AT570" s="342"/>
      <c r="AU570" s="342"/>
    </row>
    <row r="571" spans="1:47" x14ac:dyDescent="0.2">
      <c r="A571" s="30"/>
      <c r="B571" s="30"/>
      <c r="C571" s="30"/>
      <c r="D571" s="30"/>
      <c r="E571" s="30"/>
      <c r="F571" s="31"/>
      <c r="G571" s="31"/>
      <c r="H571" s="32"/>
      <c r="I571" s="30"/>
      <c r="J571" s="31"/>
      <c r="K571" s="30"/>
      <c r="L571" s="30"/>
      <c r="M571" s="30"/>
      <c r="N571" s="31"/>
      <c r="O571" s="31"/>
      <c r="P571" s="31"/>
      <c r="Q571" s="33"/>
      <c r="AE571" s="281"/>
      <c r="AF571" s="281"/>
      <c r="AT571" s="342"/>
      <c r="AU571" s="342"/>
    </row>
    <row r="572" spans="1:47" x14ac:dyDescent="0.2">
      <c r="A572" s="30"/>
      <c r="B572" s="30"/>
      <c r="C572" s="30"/>
      <c r="D572" s="30"/>
      <c r="E572" s="30"/>
      <c r="F572" s="31"/>
      <c r="G572" s="31"/>
      <c r="H572" s="32"/>
      <c r="I572" s="30"/>
      <c r="J572" s="31"/>
      <c r="K572" s="30"/>
      <c r="L572" s="30"/>
      <c r="M572" s="30"/>
      <c r="N572" s="31"/>
      <c r="O572" s="31"/>
      <c r="P572" s="31"/>
      <c r="Q572" s="33"/>
      <c r="AE572" s="281"/>
      <c r="AF572" s="281"/>
      <c r="AT572" s="342"/>
      <c r="AU572" s="342"/>
    </row>
    <row r="573" spans="1:47" x14ac:dyDescent="0.2">
      <c r="A573" s="30"/>
      <c r="B573" s="30"/>
      <c r="C573" s="30"/>
      <c r="D573" s="30"/>
      <c r="E573" s="30"/>
      <c r="F573" s="31"/>
      <c r="G573" s="31"/>
      <c r="H573" s="32"/>
      <c r="I573" s="30"/>
      <c r="J573" s="31"/>
      <c r="K573" s="30"/>
      <c r="L573" s="30"/>
      <c r="M573" s="30"/>
      <c r="N573" s="31"/>
      <c r="O573" s="31"/>
      <c r="P573" s="31"/>
      <c r="Q573" s="33"/>
      <c r="AE573" s="281"/>
      <c r="AF573" s="281"/>
      <c r="AT573" s="342"/>
      <c r="AU573" s="342"/>
    </row>
    <row r="574" spans="1:47" x14ac:dyDescent="0.2">
      <c r="A574" s="30"/>
      <c r="B574" s="30"/>
      <c r="C574" s="30"/>
      <c r="D574" s="30"/>
      <c r="E574" s="30"/>
      <c r="F574" s="31"/>
      <c r="G574" s="31"/>
      <c r="H574" s="32"/>
      <c r="I574" s="30"/>
      <c r="J574" s="31"/>
      <c r="K574" s="30"/>
      <c r="L574" s="30"/>
      <c r="M574" s="30"/>
      <c r="N574" s="31"/>
      <c r="O574" s="31"/>
      <c r="P574" s="31"/>
      <c r="Q574" s="33"/>
      <c r="AE574" s="281"/>
      <c r="AF574" s="281"/>
      <c r="AT574" s="342"/>
      <c r="AU574" s="342"/>
    </row>
    <row r="575" spans="1:47" x14ac:dyDescent="0.2">
      <c r="A575" s="30"/>
      <c r="B575" s="30"/>
      <c r="C575" s="30"/>
      <c r="D575" s="30"/>
      <c r="E575" s="30"/>
      <c r="F575" s="31"/>
      <c r="G575" s="31"/>
      <c r="H575" s="32"/>
      <c r="I575" s="30"/>
      <c r="J575" s="31"/>
      <c r="K575" s="30"/>
      <c r="L575" s="30"/>
      <c r="M575" s="30"/>
      <c r="N575" s="31"/>
      <c r="O575" s="31"/>
      <c r="P575" s="31"/>
      <c r="Q575" s="33"/>
      <c r="AE575" s="281"/>
      <c r="AF575" s="281"/>
      <c r="AT575" s="342"/>
      <c r="AU575" s="342"/>
    </row>
    <row r="576" spans="1:47" x14ac:dyDescent="0.2">
      <c r="A576" s="30"/>
      <c r="B576" s="30"/>
      <c r="C576" s="30"/>
      <c r="D576" s="30"/>
      <c r="E576" s="30"/>
      <c r="F576" s="31"/>
      <c r="G576" s="31"/>
      <c r="H576" s="32"/>
      <c r="I576" s="30"/>
      <c r="J576" s="31"/>
      <c r="K576" s="30"/>
      <c r="L576" s="30"/>
      <c r="M576" s="30"/>
      <c r="N576" s="31"/>
      <c r="O576" s="31"/>
      <c r="P576" s="31"/>
      <c r="Q576" s="33"/>
      <c r="AE576" s="281"/>
      <c r="AF576" s="281"/>
      <c r="AT576" s="342"/>
      <c r="AU576" s="342"/>
    </row>
    <row r="577" spans="1:47" x14ac:dyDescent="0.2">
      <c r="A577" s="30"/>
      <c r="B577" s="30"/>
      <c r="C577" s="30"/>
      <c r="D577" s="30"/>
      <c r="E577" s="30"/>
      <c r="F577" s="31"/>
      <c r="G577" s="31"/>
      <c r="H577" s="32"/>
      <c r="I577" s="30"/>
      <c r="J577" s="31"/>
      <c r="K577" s="30"/>
      <c r="L577" s="30"/>
      <c r="M577" s="30"/>
      <c r="N577" s="31"/>
      <c r="O577" s="31"/>
      <c r="P577" s="31"/>
      <c r="Q577" s="33"/>
      <c r="AE577" s="281"/>
      <c r="AF577" s="281"/>
      <c r="AT577" s="342"/>
      <c r="AU577" s="342"/>
    </row>
    <row r="578" spans="1:47" x14ac:dyDescent="0.2">
      <c r="A578" s="30"/>
      <c r="B578" s="30"/>
      <c r="C578" s="30"/>
      <c r="D578" s="30"/>
      <c r="E578" s="30"/>
      <c r="F578" s="31"/>
      <c r="G578" s="31"/>
      <c r="H578" s="32"/>
      <c r="I578" s="30"/>
      <c r="J578" s="31"/>
      <c r="K578" s="30"/>
      <c r="L578" s="30"/>
      <c r="M578" s="30"/>
      <c r="N578" s="31"/>
      <c r="O578" s="31"/>
      <c r="P578" s="31"/>
      <c r="Q578" s="33"/>
      <c r="AE578" s="281"/>
      <c r="AF578" s="281"/>
      <c r="AT578" s="342"/>
      <c r="AU578" s="342"/>
    </row>
    <row r="579" spans="1:47" x14ac:dyDescent="0.2">
      <c r="A579" s="30"/>
      <c r="B579" s="30"/>
      <c r="C579" s="30"/>
      <c r="D579" s="30"/>
      <c r="E579" s="30"/>
      <c r="F579" s="31"/>
      <c r="G579" s="31"/>
      <c r="H579" s="32"/>
      <c r="I579" s="30"/>
      <c r="J579" s="31"/>
      <c r="K579" s="30"/>
      <c r="L579" s="30"/>
      <c r="M579" s="30"/>
      <c r="N579" s="31"/>
      <c r="O579" s="31"/>
      <c r="P579" s="31"/>
      <c r="Q579" s="33"/>
      <c r="AE579" s="281"/>
      <c r="AF579" s="281"/>
      <c r="AT579" s="342"/>
      <c r="AU579" s="342"/>
    </row>
    <row r="580" spans="1:47" x14ac:dyDescent="0.2">
      <c r="A580" s="30"/>
      <c r="B580" s="30"/>
      <c r="C580" s="30"/>
      <c r="D580" s="30"/>
      <c r="E580" s="30"/>
      <c r="F580" s="31"/>
      <c r="G580" s="31"/>
      <c r="H580" s="32"/>
      <c r="I580" s="30"/>
      <c r="J580" s="31"/>
      <c r="K580" s="30"/>
      <c r="L580" s="30"/>
      <c r="M580" s="30"/>
      <c r="N580" s="31"/>
      <c r="O580" s="31"/>
      <c r="P580" s="31"/>
      <c r="Q580" s="33"/>
      <c r="AE580" s="281"/>
      <c r="AF580" s="281"/>
      <c r="AT580" s="342"/>
      <c r="AU580" s="342"/>
    </row>
    <row r="581" spans="1:47" x14ac:dyDescent="0.2">
      <c r="A581" s="30"/>
      <c r="B581" s="30"/>
      <c r="C581" s="30"/>
      <c r="D581" s="30"/>
      <c r="E581" s="30"/>
      <c r="F581" s="31"/>
      <c r="G581" s="31"/>
      <c r="H581" s="32"/>
      <c r="I581" s="30"/>
      <c r="J581" s="31"/>
      <c r="K581" s="30"/>
      <c r="L581" s="30"/>
      <c r="M581" s="30"/>
      <c r="N581" s="31"/>
      <c r="O581" s="31"/>
      <c r="P581" s="31"/>
      <c r="Q581" s="33"/>
      <c r="AE581" s="281"/>
      <c r="AF581" s="281"/>
      <c r="AT581" s="342"/>
      <c r="AU581" s="342"/>
    </row>
    <row r="582" spans="1:47" x14ac:dyDescent="0.2">
      <c r="A582" s="30"/>
      <c r="B582" s="30"/>
      <c r="C582" s="30"/>
      <c r="D582" s="30"/>
      <c r="E582" s="30"/>
      <c r="F582" s="31"/>
      <c r="G582" s="31"/>
      <c r="H582" s="32"/>
      <c r="I582" s="30"/>
      <c r="J582" s="31"/>
      <c r="K582" s="30"/>
      <c r="L582" s="30"/>
      <c r="M582" s="30"/>
      <c r="N582" s="31"/>
      <c r="O582" s="31"/>
      <c r="P582" s="31"/>
      <c r="Q582" s="33"/>
      <c r="AE582" s="281"/>
      <c r="AF582" s="281"/>
      <c r="AT582" s="342"/>
      <c r="AU582" s="342"/>
    </row>
    <row r="583" spans="1:47" x14ac:dyDescent="0.2">
      <c r="A583" s="30"/>
      <c r="B583" s="30"/>
      <c r="C583" s="30"/>
      <c r="D583" s="30"/>
      <c r="E583" s="30"/>
      <c r="F583" s="31"/>
      <c r="G583" s="31"/>
      <c r="H583" s="32"/>
      <c r="I583" s="30"/>
      <c r="J583" s="31"/>
      <c r="K583" s="30"/>
      <c r="L583" s="30"/>
      <c r="M583" s="30"/>
      <c r="N583" s="31"/>
      <c r="O583" s="31"/>
      <c r="P583" s="31"/>
      <c r="Q583" s="33"/>
      <c r="AE583" s="281"/>
      <c r="AF583" s="281"/>
      <c r="AT583" s="342"/>
      <c r="AU583" s="342"/>
    </row>
    <row r="584" spans="1:47" x14ac:dyDescent="0.2">
      <c r="A584" s="30"/>
      <c r="B584" s="30"/>
      <c r="C584" s="30"/>
      <c r="D584" s="30"/>
      <c r="E584" s="30"/>
      <c r="F584" s="31"/>
      <c r="G584" s="31"/>
      <c r="H584" s="32"/>
      <c r="I584" s="30"/>
      <c r="J584" s="31"/>
      <c r="K584" s="30"/>
      <c r="L584" s="30"/>
      <c r="M584" s="30"/>
      <c r="N584" s="31"/>
      <c r="O584" s="31"/>
      <c r="P584" s="31"/>
      <c r="Q584" s="33"/>
      <c r="AE584" s="281"/>
      <c r="AF584" s="281"/>
      <c r="AT584" s="342"/>
      <c r="AU584" s="342"/>
    </row>
    <row r="585" spans="1:47" x14ac:dyDescent="0.2">
      <c r="A585" s="30"/>
      <c r="B585" s="30"/>
      <c r="C585" s="30"/>
      <c r="D585" s="30"/>
      <c r="E585" s="30"/>
      <c r="F585" s="31"/>
      <c r="G585" s="31"/>
      <c r="H585" s="32"/>
      <c r="I585" s="30"/>
      <c r="J585" s="31"/>
      <c r="K585" s="30"/>
      <c r="L585" s="30"/>
      <c r="M585" s="30"/>
      <c r="N585" s="31"/>
      <c r="O585" s="31"/>
      <c r="P585" s="31"/>
      <c r="Q585" s="33"/>
      <c r="AE585" s="281"/>
      <c r="AF585" s="281"/>
      <c r="AT585" s="342"/>
      <c r="AU585" s="342"/>
    </row>
    <row r="586" spans="1:47" x14ac:dyDescent="0.2">
      <c r="A586" s="30"/>
      <c r="B586" s="30"/>
      <c r="C586" s="30"/>
      <c r="D586" s="30"/>
      <c r="E586" s="30"/>
      <c r="F586" s="31"/>
      <c r="G586" s="31"/>
      <c r="H586" s="32"/>
      <c r="I586" s="30"/>
      <c r="J586" s="31"/>
      <c r="K586" s="30"/>
      <c r="L586" s="30"/>
      <c r="M586" s="30"/>
      <c r="N586" s="31"/>
      <c r="O586" s="31"/>
      <c r="P586" s="31"/>
      <c r="Q586" s="33"/>
      <c r="AE586" s="281"/>
      <c r="AF586" s="281"/>
      <c r="AT586" s="342"/>
      <c r="AU586" s="342"/>
    </row>
    <row r="587" spans="1:47" x14ac:dyDescent="0.2">
      <c r="A587" s="30"/>
      <c r="B587" s="30"/>
      <c r="C587" s="30"/>
      <c r="D587" s="30"/>
      <c r="E587" s="30"/>
      <c r="F587" s="31"/>
      <c r="G587" s="31"/>
      <c r="H587" s="32"/>
      <c r="I587" s="30"/>
      <c r="J587" s="31"/>
      <c r="K587" s="30"/>
      <c r="L587" s="30"/>
      <c r="M587" s="30"/>
      <c r="N587" s="31"/>
      <c r="O587" s="31"/>
      <c r="P587" s="31"/>
      <c r="Q587" s="33"/>
      <c r="AE587" s="281"/>
      <c r="AF587" s="281"/>
      <c r="AT587" s="342"/>
      <c r="AU587" s="342"/>
    </row>
    <row r="588" spans="1:47" x14ac:dyDescent="0.2">
      <c r="A588" s="30"/>
      <c r="B588" s="30"/>
      <c r="C588" s="30"/>
      <c r="D588" s="30"/>
      <c r="E588" s="30"/>
      <c r="F588" s="31"/>
      <c r="G588" s="31"/>
      <c r="H588" s="32"/>
      <c r="I588" s="30"/>
      <c r="J588" s="31"/>
      <c r="K588" s="30"/>
      <c r="L588" s="30"/>
      <c r="M588" s="30"/>
      <c r="N588" s="31"/>
      <c r="O588" s="31"/>
      <c r="P588" s="31"/>
      <c r="Q588" s="33"/>
      <c r="AE588" s="281"/>
      <c r="AF588" s="281"/>
      <c r="AT588" s="342"/>
      <c r="AU588" s="342"/>
    </row>
    <row r="589" spans="1:47" x14ac:dyDescent="0.2">
      <c r="A589" s="30"/>
      <c r="B589" s="30"/>
      <c r="C589" s="30"/>
      <c r="D589" s="30"/>
      <c r="E589" s="30"/>
      <c r="F589" s="31"/>
      <c r="G589" s="31"/>
      <c r="H589" s="32"/>
      <c r="I589" s="30"/>
      <c r="J589" s="31"/>
      <c r="K589" s="30"/>
      <c r="L589" s="30"/>
      <c r="M589" s="30"/>
      <c r="N589" s="31"/>
      <c r="O589" s="31"/>
      <c r="P589" s="31"/>
      <c r="Q589" s="33"/>
      <c r="AE589" s="281"/>
      <c r="AF589" s="281"/>
      <c r="AT589" s="342"/>
      <c r="AU589" s="342"/>
    </row>
    <row r="590" spans="1:47" x14ac:dyDescent="0.2">
      <c r="A590" s="30"/>
      <c r="B590" s="30"/>
      <c r="C590" s="30"/>
      <c r="D590" s="30"/>
      <c r="E590" s="30"/>
      <c r="F590" s="31"/>
      <c r="G590" s="31"/>
      <c r="H590" s="32"/>
      <c r="I590" s="30"/>
      <c r="J590" s="31"/>
      <c r="K590" s="30"/>
      <c r="L590" s="30"/>
      <c r="M590" s="30"/>
      <c r="N590" s="31"/>
      <c r="O590" s="31"/>
      <c r="P590" s="31"/>
      <c r="Q590" s="33"/>
      <c r="AE590" s="281"/>
      <c r="AF590" s="281"/>
      <c r="AT590" s="342"/>
      <c r="AU590" s="342"/>
    </row>
    <row r="591" spans="1:47" x14ac:dyDescent="0.2">
      <c r="A591" s="30"/>
      <c r="B591" s="30"/>
      <c r="C591" s="30"/>
      <c r="D591" s="30"/>
      <c r="E591" s="30"/>
      <c r="F591" s="31"/>
      <c r="G591" s="31"/>
      <c r="H591" s="32"/>
      <c r="I591" s="30"/>
      <c r="J591" s="31"/>
      <c r="K591" s="30"/>
      <c r="L591" s="30"/>
      <c r="M591" s="30"/>
      <c r="N591" s="31"/>
      <c r="O591" s="31"/>
      <c r="P591" s="31"/>
      <c r="Q591" s="33"/>
      <c r="AE591" s="281"/>
      <c r="AF591" s="281"/>
      <c r="AT591" s="342"/>
      <c r="AU591" s="342"/>
    </row>
    <row r="592" spans="1:47" x14ac:dyDescent="0.2">
      <c r="A592" s="30"/>
      <c r="B592" s="30"/>
      <c r="C592" s="30"/>
      <c r="D592" s="30"/>
      <c r="E592" s="30"/>
      <c r="F592" s="31"/>
      <c r="G592" s="31"/>
      <c r="H592" s="32"/>
      <c r="I592" s="30"/>
      <c r="J592" s="31"/>
      <c r="K592" s="30"/>
      <c r="L592" s="30"/>
      <c r="M592" s="30"/>
      <c r="N592" s="31"/>
      <c r="O592" s="31"/>
      <c r="P592" s="31"/>
      <c r="Q592" s="33"/>
      <c r="AE592" s="281"/>
      <c r="AF592" s="281"/>
      <c r="AT592" s="342"/>
      <c r="AU592" s="342"/>
    </row>
    <row r="593" spans="1:47" x14ac:dyDescent="0.2">
      <c r="A593" s="30"/>
      <c r="B593" s="30"/>
      <c r="C593" s="30"/>
      <c r="D593" s="30"/>
      <c r="E593" s="30"/>
      <c r="F593" s="31"/>
      <c r="G593" s="31"/>
      <c r="H593" s="32"/>
      <c r="I593" s="30"/>
      <c r="J593" s="31"/>
      <c r="K593" s="30"/>
      <c r="L593" s="30"/>
      <c r="M593" s="30"/>
      <c r="N593" s="31"/>
      <c r="O593" s="31"/>
      <c r="P593" s="31"/>
      <c r="Q593" s="33"/>
      <c r="AE593" s="281"/>
      <c r="AF593" s="281"/>
      <c r="AT593" s="342"/>
      <c r="AU593" s="342"/>
    </row>
    <row r="594" spans="1:47" x14ac:dyDescent="0.2">
      <c r="A594" s="30"/>
      <c r="B594" s="30"/>
      <c r="C594" s="30"/>
      <c r="D594" s="30"/>
      <c r="E594" s="30"/>
      <c r="F594" s="31"/>
      <c r="G594" s="31"/>
      <c r="H594" s="32"/>
      <c r="I594" s="30"/>
      <c r="J594" s="31"/>
      <c r="K594" s="30"/>
      <c r="L594" s="30"/>
      <c r="M594" s="30"/>
      <c r="N594" s="31"/>
      <c r="O594" s="31"/>
      <c r="P594" s="31"/>
      <c r="Q594" s="33"/>
      <c r="AE594" s="281"/>
      <c r="AF594" s="281"/>
      <c r="AT594" s="342"/>
      <c r="AU594" s="342"/>
    </row>
    <row r="595" spans="1:47" x14ac:dyDescent="0.2">
      <c r="A595" s="30"/>
      <c r="B595" s="30"/>
      <c r="C595" s="30"/>
      <c r="D595" s="30"/>
      <c r="E595" s="30"/>
      <c r="F595" s="31"/>
      <c r="G595" s="31"/>
      <c r="H595" s="32"/>
      <c r="I595" s="30"/>
      <c r="J595" s="31"/>
      <c r="K595" s="30"/>
      <c r="L595" s="30"/>
      <c r="M595" s="30"/>
      <c r="N595" s="31"/>
      <c r="O595" s="31"/>
      <c r="P595" s="31"/>
      <c r="Q595" s="33"/>
      <c r="AE595" s="281"/>
      <c r="AF595" s="281"/>
      <c r="AT595" s="342"/>
      <c r="AU595" s="342"/>
    </row>
    <row r="596" spans="1:47" x14ac:dyDescent="0.2">
      <c r="A596" s="30"/>
      <c r="B596" s="30"/>
      <c r="C596" s="30"/>
      <c r="D596" s="30"/>
      <c r="E596" s="30"/>
      <c r="F596" s="31"/>
      <c r="G596" s="31"/>
      <c r="H596" s="32"/>
      <c r="I596" s="30"/>
      <c r="J596" s="31"/>
      <c r="K596" s="30"/>
      <c r="L596" s="30"/>
      <c r="M596" s="30"/>
      <c r="N596" s="31"/>
      <c r="O596" s="31"/>
      <c r="P596" s="31"/>
      <c r="Q596" s="33"/>
      <c r="AE596" s="281"/>
      <c r="AF596" s="281"/>
      <c r="AT596" s="342"/>
      <c r="AU596" s="342"/>
    </row>
    <row r="597" spans="1:47" x14ac:dyDescent="0.2">
      <c r="A597" s="30"/>
      <c r="B597" s="30"/>
      <c r="C597" s="30"/>
      <c r="D597" s="30"/>
      <c r="E597" s="30"/>
      <c r="F597" s="31"/>
      <c r="G597" s="31"/>
      <c r="H597" s="32"/>
      <c r="I597" s="30"/>
      <c r="J597" s="31"/>
      <c r="K597" s="30"/>
      <c r="L597" s="30"/>
      <c r="M597" s="30"/>
      <c r="N597" s="31"/>
      <c r="O597" s="31"/>
      <c r="P597" s="31"/>
      <c r="Q597" s="33"/>
      <c r="AE597" s="281"/>
      <c r="AF597" s="281"/>
      <c r="AT597" s="342"/>
      <c r="AU597" s="342"/>
    </row>
    <row r="598" spans="1:47" x14ac:dyDescent="0.2">
      <c r="A598" s="30"/>
      <c r="B598" s="30"/>
      <c r="C598" s="30"/>
      <c r="D598" s="30"/>
      <c r="E598" s="30"/>
      <c r="F598" s="31"/>
      <c r="G598" s="31"/>
      <c r="H598" s="32"/>
      <c r="I598" s="30"/>
      <c r="J598" s="31"/>
      <c r="K598" s="30"/>
      <c r="L598" s="30"/>
      <c r="M598" s="30"/>
      <c r="N598" s="31"/>
      <c r="O598" s="31"/>
      <c r="P598" s="31"/>
      <c r="Q598" s="33"/>
      <c r="AE598" s="281"/>
      <c r="AF598" s="281"/>
      <c r="AT598" s="342"/>
      <c r="AU598" s="342"/>
    </row>
    <row r="599" spans="1:47" x14ac:dyDescent="0.2">
      <c r="A599" s="30"/>
      <c r="B599" s="30"/>
      <c r="C599" s="30"/>
      <c r="D599" s="30"/>
      <c r="E599" s="30"/>
      <c r="F599" s="31"/>
      <c r="G599" s="31"/>
      <c r="H599" s="32"/>
      <c r="I599" s="30"/>
      <c r="J599" s="31"/>
      <c r="K599" s="30"/>
      <c r="L599" s="30"/>
      <c r="M599" s="30"/>
      <c r="N599" s="31"/>
      <c r="O599" s="31"/>
      <c r="P599" s="31"/>
      <c r="Q599" s="33"/>
      <c r="AE599" s="281"/>
      <c r="AF599" s="281"/>
      <c r="AT599" s="342"/>
      <c r="AU599" s="342"/>
    </row>
    <row r="600" spans="1:47" x14ac:dyDescent="0.2">
      <c r="A600" s="30"/>
      <c r="B600" s="30"/>
      <c r="C600" s="30"/>
      <c r="D600" s="30"/>
      <c r="E600" s="30"/>
      <c r="F600" s="31"/>
      <c r="G600" s="31"/>
      <c r="H600" s="32"/>
      <c r="I600" s="30"/>
      <c r="J600" s="31"/>
      <c r="K600" s="30"/>
      <c r="L600" s="30"/>
      <c r="M600" s="30"/>
      <c r="N600" s="31"/>
      <c r="O600" s="31"/>
      <c r="P600" s="31"/>
      <c r="Q600" s="33"/>
      <c r="AE600" s="281"/>
      <c r="AF600" s="281"/>
      <c r="AT600" s="342"/>
      <c r="AU600" s="342"/>
    </row>
    <row r="601" spans="1:47" x14ac:dyDescent="0.2">
      <c r="A601" s="30"/>
      <c r="B601" s="30"/>
      <c r="C601" s="30"/>
      <c r="D601" s="30"/>
      <c r="E601" s="30"/>
      <c r="F601" s="31"/>
      <c r="G601" s="31"/>
      <c r="H601" s="32"/>
      <c r="I601" s="30"/>
      <c r="J601" s="31"/>
      <c r="K601" s="30"/>
      <c r="L601" s="30"/>
      <c r="M601" s="30"/>
      <c r="N601" s="31"/>
      <c r="O601" s="31"/>
      <c r="P601" s="31"/>
      <c r="Q601" s="33"/>
      <c r="AE601" s="281"/>
      <c r="AF601" s="281"/>
      <c r="AT601" s="342"/>
      <c r="AU601" s="342"/>
    </row>
    <row r="602" spans="1:47" x14ac:dyDescent="0.2">
      <c r="A602" s="30"/>
      <c r="B602" s="30"/>
      <c r="C602" s="30"/>
      <c r="D602" s="30"/>
      <c r="E602" s="30"/>
      <c r="F602" s="31"/>
      <c r="G602" s="31"/>
      <c r="H602" s="32"/>
      <c r="I602" s="30"/>
      <c r="J602" s="31"/>
      <c r="K602" s="30"/>
      <c r="L602" s="30"/>
      <c r="M602" s="30"/>
      <c r="N602" s="31"/>
      <c r="O602" s="31"/>
      <c r="P602" s="31"/>
      <c r="Q602" s="33"/>
      <c r="AE602" s="281"/>
      <c r="AF602" s="281"/>
      <c r="AT602" s="342"/>
      <c r="AU602" s="342"/>
    </row>
    <row r="603" spans="1:47" x14ac:dyDescent="0.2">
      <c r="A603" s="30"/>
      <c r="B603" s="30"/>
      <c r="C603" s="30"/>
      <c r="D603" s="30"/>
      <c r="E603" s="30"/>
      <c r="F603" s="31"/>
      <c r="G603" s="31"/>
      <c r="H603" s="32"/>
      <c r="I603" s="30"/>
      <c r="J603" s="31"/>
      <c r="K603" s="30"/>
      <c r="L603" s="30"/>
      <c r="M603" s="30"/>
      <c r="N603" s="31"/>
      <c r="O603" s="31"/>
      <c r="P603" s="31"/>
      <c r="Q603" s="33"/>
      <c r="AE603" s="281"/>
      <c r="AF603" s="281"/>
      <c r="AT603" s="342"/>
      <c r="AU603" s="342"/>
    </row>
    <row r="604" spans="1:47" x14ac:dyDescent="0.2">
      <c r="A604" s="30"/>
      <c r="B604" s="30"/>
      <c r="C604" s="30"/>
      <c r="D604" s="30"/>
      <c r="E604" s="30"/>
      <c r="F604" s="31"/>
      <c r="G604" s="31"/>
      <c r="H604" s="32"/>
      <c r="I604" s="30"/>
      <c r="J604" s="31"/>
      <c r="K604" s="30"/>
      <c r="L604" s="30"/>
      <c r="M604" s="30"/>
      <c r="N604" s="31"/>
      <c r="O604" s="31"/>
      <c r="P604" s="31"/>
      <c r="Q604" s="33"/>
      <c r="AE604" s="281"/>
      <c r="AF604" s="281"/>
      <c r="AT604" s="342"/>
      <c r="AU604" s="342"/>
    </row>
    <row r="605" spans="1:47" x14ac:dyDescent="0.2">
      <c r="A605" s="30"/>
      <c r="B605" s="30"/>
      <c r="C605" s="30"/>
      <c r="D605" s="30"/>
      <c r="E605" s="30"/>
      <c r="F605" s="31"/>
      <c r="G605" s="31"/>
      <c r="H605" s="32"/>
      <c r="I605" s="30"/>
      <c r="J605" s="31"/>
      <c r="K605" s="30"/>
      <c r="L605" s="30"/>
      <c r="M605" s="30"/>
      <c r="N605" s="31"/>
      <c r="O605" s="31"/>
      <c r="P605" s="31"/>
      <c r="Q605" s="33"/>
      <c r="AE605" s="281"/>
      <c r="AF605" s="281"/>
      <c r="AT605" s="342"/>
      <c r="AU605" s="342"/>
    </row>
    <row r="606" spans="1:47" x14ac:dyDescent="0.2">
      <c r="A606" s="30"/>
      <c r="B606" s="30"/>
      <c r="C606" s="30"/>
      <c r="D606" s="30"/>
      <c r="E606" s="30"/>
      <c r="F606" s="31"/>
      <c r="G606" s="31"/>
      <c r="H606" s="32"/>
      <c r="I606" s="30"/>
      <c r="J606" s="31"/>
      <c r="K606" s="30"/>
      <c r="L606" s="30"/>
      <c r="M606" s="30"/>
      <c r="N606" s="31"/>
      <c r="O606" s="31"/>
      <c r="P606" s="31"/>
      <c r="Q606" s="33"/>
      <c r="AE606" s="281"/>
      <c r="AF606" s="281"/>
      <c r="AT606" s="342"/>
      <c r="AU606" s="342"/>
    </row>
    <row r="607" spans="1:47" x14ac:dyDescent="0.2">
      <c r="A607" s="30"/>
      <c r="B607" s="30"/>
      <c r="C607" s="30"/>
      <c r="D607" s="30"/>
      <c r="E607" s="30"/>
      <c r="F607" s="31"/>
      <c r="G607" s="31"/>
      <c r="H607" s="32"/>
      <c r="I607" s="30"/>
      <c r="J607" s="31"/>
      <c r="K607" s="30"/>
      <c r="L607" s="30"/>
      <c r="M607" s="30"/>
      <c r="N607" s="31"/>
      <c r="O607" s="31"/>
      <c r="P607" s="31"/>
      <c r="Q607" s="33"/>
      <c r="AE607" s="281"/>
      <c r="AF607" s="281"/>
      <c r="AT607" s="342"/>
      <c r="AU607" s="342"/>
    </row>
    <row r="608" spans="1:47" x14ac:dyDescent="0.2">
      <c r="A608" s="30"/>
      <c r="B608" s="30"/>
      <c r="C608" s="30"/>
      <c r="D608" s="30"/>
      <c r="E608" s="30"/>
      <c r="F608" s="31"/>
      <c r="G608" s="31"/>
      <c r="H608" s="32"/>
      <c r="I608" s="30"/>
      <c r="J608" s="31"/>
      <c r="K608" s="30"/>
      <c r="L608" s="30"/>
      <c r="M608" s="30"/>
      <c r="N608" s="31"/>
      <c r="O608" s="31"/>
      <c r="P608" s="31"/>
      <c r="Q608" s="33"/>
      <c r="AE608" s="281"/>
      <c r="AF608" s="281"/>
      <c r="AT608" s="342"/>
      <c r="AU608" s="342"/>
    </row>
    <row r="609" spans="1:47" x14ac:dyDescent="0.2">
      <c r="A609" s="30"/>
      <c r="B609" s="30"/>
      <c r="C609" s="30"/>
      <c r="D609" s="30"/>
      <c r="E609" s="30"/>
      <c r="F609" s="31"/>
      <c r="G609" s="31"/>
      <c r="H609" s="32"/>
      <c r="I609" s="30"/>
      <c r="J609" s="31"/>
      <c r="K609" s="30"/>
      <c r="L609" s="30"/>
      <c r="M609" s="30"/>
      <c r="N609" s="31"/>
      <c r="O609" s="31"/>
      <c r="P609" s="31"/>
      <c r="Q609" s="33"/>
      <c r="AE609" s="281"/>
      <c r="AF609" s="281"/>
      <c r="AT609" s="342"/>
      <c r="AU609" s="342"/>
    </row>
    <row r="610" spans="1:47" x14ac:dyDescent="0.2">
      <c r="A610" s="30"/>
      <c r="B610" s="30"/>
      <c r="C610" s="30"/>
      <c r="D610" s="30"/>
      <c r="E610" s="30"/>
      <c r="F610" s="31"/>
      <c r="G610" s="31"/>
      <c r="H610" s="32"/>
      <c r="I610" s="30"/>
      <c r="J610" s="31"/>
      <c r="K610" s="30"/>
      <c r="L610" s="30"/>
      <c r="M610" s="30"/>
      <c r="N610" s="31"/>
      <c r="O610" s="31"/>
      <c r="P610" s="31"/>
      <c r="Q610" s="33"/>
      <c r="AE610" s="281"/>
      <c r="AF610" s="281"/>
      <c r="AT610" s="342"/>
      <c r="AU610" s="342"/>
    </row>
    <row r="611" spans="1:47" x14ac:dyDescent="0.2">
      <c r="A611" s="30"/>
      <c r="B611" s="30"/>
      <c r="C611" s="30"/>
      <c r="D611" s="30"/>
      <c r="E611" s="30"/>
      <c r="F611" s="31"/>
      <c r="G611" s="31"/>
      <c r="H611" s="32"/>
      <c r="I611" s="30"/>
      <c r="J611" s="31"/>
      <c r="K611" s="30"/>
      <c r="L611" s="30"/>
      <c r="M611" s="30"/>
      <c r="N611" s="31"/>
      <c r="O611" s="31"/>
      <c r="P611" s="31"/>
      <c r="Q611" s="33"/>
      <c r="AE611" s="281"/>
      <c r="AF611" s="281"/>
      <c r="AT611" s="342"/>
      <c r="AU611" s="342"/>
    </row>
    <row r="612" spans="1:47" x14ac:dyDescent="0.2">
      <c r="A612" s="30"/>
      <c r="B612" s="30"/>
      <c r="C612" s="30"/>
      <c r="D612" s="30"/>
      <c r="E612" s="30"/>
      <c r="F612" s="31"/>
      <c r="G612" s="31"/>
      <c r="H612" s="32"/>
      <c r="I612" s="30"/>
      <c r="J612" s="31"/>
      <c r="K612" s="30"/>
      <c r="L612" s="30"/>
      <c r="M612" s="30"/>
      <c r="N612" s="31"/>
      <c r="O612" s="31"/>
      <c r="P612" s="31"/>
      <c r="Q612" s="33"/>
      <c r="AE612" s="281"/>
      <c r="AF612" s="281"/>
      <c r="AT612" s="342"/>
      <c r="AU612" s="342"/>
    </row>
    <row r="613" spans="1:47" x14ac:dyDescent="0.2">
      <c r="A613" s="30"/>
      <c r="B613" s="30"/>
      <c r="C613" s="30"/>
      <c r="D613" s="30"/>
      <c r="E613" s="30"/>
      <c r="F613" s="31"/>
      <c r="G613" s="31"/>
      <c r="H613" s="32"/>
      <c r="I613" s="30"/>
      <c r="J613" s="31"/>
      <c r="K613" s="30"/>
      <c r="L613" s="30"/>
      <c r="M613" s="30"/>
      <c r="N613" s="31"/>
      <c r="O613" s="31"/>
      <c r="P613" s="31"/>
      <c r="Q613" s="33"/>
      <c r="AE613" s="281"/>
      <c r="AF613" s="281"/>
      <c r="AT613" s="342"/>
      <c r="AU613" s="342"/>
    </row>
    <row r="614" spans="1:47" x14ac:dyDescent="0.2">
      <c r="A614" s="30"/>
      <c r="B614" s="30"/>
      <c r="C614" s="30"/>
      <c r="D614" s="30"/>
      <c r="E614" s="30"/>
      <c r="F614" s="31"/>
      <c r="G614" s="31"/>
      <c r="H614" s="32"/>
      <c r="I614" s="30"/>
      <c r="J614" s="31"/>
      <c r="K614" s="30"/>
      <c r="L614" s="30"/>
      <c r="M614" s="30"/>
      <c r="N614" s="31"/>
      <c r="O614" s="31"/>
      <c r="P614" s="31"/>
      <c r="Q614" s="33"/>
      <c r="AE614" s="281"/>
      <c r="AF614" s="281"/>
      <c r="AT614" s="342"/>
      <c r="AU614" s="342"/>
    </row>
    <row r="615" spans="1:47" x14ac:dyDescent="0.2">
      <c r="A615" s="30"/>
      <c r="B615" s="30"/>
      <c r="C615" s="30"/>
      <c r="D615" s="30"/>
      <c r="E615" s="30"/>
      <c r="F615" s="31"/>
      <c r="G615" s="31"/>
      <c r="H615" s="32"/>
      <c r="I615" s="30"/>
      <c r="J615" s="31"/>
      <c r="K615" s="30"/>
      <c r="L615" s="30"/>
      <c r="M615" s="30"/>
      <c r="N615" s="31"/>
      <c r="O615" s="31"/>
      <c r="P615" s="31"/>
      <c r="Q615" s="33"/>
      <c r="AE615" s="281"/>
      <c r="AF615" s="281"/>
      <c r="AT615" s="342"/>
      <c r="AU615" s="342"/>
    </row>
    <row r="616" spans="1:47" x14ac:dyDescent="0.2">
      <c r="A616" s="30"/>
      <c r="B616" s="30"/>
      <c r="C616" s="30"/>
      <c r="D616" s="30"/>
      <c r="E616" s="30"/>
      <c r="F616" s="31"/>
      <c r="G616" s="31"/>
      <c r="H616" s="32"/>
      <c r="I616" s="30"/>
      <c r="J616" s="31"/>
      <c r="K616" s="30"/>
      <c r="L616" s="30"/>
      <c r="M616" s="30"/>
      <c r="N616" s="31"/>
      <c r="O616" s="31"/>
      <c r="P616" s="31"/>
      <c r="Q616" s="33"/>
      <c r="AE616" s="281"/>
      <c r="AF616" s="281"/>
      <c r="AT616" s="342"/>
      <c r="AU616" s="342"/>
    </row>
    <row r="617" spans="1:47" x14ac:dyDescent="0.2">
      <c r="A617" s="30"/>
      <c r="B617" s="30"/>
      <c r="C617" s="30"/>
      <c r="D617" s="30"/>
      <c r="E617" s="30"/>
      <c r="F617" s="31"/>
      <c r="G617" s="31"/>
      <c r="H617" s="32"/>
      <c r="I617" s="30"/>
      <c r="J617" s="31"/>
      <c r="K617" s="30"/>
      <c r="L617" s="30"/>
      <c r="M617" s="30"/>
      <c r="N617" s="31"/>
      <c r="O617" s="31"/>
      <c r="P617" s="31"/>
      <c r="Q617" s="33"/>
      <c r="AE617" s="281"/>
      <c r="AF617" s="281"/>
      <c r="AT617" s="342"/>
      <c r="AU617" s="342"/>
    </row>
    <row r="618" spans="1:47" x14ac:dyDescent="0.2">
      <c r="A618" s="30"/>
      <c r="B618" s="30"/>
      <c r="C618" s="30"/>
      <c r="D618" s="30"/>
      <c r="E618" s="30"/>
      <c r="F618" s="31"/>
      <c r="G618" s="31"/>
      <c r="H618" s="32"/>
      <c r="I618" s="30"/>
      <c r="J618" s="31"/>
      <c r="K618" s="30"/>
      <c r="L618" s="30"/>
      <c r="M618" s="30"/>
      <c r="N618" s="31"/>
      <c r="O618" s="31"/>
      <c r="P618" s="31"/>
      <c r="Q618" s="33"/>
      <c r="AE618" s="281"/>
      <c r="AF618" s="281"/>
      <c r="AT618" s="342"/>
      <c r="AU618" s="342"/>
    </row>
    <row r="619" spans="1:47" x14ac:dyDescent="0.2">
      <c r="A619" s="30"/>
      <c r="B619" s="30"/>
      <c r="C619" s="30"/>
      <c r="D619" s="30"/>
      <c r="E619" s="30"/>
      <c r="F619" s="31"/>
      <c r="G619" s="31"/>
      <c r="H619" s="32"/>
      <c r="I619" s="30"/>
      <c r="J619" s="31"/>
      <c r="K619" s="30"/>
      <c r="L619" s="30"/>
      <c r="M619" s="30"/>
      <c r="N619" s="31"/>
      <c r="O619" s="31"/>
      <c r="P619" s="31"/>
      <c r="Q619" s="33"/>
      <c r="AE619" s="281"/>
      <c r="AF619" s="281"/>
      <c r="AT619" s="342"/>
      <c r="AU619" s="342"/>
    </row>
    <row r="620" spans="1:47" x14ac:dyDescent="0.2">
      <c r="A620" s="30"/>
      <c r="B620" s="30"/>
      <c r="C620" s="30"/>
      <c r="D620" s="30"/>
      <c r="E620" s="30"/>
      <c r="F620" s="31"/>
      <c r="G620" s="31"/>
      <c r="H620" s="32"/>
      <c r="I620" s="30"/>
      <c r="J620" s="31"/>
      <c r="K620" s="30"/>
      <c r="L620" s="30"/>
      <c r="M620" s="30"/>
      <c r="N620" s="31"/>
      <c r="O620" s="31"/>
      <c r="P620" s="31"/>
      <c r="Q620" s="33"/>
      <c r="AE620" s="281"/>
      <c r="AF620" s="281"/>
      <c r="AT620" s="342"/>
      <c r="AU620" s="342"/>
    </row>
    <row r="621" spans="1:47" x14ac:dyDescent="0.2">
      <c r="A621" s="30"/>
      <c r="B621" s="30"/>
      <c r="C621" s="30"/>
      <c r="D621" s="30"/>
      <c r="E621" s="30"/>
      <c r="F621" s="31"/>
      <c r="G621" s="31"/>
      <c r="H621" s="32"/>
      <c r="I621" s="30"/>
      <c r="J621" s="31"/>
      <c r="K621" s="30"/>
      <c r="L621" s="30"/>
      <c r="M621" s="30"/>
      <c r="N621" s="31"/>
      <c r="O621" s="31"/>
      <c r="P621" s="31"/>
      <c r="Q621" s="33"/>
      <c r="AE621" s="281"/>
      <c r="AF621" s="281"/>
      <c r="AT621" s="342"/>
      <c r="AU621" s="342"/>
    </row>
    <row r="622" spans="1:47" x14ac:dyDescent="0.2">
      <c r="A622" s="30"/>
      <c r="B622" s="30"/>
      <c r="C622" s="30"/>
      <c r="D622" s="30"/>
      <c r="E622" s="30"/>
      <c r="F622" s="31"/>
      <c r="G622" s="31"/>
      <c r="H622" s="32"/>
      <c r="I622" s="30"/>
      <c r="J622" s="31"/>
      <c r="K622" s="30"/>
      <c r="L622" s="30"/>
      <c r="M622" s="30"/>
      <c r="N622" s="31"/>
      <c r="O622" s="31"/>
      <c r="P622" s="31"/>
      <c r="Q622" s="33"/>
      <c r="AE622" s="281"/>
      <c r="AF622" s="281"/>
      <c r="AT622" s="342"/>
      <c r="AU622" s="342"/>
    </row>
    <row r="623" spans="1:47" x14ac:dyDescent="0.2">
      <c r="A623" s="30"/>
      <c r="B623" s="30"/>
      <c r="C623" s="30"/>
      <c r="D623" s="30"/>
      <c r="E623" s="30"/>
      <c r="F623" s="31"/>
      <c r="G623" s="31"/>
      <c r="H623" s="32"/>
      <c r="I623" s="30"/>
      <c r="J623" s="31"/>
      <c r="K623" s="30"/>
      <c r="L623" s="30"/>
      <c r="M623" s="30"/>
      <c r="N623" s="31"/>
      <c r="O623" s="31"/>
      <c r="P623" s="31"/>
      <c r="Q623" s="33"/>
      <c r="AE623" s="281"/>
      <c r="AF623" s="281"/>
      <c r="AT623" s="342"/>
      <c r="AU623" s="342"/>
    </row>
    <row r="624" spans="1:47" x14ac:dyDescent="0.2">
      <c r="A624" s="30"/>
      <c r="B624" s="30"/>
      <c r="C624" s="30"/>
      <c r="D624" s="30"/>
      <c r="E624" s="30"/>
      <c r="F624" s="31"/>
      <c r="G624" s="31"/>
      <c r="H624" s="32"/>
      <c r="I624" s="30"/>
      <c r="J624" s="31"/>
      <c r="K624" s="30"/>
      <c r="L624" s="30"/>
      <c r="M624" s="30"/>
      <c r="N624" s="31"/>
      <c r="O624" s="31"/>
      <c r="P624" s="31"/>
      <c r="Q624" s="33"/>
      <c r="AE624" s="281"/>
      <c r="AF624" s="281"/>
      <c r="AT624" s="342"/>
      <c r="AU624" s="342"/>
    </row>
    <row r="625" spans="1:47" x14ac:dyDescent="0.2">
      <c r="A625" s="30"/>
      <c r="B625" s="30"/>
      <c r="C625" s="30"/>
      <c r="D625" s="30"/>
      <c r="E625" s="30"/>
      <c r="F625" s="31"/>
      <c r="G625" s="31"/>
      <c r="H625" s="32"/>
      <c r="I625" s="30"/>
      <c r="J625" s="31"/>
      <c r="K625" s="30"/>
      <c r="L625" s="30"/>
      <c r="M625" s="30"/>
      <c r="N625" s="31"/>
      <c r="O625" s="31"/>
      <c r="P625" s="31"/>
      <c r="Q625" s="33"/>
      <c r="AE625" s="281"/>
      <c r="AF625" s="281"/>
      <c r="AT625" s="342"/>
      <c r="AU625" s="342"/>
    </row>
    <row r="626" spans="1:47" x14ac:dyDescent="0.2">
      <c r="A626" s="30"/>
      <c r="B626" s="30"/>
      <c r="C626" s="30"/>
      <c r="D626" s="30"/>
      <c r="E626" s="30"/>
      <c r="F626" s="31"/>
      <c r="G626" s="31"/>
      <c r="H626" s="32"/>
      <c r="I626" s="30"/>
      <c r="J626" s="31"/>
      <c r="K626" s="30"/>
      <c r="L626" s="30"/>
      <c r="M626" s="30"/>
      <c r="N626" s="31"/>
      <c r="O626" s="31"/>
      <c r="P626" s="31"/>
      <c r="Q626" s="33"/>
      <c r="AE626" s="281"/>
      <c r="AF626" s="281"/>
      <c r="AT626" s="342"/>
      <c r="AU626" s="342"/>
    </row>
    <row r="627" spans="1:47" x14ac:dyDescent="0.2">
      <c r="A627" s="30"/>
      <c r="B627" s="30"/>
      <c r="C627" s="30"/>
      <c r="D627" s="30"/>
      <c r="E627" s="30"/>
      <c r="F627" s="31"/>
      <c r="G627" s="31"/>
      <c r="H627" s="32"/>
      <c r="I627" s="30"/>
      <c r="J627" s="31"/>
      <c r="K627" s="30"/>
      <c r="L627" s="30"/>
      <c r="M627" s="30"/>
      <c r="N627" s="31"/>
      <c r="O627" s="31"/>
      <c r="P627" s="31"/>
      <c r="Q627" s="33"/>
      <c r="AE627" s="281"/>
      <c r="AF627" s="281"/>
      <c r="AT627" s="342"/>
      <c r="AU627" s="342"/>
    </row>
    <row r="628" spans="1:47" x14ac:dyDescent="0.2">
      <c r="A628" s="30"/>
      <c r="B628" s="30"/>
      <c r="C628" s="30"/>
      <c r="D628" s="30"/>
      <c r="E628" s="30"/>
      <c r="F628" s="31"/>
      <c r="G628" s="31"/>
      <c r="H628" s="32"/>
      <c r="I628" s="30"/>
      <c r="J628" s="31"/>
      <c r="K628" s="30"/>
      <c r="L628" s="30"/>
      <c r="M628" s="30"/>
      <c r="N628" s="31"/>
      <c r="O628" s="31"/>
      <c r="P628" s="31"/>
      <c r="Q628" s="33"/>
      <c r="AE628" s="281"/>
      <c r="AF628" s="281"/>
      <c r="AT628" s="342"/>
      <c r="AU628" s="342"/>
    </row>
    <row r="629" spans="1:47" x14ac:dyDescent="0.2">
      <c r="A629" s="30"/>
      <c r="B629" s="30"/>
      <c r="C629" s="30"/>
      <c r="D629" s="30"/>
      <c r="E629" s="30"/>
      <c r="F629" s="31"/>
      <c r="G629" s="31"/>
      <c r="H629" s="32"/>
      <c r="I629" s="30"/>
      <c r="J629" s="31"/>
      <c r="K629" s="30"/>
      <c r="L629" s="30"/>
      <c r="M629" s="30"/>
      <c r="N629" s="31"/>
      <c r="O629" s="31"/>
      <c r="P629" s="31"/>
      <c r="Q629" s="33"/>
      <c r="AE629" s="281"/>
      <c r="AF629" s="281"/>
      <c r="AT629" s="342"/>
      <c r="AU629" s="342"/>
    </row>
    <row r="630" spans="1:47" x14ac:dyDescent="0.2">
      <c r="A630" s="30"/>
      <c r="B630" s="30"/>
      <c r="C630" s="30"/>
      <c r="D630" s="30"/>
      <c r="E630" s="30"/>
      <c r="F630" s="31"/>
      <c r="G630" s="31"/>
      <c r="H630" s="32"/>
      <c r="I630" s="30"/>
      <c r="J630" s="31"/>
      <c r="K630" s="30"/>
      <c r="L630" s="30"/>
      <c r="M630" s="30"/>
      <c r="N630" s="31"/>
      <c r="O630" s="31"/>
      <c r="P630" s="31"/>
      <c r="Q630" s="33"/>
      <c r="AE630" s="281"/>
      <c r="AF630" s="281"/>
      <c r="AT630" s="342"/>
      <c r="AU630" s="342"/>
    </row>
    <row r="631" spans="1:47" x14ac:dyDescent="0.2">
      <c r="A631" s="30"/>
      <c r="B631" s="30"/>
      <c r="C631" s="30"/>
      <c r="D631" s="30"/>
      <c r="E631" s="30"/>
      <c r="F631" s="31"/>
      <c r="G631" s="31"/>
      <c r="H631" s="32"/>
      <c r="I631" s="30"/>
      <c r="J631" s="31"/>
      <c r="K631" s="30"/>
      <c r="L631" s="30"/>
      <c r="M631" s="30"/>
      <c r="N631" s="31"/>
      <c r="O631" s="31"/>
      <c r="P631" s="31"/>
      <c r="Q631" s="33"/>
      <c r="AE631" s="281"/>
      <c r="AF631" s="281"/>
      <c r="AT631" s="342"/>
      <c r="AU631" s="342"/>
    </row>
    <row r="632" spans="1:47" x14ac:dyDescent="0.2">
      <c r="A632" s="30"/>
      <c r="B632" s="30"/>
      <c r="C632" s="30"/>
      <c r="D632" s="30"/>
      <c r="E632" s="30"/>
      <c r="F632" s="31"/>
      <c r="G632" s="31"/>
      <c r="H632" s="32"/>
      <c r="I632" s="30"/>
      <c r="J632" s="31"/>
      <c r="K632" s="30"/>
      <c r="L632" s="30"/>
      <c r="M632" s="30"/>
      <c r="N632" s="31"/>
      <c r="O632" s="31"/>
      <c r="P632" s="31"/>
      <c r="Q632" s="33"/>
      <c r="AE632" s="281"/>
      <c r="AF632" s="281"/>
      <c r="AT632" s="342"/>
      <c r="AU632" s="342"/>
    </row>
    <row r="633" spans="1:47" x14ac:dyDescent="0.2">
      <c r="A633" s="30"/>
      <c r="B633" s="30"/>
      <c r="C633" s="30"/>
      <c r="D633" s="30"/>
      <c r="E633" s="30"/>
      <c r="F633" s="31"/>
      <c r="G633" s="31"/>
      <c r="H633" s="32"/>
      <c r="I633" s="30"/>
      <c r="J633" s="31"/>
      <c r="K633" s="30"/>
      <c r="L633" s="30"/>
      <c r="M633" s="30"/>
      <c r="N633" s="31"/>
      <c r="O633" s="31"/>
      <c r="P633" s="31"/>
      <c r="Q633" s="33"/>
      <c r="AE633" s="281"/>
      <c r="AF633" s="281"/>
      <c r="AT633" s="342"/>
      <c r="AU633" s="342"/>
    </row>
    <row r="634" spans="1:47" x14ac:dyDescent="0.2">
      <c r="A634" s="30"/>
      <c r="B634" s="30"/>
      <c r="C634" s="30"/>
      <c r="D634" s="30"/>
      <c r="E634" s="30"/>
      <c r="F634" s="31"/>
      <c r="G634" s="31"/>
      <c r="H634" s="32"/>
      <c r="I634" s="30"/>
      <c r="J634" s="31"/>
      <c r="K634" s="30"/>
      <c r="L634" s="30"/>
      <c r="M634" s="30"/>
      <c r="N634" s="31"/>
      <c r="O634" s="31"/>
      <c r="P634" s="31"/>
      <c r="Q634" s="33"/>
      <c r="AE634" s="281"/>
      <c r="AF634" s="281"/>
      <c r="AT634" s="342"/>
      <c r="AU634" s="342"/>
    </row>
    <row r="635" spans="1:47" x14ac:dyDescent="0.2">
      <c r="A635" s="30"/>
      <c r="B635" s="30"/>
      <c r="C635" s="30"/>
      <c r="D635" s="30"/>
      <c r="E635" s="30"/>
      <c r="F635" s="31"/>
      <c r="G635" s="31"/>
      <c r="H635" s="32"/>
      <c r="I635" s="30"/>
      <c r="J635" s="31"/>
      <c r="K635" s="30"/>
      <c r="L635" s="30"/>
      <c r="M635" s="30"/>
      <c r="N635" s="31"/>
      <c r="O635" s="31"/>
      <c r="P635" s="31"/>
      <c r="Q635" s="33"/>
      <c r="AE635" s="281"/>
      <c r="AF635" s="281"/>
      <c r="AT635" s="342"/>
      <c r="AU635" s="342"/>
    </row>
    <row r="636" spans="1:47" x14ac:dyDescent="0.2">
      <c r="A636" s="30"/>
      <c r="B636" s="30"/>
      <c r="C636" s="30"/>
      <c r="D636" s="30"/>
      <c r="E636" s="30"/>
      <c r="F636" s="31"/>
      <c r="G636" s="31"/>
      <c r="H636" s="32"/>
      <c r="I636" s="30"/>
      <c r="J636" s="31"/>
      <c r="K636" s="30"/>
      <c r="L636" s="30"/>
      <c r="M636" s="30"/>
      <c r="N636" s="31"/>
      <c r="O636" s="31"/>
      <c r="P636" s="31"/>
      <c r="Q636" s="33"/>
      <c r="AE636" s="281"/>
      <c r="AF636" s="281"/>
      <c r="AT636" s="342"/>
      <c r="AU636" s="342"/>
    </row>
    <row r="637" spans="1:47" x14ac:dyDescent="0.2">
      <c r="A637" s="30"/>
      <c r="B637" s="30"/>
      <c r="C637" s="30"/>
      <c r="D637" s="30"/>
      <c r="E637" s="30"/>
      <c r="F637" s="31"/>
      <c r="G637" s="31"/>
      <c r="H637" s="32"/>
      <c r="I637" s="30"/>
      <c r="J637" s="31"/>
      <c r="K637" s="30"/>
      <c r="L637" s="30"/>
      <c r="M637" s="30"/>
      <c r="N637" s="31"/>
      <c r="O637" s="31"/>
      <c r="P637" s="31"/>
      <c r="Q637" s="33"/>
      <c r="AE637" s="281"/>
      <c r="AF637" s="281"/>
      <c r="AT637" s="342"/>
      <c r="AU637" s="342"/>
    </row>
    <row r="638" spans="1:47" x14ac:dyDescent="0.2">
      <c r="A638" s="30"/>
      <c r="B638" s="30"/>
      <c r="C638" s="30"/>
      <c r="D638" s="30"/>
      <c r="E638" s="30"/>
      <c r="F638" s="31"/>
      <c r="G638" s="31"/>
      <c r="H638" s="32"/>
      <c r="I638" s="30"/>
      <c r="J638" s="31"/>
      <c r="K638" s="30"/>
      <c r="L638" s="30"/>
      <c r="M638" s="30"/>
      <c r="N638" s="31"/>
      <c r="O638" s="31"/>
      <c r="P638" s="31"/>
      <c r="Q638" s="33"/>
      <c r="AE638" s="281"/>
      <c r="AF638" s="281"/>
      <c r="AT638" s="342"/>
      <c r="AU638" s="342"/>
    </row>
    <row r="639" spans="1:47" x14ac:dyDescent="0.2">
      <c r="A639" s="30"/>
      <c r="B639" s="30"/>
      <c r="C639" s="30"/>
      <c r="D639" s="30"/>
      <c r="E639" s="30"/>
      <c r="F639" s="31"/>
      <c r="G639" s="31"/>
      <c r="H639" s="32"/>
      <c r="I639" s="30"/>
      <c r="J639" s="31"/>
      <c r="K639" s="30"/>
      <c r="L639" s="30"/>
      <c r="M639" s="30"/>
      <c r="N639" s="31"/>
      <c r="O639" s="31"/>
      <c r="P639" s="31"/>
      <c r="Q639" s="33"/>
      <c r="AE639" s="281"/>
      <c r="AF639" s="281"/>
      <c r="AT639" s="342"/>
      <c r="AU639" s="342"/>
    </row>
    <row r="640" spans="1:47" x14ac:dyDescent="0.2">
      <c r="A640" s="30"/>
      <c r="B640" s="30"/>
      <c r="C640" s="30"/>
      <c r="D640" s="30"/>
      <c r="E640" s="30"/>
      <c r="F640" s="31"/>
      <c r="G640" s="31"/>
      <c r="H640" s="32"/>
      <c r="I640" s="30"/>
      <c r="J640" s="31"/>
      <c r="K640" s="30"/>
      <c r="L640" s="30"/>
      <c r="M640" s="30"/>
      <c r="N640" s="31"/>
      <c r="O640" s="31"/>
      <c r="P640" s="31"/>
      <c r="Q640" s="33"/>
      <c r="AE640" s="281"/>
      <c r="AF640" s="281"/>
      <c r="AT640" s="342"/>
      <c r="AU640" s="342"/>
    </row>
    <row r="641" spans="1:47" x14ac:dyDescent="0.2">
      <c r="A641" s="30"/>
      <c r="B641" s="30"/>
      <c r="C641" s="30"/>
      <c r="D641" s="30"/>
      <c r="E641" s="30"/>
      <c r="F641" s="31"/>
      <c r="G641" s="31"/>
      <c r="H641" s="32"/>
      <c r="I641" s="30"/>
      <c r="J641" s="31"/>
      <c r="K641" s="30"/>
      <c r="L641" s="30"/>
      <c r="M641" s="30"/>
      <c r="N641" s="31"/>
      <c r="O641" s="31"/>
      <c r="P641" s="31"/>
      <c r="Q641" s="33"/>
      <c r="AE641" s="281"/>
      <c r="AF641" s="281"/>
      <c r="AT641" s="342"/>
      <c r="AU641" s="342"/>
    </row>
    <row r="642" spans="1:47" x14ac:dyDescent="0.2">
      <c r="A642" s="30"/>
      <c r="B642" s="30"/>
      <c r="C642" s="30"/>
      <c r="D642" s="30"/>
      <c r="E642" s="30"/>
      <c r="F642" s="31"/>
      <c r="G642" s="31"/>
      <c r="H642" s="32"/>
      <c r="I642" s="30"/>
      <c r="J642" s="31"/>
      <c r="K642" s="30"/>
      <c r="L642" s="30"/>
      <c r="M642" s="30"/>
      <c r="N642" s="31"/>
      <c r="O642" s="31"/>
      <c r="P642" s="31"/>
      <c r="Q642" s="33"/>
      <c r="AE642" s="281"/>
      <c r="AF642" s="281"/>
      <c r="AT642" s="342"/>
      <c r="AU642" s="342"/>
    </row>
    <row r="643" spans="1:47" x14ac:dyDescent="0.2">
      <c r="A643" s="30"/>
      <c r="B643" s="30"/>
      <c r="C643" s="30"/>
      <c r="D643" s="30"/>
      <c r="E643" s="30"/>
      <c r="F643" s="31"/>
      <c r="G643" s="31"/>
      <c r="H643" s="32"/>
      <c r="I643" s="30"/>
      <c r="J643" s="31"/>
      <c r="K643" s="30"/>
      <c r="L643" s="30"/>
      <c r="M643" s="30"/>
      <c r="N643" s="31"/>
      <c r="O643" s="31"/>
      <c r="P643" s="31"/>
      <c r="Q643" s="33"/>
      <c r="AE643" s="281"/>
      <c r="AF643" s="281"/>
      <c r="AT643" s="342"/>
      <c r="AU643" s="342"/>
    </row>
    <row r="644" spans="1:47" x14ac:dyDescent="0.2">
      <c r="A644" s="30"/>
      <c r="B644" s="30"/>
      <c r="C644" s="30"/>
      <c r="D644" s="30"/>
      <c r="E644" s="30"/>
      <c r="F644" s="31"/>
      <c r="G644" s="31"/>
      <c r="H644" s="32"/>
      <c r="I644" s="30"/>
      <c r="J644" s="31"/>
      <c r="K644" s="30"/>
      <c r="L644" s="30"/>
      <c r="M644" s="30"/>
      <c r="N644" s="31"/>
      <c r="O644" s="31"/>
      <c r="P644" s="31"/>
      <c r="Q644" s="33"/>
      <c r="AE644" s="281"/>
      <c r="AF644" s="281"/>
      <c r="AT644" s="342"/>
      <c r="AU644" s="342"/>
    </row>
    <row r="645" spans="1:47" x14ac:dyDescent="0.2">
      <c r="A645" s="30"/>
      <c r="B645" s="30"/>
      <c r="C645" s="30"/>
      <c r="D645" s="30"/>
      <c r="E645" s="30"/>
      <c r="F645" s="31"/>
      <c r="G645" s="31"/>
      <c r="H645" s="32"/>
      <c r="I645" s="30"/>
      <c r="J645" s="31"/>
      <c r="K645" s="30"/>
      <c r="L645" s="30"/>
      <c r="M645" s="30"/>
      <c r="N645" s="31"/>
      <c r="O645" s="31"/>
      <c r="P645" s="31"/>
      <c r="Q645" s="33"/>
      <c r="AE645" s="281"/>
      <c r="AF645" s="281"/>
      <c r="AT645" s="342"/>
      <c r="AU645" s="342"/>
    </row>
    <row r="646" spans="1:47" x14ac:dyDescent="0.2">
      <c r="A646" s="30"/>
      <c r="B646" s="30"/>
      <c r="C646" s="30"/>
      <c r="D646" s="30"/>
      <c r="E646" s="30"/>
      <c r="F646" s="31"/>
      <c r="G646" s="31"/>
      <c r="H646" s="32"/>
      <c r="I646" s="30"/>
      <c r="J646" s="31"/>
      <c r="K646" s="30"/>
      <c r="L646" s="30"/>
      <c r="M646" s="30"/>
      <c r="N646" s="31"/>
      <c r="O646" s="31"/>
      <c r="P646" s="31"/>
      <c r="Q646" s="33"/>
      <c r="AE646" s="281"/>
      <c r="AF646" s="281"/>
      <c r="AT646" s="342"/>
      <c r="AU646" s="342"/>
    </row>
    <row r="647" spans="1:47" x14ac:dyDescent="0.2">
      <c r="A647" s="30"/>
      <c r="B647" s="30"/>
      <c r="C647" s="30"/>
      <c r="D647" s="30"/>
      <c r="E647" s="30"/>
      <c r="F647" s="31"/>
      <c r="G647" s="31"/>
      <c r="H647" s="32"/>
      <c r="I647" s="30"/>
      <c r="J647" s="31"/>
      <c r="K647" s="30"/>
      <c r="L647" s="30"/>
      <c r="M647" s="30"/>
      <c r="N647" s="31"/>
      <c r="O647" s="31"/>
      <c r="P647" s="31"/>
      <c r="Q647" s="33"/>
      <c r="AE647" s="281"/>
      <c r="AF647" s="281"/>
      <c r="AT647" s="342"/>
      <c r="AU647" s="342"/>
    </row>
    <row r="648" spans="1:47" x14ac:dyDescent="0.2">
      <c r="A648" s="30"/>
      <c r="B648" s="30"/>
      <c r="C648" s="30"/>
      <c r="D648" s="30"/>
      <c r="E648" s="30"/>
      <c r="F648" s="31"/>
      <c r="G648" s="31"/>
      <c r="H648" s="32"/>
      <c r="I648" s="30"/>
      <c r="J648" s="31"/>
      <c r="K648" s="30"/>
      <c r="L648" s="30"/>
      <c r="M648" s="30"/>
      <c r="N648" s="31"/>
      <c r="O648" s="31"/>
      <c r="P648" s="31"/>
      <c r="Q648" s="33"/>
      <c r="AE648" s="281"/>
      <c r="AF648" s="281"/>
      <c r="AT648" s="342"/>
      <c r="AU648" s="342"/>
    </row>
    <row r="649" spans="1:47" x14ac:dyDescent="0.2">
      <c r="A649" s="30"/>
      <c r="B649" s="30"/>
      <c r="C649" s="30"/>
      <c r="D649" s="30"/>
      <c r="E649" s="30"/>
      <c r="F649" s="31"/>
      <c r="G649" s="31"/>
      <c r="H649" s="32"/>
      <c r="I649" s="30"/>
      <c r="J649" s="31"/>
      <c r="K649" s="30"/>
      <c r="L649" s="30"/>
      <c r="M649" s="30"/>
      <c r="N649" s="31"/>
      <c r="O649" s="31"/>
      <c r="P649" s="31"/>
      <c r="Q649" s="33"/>
      <c r="AE649" s="281"/>
      <c r="AF649" s="281"/>
      <c r="AT649" s="342"/>
      <c r="AU649" s="342"/>
    </row>
    <row r="650" spans="1:47" x14ac:dyDescent="0.2">
      <c r="A650" s="30"/>
      <c r="B650" s="30"/>
      <c r="C650" s="30"/>
      <c r="D650" s="30"/>
      <c r="E650" s="30"/>
      <c r="F650" s="31"/>
      <c r="G650" s="31"/>
      <c r="H650" s="32"/>
      <c r="I650" s="30"/>
      <c r="J650" s="31"/>
      <c r="K650" s="30"/>
      <c r="L650" s="30"/>
      <c r="M650" s="30"/>
      <c r="N650" s="31"/>
      <c r="O650" s="31"/>
      <c r="P650" s="31"/>
      <c r="Q650" s="33"/>
      <c r="AE650" s="281"/>
      <c r="AF650" s="281"/>
      <c r="AT650" s="342"/>
      <c r="AU650" s="342"/>
    </row>
    <row r="651" spans="1:47" x14ac:dyDescent="0.2">
      <c r="A651" s="30"/>
      <c r="B651" s="30"/>
      <c r="C651" s="30"/>
      <c r="D651" s="30"/>
      <c r="E651" s="30"/>
      <c r="F651" s="31"/>
      <c r="G651" s="31"/>
      <c r="H651" s="32"/>
      <c r="I651" s="30"/>
      <c r="J651" s="31"/>
      <c r="K651" s="30"/>
      <c r="L651" s="30"/>
      <c r="M651" s="30"/>
      <c r="N651" s="31"/>
      <c r="O651" s="31"/>
      <c r="P651" s="31"/>
      <c r="Q651" s="33"/>
      <c r="AE651" s="281"/>
      <c r="AF651" s="281"/>
      <c r="AT651" s="342"/>
      <c r="AU651" s="342"/>
    </row>
    <row r="652" spans="1:47" x14ac:dyDescent="0.2">
      <c r="A652" s="30"/>
      <c r="B652" s="30"/>
      <c r="C652" s="30"/>
      <c r="D652" s="30"/>
      <c r="E652" s="30"/>
      <c r="F652" s="31"/>
      <c r="G652" s="31"/>
      <c r="H652" s="32"/>
      <c r="I652" s="30"/>
      <c r="J652" s="31"/>
      <c r="K652" s="30"/>
      <c r="L652" s="30"/>
      <c r="M652" s="30"/>
      <c r="N652" s="31"/>
      <c r="O652" s="31"/>
      <c r="P652" s="31"/>
      <c r="Q652" s="33"/>
      <c r="AE652" s="281"/>
      <c r="AF652" s="281"/>
      <c r="AT652" s="342"/>
      <c r="AU652" s="342"/>
    </row>
    <row r="653" spans="1:47" x14ac:dyDescent="0.2">
      <c r="A653" s="30"/>
      <c r="B653" s="30"/>
      <c r="C653" s="30"/>
      <c r="D653" s="30"/>
      <c r="E653" s="30"/>
      <c r="F653" s="31"/>
      <c r="G653" s="31"/>
      <c r="H653" s="32"/>
      <c r="I653" s="30"/>
      <c r="J653" s="31"/>
      <c r="K653" s="30"/>
      <c r="L653" s="30"/>
      <c r="M653" s="30"/>
      <c r="N653" s="31"/>
      <c r="O653" s="31"/>
      <c r="P653" s="31"/>
      <c r="Q653" s="33"/>
      <c r="AE653" s="281"/>
      <c r="AF653" s="281"/>
      <c r="AT653" s="342"/>
      <c r="AU653" s="342"/>
    </row>
    <row r="654" spans="1:47" x14ac:dyDescent="0.2">
      <c r="A654" s="30"/>
      <c r="B654" s="30"/>
      <c r="C654" s="30"/>
      <c r="D654" s="30"/>
      <c r="E654" s="30"/>
      <c r="F654" s="31"/>
      <c r="G654" s="31"/>
      <c r="H654" s="32"/>
      <c r="I654" s="30"/>
      <c r="J654" s="31"/>
      <c r="K654" s="30"/>
      <c r="L654" s="30"/>
      <c r="M654" s="30"/>
      <c r="N654" s="31"/>
      <c r="O654" s="31"/>
      <c r="P654" s="31"/>
      <c r="Q654" s="33"/>
      <c r="AE654" s="281"/>
      <c r="AF654" s="281"/>
      <c r="AT654" s="342"/>
      <c r="AU654" s="342"/>
    </row>
    <row r="655" spans="1:47" x14ac:dyDescent="0.2">
      <c r="A655" s="30"/>
      <c r="B655" s="30"/>
      <c r="C655" s="30"/>
      <c r="D655" s="30"/>
      <c r="E655" s="30"/>
      <c r="F655" s="31"/>
      <c r="G655" s="31"/>
      <c r="H655" s="32"/>
      <c r="I655" s="30"/>
      <c r="J655" s="31"/>
      <c r="K655" s="30"/>
      <c r="L655" s="30"/>
      <c r="M655" s="30"/>
      <c r="N655" s="31"/>
      <c r="O655" s="31"/>
      <c r="P655" s="31"/>
      <c r="Q655" s="33"/>
      <c r="AE655" s="281"/>
      <c r="AF655" s="281"/>
      <c r="AT655" s="342"/>
      <c r="AU655" s="342"/>
    </row>
    <row r="656" spans="1:47" x14ac:dyDescent="0.2">
      <c r="A656" s="30"/>
      <c r="B656" s="30"/>
      <c r="C656" s="30"/>
      <c r="D656" s="30"/>
      <c r="E656" s="30"/>
      <c r="F656" s="31"/>
      <c r="G656" s="31"/>
      <c r="H656" s="32"/>
      <c r="I656" s="30"/>
      <c r="J656" s="31"/>
      <c r="K656" s="30"/>
      <c r="L656" s="30"/>
      <c r="M656" s="30"/>
      <c r="N656" s="31"/>
      <c r="O656" s="31"/>
      <c r="P656" s="31"/>
      <c r="Q656" s="33"/>
      <c r="AE656" s="281"/>
      <c r="AF656" s="281"/>
      <c r="AT656" s="342"/>
      <c r="AU656" s="342"/>
    </row>
    <row r="657" spans="1:47" x14ac:dyDescent="0.2">
      <c r="A657" s="30"/>
      <c r="B657" s="30"/>
      <c r="C657" s="30"/>
      <c r="D657" s="30"/>
      <c r="E657" s="30"/>
      <c r="F657" s="31"/>
      <c r="G657" s="31"/>
      <c r="H657" s="32"/>
      <c r="I657" s="30"/>
      <c r="J657" s="31"/>
      <c r="K657" s="30"/>
      <c r="L657" s="30"/>
      <c r="M657" s="30"/>
      <c r="N657" s="31"/>
      <c r="O657" s="31"/>
      <c r="P657" s="31"/>
      <c r="Q657" s="33"/>
      <c r="AE657" s="281"/>
      <c r="AF657" s="281"/>
      <c r="AT657" s="342"/>
      <c r="AU657" s="342"/>
    </row>
    <row r="658" spans="1:47" x14ac:dyDescent="0.2">
      <c r="A658" s="30"/>
      <c r="B658" s="30"/>
      <c r="C658" s="30"/>
      <c r="D658" s="30"/>
      <c r="E658" s="30"/>
      <c r="F658" s="31"/>
      <c r="G658" s="31"/>
      <c r="H658" s="32"/>
      <c r="I658" s="30"/>
      <c r="J658" s="31"/>
      <c r="K658" s="30"/>
      <c r="L658" s="30"/>
      <c r="M658" s="30"/>
      <c r="N658" s="31"/>
      <c r="O658" s="31"/>
      <c r="P658" s="31"/>
      <c r="Q658" s="33"/>
      <c r="AE658" s="281"/>
      <c r="AF658" s="281"/>
      <c r="AT658" s="342"/>
      <c r="AU658" s="342"/>
    </row>
    <row r="659" spans="1:47" x14ac:dyDescent="0.2">
      <c r="A659" s="30"/>
      <c r="B659" s="30"/>
      <c r="C659" s="30"/>
      <c r="D659" s="30"/>
      <c r="E659" s="30"/>
      <c r="F659" s="31"/>
      <c r="G659" s="31"/>
      <c r="H659" s="32"/>
      <c r="I659" s="30"/>
      <c r="J659" s="31"/>
      <c r="K659" s="30"/>
      <c r="L659" s="30"/>
      <c r="M659" s="30"/>
      <c r="N659" s="31"/>
      <c r="O659" s="31"/>
      <c r="P659" s="31"/>
      <c r="Q659" s="33"/>
      <c r="AE659" s="281"/>
      <c r="AF659" s="281"/>
      <c r="AT659" s="342"/>
      <c r="AU659" s="342"/>
    </row>
    <row r="660" spans="1:47" x14ac:dyDescent="0.2">
      <c r="A660" s="30"/>
      <c r="B660" s="30"/>
      <c r="C660" s="30"/>
      <c r="D660" s="30"/>
      <c r="E660" s="30"/>
      <c r="F660" s="31"/>
      <c r="G660" s="31"/>
      <c r="H660" s="32"/>
      <c r="I660" s="30"/>
      <c r="J660" s="31"/>
      <c r="K660" s="30"/>
      <c r="L660" s="30"/>
      <c r="M660" s="30"/>
      <c r="N660" s="31"/>
      <c r="O660" s="31"/>
      <c r="P660" s="31"/>
      <c r="Q660" s="33"/>
      <c r="AE660" s="281"/>
      <c r="AF660" s="281"/>
      <c r="AT660" s="342"/>
      <c r="AU660" s="342"/>
    </row>
    <row r="661" spans="1:47" x14ac:dyDescent="0.2">
      <c r="A661" s="30"/>
      <c r="B661" s="30"/>
      <c r="C661" s="30"/>
      <c r="D661" s="30"/>
      <c r="E661" s="30"/>
      <c r="F661" s="31"/>
      <c r="G661" s="31"/>
      <c r="H661" s="32"/>
      <c r="I661" s="30"/>
      <c r="J661" s="31"/>
      <c r="K661" s="30"/>
      <c r="L661" s="30"/>
      <c r="M661" s="30"/>
      <c r="N661" s="31"/>
      <c r="O661" s="31"/>
      <c r="P661" s="31"/>
      <c r="Q661" s="33"/>
      <c r="AE661" s="281"/>
      <c r="AF661" s="281"/>
      <c r="AT661" s="342"/>
      <c r="AU661" s="342"/>
    </row>
    <row r="662" spans="1:47" x14ac:dyDescent="0.2">
      <c r="A662" s="30"/>
      <c r="B662" s="30"/>
      <c r="C662" s="30"/>
      <c r="D662" s="30"/>
      <c r="E662" s="30"/>
      <c r="F662" s="31"/>
      <c r="G662" s="31"/>
      <c r="H662" s="32"/>
      <c r="I662" s="30"/>
      <c r="J662" s="31"/>
      <c r="K662" s="30"/>
      <c r="L662" s="30"/>
      <c r="M662" s="30"/>
      <c r="N662" s="31"/>
      <c r="O662" s="31"/>
      <c r="P662" s="31"/>
      <c r="Q662" s="33"/>
      <c r="AE662" s="281"/>
      <c r="AF662" s="281"/>
      <c r="AT662" s="342"/>
      <c r="AU662" s="342"/>
    </row>
    <row r="663" spans="1:47" x14ac:dyDescent="0.2">
      <c r="A663" s="30"/>
      <c r="B663" s="30"/>
      <c r="C663" s="30"/>
      <c r="D663" s="30"/>
      <c r="E663" s="30"/>
      <c r="F663" s="31"/>
      <c r="G663" s="31"/>
      <c r="H663" s="32"/>
      <c r="I663" s="30"/>
      <c r="J663" s="31"/>
      <c r="K663" s="30"/>
      <c r="L663" s="30"/>
      <c r="M663" s="30"/>
      <c r="N663" s="31"/>
      <c r="O663" s="31"/>
      <c r="P663" s="31"/>
      <c r="Q663" s="33"/>
      <c r="AE663" s="281"/>
      <c r="AF663" s="281"/>
      <c r="AT663" s="342"/>
      <c r="AU663" s="342"/>
    </row>
    <row r="664" spans="1:47" x14ac:dyDescent="0.2">
      <c r="A664" s="30"/>
      <c r="B664" s="30"/>
      <c r="C664" s="30"/>
      <c r="D664" s="30"/>
      <c r="E664" s="30"/>
      <c r="F664" s="31"/>
      <c r="G664" s="31"/>
      <c r="H664" s="32"/>
      <c r="I664" s="30"/>
      <c r="J664" s="31"/>
      <c r="K664" s="30"/>
      <c r="L664" s="30"/>
      <c r="M664" s="30"/>
      <c r="N664" s="31"/>
      <c r="O664" s="31"/>
      <c r="P664" s="31"/>
      <c r="Q664" s="33"/>
      <c r="AE664" s="281"/>
      <c r="AF664" s="281"/>
      <c r="AT664" s="342"/>
      <c r="AU664" s="342"/>
    </row>
    <row r="665" spans="1:47" x14ac:dyDescent="0.2">
      <c r="A665" s="30"/>
      <c r="B665" s="30"/>
      <c r="C665" s="30"/>
      <c r="D665" s="30"/>
      <c r="E665" s="30"/>
      <c r="F665" s="31"/>
      <c r="G665" s="31"/>
      <c r="H665" s="32"/>
      <c r="I665" s="30"/>
      <c r="J665" s="31"/>
      <c r="K665" s="30"/>
      <c r="L665" s="30"/>
      <c r="M665" s="30"/>
      <c r="N665" s="31"/>
      <c r="O665" s="31"/>
      <c r="P665" s="31"/>
      <c r="Q665" s="33"/>
      <c r="AE665" s="281"/>
      <c r="AF665" s="281"/>
      <c r="AT665" s="342"/>
      <c r="AU665" s="342"/>
    </row>
    <row r="666" spans="1:47" x14ac:dyDescent="0.2">
      <c r="A666" s="30"/>
      <c r="B666" s="30"/>
      <c r="C666" s="30"/>
      <c r="D666" s="30"/>
      <c r="E666" s="30"/>
      <c r="F666" s="31"/>
      <c r="G666" s="31"/>
      <c r="H666" s="32"/>
      <c r="I666" s="30"/>
      <c r="J666" s="31"/>
      <c r="K666" s="30"/>
      <c r="L666" s="30"/>
      <c r="M666" s="30"/>
      <c r="N666" s="31"/>
      <c r="O666" s="31"/>
      <c r="P666" s="31"/>
      <c r="Q666" s="33"/>
      <c r="AE666" s="281"/>
      <c r="AF666" s="281"/>
      <c r="AT666" s="342"/>
      <c r="AU666" s="342"/>
    </row>
    <row r="667" spans="1:47" x14ac:dyDescent="0.2">
      <c r="A667" s="30"/>
      <c r="B667" s="30"/>
      <c r="C667" s="30"/>
      <c r="D667" s="30"/>
      <c r="E667" s="30"/>
      <c r="F667" s="31"/>
      <c r="G667" s="31"/>
      <c r="H667" s="32"/>
      <c r="I667" s="30"/>
      <c r="J667" s="31"/>
      <c r="K667" s="30"/>
      <c r="L667" s="30"/>
      <c r="M667" s="30"/>
      <c r="N667" s="31"/>
      <c r="O667" s="31"/>
      <c r="P667" s="31"/>
      <c r="Q667" s="33"/>
      <c r="AE667" s="281"/>
      <c r="AF667" s="281"/>
      <c r="AT667" s="342"/>
      <c r="AU667" s="342"/>
    </row>
    <row r="668" spans="1:47" x14ac:dyDescent="0.2">
      <c r="A668" s="30"/>
      <c r="B668" s="30"/>
      <c r="C668" s="30"/>
      <c r="D668" s="30"/>
      <c r="E668" s="30"/>
      <c r="F668" s="31"/>
      <c r="G668" s="31"/>
      <c r="H668" s="32"/>
      <c r="I668" s="30"/>
      <c r="J668" s="31"/>
      <c r="K668" s="30"/>
      <c r="L668" s="30"/>
      <c r="M668" s="30"/>
      <c r="N668" s="31"/>
      <c r="O668" s="31"/>
      <c r="P668" s="31"/>
      <c r="Q668" s="33"/>
      <c r="AE668" s="281"/>
      <c r="AF668" s="281"/>
      <c r="AT668" s="342"/>
      <c r="AU668" s="342"/>
    </row>
    <row r="669" spans="1:47" x14ac:dyDescent="0.2">
      <c r="A669" s="30"/>
      <c r="B669" s="30"/>
      <c r="C669" s="30"/>
      <c r="D669" s="30"/>
      <c r="E669" s="30"/>
      <c r="F669" s="31"/>
      <c r="G669" s="31"/>
      <c r="H669" s="32"/>
      <c r="I669" s="30"/>
      <c r="J669" s="31"/>
      <c r="K669" s="30"/>
      <c r="L669" s="30"/>
      <c r="M669" s="30"/>
      <c r="N669" s="31"/>
      <c r="O669" s="31"/>
      <c r="P669" s="31"/>
      <c r="Q669" s="33"/>
      <c r="AE669" s="281"/>
      <c r="AF669" s="281"/>
      <c r="AT669" s="342"/>
      <c r="AU669" s="342"/>
    </row>
    <row r="670" spans="1:47" x14ac:dyDescent="0.2">
      <c r="A670" s="30"/>
      <c r="B670" s="30"/>
      <c r="C670" s="30"/>
      <c r="D670" s="30"/>
      <c r="E670" s="30"/>
      <c r="F670" s="31"/>
      <c r="G670" s="31"/>
      <c r="H670" s="32"/>
      <c r="I670" s="30"/>
      <c r="J670" s="31"/>
      <c r="K670" s="30"/>
      <c r="L670" s="30"/>
      <c r="M670" s="30"/>
      <c r="N670" s="31"/>
      <c r="O670" s="31"/>
      <c r="P670" s="31"/>
      <c r="Q670" s="33"/>
      <c r="AE670" s="281"/>
      <c r="AF670" s="281"/>
      <c r="AT670" s="342"/>
      <c r="AU670" s="342"/>
    </row>
    <row r="671" spans="1:47" x14ac:dyDescent="0.2">
      <c r="A671" s="30"/>
      <c r="B671" s="30"/>
      <c r="C671" s="30"/>
      <c r="D671" s="30"/>
      <c r="E671" s="30"/>
      <c r="F671" s="31"/>
      <c r="G671" s="31"/>
      <c r="H671" s="32"/>
      <c r="I671" s="30"/>
      <c r="J671" s="31"/>
      <c r="K671" s="30"/>
      <c r="L671" s="30"/>
      <c r="M671" s="30"/>
      <c r="N671" s="31"/>
      <c r="O671" s="31"/>
      <c r="P671" s="31"/>
      <c r="Q671" s="33"/>
      <c r="AE671" s="281"/>
      <c r="AF671" s="281"/>
      <c r="AT671" s="342"/>
      <c r="AU671" s="342"/>
    </row>
    <row r="672" spans="1:47" x14ac:dyDescent="0.2">
      <c r="A672" s="30"/>
      <c r="B672" s="30"/>
      <c r="C672" s="30"/>
      <c r="D672" s="30"/>
      <c r="E672" s="30"/>
      <c r="F672" s="31"/>
      <c r="G672" s="31"/>
      <c r="H672" s="32"/>
      <c r="I672" s="30"/>
      <c r="J672" s="31"/>
      <c r="K672" s="30"/>
      <c r="L672" s="30"/>
      <c r="M672" s="30"/>
      <c r="N672" s="31"/>
      <c r="O672" s="31"/>
      <c r="P672" s="31"/>
      <c r="Q672" s="33"/>
      <c r="AE672" s="281"/>
      <c r="AF672" s="281"/>
      <c r="AT672" s="342"/>
      <c r="AU672" s="342"/>
    </row>
    <row r="673" spans="1:47" x14ac:dyDescent="0.2">
      <c r="A673" s="30"/>
      <c r="B673" s="30"/>
      <c r="C673" s="30"/>
      <c r="D673" s="30"/>
      <c r="E673" s="30"/>
      <c r="F673" s="31"/>
      <c r="G673" s="31"/>
      <c r="H673" s="32"/>
      <c r="I673" s="30"/>
      <c r="J673" s="31"/>
      <c r="K673" s="30"/>
      <c r="L673" s="30"/>
      <c r="M673" s="30"/>
      <c r="N673" s="31"/>
      <c r="O673" s="31"/>
      <c r="P673" s="31"/>
      <c r="Q673" s="33"/>
      <c r="AE673" s="281"/>
      <c r="AF673" s="281"/>
      <c r="AT673" s="342"/>
      <c r="AU673" s="342"/>
    </row>
    <row r="674" spans="1:47" x14ac:dyDescent="0.2">
      <c r="A674" s="30"/>
      <c r="B674" s="30"/>
      <c r="C674" s="30"/>
      <c r="D674" s="30"/>
      <c r="E674" s="30"/>
      <c r="F674" s="31"/>
      <c r="G674" s="31"/>
      <c r="H674" s="32"/>
      <c r="I674" s="30"/>
      <c r="J674" s="31"/>
      <c r="K674" s="30"/>
      <c r="L674" s="30"/>
      <c r="M674" s="30"/>
      <c r="N674" s="31"/>
      <c r="O674" s="31"/>
      <c r="P674" s="31"/>
      <c r="Q674" s="33"/>
      <c r="AE674" s="281"/>
      <c r="AF674" s="281"/>
      <c r="AT674" s="342"/>
      <c r="AU674" s="342"/>
    </row>
    <row r="675" spans="1:47" x14ac:dyDescent="0.2">
      <c r="A675" s="30"/>
      <c r="B675" s="30"/>
      <c r="C675" s="30"/>
      <c r="D675" s="30"/>
      <c r="E675" s="30"/>
      <c r="F675" s="31"/>
      <c r="G675" s="31"/>
      <c r="H675" s="32"/>
      <c r="I675" s="30"/>
      <c r="J675" s="31"/>
      <c r="K675" s="30"/>
      <c r="L675" s="30"/>
      <c r="M675" s="30"/>
      <c r="N675" s="31"/>
      <c r="O675" s="31"/>
      <c r="P675" s="31"/>
      <c r="Q675" s="33"/>
      <c r="AE675" s="281"/>
      <c r="AF675" s="281"/>
      <c r="AT675" s="342"/>
      <c r="AU675" s="342"/>
    </row>
    <row r="676" spans="1:47" x14ac:dyDescent="0.2">
      <c r="A676" s="30"/>
      <c r="B676" s="30"/>
      <c r="C676" s="30"/>
      <c r="D676" s="30"/>
      <c r="E676" s="30"/>
      <c r="F676" s="31"/>
      <c r="G676" s="31"/>
      <c r="H676" s="32"/>
      <c r="I676" s="30"/>
      <c r="J676" s="31"/>
      <c r="K676" s="30"/>
      <c r="L676" s="30"/>
      <c r="M676" s="30"/>
      <c r="N676" s="31"/>
      <c r="O676" s="31"/>
      <c r="P676" s="31"/>
      <c r="Q676" s="33"/>
      <c r="AE676" s="281"/>
      <c r="AF676" s="281"/>
      <c r="AT676" s="342"/>
      <c r="AU676" s="342"/>
    </row>
    <row r="677" spans="1:47" x14ac:dyDescent="0.2">
      <c r="A677" s="30"/>
      <c r="B677" s="30"/>
      <c r="C677" s="30"/>
      <c r="D677" s="30"/>
      <c r="E677" s="30"/>
      <c r="F677" s="31"/>
      <c r="G677" s="31"/>
      <c r="H677" s="32"/>
      <c r="I677" s="30"/>
      <c r="J677" s="31"/>
      <c r="K677" s="30"/>
      <c r="L677" s="30"/>
      <c r="M677" s="30"/>
      <c r="N677" s="31"/>
      <c r="O677" s="31"/>
      <c r="P677" s="31"/>
      <c r="Q677" s="33"/>
      <c r="AE677" s="281"/>
      <c r="AF677" s="281"/>
      <c r="AT677" s="342"/>
      <c r="AU677" s="342"/>
    </row>
    <row r="678" spans="1:47" x14ac:dyDescent="0.2">
      <c r="A678" s="30"/>
      <c r="B678" s="30"/>
      <c r="C678" s="30"/>
      <c r="D678" s="30"/>
      <c r="E678" s="30"/>
      <c r="F678" s="31"/>
      <c r="G678" s="31"/>
      <c r="H678" s="32"/>
      <c r="I678" s="30"/>
      <c r="J678" s="31"/>
      <c r="K678" s="30"/>
      <c r="L678" s="30"/>
      <c r="M678" s="30"/>
      <c r="N678" s="31"/>
      <c r="O678" s="31"/>
      <c r="P678" s="31"/>
      <c r="Q678" s="33"/>
      <c r="AE678" s="281"/>
      <c r="AF678" s="281"/>
      <c r="AT678" s="342"/>
      <c r="AU678" s="342"/>
    </row>
    <row r="679" spans="1:47" x14ac:dyDescent="0.2">
      <c r="A679" s="30"/>
      <c r="B679" s="30"/>
      <c r="C679" s="30"/>
      <c r="D679" s="30"/>
      <c r="E679" s="30"/>
      <c r="F679" s="31"/>
      <c r="G679" s="31"/>
      <c r="H679" s="32"/>
      <c r="I679" s="30"/>
      <c r="J679" s="31"/>
      <c r="K679" s="30"/>
      <c r="L679" s="30"/>
      <c r="M679" s="30"/>
      <c r="N679" s="31"/>
      <c r="O679" s="31"/>
      <c r="P679" s="31"/>
      <c r="Q679" s="33"/>
      <c r="AE679" s="281"/>
      <c r="AF679" s="281"/>
      <c r="AT679" s="342"/>
      <c r="AU679" s="342"/>
    </row>
    <row r="680" spans="1:47" x14ac:dyDescent="0.2">
      <c r="A680" s="30"/>
      <c r="B680" s="30"/>
      <c r="C680" s="30"/>
      <c r="D680" s="30"/>
      <c r="E680" s="30"/>
      <c r="F680" s="31"/>
      <c r="G680" s="31"/>
      <c r="H680" s="32"/>
      <c r="I680" s="30"/>
      <c r="J680" s="31"/>
      <c r="K680" s="30"/>
      <c r="L680" s="30"/>
      <c r="M680" s="30"/>
      <c r="N680" s="31"/>
      <c r="O680" s="31"/>
      <c r="P680" s="31"/>
      <c r="Q680" s="33"/>
      <c r="AE680" s="281"/>
      <c r="AF680" s="281"/>
      <c r="AT680" s="342"/>
      <c r="AU680" s="342"/>
    </row>
    <row r="681" spans="1:47" x14ac:dyDescent="0.2">
      <c r="A681" s="30"/>
      <c r="B681" s="30"/>
      <c r="C681" s="30"/>
      <c r="D681" s="30"/>
      <c r="E681" s="30"/>
      <c r="F681" s="31"/>
      <c r="G681" s="31"/>
      <c r="H681" s="32"/>
      <c r="I681" s="30"/>
      <c r="J681" s="31"/>
      <c r="K681" s="30"/>
      <c r="L681" s="30"/>
      <c r="M681" s="30"/>
      <c r="N681" s="31"/>
      <c r="O681" s="31"/>
      <c r="P681" s="31"/>
      <c r="Q681" s="33"/>
      <c r="AE681" s="281"/>
      <c r="AF681" s="281"/>
      <c r="AT681" s="342"/>
      <c r="AU681" s="342"/>
    </row>
    <row r="682" spans="1:47" x14ac:dyDescent="0.2">
      <c r="A682" s="30"/>
      <c r="B682" s="30"/>
      <c r="C682" s="30"/>
      <c r="D682" s="30"/>
      <c r="E682" s="30"/>
      <c r="F682" s="31"/>
      <c r="G682" s="31"/>
      <c r="H682" s="32"/>
      <c r="I682" s="30"/>
      <c r="J682" s="31"/>
      <c r="K682" s="30"/>
      <c r="L682" s="30"/>
      <c r="M682" s="30"/>
      <c r="N682" s="31"/>
      <c r="O682" s="31"/>
      <c r="P682" s="31"/>
      <c r="Q682" s="33"/>
      <c r="AE682" s="281"/>
      <c r="AF682" s="281"/>
      <c r="AT682" s="342"/>
      <c r="AU682" s="342"/>
    </row>
    <row r="683" spans="1:47" x14ac:dyDescent="0.2">
      <c r="A683" s="30"/>
      <c r="B683" s="30"/>
      <c r="C683" s="30"/>
      <c r="D683" s="30"/>
      <c r="E683" s="30"/>
      <c r="F683" s="31"/>
      <c r="G683" s="31"/>
      <c r="H683" s="32"/>
      <c r="I683" s="30"/>
      <c r="J683" s="31"/>
      <c r="K683" s="30"/>
      <c r="L683" s="30"/>
      <c r="M683" s="30"/>
      <c r="N683" s="31"/>
      <c r="O683" s="31"/>
      <c r="P683" s="31"/>
      <c r="Q683" s="33"/>
      <c r="AE683" s="281"/>
      <c r="AF683" s="281"/>
      <c r="AT683" s="342"/>
      <c r="AU683" s="342"/>
    </row>
    <row r="684" spans="1:47" x14ac:dyDescent="0.2">
      <c r="A684" s="30"/>
      <c r="B684" s="30"/>
      <c r="C684" s="30"/>
      <c r="D684" s="30"/>
      <c r="E684" s="30"/>
      <c r="F684" s="31"/>
      <c r="G684" s="31"/>
      <c r="H684" s="32"/>
      <c r="I684" s="30"/>
      <c r="J684" s="31"/>
      <c r="K684" s="30"/>
      <c r="L684" s="30"/>
      <c r="M684" s="30"/>
      <c r="N684" s="31"/>
      <c r="O684" s="31"/>
      <c r="P684" s="31"/>
      <c r="Q684" s="33"/>
      <c r="AE684" s="281"/>
      <c r="AF684" s="281"/>
      <c r="AT684" s="342"/>
      <c r="AU684" s="342"/>
    </row>
    <row r="685" spans="1:47" x14ac:dyDescent="0.2">
      <c r="A685" s="30"/>
      <c r="B685" s="30"/>
      <c r="C685" s="30"/>
      <c r="D685" s="30"/>
      <c r="E685" s="30"/>
      <c r="F685" s="31"/>
      <c r="G685" s="31"/>
      <c r="H685" s="32"/>
      <c r="I685" s="30"/>
      <c r="J685" s="31"/>
      <c r="K685" s="30"/>
      <c r="L685" s="30"/>
      <c r="M685" s="30"/>
      <c r="N685" s="31"/>
      <c r="O685" s="31"/>
      <c r="P685" s="31"/>
      <c r="Q685" s="33"/>
      <c r="AE685" s="281"/>
      <c r="AF685" s="281"/>
      <c r="AT685" s="342"/>
      <c r="AU685" s="342"/>
    </row>
    <row r="686" spans="1:47" x14ac:dyDescent="0.2">
      <c r="A686" s="30"/>
      <c r="B686" s="30"/>
      <c r="C686" s="30"/>
      <c r="D686" s="30"/>
      <c r="E686" s="30"/>
      <c r="F686" s="31"/>
      <c r="G686" s="31"/>
      <c r="H686" s="32"/>
      <c r="I686" s="30"/>
      <c r="J686" s="31"/>
      <c r="K686" s="30"/>
      <c r="L686" s="30"/>
      <c r="M686" s="30"/>
      <c r="N686" s="31"/>
      <c r="O686" s="31"/>
      <c r="P686" s="31"/>
      <c r="Q686" s="33"/>
      <c r="AE686" s="281"/>
      <c r="AF686" s="281"/>
      <c r="AT686" s="342"/>
      <c r="AU686" s="342"/>
    </row>
    <row r="687" spans="1:47" x14ac:dyDescent="0.2">
      <c r="A687" s="30"/>
      <c r="B687" s="30"/>
      <c r="C687" s="30"/>
      <c r="D687" s="30"/>
      <c r="E687" s="30"/>
      <c r="F687" s="31"/>
      <c r="G687" s="31"/>
      <c r="H687" s="32"/>
      <c r="I687" s="30"/>
      <c r="J687" s="31"/>
      <c r="K687" s="30"/>
      <c r="L687" s="30"/>
      <c r="M687" s="30"/>
      <c r="N687" s="31"/>
      <c r="O687" s="31"/>
      <c r="P687" s="31"/>
      <c r="Q687" s="33"/>
      <c r="AE687" s="281"/>
      <c r="AF687" s="281"/>
      <c r="AT687" s="342"/>
      <c r="AU687" s="342"/>
    </row>
    <row r="688" spans="1:47" x14ac:dyDescent="0.2">
      <c r="A688" s="30"/>
      <c r="B688" s="30"/>
      <c r="C688" s="30"/>
      <c r="D688" s="30"/>
      <c r="E688" s="30"/>
      <c r="F688" s="31"/>
      <c r="G688" s="31"/>
      <c r="H688" s="32"/>
      <c r="I688" s="30"/>
      <c r="J688" s="31"/>
      <c r="K688" s="30"/>
      <c r="L688" s="30"/>
      <c r="M688" s="30"/>
      <c r="N688" s="31"/>
      <c r="O688" s="31"/>
      <c r="P688" s="31"/>
      <c r="Q688" s="33"/>
      <c r="AE688" s="281"/>
      <c r="AF688" s="281"/>
      <c r="AT688" s="342"/>
      <c r="AU688" s="342"/>
    </row>
    <row r="689" spans="1:47" x14ac:dyDescent="0.2">
      <c r="A689" s="30"/>
      <c r="B689" s="30"/>
      <c r="C689" s="30"/>
      <c r="D689" s="30"/>
      <c r="E689" s="30"/>
      <c r="F689" s="31"/>
      <c r="G689" s="31"/>
      <c r="H689" s="32"/>
      <c r="I689" s="30"/>
      <c r="J689" s="31"/>
      <c r="K689" s="30"/>
      <c r="L689" s="30"/>
      <c r="M689" s="30"/>
      <c r="N689" s="31"/>
      <c r="O689" s="31"/>
      <c r="P689" s="31"/>
      <c r="Q689" s="33"/>
      <c r="AE689" s="281"/>
      <c r="AF689" s="281"/>
      <c r="AT689" s="342"/>
      <c r="AU689" s="342"/>
    </row>
    <row r="690" spans="1:47" x14ac:dyDescent="0.2">
      <c r="A690" s="30"/>
      <c r="B690" s="30"/>
      <c r="C690" s="30"/>
      <c r="D690" s="30"/>
      <c r="E690" s="30"/>
      <c r="F690" s="31"/>
      <c r="G690" s="31"/>
      <c r="H690" s="32"/>
      <c r="I690" s="30"/>
      <c r="J690" s="31"/>
      <c r="K690" s="30"/>
      <c r="L690" s="30"/>
      <c r="M690" s="30"/>
      <c r="N690" s="31"/>
      <c r="O690" s="31"/>
      <c r="P690" s="31"/>
      <c r="Q690" s="33"/>
      <c r="AE690" s="281"/>
      <c r="AF690" s="281"/>
      <c r="AT690" s="342"/>
      <c r="AU690" s="342"/>
    </row>
    <row r="691" spans="1:47" x14ac:dyDescent="0.2">
      <c r="A691" s="30"/>
      <c r="B691" s="30"/>
      <c r="C691" s="30"/>
      <c r="D691" s="30"/>
      <c r="E691" s="30"/>
      <c r="F691" s="31"/>
      <c r="G691" s="31"/>
      <c r="H691" s="32"/>
      <c r="I691" s="30"/>
      <c r="J691" s="31"/>
      <c r="K691" s="30"/>
      <c r="L691" s="30"/>
      <c r="M691" s="30"/>
      <c r="N691" s="31"/>
      <c r="O691" s="31"/>
      <c r="P691" s="31"/>
      <c r="Q691" s="33"/>
      <c r="AE691" s="281"/>
      <c r="AF691" s="281"/>
      <c r="AT691" s="342"/>
      <c r="AU691" s="342"/>
    </row>
    <row r="692" spans="1:47" x14ac:dyDescent="0.2">
      <c r="A692" s="30"/>
      <c r="B692" s="30"/>
      <c r="C692" s="30"/>
      <c r="D692" s="30"/>
      <c r="E692" s="30"/>
      <c r="F692" s="31"/>
      <c r="G692" s="31"/>
      <c r="H692" s="32"/>
      <c r="I692" s="30"/>
      <c r="J692" s="31"/>
      <c r="K692" s="30"/>
      <c r="L692" s="30"/>
      <c r="M692" s="30"/>
      <c r="N692" s="31"/>
      <c r="O692" s="31"/>
      <c r="P692" s="31"/>
      <c r="Q692" s="33"/>
      <c r="AE692" s="281"/>
      <c r="AF692" s="281"/>
      <c r="AT692" s="342"/>
      <c r="AU692" s="342"/>
    </row>
    <row r="693" spans="1:47" x14ac:dyDescent="0.2">
      <c r="A693" s="30"/>
      <c r="B693" s="30"/>
      <c r="C693" s="30"/>
      <c r="D693" s="30"/>
      <c r="E693" s="30"/>
      <c r="F693" s="31"/>
      <c r="G693" s="31"/>
      <c r="H693" s="32"/>
      <c r="I693" s="30"/>
      <c r="J693" s="31"/>
      <c r="K693" s="30"/>
      <c r="L693" s="30"/>
      <c r="M693" s="30"/>
      <c r="N693" s="31"/>
      <c r="O693" s="31"/>
      <c r="P693" s="31"/>
      <c r="Q693" s="33"/>
      <c r="AE693" s="281"/>
      <c r="AF693" s="281"/>
      <c r="AT693" s="342"/>
      <c r="AU693" s="342"/>
    </row>
    <row r="694" spans="1:47" x14ac:dyDescent="0.2">
      <c r="A694" s="30"/>
      <c r="B694" s="30"/>
      <c r="C694" s="30"/>
      <c r="D694" s="30"/>
      <c r="E694" s="30"/>
      <c r="F694" s="31"/>
      <c r="G694" s="31"/>
      <c r="H694" s="32"/>
      <c r="I694" s="30"/>
      <c r="J694" s="31"/>
      <c r="K694" s="30"/>
      <c r="L694" s="30"/>
      <c r="M694" s="30"/>
      <c r="N694" s="31"/>
      <c r="O694" s="31"/>
      <c r="P694" s="31"/>
      <c r="Q694" s="33"/>
      <c r="AE694" s="281"/>
      <c r="AF694" s="281"/>
      <c r="AT694" s="342"/>
      <c r="AU694" s="342"/>
    </row>
    <row r="695" spans="1:47" x14ac:dyDescent="0.2">
      <c r="A695" s="30"/>
      <c r="B695" s="30"/>
      <c r="C695" s="30"/>
      <c r="D695" s="30"/>
      <c r="E695" s="30"/>
      <c r="F695" s="31"/>
      <c r="G695" s="31"/>
      <c r="H695" s="32"/>
      <c r="I695" s="30"/>
      <c r="J695" s="31"/>
      <c r="K695" s="30"/>
      <c r="L695" s="30"/>
      <c r="M695" s="30"/>
      <c r="N695" s="31"/>
      <c r="O695" s="31"/>
      <c r="P695" s="31"/>
      <c r="Q695" s="33"/>
      <c r="AE695" s="281"/>
      <c r="AF695" s="281"/>
      <c r="AT695" s="342"/>
      <c r="AU695" s="342"/>
    </row>
    <row r="696" spans="1:47" x14ac:dyDescent="0.2">
      <c r="A696" s="30"/>
      <c r="B696" s="30"/>
      <c r="C696" s="30"/>
      <c r="D696" s="30"/>
      <c r="E696" s="30"/>
      <c r="F696" s="31"/>
      <c r="G696" s="31"/>
      <c r="H696" s="32"/>
      <c r="I696" s="30"/>
      <c r="J696" s="31"/>
      <c r="K696" s="30"/>
      <c r="L696" s="30"/>
      <c r="M696" s="30"/>
      <c r="N696" s="31"/>
      <c r="O696" s="31"/>
      <c r="P696" s="31"/>
      <c r="Q696" s="33"/>
      <c r="AE696" s="281"/>
      <c r="AF696" s="281"/>
      <c r="AT696" s="342"/>
      <c r="AU696" s="342"/>
    </row>
    <row r="697" spans="1:47" x14ac:dyDescent="0.2">
      <c r="A697" s="30"/>
      <c r="B697" s="30"/>
      <c r="C697" s="30"/>
      <c r="D697" s="30"/>
      <c r="E697" s="30"/>
      <c r="F697" s="31"/>
      <c r="G697" s="31"/>
      <c r="H697" s="32"/>
      <c r="I697" s="30"/>
      <c r="J697" s="31"/>
      <c r="K697" s="30"/>
      <c r="L697" s="30"/>
      <c r="M697" s="30"/>
      <c r="N697" s="31"/>
      <c r="O697" s="31"/>
      <c r="P697" s="31"/>
      <c r="Q697" s="33"/>
      <c r="AE697" s="281"/>
      <c r="AF697" s="281"/>
      <c r="AT697" s="342"/>
      <c r="AU697" s="342"/>
    </row>
    <row r="698" spans="1:47" x14ac:dyDescent="0.2">
      <c r="A698" s="30"/>
      <c r="B698" s="30"/>
      <c r="C698" s="30"/>
      <c r="D698" s="30"/>
      <c r="E698" s="30"/>
      <c r="F698" s="31"/>
      <c r="G698" s="31"/>
      <c r="H698" s="32"/>
      <c r="I698" s="30"/>
      <c r="J698" s="31"/>
      <c r="K698" s="30"/>
      <c r="L698" s="30"/>
      <c r="M698" s="30"/>
      <c r="N698" s="31"/>
      <c r="O698" s="31"/>
      <c r="P698" s="31"/>
      <c r="Q698" s="33"/>
      <c r="AE698" s="281"/>
      <c r="AF698" s="281"/>
      <c r="AT698" s="342"/>
      <c r="AU698" s="342"/>
    </row>
    <row r="699" spans="1:47" x14ac:dyDescent="0.2">
      <c r="A699" s="30"/>
      <c r="B699" s="30"/>
      <c r="C699" s="30"/>
      <c r="D699" s="30"/>
      <c r="E699" s="30"/>
      <c r="F699" s="31"/>
      <c r="G699" s="31"/>
      <c r="H699" s="32"/>
      <c r="I699" s="30"/>
      <c r="J699" s="31"/>
      <c r="K699" s="30"/>
      <c r="L699" s="30"/>
      <c r="M699" s="30"/>
      <c r="N699" s="31"/>
      <c r="O699" s="31"/>
      <c r="P699" s="31"/>
      <c r="Q699" s="33"/>
      <c r="AE699" s="281"/>
      <c r="AF699" s="281"/>
      <c r="AT699" s="342"/>
      <c r="AU699" s="342"/>
    </row>
    <row r="700" spans="1:47" x14ac:dyDescent="0.2">
      <c r="A700" s="30"/>
      <c r="B700" s="30"/>
      <c r="C700" s="30"/>
      <c r="D700" s="30"/>
      <c r="E700" s="30"/>
      <c r="F700" s="31"/>
      <c r="G700" s="31"/>
      <c r="H700" s="32"/>
      <c r="I700" s="30"/>
      <c r="J700" s="31"/>
      <c r="K700" s="30"/>
      <c r="L700" s="30"/>
      <c r="M700" s="30"/>
      <c r="N700" s="31"/>
      <c r="O700" s="31"/>
      <c r="P700" s="31"/>
      <c r="Q700" s="33"/>
      <c r="AE700" s="281"/>
      <c r="AF700" s="281"/>
      <c r="AT700" s="342"/>
      <c r="AU700" s="342"/>
    </row>
    <row r="701" spans="1:47" x14ac:dyDescent="0.2">
      <c r="A701" s="30"/>
      <c r="B701" s="30"/>
      <c r="C701" s="30"/>
      <c r="D701" s="30"/>
      <c r="E701" s="30"/>
      <c r="F701" s="31"/>
      <c r="G701" s="31"/>
      <c r="H701" s="32"/>
      <c r="I701" s="30"/>
      <c r="J701" s="31"/>
      <c r="K701" s="30"/>
      <c r="L701" s="30"/>
      <c r="M701" s="30"/>
      <c r="N701" s="31"/>
      <c r="O701" s="31"/>
      <c r="P701" s="31"/>
      <c r="Q701" s="33"/>
      <c r="AE701" s="281"/>
      <c r="AF701" s="281"/>
      <c r="AT701" s="342"/>
      <c r="AU701" s="342"/>
    </row>
    <row r="702" spans="1:47" x14ac:dyDescent="0.2">
      <c r="A702" s="30"/>
      <c r="B702" s="30"/>
      <c r="C702" s="30"/>
      <c r="D702" s="30"/>
      <c r="E702" s="30"/>
      <c r="F702" s="31"/>
      <c r="G702" s="31"/>
      <c r="H702" s="32"/>
      <c r="I702" s="30"/>
      <c r="J702" s="31"/>
      <c r="K702" s="30"/>
      <c r="L702" s="30"/>
      <c r="M702" s="30"/>
      <c r="N702" s="31"/>
      <c r="O702" s="31"/>
      <c r="P702" s="31"/>
      <c r="Q702" s="33"/>
      <c r="AE702" s="281"/>
      <c r="AF702" s="281"/>
      <c r="AT702" s="342"/>
      <c r="AU702" s="342"/>
    </row>
    <row r="703" spans="1:47" x14ac:dyDescent="0.2">
      <c r="A703" s="30"/>
      <c r="B703" s="30"/>
      <c r="C703" s="30"/>
      <c r="D703" s="30"/>
      <c r="E703" s="30"/>
      <c r="F703" s="31"/>
      <c r="G703" s="31"/>
      <c r="H703" s="32"/>
      <c r="I703" s="30"/>
      <c r="J703" s="31"/>
      <c r="K703" s="30"/>
      <c r="L703" s="30"/>
      <c r="M703" s="30"/>
      <c r="N703" s="31"/>
      <c r="O703" s="31"/>
      <c r="P703" s="31"/>
      <c r="Q703" s="33"/>
      <c r="AE703" s="281"/>
      <c r="AF703" s="281"/>
      <c r="AT703" s="342"/>
      <c r="AU703" s="342"/>
    </row>
    <row r="704" spans="1:47" x14ac:dyDescent="0.2">
      <c r="A704" s="30"/>
      <c r="B704" s="30"/>
      <c r="C704" s="30"/>
      <c r="D704" s="30"/>
      <c r="E704" s="30"/>
      <c r="F704" s="31"/>
      <c r="G704" s="31"/>
      <c r="H704" s="32"/>
      <c r="I704" s="30"/>
      <c r="J704" s="31"/>
      <c r="K704" s="30"/>
      <c r="L704" s="30"/>
      <c r="M704" s="30"/>
      <c r="N704" s="31"/>
      <c r="O704" s="31"/>
      <c r="P704" s="31"/>
      <c r="Q704" s="33"/>
      <c r="AE704" s="281"/>
      <c r="AF704" s="281"/>
      <c r="AT704" s="342"/>
      <c r="AU704" s="342"/>
    </row>
    <row r="705" spans="1:47" x14ac:dyDescent="0.2">
      <c r="A705" s="30"/>
      <c r="B705" s="30"/>
      <c r="C705" s="30"/>
      <c r="D705" s="30"/>
      <c r="E705" s="30"/>
      <c r="F705" s="31"/>
      <c r="G705" s="31"/>
      <c r="H705" s="32"/>
      <c r="I705" s="30"/>
      <c r="J705" s="31"/>
      <c r="K705" s="30"/>
      <c r="L705" s="30"/>
      <c r="M705" s="30"/>
      <c r="N705" s="31"/>
      <c r="O705" s="31"/>
      <c r="P705" s="31"/>
      <c r="Q705" s="33"/>
      <c r="AE705" s="281"/>
      <c r="AF705" s="281"/>
      <c r="AT705" s="342"/>
      <c r="AU705" s="342"/>
    </row>
    <row r="706" spans="1:47" x14ac:dyDescent="0.2">
      <c r="A706" s="30"/>
      <c r="B706" s="30"/>
      <c r="C706" s="30"/>
      <c r="D706" s="30"/>
      <c r="E706" s="30"/>
      <c r="F706" s="31"/>
      <c r="G706" s="31"/>
      <c r="H706" s="32"/>
      <c r="I706" s="30"/>
      <c r="J706" s="31"/>
      <c r="K706" s="30"/>
      <c r="L706" s="30"/>
      <c r="M706" s="30"/>
      <c r="N706" s="31"/>
      <c r="O706" s="31"/>
      <c r="P706" s="31"/>
      <c r="Q706" s="33"/>
      <c r="AE706" s="281"/>
      <c r="AF706" s="281"/>
      <c r="AT706" s="342"/>
      <c r="AU706" s="342"/>
    </row>
    <row r="707" spans="1:47" x14ac:dyDescent="0.2">
      <c r="A707" s="30"/>
      <c r="B707" s="30"/>
      <c r="C707" s="30"/>
      <c r="D707" s="30"/>
      <c r="E707" s="30"/>
      <c r="F707" s="31"/>
      <c r="G707" s="31"/>
      <c r="H707" s="32"/>
      <c r="I707" s="30"/>
      <c r="J707" s="31"/>
      <c r="K707" s="30"/>
      <c r="L707" s="30"/>
      <c r="M707" s="30"/>
      <c r="N707" s="31"/>
      <c r="O707" s="31"/>
      <c r="P707" s="31"/>
      <c r="Q707" s="33"/>
      <c r="AE707" s="281"/>
      <c r="AF707" s="281"/>
      <c r="AT707" s="342"/>
      <c r="AU707" s="342"/>
    </row>
    <row r="708" spans="1:47" x14ac:dyDescent="0.2">
      <c r="A708" s="30"/>
      <c r="B708" s="30"/>
      <c r="C708" s="30"/>
      <c r="D708" s="30"/>
      <c r="E708" s="30"/>
      <c r="F708" s="31"/>
      <c r="G708" s="31"/>
      <c r="H708" s="32"/>
      <c r="I708" s="30"/>
      <c r="J708" s="31"/>
      <c r="K708" s="30"/>
      <c r="L708" s="30"/>
      <c r="M708" s="30"/>
      <c r="N708" s="31"/>
      <c r="O708" s="31"/>
      <c r="P708" s="31"/>
      <c r="Q708" s="33"/>
      <c r="AE708" s="281"/>
      <c r="AF708" s="281"/>
      <c r="AT708" s="342"/>
      <c r="AU708" s="342"/>
    </row>
    <row r="709" spans="1:47" x14ac:dyDescent="0.2">
      <c r="A709" s="30"/>
      <c r="B709" s="30"/>
      <c r="C709" s="30"/>
      <c r="D709" s="30"/>
      <c r="E709" s="30"/>
      <c r="F709" s="31"/>
      <c r="G709" s="31"/>
      <c r="H709" s="32"/>
      <c r="I709" s="30"/>
      <c r="J709" s="31"/>
      <c r="K709" s="30"/>
      <c r="L709" s="30"/>
      <c r="M709" s="30"/>
      <c r="N709" s="31"/>
      <c r="O709" s="31"/>
      <c r="P709" s="31"/>
      <c r="Q709" s="33"/>
      <c r="AE709" s="281"/>
      <c r="AF709" s="281"/>
      <c r="AT709" s="342"/>
      <c r="AU709" s="342"/>
    </row>
    <row r="710" spans="1:47" x14ac:dyDescent="0.2">
      <c r="A710" s="30"/>
      <c r="B710" s="30"/>
      <c r="C710" s="30"/>
      <c r="D710" s="30"/>
      <c r="E710" s="30"/>
      <c r="F710" s="31"/>
      <c r="G710" s="31"/>
      <c r="H710" s="32"/>
      <c r="I710" s="30"/>
      <c r="J710" s="31"/>
      <c r="K710" s="30"/>
      <c r="L710" s="30"/>
      <c r="M710" s="30"/>
      <c r="N710" s="31"/>
      <c r="O710" s="31"/>
      <c r="P710" s="31"/>
      <c r="Q710" s="33"/>
      <c r="AE710" s="281"/>
      <c r="AF710" s="281"/>
      <c r="AT710" s="342"/>
      <c r="AU710" s="342"/>
    </row>
    <row r="711" spans="1:47" x14ac:dyDescent="0.2">
      <c r="A711" s="30"/>
      <c r="B711" s="30"/>
      <c r="C711" s="30"/>
      <c r="D711" s="30"/>
      <c r="E711" s="30"/>
      <c r="F711" s="31"/>
      <c r="G711" s="31"/>
      <c r="H711" s="32"/>
      <c r="I711" s="30"/>
      <c r="J711" s="31"/>
      <c r="K711" s="30"/>
      <c r="L711" s="30"/>
      <c r="M711" s="30"/>
      <c r="N711" s="31"/>
      <c r="O711" s="31"/>
      <c r="P711" s="31"/>
      <c r="Q711" s="33"/>
      <c r="AE711" s="281"/>
      <c r="AF711" s="281"/>
      <c r="AT711" s="342"/>
      <c r="AU711" s="342"/>
    </row>
    <row r="712" spans="1:47" x14ac:dyDescent="0.2">
      <c r="A712" s="30"/>
      <c r="B712" s="30"/>
      <c r="C712" s="30"/>
      <c r="D712" s="30"/>
      <c r="E712" s="30"/>
      <c r="F712" s="31"/>
      <c r="G712" s="31"/>
      <c r="H712" s="32"/>
      <c r="I712" s="30"/>
      <c r="J712" s="31"/>
      <c r="K712" s="30"/>
      <c r="L712" s="30"/>
      <c r="M712" s="30"/>
      <c r="N712" s="31"/>
      <c r="O712" s="31"/>
      <c r="P712" s="31"/>
      <c r="Q712" s="33"/>
      <c r="AE712" s="281"/>
      <c r="AF712" s="281"/>
      <c r="AT712" s="342"/>
      <c r="AU712" s="342"/>
    </row>
    <row r="713" spans="1:47" x14ac:dyDescent="0.2">
      <c r="A713" s="30"/>
      <c r="B713" s="30"/>
      <c r="C713" s="30"/>
      <c r="D713" s="30"/>
      <c r="E713" s="30"/>
      <c r="F713" s="31"/>
      <c r="G713" s="31"/>
      <c r="H713" s="32"/>
      <c r="I713" s="30"/>
      <c r="J713" s="31"/>
      <c r="K713" s="30"/>
      <c r="L713" s="30"/>
      <c r="M713" s="30"/>
      <c r="N713" s="31"/>
      <c r="O713" s="31"/>
      <c r="P713" s="31"/>
      <c r="Q713" s="33"/>
      <c r="AE713" s="281"/>
      <c r="AF713" s="281"/>
      <c r="AT713" s="342"/>
      <c r="AU713" s="342"/>
    </row>
    <row r="714" spans="1:47" x14ac:dyDescent="0.2">
      <c r="A714" s="30"/>
      <c r="B714" s="30"/>
      <c r="C714" s="30"/>
      <c r="D714" s="30"/>
      <c r="E714" s="30"/>
      <c r="F714" s="31"/>
      <c r="G714" s="31"/>
      <c r="H714" s="32"/>
      <c r="I714" s="30"/>
      <c r="J714" s="31"/>
      <c r="K714" s="30"/>
      <c r="L714" s="30"/>
      <c r="M714" s="30"/>
      <c r="N714" s="31"/>
      <c r="O714" s="31"/>
      <c r="P714" s="31"/>
      <c r="Q714" s="33"/>
      <c r="AE714" s="281"/>
      <c r="AF714" s="281"/>
      <c r="AT714" s="342"/>
      <c r="AU714" s="342"/>
    </row>
    <row r="715" spans="1:47" x14ac:dyDescent="0.2">
      <c r="A715" s="30"/>
      <c r="B715" s="30"/>
      <c r="C715" s="30"/>
      <c r="D715" s="30"/>
      <c r="E715" s="30"/>
      <c r="F715" s="31"/>
      <c r="G715" s="31"/>
      <c r="H715" s="32"/>
      <c r="I715" s="30"/>
      <c r="J715" s="31"/>
      <c r="K715" s="30"/>
      <c r="L715" s="30"/>
      <c r="M715" s="30"/>
      <c r="N715" s="31"/>
      <c r="O715" s="31"/>
      <c r="P715" s="31"/>
      <c r="Q715" s="33"/>
      <c r="AE715" s="281"/>
      <c r="AF715" s="281"/>
      <c r="AT715" s="342"/>
      <c r="AU715" s="342"/>
    </row>
    <row r="716" spans="1:47" x14ac:dyDescent="0.2">
      <c r="A716" s="30"/>
      <c r="B716" s="30"/>
      <c r="C716" s="30"/>
      <c r="D716" s="30"/>
      <c r="E716" s="30"/>
      <c r="F716" s="31"/>
      <c r="G716" s="31"/>
      <c r="H716" s="32"/>
      <c r="I716" s="30"/>
      <c r="J716" s="31"/>
      <c r="K716" s="30"/>
      <c r="L716" s="30"/>
      <c r="M716" s="30"/>
      <c r="N716" s="31"/>
      <c r="O716" s="31"/>
      <c r="P716" s="31"/>
      <c r="Q716" s="33"/>
      <c r="AE716" s="281"/>
      <c r="AF716" s="281"/>
      <c r="AT716" s="342"/>
      <c r="AU716" s="342"/>
    </row>
    <row r="717" spans="1:47" x14ac:dyDescent="0.2">
      <c r="A717" s="30"/>
      <c r="B717" s="30"/>
      <c r="C717" s="30"/>
      <c r="D717" s="30"/>
      <c r="E717" s="30"/>
      <c r="F717" s="31"/>
      <c r="G717" s="31"/>
      <c r="H717" s="32"/>
      <c r="I717" s="30"/>
      <c r="J717" s="31"/>
      <c r="K717" s="30"/>
      <c r="L717" s="30"/>
      <c r="M717" s="30"/>
      <c r="N717" s="31"/>
      <c r="O717" s="31"/>
      <c r="P717" s="31"/>
      <c r="Q717" s="33"/>
      <c r="AE717" s="281"/>
      <c r="AF717" s="281"/>
      <c r="AT717" s="342"/>
      <c r="AU717" s="342"/>
    </row>
    <row r="718" spans="1:47" x14ac:dyDescent="0.2">
      <c r="A718" s="30"/>
      <c r="B718" s="30"/>
      <c r="C718" s="30"/>
      <c r="D718" s="30"/>
      <c r="E718" s="30"/>
      <c r="F718" s="31"/>
      <c r="G718" s="31"/>
      <c r="H718" s="32"/>
      <c r="I718" s="30"/>
      <c r="J718" s="31"/>
      <c r="K718" s="30"/>
      <c r="L718" s="30"/>
      <c r="M718" s="30"/>
      <c r="N718" s="31"/>
      <c r="O718" s="31"/>
      <c r="P718" s="31"/>
      <c r="Q718" s="33"/>
      <c r="AE718" s="281"/>
      <c r="AF718" s="281"/>
      <c r="AT718" s="342"/>
      <c r="AU718" s="342"/>
    </row>
    <row r="719" spans="1:47" x14ac:dyDescent="0.2">
      <c r="A719" s="30"/>
      <c r="B719" s="30"/>
      <c r="C719" s="30"/>
      <c r="D719" s="30"/>
      <c r="E719" s="30"/>
      <c r="F719" s="31"/>
      <c r="G719" s="31"/>
      <c r="H719" s="32"/>
      <c r="I719" s="30"/>
      <c r="J719" s="31"/>
      <c r="K719" s="30"/>
      <c r="L719" s="30"/>
      <c r="M719" s="30"/>
      <c r="N719" s="31"/>
      <c r="O719" s="31"/>
      <c r="P719" s="31"/>
      <c r="Q719" s="33"/>
      <c r="AE719" s="281"/>
      <c r="AF719" s="281"/>
      <c r="AT719" s="342"/>
      <c r="AU719" s="342"/>
    </row>
    <row r="720" spans="1:47" x14ac:dyDescent="0.2">
      <c r="A720" s="30"/>
      <c r="B720" s="30"/>
      <c r="C720" s="30"/>
      <c r="D720" s="30"/>
      <c r="E720" s="30"/>
      <c r="F720" s="31"/>
      <c r="G720" s="31"/>
      <c r="H720" s="32"/>
      <c r="I720" s="30"/>
      <c r="J720" s="31"/>
      <c r="K720" s="30"/>
      <c r="L720" s="30"/>
      <c r="M720" s="30"/>
      <c r="N720" s="31"/>
      <c r="O720" s="31"/>
      <c r="P720" s="31"/>
      <c r="Q720" s="33"/>
      <c r="AE720" s="281"/>
      <c r="AF720" s="281"/>
      <c r="AT720" s="342"/>
      <c r="AU720" s="342"/>
    </row>
    <row r="721" spans="1:47" x14ac:dyDescent="0.2">
      <c r="A721" s="30"/>
      <c r="B721" s="30"/>
      <c r="C721" s="30"/>
      <c r="D721" s="30"/>
      <c r="E721" s="30"/>
      <c r="F721" s="31"/>
      <c r="G721" s="31"/>
      <c r="H721" s="32"/>
      <c r="I721" s="30"/>
      <c r="J721" s="31"/>
      <c r="K721" s="30"/>
      <c r="L721" s="30"/>
      <c r="M721" s="30"/>
      <c r="N721" s="31"/>
      <c r="O721" s="31"/>
      <c r="P721" s="31"/>
      <c r="Q721" s="33"/>
      <c r="AE721" s="281"/>
      <c r="AF721" s="281"/>
      <c r="AT721" s="342"/>
      <c r="AU721" s="342"/>
    </row>
    <row r="722" spans="1:47" x14ac:dyDescent="0.2">
      <c r="A722" s="30"/>
      <c r="B722" s="30"/>
      <c r="C722" s="30"/>
      <c r="D722" s="30"/>
      <c r="E722" s="30"/>
      <c r="F722" s="31"/>
      <c r="G722" s="31"/>
      <c r="H722" s="32"/>
      <c r="I722" s="30"/>
      <c r="J722" s="31"/>
      <c r="K722" s="30"/>
      <c r="L722" s="30"/>
      <c r="M722" s="30"/>
      <c r="N722" s="31"/>
      <c r="O722" s="31"/>
      <c r="P722" s="31"/>
      <c r="Q722" s="33"/>
      <c r="AE722" s="281"/>
      <c r="AF722" s="281"/>
      <c r="AT722" s="342"/>
      <c r="AU722" s="342"/>
    </row>
    <row r="723" spans="1:47" x14ac:dyDescent="0.2">
      <c r="A723" s="30"/>
      <c r="B723" s="30"/>
      <c r="C723" s="30"/>
      <c r="D723" s="30"/>
      <c r="E723" s="30"/>
      <c r="F723" s="31"/>
      <c r="G723" s="31"/>
      <c r="H723" s="32"/>
      <c r="I723" s="30"/>
      <c r="J723" s="31"/>
      <c r="K723" s="30"/>
      <c r="L723" s="30"/>
      <c r="M723" s="30"/>
      <c r="N723" s="31"/>
      <c r="O723" s="31"/>
      <c r="P723" s="31"/>
      <c r="Q723" s="33"/>
      <c r="AE723" s="281"/>
      <c r="AF723" s="281"/>
      <c r="AT723" s="342"/>
      <c r="AU723" s="342"/>
    </row>
    <row r="724" spans="1:47" x14ac:dyDescent="0.2">
      <c r="A724" s="30"/>
      <c r="B724" s="30"/>
      <c r="C724" s="30"/>
      <c r="D724" s="30"/>
      <c r="E724" s="30"/>
      <c r="F724" s="31"/>
      <c r="G724" s="31"/>
      <c r="H724" s="32"/>
      <c r="I724" s="30"/>
      <c r="J724" s="31"/>
      <c r="K724" s="30"/>
      <c r="L724" s="30"/>
      <c r="M724" s="30"/>
      <c r="N724" s="31"/>
      <c r="O724" s="31"/>
      <c r="P724" s="31"/>
      <c r="Q724" s="33"/>
      <c r="AE724" s="281"/>
      <c r="AF724" s="281"/>
      <c r="AT724" s="342"/>
      <c r="AU724" s="342"/>
    </row>
    <row r="725" spans="1:47" x14ac:dyDescent="0.2">
      <c r="A725" s="30"/>
      <c r="B725" s="30"/>
      <c r="C725" s="30"/>
      <c r="D725" s="30"/>
      <c r="E725" s="30"/>
      <c r="F725" s="31"/>
      <c r="G725" s="31"/>
      <c r="H725" s="32"/>
      <c r="I725" s="30"/>
      <c r="J725" s="31"/>
      <c r="K725" s="30"/>
      <c r="L725" s="30"/>
      <c r="M725" s="30"/>
      <c r="N725" s="31"/>
      <c r="O725" s="31"/>
      <c r="P725" s="31"/>
      <c r="Q725" s="33"/>
      <c r="AE725" s="281"/>
      <c r="AF725" s="281"/>
      <c r="AT725" s="342"/>
      <c r="AU725" s="342"/>
    </row>
    <row r="726" spans="1:47" x14ac:dyDescent="0.2">
      <c r="A726" s="30"/>
      <c r="B726" s="30"/>
      <c r="C726" s="30"/>
      <c r="D726" s="30"/>
      <c r="E726" s="30"/>
      <c r="F726" s="31"/>
      <c r="G726" s="31"/>
      <c r="H726" s="32"/>
      <c r="I726" s="30"/>
      <c r="J726" s="31"/>
      <c r="K726" s="30"/>
      <c r="L726" s="30"/>
      <c r="M726" s="30"/>
      <c r="N726" s="31"/>
      <c r="O726" s="31"/>
      <c r="P726" s="31"/>
      <c r="Q726" s="33"/>
      <c r="AE726" s="281"/>
      <c r="AF726" s="281"/>
      <c r="AT726" s="342"/>
      <c r="AU726" s="342"/>
    </row>
    <row r="727" spans="1:47" x14ac:dyDescent="0.2">
      <c r="A727" s="30"/>
      <c r="B727" s="30"/>
      <c r="C727" s="30"/>
      <c r="D727" s="30"/>
      <c r="E727" s="30"/>
      <c r="F727" s="31"/>
      <c r="G727" s="31"/>
      <c r="H727" s="32"/>
      <c r="I727" s="30"/>
      <c r="J727" s="31"/>
      <c r="K727" s="30"/>
      <c r="L727" s="30"/>
      <c r="M727" s="30"/>
      <c r="N727" s="31"/>
      <c r="O727" s="31"/>
      <c r="P727" s="31"/>
      <c r="Q727" s="33"/>
      <c r="AE727" s="281"/>
      <c r="AF727" s="281"/>
      <c r="AT727" s="342"/>
      <c r="AU727" s="342"/>
    </row>
    <row r="728" spans="1:47" x14ac:dyDescent="0.2">
      <c r="A728" s="30"/>
      <c r="B728" s="30"/>
      <c r="C728" s="30"/>
      <c r="D728" s="30"/>
      <c r="E728" s="30"/>
      <c r="F728" s="31"/>
      <c r="G728" s="31"/>
      <c r="H728" s="32"/>
      <c r="I728" s="30"/>
      <c r="J728" s="31"/>
      <c r="K728" s="30"/>
      <c r="L728" s="30"/>
      <c r="M728" s="30"/>
      <c r="N728" s="31"/>
      <c r="O728" s="31"/>
      <c r="P728" s="31"/>
      <c r="Q728" s="33"/>
      <c r="AE728" s="281"/>
      <c r="AF728" s="281"/>
      <c r="AT728" s="342"/>
      <c r="AU728" s="342"/>
    </row>
    <row r="729" spans="1:47" x14ac:dyDescent="0.2">
      <c r="A729" s="30"/>
      <c r="B729" s="30"/>
      <c r="C729" s="30"/>
      <c r="D729" s="30"/>
      <c r="E729" s="30"/>
      <c r="F729" s="31"/>
      <c r="G729" s="31"/>
      <c r="H729" s="32"/>
      <c r="I729" s="30"/>
      <c r="J729" s="31"/>
      <c r="K729" s="30"/>
      <c r="L729" s="30"/>
      <c r="M729" s="30"/>
      <c r="N729" s="31"/>
      <c r="O729" s="31"/>
      <c r="P729" s="31"/>
      <c r="Q729" s="33"/>
      <c r="AE729" s="281"/>
      <c r="AF729" s="281"/>
      <c r="AT729" s="342"/>
      <c r="AU729" s="342"/>
    </row>
    <row r="730" spans="1:47" x14ac:dyDescent="0.2">
      <c r="A730" s="30"/>
      <c r="B730" s="30"/>
      <c r="C730" s="30"/>
      <c r="D730" s="30"/>
      <c r="E730" s="30"/>
      <c r="F730" s="31"/>
      <c r="G730" s="31"/>
      <c r="H730" s="32"/>
      <c r="I730" s="30"/>
      <c r="J730" s="31"/>
      <c r="K730" s="30"/>
      <c r="L730" s="30"/>
      <c r="M730" s="30"/>
      <c r="N730" s="31"/>
      <c r="O730" s="31"/>
      <c r="P730" s="31"/>
      <c r="Q730" s="33"/>
      <c r="AE730" s="281"/>
      <c r="AF730" s="281"/>
      <c r="AT730" s="342"/>
      <c r="AU730" s="342"/>
    </row>
    <row r="731" spans="1:47" x14ac:dyDescent="0.2">
      <c r="A731" s="30"/>
      <c r="B731" s="30"/>
      <c r="C731" s="30"/>
      <c r="D731" s="30"/>
      <c r="E731" s="30"/>
      <c r="F731" s="31"/>
      <c r="G731" s="31"/>
      <c r="H731" s="32"/>
      <c r="I731" s="30"/>
      <c r="J731" s="31"/>
      <c r="K731" s="30"/>
      <c r="L731" s="30"/>
      <c r="M731" s="30"/>
      <c r="N731" s="31"/>
      <c r="O731" s="31"/>
      <c r="P731" s="31"/>
      <c r="Q731" s="33"/>
      <c r="AE731" s="281"/>
      <c r="AF731" s="281"/>
      <c r="AT731" s="342"/>
      <c r="AU731" s="342"/>
    </row>
    <row r="732" spans="1:47" x14ac:dyDescent="0.2">
      <c r="A732" s="30"/>
      <c r="B732" s="30"/>
      <c r="C732" s="30"/>
      <c r="D732" s="30"/>
      <c r="E732" s="30"/>
      <c r="F732" s="31"/>
      <c r="G732" s="31"/>
      <c r="H732" s="32"/>
      <c r="I732" s="30"/>
      <c r="J732" s="31"/>
      <c r="K732" s="30"/>
      <c r="L732" s="30"/>
      <c r="M732" s="30"/>
      <c r="N732" s="31"/>
      <c r="O732" s="31"/>
      <c r="P732" s="31"/>
      <c r="Q732" s="33"/>
      <c r="AE732" s="281"/>
      <c r="AF732" s="281"/>
      <c r="AT732" s="342"/>
      <c r="AU732" s="342"/>
    </row>
    <row r="733" spans="1:47" x14ac:dyDescent="0.2">
      <c r="A733" s="30"/>
      <c r="B733" s="30"/>
      <c r="C733" s="30"/>
      <c r="D733" s="30"/>
      <c r="E733" s="30"/>
      <c r="F733" s="31"/>
      <c r="G733" s="31"/>
      <c r="H733" s="32"/>
      <c r="I733" s="30"/>
      <c r="J733" s="31"/>
      <c r="K733" s="30"/>
      <c r="L733" s="30"/>
      <c r="M733" s="30"/>
      <c r="N733" s="31"/>
      <c r="O733" s="31"/>
      <c r="P733" s="31"/>
      <c r="Q733" s="33"/>
      <c r="AE733" s="281"/>
      <c r="AF733" s="281"/>
      <c r="AT733" s="342"/>
      <c r="AU733" s="342"/>
    </row>
    <row r="734" spans="1:47" x14ac:dyDescent="0.2">
      <c r="A734" s="30"/>
      <c r="B734" s="30"/>
      <c r="C734" s="30"/>
      <c r="D734" s="30"/>
      <c r="E734" s="30"/>
      <c r="F734" s="31"/>
      <c r="G734" s="31"/>
      <c r="H734" s="32"/>
      <c r="I734" s="30"/>
      <c r="J734" s="31"/>
      <c r="K734" s="30"/>
      <c r="L734" s="30"/>
      <c r="M734" s="30"/>
      <c r="N734" s="31"/>
      <c r="O734" s="31"/>
      <c r="P734" s="31"/>
      <c r="Q734" s="33"/>
      <c r="AE734" s="281"/>
      <c r="AF734" s="281"/>
      <c r="AT734" s="342"/>
      <c r="AU734" s="342"/>
    </row>
    <row r="735" spans="1:47" x14ac:dyDescent="0.2">
      <c r="A735" s="30"/>
      <c r="B735" s="30"/>
      <c r="C735" s="30"/>
      <c r="D735" s="30"/>
      <c r="E735" s="30"/>
      <c r="F735" s="31"/>
      <c r="G735" s="31"/>
      <c r="H735" s="32"/>
      <c r="I735" s="30"/>
      <c r="J735" s="31"/>
      <c r="K735" s="30"/>
      <c r="L735" s="30"/>
      <c r="M735" s="30"/>
      <c r="N735" s="31"/>
      <c r="O735" s="31"/>
      <c r="P735" s="31"/>
      <c r="Q735" s="33"/>
      <c r="AE735" s="281"/>
      <c r="AF735" s="281"/>
      <c r="AT735" s="342"/>
      <c r="AU735" s="342"/>
    </row>
    <row r="736" spans="1:47" x14ac:dyDescent="0.2">
      <c r="A736" s="30"/>
      <c r="B736" s="30"/>
      <c r="C736" s="30"/>
      <c r="D736" s="30"/>
      <c r="E736" s="30"/>
      <c r="F736" s="31"/>
      <c r="G736" s="31"/>
      <c r="H736" s="32"/>
      <c r="I736" s="30"/>
      <c r="J736" s="31"/>
      <c r="K736" s="30"/>
      <c r="L736" s="30"/>
      <c r="M736" s="30"/>
      <c r="N736" s="31"/>
      <c r="O736" s="31"/>
      <c r="P736" s="31"/>
      <c r="Q736" s="33"/>
      <c r="AE736" s="281"/>
      <c r="AF736" s="281"/>
      <c r="AT736" s="342"/>
      <c r="AU736" s="342"/>
    </row>
    <row r="737" spans="1:47" x14ac:dyDescent="0.2">
      <c r="A737" s="30"/>
      <c r="B737" s="30"/>
      <c r="C737" s="30"/>
      <c r="D737" s="30"/>
      <c r="E737" s="30"/>
      <c r="F737" s="31"/>
      <c r="G737" s="31"/>
      <c r="H737" s="32"/>
      <c r="I737" s="30"/>
      <c r="J737" s="31"/>
      <c r="K737" s="30"/>
      <c r="L737" s="30"/>
      <c r="M737" s="30"/>
      <c r="N737" s="31"/>
      <c r="O737" s="31"/>
      <c r="P737" s="31"/>
      <c r="Q737" s="33"/>
      <c r="AE737" s="281"/>
      <c r="AF737" s="281"/>
      <c r="AT737" s="342"/>
      <c r="AU737" s="342"/>
    </row>
    <row r="738" spans="1:47" x14ac:dyDescent="0.2">
      <c r="A738" s="30"/>
      <c r="B738" s="30"/>
      <c r="C738" s="30"/>
      <c r="D738" s="30"/>
      <c r="E738" s="30"/>
      <c r="F738" s="31"/>
      <c r="G738" s="31"/>
      <c r="H738" s="32"/>
      <c r="I738" s="30"/>
      <c r="J738" s="31"/>
      <c r="K738" s="30"/>
      <c r="L738" s="30"/>
      <c r="M738" s="30"/>
      <c r="N738" s="31"/>
      <c r="O738" s="31"/>
      <c r="P738" s="31"/>
      <c r="Q738" s="33"/>
      <c r="AE738" s="281"/>
      <c r="AF738" s="281"/>
      <c r="AT738" s="342"/>
      <c r="AU738" s="342"/>
    </row>
    <row r="739" spans="1:47" x14ac:dyDescent="0.2">
      <c r="A739" s="30"/>
      <c r="B739" s="30"/>
      <c r="C739" s="30"/>
      <c r="D739" s="30"/>
      <c r="E739" s="30"/>
      <c r="F739" s="31"/>
      <c r="G739" s="31"/>
      <c r="H739" s="32"/>
      <c r="I739" s="30"/>
      <c r="J739" s="31"/>
      <c r="K739" s="30"/>
      <c r="L739" s="30"/>
      <c r="M739" s="30"/>
      <c r="N739" s="31"/>
      <c r="O739" s="31"/>
      <c r="P739" s="31"/>
      <c r="Q739" s="33"/>
      <c r="AE739" s="281"/>
      <c r="AF739" s="281"/>
      <c r="AT739" s="342"/>
      <c r="AU739" s="342"/>
    </row>
    <row r="740" spans="1:47" x14ac:dyDescent="0.2">
      <c r="A740" s="30"/>
      <c r="B740" s="30"/>
      <c r="C740" s="30"/>
      <c r="D740" s="30"/>
      <c r="E740" s="30"/>
      <c r="F740" s="31"/>
      <c r="G740" s="31"/>
      <c r="H740" s="32"/>
      <c r="I740" s="30"/>
      <c r="J740" s="31"/>
      <c r="K740" s="30"/>
      <c r="L740" s="30"/>
      <c r="M740" s="30"/>
      <c r="N740" s="31"/>
      <c r="O740" s="31"/>
      <c r="P740" s="31"/>
      <c r="Q740" s="33"/>
      <c r="AE740" s="281"/>
      <c r="AF740" s="281"/>
      <c r="AT740" s="342"/>
      <c r="AU740" s="342"/>
    </row>
    <row r="741" spans="1:47" x14ac:dyDescent="0.2">
      <c r="A741" s="30"/>
      <c r="B741" s="30"/>
      <c r="C741" s="30"/>
      <c r="D741" s="30"/>
      <c r="E741" s="30"/>
      <c r="F741" s="31"/>
      <c r="G741" s="31"/>
      <c r="H741" s="32"/>
      <c r="I741" s="30"/>
      <c r="J741" s="31"/>
      <c r="K741" s="30"/>
      <c r="L741" s="30"/>
      <c r="M741" s="30"/>
      <c r="N741" s="31"/>
      <c r="O741" s="31"/>
      <c r="P741" s="31"/>
      <c r="Q741" s="33"/>
      <c r="AE741" s="281"/>
      <c r="AF741" s="281"/>
      <c r="AT741" s="342"/>
      <c r="AU741" s="342"/>
    </row>
    <row r="742" spans="1:47" x14ac:dyDescent="0.2">
      <c r="A742" s="30"/>
      <c r="B742" s="30"/>
      <c r="C742" s="30"/>
      <c r="D742" s="30"/>
      <c r="E742" s="30"/>
      <c r="F742" s="31"/>
      <c r="G742" s="31"/>
      <c r="H742" s="32"/>
      <c r="I742" s="30"/>
      <c r="J742" s="31"/>
      <c r="K742" s="30"/>
      <c r="L742" s="30"/>
      <c r="M742" s="30"/>
      <c r="N742" s="31"/>
      <c r="O742" s="31"/>
      <c r="P742" s="31"/>
      <c r="Q742" s="33"/>
      <c r="AE742" s="281"/>
      <c r="AF742" s="281"/>
      <c r="AT742" s="342"/>
      <c r="AU742" s="342"/>
    </row>
    <row r="743" spans="1:47" x14ac:dyDescent="0.2">
      <c r="A743" s="30"/>
      <c r="B743" s="30"/>
      <c r="C743" s="30"/>
      <c r="D743" s="30"/>
      <c r="E743" s="30"/>
      <c r="F743" s="31"/>
      <c r="G743" s="31"/>
      <c r="H743" s="32"/>
      <c r="I743" s="30"/>
      <c r="J743" s="31"/>
      <c r="K743" s="30"/>
      <c r="L743" s="30"/>
      <c r="M743" s="30"/>
      <c r="N743" s="31"/>
      <c r="O743" s="31"/>
      <c r="P743" s="31"/>
      <c r="Q743" s="33"/>
      <c r="AE743" s="281"/>
      <c r="AF743" s="281"/>
      <c r="AT743" s="342"/>
      <c r="AU743" s="342"/>
    </row>
    <row r="744" spans="1:47" x14ac:dyDescent="0.2">
      <c r="A744" s="30"/>
      <c r="B744" s="30"/>
      <c r="C744" s="30"/>
      <c r="D744" s="30"/>
      <c r="E744" s="30"/>
      <c r="F744" s="31"/>
      <c r="G744" s="31"/>
      <c r="H744" s="32"/>
      <c r="I744" s="30"/>
      <c r="J744" s="31"/>
      <c r="K744" s="30"/>
      <c r="L744" s="30"/>
      <c r="M744" s="30"/>
      <c r="N744" s="31"/>
      <c r="O744" s="31"/>
      <c r="P744" s="31"/>
      <c r="Q744" s="33"/>
      <c r="AE744" s="281"/>
      <c r="AF744" s="281"/>
      <c r="AT744" s="342"/>
      <c r="AU744" s="342"/>
    </row>
    <row r="745" spans="1:47" x14ac:dyDescent="0.2">
      <c r="A745" s="30"/>
      <c r="B745" s="30"/>
      <c r="C745" s="30"/>
      <c r="D745" s="30"/>
      <c r="E745" s="30"/>
      <c r="F745" s="31"/>
      <c r="G745" s="31"/>
      <c r="H745" s="32"/>
      <c r="I745" s="30"/>
      <c r="J745" s="31"/>
      <c r="K745" s="30"/>
      <c r="L745" s="30"/>
      <c r="M745" s="30"/>
      <c r="N745" s="31"/>
      <c r="O745" s="31"/>
      <c r="P745" s="31"/>
      <c r="Q745" s="33"/>
      <c r="AE745" s="281"/>
      <c r="AF745" s="281"/>
      <c r="AT745" s="342"/>
      <c r="AU745" s="342"/>
    </row>
    <row r="746" spans="1:47" x14ac:dyDescent="0.2">
      <c r="A746" s="30"/>
      <c r="B746" s="30"/>
      <c r="C746" s="30"/>
      <c r="D746" s="30"/>
      <c r="E746" s="30"/>
      <c r="F746" s="31"/>
      <c r="G746" s="31"/>
      <c r="H746" s="32"/>
      <c r="I746" s="30"/>
      <c r="J746" s="31"/>
      <c r="K746" s="30"/>
      <c r="L746" s="30"/>
      <c r="M746" s="30"/>
      <c r="N746" s="31"/>
      <c r="O746" s="31"/>
      <c r="P746" s="31"/>
      <c r="Q746" s="33"/>
      <c r="AE746" s="281"/>
      <c r="AF746" s="281"/>
      <c r="AT746" s="342"/>
      <c r="AU746" s="342"/>
    </row>
    <row r="747" spans="1:47" x14ac:dyDescent="0.2">
      <c r="A747" s="30"/>
      <c r="B747" s="30"/>
      <c r="C747" s="30"/>
      <c r="D747" s="30"/>
      <c r="E747" s="30"/>
      <c r="F747" s="31"/>
      <c r="G747" s="31"/>
      <c r="H747" s="32"/>
      <c r="I747" s="30"/>
      <c r="J747" s="31"/>
      <c r="K747" s="30"/>
      <c r="L747" s="30"/>
      <c r="M747" s="30"/>
      <c r="N747" s="31"/>
      <c r="O747" s="31"/>
      <c r="P747" s="31"/>
      <c r="Q747" s="33"/>
      <c r="AE747" s="281"/>
      <c r="AF747" s="281"/>
      <c r="AT747" s="342"/>
      <c r="AU747" s="342"/>
    </row>
    <row r="748" spans="1:47" x14ac:dyDescent="0.2">
      <c r="A748" s="30"/>
      <c r="B748" s="30"/>
      <c r="C748" s="30"/>
      <c r="D748" s="30"/>
      <c r="E748" s="30"/>
      <c r="F748" s="31"/>
      <c r="G748" s="31"/>
      <c r="H748" s="32"/>
      <c r="I748" s="30"/>
      <c r="J748" s="31"/>
      <c r="K748" s="30"/>
      <c r="L748" s="30"/>
      <c r="M748" s="30"/>
      <c r="N748" s="31"/>
      <c r="O748" s="31"/>
      <c r="P748" s="31"/>
      <c r="Q748" s="33"/>
      <c r="AE748" s="281"/>
      <c r="AF748" s="281"/>
      <c r="AT748" s="342"/>
      <c r="AU748" s="342"/>
    </row>
    <row r="749" spans="1:47" x14ac:dyDescent="0.2">
      <c r="A749" s="30"/>
      <c r="B749" s="30"/>
      <c r="C749" s="30"/>
      <c r="D749" s="30"/>
      <c r="E749" s="30"/>
      <c r="F749" s="31"/>
      <c r="G749" s="31"/>
      <c r="H749" s="32"/>
      <c r="I749" s="30"/>
      <c r="J749" s="31"/>
      <c r="K749" s="30"/>
      <c r="L749" s="30"/>
      <c r="M749" s="30"/>
      <c r="N749" s="31"/>
      <c r="O749" s="31"/>
      <c r="P749" s="31"/>
      <c r="Q749" s="33"/>
      <c r="AE749" s="281"/>
      <c r="AF749" s="281"/>
      <c r="AT749" s="342"/>
      <c r="AU749" s="342"/>
    </row>
    <row r="750" spans="1:47" x14ac:dyDescent="0.2">
      <c r="A750" s="30"/>
      <c r="B750" s="30"/>
      <c r="C750" s="30"/>
      <c r="D750" s="30"/>
      <c r="E750" s="30"/>
      <c r="F750" s="31"/>
      <c r="G750" s="31"/>
      <c r="H750" s="32"/>
      <c r="I750" s="30"/>
      <c r="J750" s="31"/>
      <c r="K750" s="30"/>
      <c r="L750" s="30"/>
      <c r="M750" s="30"/>
      <c r="N750" s="31"/>
      <c r="O750" s="31"/>
      <c r="P750" s="31"/>
      <c r="Q750" s="33"/>
      <c r="AE750" s="281"/>
      <c r="AF750" s="281"/>
      <c r="AT750" s="342"/>
      <c r="AU750" s="342"/>
    </row>
    <row r="751" spans="1:47" x14ac:dyDescent="0.2">
      <c r="A751" s="30"/>
      <c r="B751" s="30"/>
      <c r="C751" s="30"/>
      <c r="D751" s="30"/>
      <c r="E751" s="30"/>
      <c r="F751" s="31"/>
      <c r="G751" s="31"/>
      <c r="H751" s="32"/>
      <c r="I751" s="30"/>
      <c r="J751" s="31"/>
      <c r="K751" s="30"/>
      <c r="L751" s="30"/>
      <c r="M751" s="30"/>
      <c r="N751" s="31"/>
      <c r="O751" s="31"/>
      <c r="P751" s="31"/>
      <c r="Q751" s="33"/>
      <c r="AE751" s="281"/>
      <c r="AF751" s="281"/>
      <c r="AT751" s="342"/>
      <c r="AU751" s="342"/>
    </row>
    <row r="752" spans="1:47" x14ac:dyDescent="0.2">
      <c r="A752" s="30"/>
      <c r="B752" s="30"/>
      <c r="C752" s="30"/>
      <c r="D752" s="30"/>
      <c r="E752" s="30"/>
      <c r="F752" s="31"/>
      <c r="G752" s="31"/>
      <c r="H752" s="32"/>
      <c r="I752" s="30"/>
      <c r="J752" s="31"/>
      <c r="K752" s="30"/>
      <c r="L752" s="30"/>
      <c r="M752" s="30"/>
      <c r="N752" s="31"/>
      <c r="O752" s="31"/>
      <c r="P752" s="31"/>
      <c r="Q752" s="33"/>
      <c r="AE752" s="281"/>
      <c r="AF752" s="281"/>
      <c r="AT752" s="342"/>
      <c r="AU752" s="342"/>
    </row>
    <row r="753" spans="1:47" x14ac:dyDescent="0.2">
      <c r="A753" s="30"/>
      <c r="B753" s="30"/>
      <c r="C753" s="30"/>
      <c r="D753" s="30"/>
      <c r="E753" s="30"/>
      <c r="F753" s="31"/>
      <c r="G753" s="31"/>
      <c r="H753" s="32"/>
      <c r="I753" s="30"/>
      <c r="J753" s="31"/>
      <c r="K753" s="30"/>
      <c r="L753" s="30"/>
      <c r="M753" s="30"/>
      <c r="N753" s="31"/>
      <c r="O753" s="31"/>
      <c r="P753" s="31"/>
      <c r="Q753" s="33"/>
      <c r="AE753" s="281"/>
      <c r="AF753" s="281"/>
      <c r="AT753" s="342"/>
      <c r="AU753" s="342"/>
    </row>
    <row r="754" spans="1:47" x14ac:dyDescent="0.2">
      <c r="A754" s="30"/>
      <c r="B754" s="30"/>
      <c r="C754" s="30"/>
      <c r="D754" s="30"/>
      <c r="E754" s="30"/>
      <c r="F754" s="31"/>
      <c r="G754" s="31"/>
      <c r="H754" s="32"/>
      <c r="I754" s="30"/>
      <c r="J754" s="31"/>
      <c r="K754" s="30"/>
      <c r="L754" s="30"/>
      <c r="M754" s="30"/>
      <c r="N754" s="31"/>
      <c r="O754" s="31"/>
      <c r="P754" s="31"/>
      <c r="Q754" s="33"/>
      <c r="AE754" s="281"/>
      <c r="AF754" s="281"/>
      <c r="AT754" s="342"/>
      <c r="AU754" s="342"/>
    </row>
    <row r="755" spans="1:47" x14ac:dyDescent="0.2">
      <c r="A755" s="30"/>
      <c r="B755" s="30"/>
      <c r="C755" s="30"/>
      <c r="D755" s="30"/>
      <c r="E755" s="30"/>
      <c r="F755" s="31"/>
      <c r="G755" s="31"/>
      <c r="H755" s="32"/>
      <c r="I755" s="30"/>
      <c r="J755" s="31"/>
      <c r="K755" s="30"/>
      <c r="L755" s="30"/>
      <c r="M755" s="30"/>
      <c r="N755" s="31"/>
      <c r="O755" s="31"/>
      <c r="P755" s="31"/>
      <c r="Q755" s="33"/>
      <c r="AE755" s="281"/>
      <c r="AF755" s="281"/>
      <c r="AT755" s="342"/>
      <c r="AU755" s="342"/>
    </row>
    <row r="756" spans="1:47" x14ac:dyDescent="0.2">
      <c r="A756" s="30"/>
      <c r="B756" s="30"/>
      <c r="C756" s="30"/>
      <c r="D756" s="30"/>
      <c r="E756" s="30"/>
      <c r="F756" s="31"/>
      <c r="G756" s="31"/>
      <c r="H756" s="32"/>
      <c r="I756" s="30"/>
      <c r="J756" s="31"/>
      <c r="K756" s="30"/>
      <c r="L756" s="30"/>
      <c r="M756" s="30"/>
      <c r="N756" s="31"/>
      <c r="O756" s="31"/>
      <c r="P756" s="31"/>
      <c r="Q756" s="33"/>
      <c r="AE756" s="281"/>
      <c r="AF756" s="281"/>
      <c r="AT756" s="342"/>
      <c r="AU756" s="342"/>
    </row>
    <row r="757" spans="1:47" x14ac:dyDescent="0.2">
      <c r="A757" s="30"/>
      <c r="B757" s="30"/>
      <c r="C757" s="30"/>
      <c r="D757" s="30"/>
      <c r="E757" s="30"/>
      <c r="F757" s="31"/>
      <c r="G757" s="31"/>
      <c r="H757" s="32"/>
      <c r="I757" s="30"/>
      <c r="J757" s="31"/>
      <c r="K757" s="30"/>
      <c r="L757" s="30"/>
      <c r="M757" s="30"/>
      <c r="N757" s="31"/>
      <c r="O757" s="31"/>
      <c r="P757" s="31"/>
      <c r="Q757" s="33"/>
      <c r="AE757" s="281"/>
      <c r="AF757" s="281"/>
      <c r="AT757" s="342"/>
      <c r="AU757" s="342"/>
    </row>
    <row r="758" spans="1:47" x14ac:dyDescent="0.2">
      <c r="A758" s="30"/>
      <c r="B758" s="30"/>
      <c r="C758" s="30"/>
      <c r="D758" s="30"/>
      <c r="E758" s="30"/>
      <c r="F758" s="31"/>
      <c r="G758" s="31"/>
      <c r="H758" s="32"/>
      <c r="I758" s="30"/>
      <c r="J758" s="31"/>
      <c r="K758" s="30"/>
      <c r="L758" s="30"/>
      <c r="M758" s="30"/>
      <c r="N758" s="31"/>
      <c r="O758" s="31"/>
      <c r="P758" s="31"/>
      <c r="Q758" s="33"/>
      <c r="AE758" s="281"/>
      <c r="AF758" s="281"/>
      <c r="AT758" s="342"/>
      <c r="AU758" s="342"/>
    </row>
    <row r="759" spans="1:47" x14ac:dyDescent="0.2">
      <c r="A759" s="30"/>
      <c r="B759" s="30"/>
      <c r="C759" s="30"/>
      <c r="D759" s="30"/>
      <c r="E759" s="30"/>
      <c r="F759" s="31"/>
      <c r="G759" s="31"/>
      <c r="H759" s="32"/>
      <c r="I759" s="30"/>
      <c r="J759" s="31"/>
      <c r="K759" s="30"/>
      <c r="L759" s="30"/>
      <c r="M759" s="30"/>
      <c r="N759" s="31"/>
      <c r="O759" s="31"/>
      <c r="P759" s="31"/>
      <c r="Q759" s="33"/>
      <c r="AE759" s="281"/>
      <c r="AF759" s="281"/>
      <c r="AT759" s="342"/>
      <c r="AU759" s="342"/>
    </row>
    <row r="760" spans="1:47" x14ac:dyDescent="0.2">
      <c r="A760" s="30"/>
      <c r="B760" s="30"/>
      <c r="C760" s="30"/>
      <c r="D760" s="30"/>
      <c r="E760" s="30"/>
      <c r="F760" s="31"/>
      <c r="G760" s="31"/>
      <c r="H760" s="32"/>
      <c r="I760" s="30"/>
      <c r="J760" s="31"/>
      <c r="K760" s="30"/>
      <c r="L760" s="30"/>
      <c r="M760" s="30"/>
      <c r="N760" s="31"/>
      <c r="O760" s="31"/>
      <c r="P760" s="31"/>
      <c r="Q760" s="33"/>
      <c r="AE760" s="281"/>
      <c r="AF760" s="281"/>
      <c r="AT760" s="342"/>
      <c r="AU760" s="342"/>
    </row>
    <row r="761" spans="1:47" x14ac:dyDescent="0.2">
      <c r="A761" s="30"/>
      <c r="B761" s="30"/>
      <c r="C761" s="30"/>
      <c r="D761" s="30"/>
      <c r="E761" s="30"/>
      <c r="F761" s="31"/>
      <c r="G761" s="31"/>
      <c r="H761" s="32"/>
      <c r="I761" s="30"/>
      <c r="J761" s="31"/>
      <c r="K761" s="30"/>
      <c r="L761" s="30"/>
      <c r="M761" s="30"/>
      <c r="N761" s="31"/>
      <c r="O761" s="31"/>
      <c r="P761" s="31"/>
      <c r="Q761" s="33"/>
      <c r="AE761" s="281"/>
      <c r="AF761" s="281"/>
      <c r="AT761" s="342"/>
      <c r="AU761" s="342"/>
    </row>
    <row r="762" spans="1:47" x14ac:dyDescent="0.2">
      <c r="A762" s="30"/>
      <c r="B762" s="30"/>
      <c r="C762" s="30"/>
      <c r="D762" s="30"/>
      <c r="E762" s="30"/>
      <c r="F762" s="31"/>
      <c r="G762" s="31"/>
      <c r="H762" s="32"/>
      <c r="I762" s="30"/>
      <c r="J762" s="31"/>
      <c r="K762" s="30"/>
      <c r="L762" s="30"/>
      <c r="M762" s="30"/>
      <c r="N762" s="31"/>
      <c r="O762" s="31"/>
      <c r="P762" s="31"/>
      <c r="Q762" s="33"/>
      <c r="AE762" s="281"/>
      <c r="AF762" s="281"/>
      <c r="AT762" s="342"/>
      <c r="AU762" s="342"/>
    </row>
    <row r="763" spans="1:47" x14ac:dyDescent="0.2">
      <c r="A763" s="30"/>
      <c r="B763" s="30"/>
      <c r="C763" s="30"/>
      <c r="D763" s="30"/>
      <c r="E763" s="30"/>
      <c r="F763" s="31"/>
      <c r="G763" s="31"/>
      <c r="H763" s="32"/>
      <c r="I763" s="30"/>
      <c r="J763" s="31"/>
      <c r="K763" s="30"/>
      <c r="L763" s="30"/>
      <c r="M763" s="30"/>
      <c r="N763" s="31"/>
      <c r="O763" s="31"/>
      <c r="P763" s="31"/>
      <c r="Q763" s="33"/>
      <c r="AE763" s="281"/>
      <c r="AF763" s="281"/>
      <c r="AT763" s="342"/>
      <c r="AU763" s="342"/>
    </row>
    <row r="764" spans="1:47" x14ac:dyDescent="0.2">
      <c r="A764" s="30"/>
      <c r="B764" s="30"/>
      <c r="C764" s="30"/>
      <c r="D764" s="30"/>
      <c r="E764" s="30"/>
      <c r="F764" s="31"/>
      <c r="G764" s="31"/>
      <c r="H764" s="32"/>
      <c r="I764" s="30"/>
      <c r="J764" s="31"/>
      <c r="K764" s="30"/>
      <c r="L764" s="30"/>
      <c r="M764" s="30"/>
      <c r="N764" s="31"/>
      <c r="O764" s="31"/>
      <c r="P764" s="31"/>
      <c r="Q764" s="33"/>
      <c r="AE764" s="281"/>
      <c r="AF764" s="281"/>
      <c r="AT764" s="342"/>
      <c r="AU764" s="342"/>
    </row>
    <row r="765" spans="1:47" x14ac:dyDescent="0.2">
      <c r="A765" s="30"/>
      <c r="B765" s="30"/>
      <c r="C765" s="30"/>
      <c r="D765" s="30"/>
      <c r="E765" s="30"/>
      <c r="F765" s="31"/>
      <c r="G765" s="31"/>
      <c r="H765" s="32"/>
      <c r="I765" s="30"/>
      <c r="J765" s="31"/>
      <c r="K765" s="30"/>
      <c r="L765" s="30"/>
      <c r="M765" s="30"/>
      <c r="N765" s="31"/>
      <c r="O765" s="31"/>
      <c r="P765" s="31"/>
      <c r="Q765" s="33"/>
      <c r="AE765" s="281"/>
      <c r="AF765" s="281"/>
      <c r="AT765" s="342"/>
      <c r="AU765" s="342"/>
    </row>
    <row r="766" spans="1:47" x14ac:dyDescent="0.2">
      <c r="A766" s="30"/>
      <c r="B766" s="30"/>
      <c r="C766" s="30"/>
      <c r="D766" s="30"/>
      <c r="E766" s="30"/>
      <c r="F766" s="31"/>
      <c r="G766" s="31"/>
      <c r="H766" s="32"/>
      <c r="I766" s="30"/>
      <c r="J766" s="31"/>
      <c r="K766" s="30"/>
      <c r="L766" s="30"/>
      <c r="M766" s="30"/>
      <c r="N766" s="31"/>
      <c r="O766" s="31"/>
      <c r="P766" s="31"/>
      <c r="Q766" s="33"/>
      <c r="AE766" s="281"/>
      <c r="AF766" s="281"/>
      <c r="AT766" s="342"/>
      <c r="AU766" s="342"/>
    </row>
    <row r="767" spans="1:47" x14ac:dyDescent="0.2">
      <c r="A767" s="30"/>
      <c r="B767" s="30"/>
      <c r="C767" s="30"/>
      <c r="D767" s="30"/>
      <c r="E767" s="30"/>
      <c r="F767" s="31"/>
      <c r="G767" s="31"/>
      <c r="H767" s="32"/>
      <c r="I767" s="30"/>
      <c r="J767" s="31"/>
      <c r="K767" s="30"/>
      <c r="L767" s="30"/>
      <c r="M767" s="30"/>
      <c r="N767" s="31"/>
      <c r="O767" s="31"/>
      <c r="P767" s="31"/>
      <c r="Q767" s="33"/>
      <c r="AE767" s="281"/>
      <c r="AF767" s="281"/>
      <c r="AT767" s="342"/>
      <c r="AU767" s="342"/>
    </row>
    <row r="768" spans="1:47" x14ac:dyDescent="0.2">
      <c r="A768" s="30"/>
      <c r="B768" s="30"/>
      <c r="C768" s="30"/>
      <c r="D768" s="30"/>
      <c r="E768" s="30"/>
      <c r="F768" s="31"/>
      <c r="G768" s="31"/>
      <c r="H768" s="32"/>
      <c r="I768" s="30"/>
      <c r="J768" s="31"/>
      <c r="K768" s="30"/>
      <c r="L768" s="30"/>
      <c r="M768" s="30"/>
      <c r="N768" s="31"/>
      <c r="O768" s="31"/>
      <c r="P768" s="31"/>
      <c r="Q768" s="33"/>
      <c r="AE768" s="281"/>
      <c r="AF768" s="281"/>
      <c r="AT768" s="342"/>
      <c r="AU768" s="342"/>
    </row>
    <row r="769" spans="1:47" x14ac:dyDescent="0.2">
      <c r="A769" s="30"/>
      <c r="B769" s="30"/>
      <c r="C769" s="30"/>
      <c r="D769" s="30"/>
      <c r="E769" s="30"/>
      <c r="F769" s="31"/>
      <c r="G769" s="31"/>
      <c r="H769" s="32"/>
      <c r="I769" s="30"/>
      <c r="J769" s="31"/>
      <c r="K769" s="30"/>
      <c r="L769" s="30"/>
      <c r="M769" s="30"/>
      <c r="N769" s="31"/>
      <c r="O769" s="31"/>
      <c r="P769" s="31"/>
      <c r="Q769" s="33"/>
      <c r="AE769" s="281"/>
      <c r="AF769" s="281"/>
      <c r="AT769" s="342"/>
      <c r="AU769" s="342"/>
    </row>
    <row r="770" spans="1:47" x14ac:dyDescent="0.2">
      <c r="A770" s="30"/>
      <c r="B770" s="30"/>
      <c r="C770" s="30"/>
      <c r="D770" s="30"/>
      <c r="E770" s="30"/>
      <c r="F770" s="31"/>
      <c r="G770" s="31"/>
      <c r="H770" s="32"/>
      <c r="I770" s="30"/>
      <c r="J770" s="31"/>
      <c r="K770" s="30"/>
      <c r="L770" s="30"/>
      <c r="M770" s="30"/>
      <c r="N770" s="31"/>
      <c r="O770" s="31"/>
      <c r="P770" s="31"/>
      <c r="Q770" s="33"/>
      <c r="AE770" s="281"/>
      <c r="AF770" s="281"/>
      <c r="AT770" s="342"/>
      <c r="AU770" s="342"/>
    </row>
    <row r="771" spans="1:47" x14ac:dyDescent="0.2">
      <c r="A771" s="30"/>
      <c r="B771" s="30"/>
      <c r="C771" s="30"/>
      <c r="D771" s="30"/>
      <c r="E771" s="30"/>
      <c r="F771" s="31"/>
      <c r="G771" s="31"/>
      <c r="H771" s="32"/>
      <c r="I771" s="30"/>
      <c r="J771" s="31"/>
      <c r="K771" s="30"/>
      <c r="L771" s="30"/>
      <c r="M771" s="30"/>
      <c r="N771" s="31"/>
      <c r="O771" s="31"/>
      <c r="P771" s="31"/>
      <c r="Q771" s="33"/>
      <c r="AE771" s="281"/>
      <c r="AF771" s="281"/>
      <c r="AT771" s="342"/>
      <c r="AU771" s="342"/>
    </row>
    <row r="772" spans="1:47" x14ac:dyDescent="0.2">
      <c r="A772" s="30"/>
      <c r="B772" s="30"/>
      <c r="C772" s="30"/>
      <c r="D772" s="30"/>
      <c r="E772" s="30"/>
      <c r="F772" s="31"/>
      <c r="G772" s="31"/>
      <c r="H772" s="32"/>
      <c r="I772" s="30"/>
      <c r="J772" s="31"/>
      <c r="K772" s="30"/>
      <c r="L772" s="30"/>
      <c r="M772" s="30"/>
      <c r="N772" s="31"/>
      <c r="O772" s="31"/>
      <c r="P772" s="31"/>
      <c r="Q772" s="33"/>
      <c r="AE772" s="281"/>
      <c r="AF772" s="281"/>
      <c r="AT772" s="342"/>
      <c r="AU772" s="342"/>
    </row>
    <row r="773" spans="1:47" x14ac:dyDescent="0.2">
      <c r="A773" s="30"/>
      <c r="B773" s="30"/>
      <c r="C773" s="30"/>
      <c r="D773" s="30"/>
      <c r="E773" s="30"/>
      <c r="F773" s="31"/>
      <c r="G773" s="31"/>
      <c r="H773" s="32"/>
      <c r="I773" s="30"/>
      <c r="J773" s="31"/>
      <c r="K773" s="30"/>
      <c r="L773" s="30"/>
      <c r="M773" s="30"/>
      <c r="N773" s="31"/>
      <c r="O773" s="31"/>
      <c r="P773" s="31"/>
      <c r="Q773" s="33"/>
      <c r="AE773" s="281"/>
      <c r="AF773" s="281"/>
      <c r="AT773" s="342"/>
      <c r="AU773" s="342"/>
    </row>
    <row r="774" spans="1:47" x14ac:dyDescent="0.2">
      <c r="A774" s="30"/>
      <c r="B774" s="30"/>
      <c r="C774" s="30"/>
      <c r="D774" s="30"/>
      <c r="E774" s="30"/>
      <c r="F774" s="31"/>
      <c r="G774" s="31"/>
      <c r="H774" s="32"/>
      <c r="I774" s="30"/>
      <c r="J774" s="31"/>
      <c r="K774" s="30"/>
      <c r="L774" s="30"/>
      <c r="M774" s="30"/>
      <c r="N774" s="31"/>
      <c r="O774" s="31"/>
      <c r="P774" s="31"/>
      <c r="Q774" s="33"/>
      <c r="AE774" s="281"/>
      <c r="AF774" s="281"/>
      <c r="AT774" s="342"/>
      <c r="AU774" s="342"/>
    </row>
    <row r="775" spans="1:47" x14ac:dyDescent="0.2">
      <c r="A775" s="30"/>
      <c r="B775" s="30"/>
      <c r="C775" s="30"/>
      <c r="D775" s="30"/>
      <c r="E775" s="30"/>
      <c r="F775" s="31"/>
      <c r="G775" s="31"/>
      <c r="H775" s="32"/>
      <c r="I775" s="30"/>
      <c r="J775" s="31"/>
      <c r="K775" s="30"/>
      <c r="L775" s="30"/>
      <c r="M775" s="30"/>
      <c r="N775" s="31"/>
      <c r="O775" s="31"/>
      <c r="P775" s="31"/>
      <c r="Q775" s="33"/>
      <c r="AE775" s="281"/>
      <c r="AF775" s="281"/>
      <c r="AT775" s="342"/>
      <c r="AU775" s="342"/>
    </row>
    <row r="776" spans="1:47" x14ac:dyDescent="0.2">
      <c r="A776" s="30"/>
      <c r="B776" s="30"/>
      <c r="C776" s="30"/>
      <c r="D776" s="30"/>
      <c r="E776" s="30"/>
      <c r="F776" s="31"/>
      <c r="G776" s="31"/>
      <c r="H776" s="32"/>
      <c r="I776" s="30"/>
      <c r="J776" s="31"/>
      <c r="K776" s="30"/>
      <c r="L776" s="30"/>
      <c r="M776" s="30"/>
      <c r="N776" s="31"/>
      <c r="O776" s="31"/>
      <c r="P776" s="31"/>
      <c r="Q776" s="33"/>
      <c r="AE776" s="281"/>
      <c r="AF776" s="281"/>
      <c r="AT776" s="342"/>
      <c r="AU776" s="342"/>
    </row>
    <row r="777" spans="1:47" x14ac:dyDescent="0.2">
      <c r="A777" s="30"/>
      <c r="B777" s="30"/>
      <c r="C777" s="30"/>
      <c r="D777" s="30"/>
      <c r="E777" s="30"/>
      <c r="F777" s="31"/>
      <c r="G777" s="31"/>
      <c r="H777" s="32"/>
      <c r="I777" s="30"/>
      <c r="J777" s="31"/>
      <c r="K777" s="30"/>
      <c r="L777" s="30"/>
      <c r="M777" s="30"/>
      <c r="N777" s="31"/>
      <c r="O777" s="31"/>
      <c r="P777" s="31"/>
      <c r="Q777" s="33"/>
      <c r="AE777" s="281"/>
      <c r="AF777" s="281"/>
      <c r="AT777" s="342"/>
      <c r="AU777" s="342"/>
    </row>
    <row r="778" spans="1:47" x14ac:dyDescent="0.2">
      <c r="A778" s="30"/>
      <c r="B778" s="30"/>
      <c r="C778" s="30"/>
      <c r="D778" s="30"/>
      <c r="E778" s="30"/>
      <c r="F778" s="31"/>
      <c r="G778" s="31"/>
      <c r="H778" s="32"/>
      <c r="I778" s="30"/>
      <c r="J778" s="31"/>
      <c r="K778" s="30"/>
      <c r="L778" s="30"/>
      <c r="M778" s="30"/>
      <c r="N778" s="31"/>
      <c r="O778" s="31"/>
      <c r="P778" s="31"/>
      <c r="Q778" s="33"/>
      <c r="AE778" s="281"/>
      <c r="AF778" s="281"/>
      <c r="AT778" s="342"/>
      <c r="AU778" s="342"/>
    </row>
    <row r="779" spans="1:47" x14ac:dyDescent="0.2">
      <c r="A779" s="30"/>
      <c r="B779" s="30"/>
      <c r="C779" s="30"/>
      <c r="D779" s="30"/>
      <c r="E779" s="30"/>
      <c r="F779" s="31"/>
      <c r="G779" s="31"/>
      <c r="H779" s="32"/>
      <c r="I779" s="30"/>
      <c r="J779" s="31"/>
      <c r="K779" s="30"/>
      <c r="L779" s="30"/>
      <c r="M779" s="30"/>
      <c r="N779" s="31"/>
      <c r="O779" s="31"/>
      <c r="P779" s="31"/>
      <c r="Q779" s="33"/>
      <c r="AE779" s="281"/>
      <c r="AF779" s="281"/>
      <c r="AT779" s="342"/>
      <c r="AU779" s="342"/>
    </row>
    <row r="780" spans="1:47" x14ac:dyDescent="0.2">
      <c r="A780" s="30"/>
      <c r="B780" s="30"/>
      <c r="C780" s="30"/>
      <c r="D780" s="30"/>
      <c r="E780" s="30"/>
      <c r="F780" s="31"/>
      <c r="G780" s="31"/>
      <c r="H780" s="32"/>
      <c r="I780" s="30"/>
      <c r="J780" s="31"/>
      <c r="K780" s="30"/>
      <c r="L780" s="30"/>
      <c r="M780" s="30"/>
      <c r="N780" s="31"/>
      <c r="O780" s="31"/>
      <c r="P780" s="31"/>
      <c r="Q780" s="33"/>
      <c r="AE780" s="281"/>
      <c r="AF780" s="281"/>
      <c r="AT780" s="342"/>
      <c r="AU780" s="342"/>
    </row>
    <row r="781" spans="1:47" x14ac:dyDescent="0.2">
      <c r="A781" s="30"/>
      <c r="B781" s="30"/>
      <c r="C781" s="30"/>
      <c r="D781" s="30"/>
      <c r="E781" s="30"/>
      <c r="F781" s="31"/>
      <c r="G781" s="31"/>
      <c r="H781" s="32"/>
      <c r="I781" s="30"/>
      <c r="J781" s="31"/>
      <c r="K781" s="30"/>
      <c r="L781" s="30"/>
      <c r="M781" s="30"/>
      <c r="N781" s="31"/>
      <c r="O781" s="31"/>
      <c r="P781" s="31"/>
      <c r="Q781" s="33"/>
      <c r="AE781" s="281"/>
      <c r="AF781" s="281"/>
      <c r="AT781" s="342"/>
      <c r="AU781" s="342"/>
    </row>
    <row r="782" spans="1:47" x14ac:dyDescent="0.2">
      <c r="A782" s="30"/>
      <c r="B782" s="30"/>
      <c r="C782" s="30"/>
      <c r="D782" s="30"/>
      <c r="E782" s="30"/>
      <c r="F782" s="31"/>
      <c r="G782" s="31"/>
      <c r="H782" s="32"/>
      <c r="I782" s="30"/>
      <c r="J782" s="31"/>
      <c r="K782" s="30"/>
      <c r="L782" s="30"/>
      <c r="M782" s="30"/>
      <c r="N782" s="31"/>
      <c r="O782" s="31"/>
      <c r="P782" s="31"/>
      <c r="Q782" s="33"/>
      <c r="AE782" s="281"/>
      <c r="AF782" s="281"/>
      <c r="AT782" s="342"/>
      <c r="AU782" s="342"/>
    </row>
    <row r="783" spans="1:47" x14ac:dyDescent="0.2">
      <c r="A783" s="30"/>
      <c r="B783" s="30"/>
      <c r="C783" s="30"/>
      <c r="D783" s="30"/>
      <c r="E783" s="30"/>
      <c r="F783" s="31"/>
      <c r="G783" s="31"/>
      <c r="H783" s="32"/>
      <c r="I783" s="30"/>
      <c r="J783" s="31"/>
      <c r="K783" s="30"/>
      <c r="L783" s="30"/>
      <c r="M783" s="30"/>
      <c r="N783" s="31"/>
      <c r="O783" s="31"/>
      <c r="P783" s="31"/>
      <c r="Q783" s="33"/>
      <c r="AE783" s="281"/>
      <c r="AF783" s="281"/>
      <c r="AT783" s="342"/>
      <c r="AU783" s="342"/>
    </row>
    <row r="784" spans="1:47" x14ac:dyDescent="0.2">
      <c r="A784" s="30"/>
      <c r="B784" s="30"/>
      <c r="C784" s="30"/>
      <c r="D784" s="30"/>
      <c r="E784" s="30"/>
      <c r="F784" s="31"/>
      <c r="G784" s="31"/>
      <c r="H784" s="32"/>
      <c r="I784" s="30"/>
      <c r="J784" s="31"/>
      <c r="K784" s="30"/>
      <c r="L784" s="30"/>
      <c r="M784" s="30"/>
      <c r="N784" s="31"/>
      <c r="O784" s="31"/>
      <c r="P784" s="31"/>
      <c r="Q784" s="33"/>
      <c r="AE784" s="281"/>
      <c r="AF784" s="281"/>
      <c r="AT784" s="342"/>
      <c r="AU784" s="342"/>
    </row>
    <row r="785" spans="1:47" x14ac:dyDescent="0.2">
      <c r="A785" s="30"/>
      <c r="B785" s="30"/>
      <c r="C785" s="30"/>
      <c r="D785" s="30"/>
      <c r="E785" s="30"/>
      <c r="F785" s="31"/>
      <c r="G785" s="31"/>
      <c r="H785" s="32"/>
      <c r="I785" s="30"/>
      <c r="J785" s="31"/>
      <c r="K785" s="30"/>
      <c r="L785" s="30"/>
      <c r="M785" s="30"/>
      <c r="N785" s="31"/>
      <c r="O785" s="31"/>
      <c r="P785" s="31"/>
      <c r="Q785" s="33"/>
      <c r="AE785" s="281"/>
      <c r="AF785" s="281"/>
      <c r="AT785" s="342"/>
      <c r="AU785" s="342"/>
    </row>
    <row r="786" spans="1:47" x14ac:dyDescent="0.2">
      <c r="A786" s="30"/>
      <c r="B786" s="30"/>
      <c r="C786" s="30"/>
      <c r="D786" s="30"/>
      <c r="E786" s="30"/>
      <c r="F786" s="31"/>
      <c r="G786" s="31"/>
      <c r="H786" s="32"/>
      <c r="I786" s="30"/>
      <c r="J786" s="31"/>
      <c r="K786" s="30"/>
      <c r="L786" s="30"/>
      <c r="M786" s="30"/>
      <c r="N786" s="31"/>
      <c r="O786" s="31"/>
      <c r="P786" s="31"/>
      <c r="Q786" s="33"/>
      <c r="AE786" s="281"/>
      <c r="AF786" s="281"/>
      <c r="AT786" s="342"/>
      <c r="AU786" s="342"/>
    </row>
    <row r="787" spans="1:47" x14ac:dyDescent="0.2">
      <c r="A787" s="30"/>
      <c r="B787" s="30"/>
      <c r="C787" s="30"/>
      <c r="D787" s="30"/>
      <c r="E787" s="30"/>
      <c r="F787" s="31"/>
      <c r="G787" s="31"/>
      <c r="H787" s="32"/>
      <c r="I787" s="30"/>
      <c r="J787" s="31"/>
      <c r="K787" s="30"/>
      <c r="L787" s="30"/>
      <c r="M787" s="30"/>
      <c r="N787" s="31"/>
      <c r="O787" s="31"/>
      <c r="P787" s="31"/>
      <c r="Q787" s="33"/>
      <c r="AE787" s="281"/>
      <c r="AF787" s="281"/>
      <c r="AT787" s="342"/>
      <c r="AU787" s="342"/>
    </row>
    <row r="788" spans="1:47" x14ac:dyDescent="0.2">
      <c r="A788" s="30"/>
      <c r="B788" s="30"/>
      <c r="C788" s="30"/>
      <c r="D788" s="30"/>
      <c r="E788" s="30"/>
      <c r="F788" s="31"/>
      <c r="G788" s="31"/>
      <c r="H788" s="32"/>
      <c r="I788" s="30"/>
      <c r="J788" s="31"/>
      <c r="K788" s="30"/>
      <c r="L788" s="30"/>
      <c r="M788" s="30"/>
      <c r="N788" s="31"/>
      <c r="O788" s="31"/>
      <c r="P788" s="31"/>
      <c r="Q788" s="33"/>
      <c r="AE788" s="281"/>
      <c r="AF788" s="281"/>
      <c r="AT788" s="342"/>
      <c r="AU788" s="342"/>
    </row>
    <row r="789" spans="1:47" x14ac:dyDescent="0.2">
      <c r="A789" s="30"/>
      <c r="B789" s="30"/>
      <c r="C789" s="30"/>
      <c r="D789" s="30"/>
      <c r="E789" s="30"/>
      <c r="F789" s="31"/>
      <c r="G789" s="31"/>
      <c r="H789" s="32"/>
      <c r="I789" s="30"/>
      <c r="J789" s="31"/>
      <c r="K789" s="30"/>
      <c r="L789" s="30"/>
      <c r="M789" s="30"/>
      <c r="N789" s="31"/>
      <c r="O789" s="31"/>
      <c r="P789" s="31"/>
      <c r="Q789" s="33"/>
      <c r="AE789" s="281"/>
      <c r="AF789" s="281"/>
      <c r="AT789" s="342"/>
      <c r="AU789" s="342"/>
    </row>
    <row r="790" spans="1:47" x14ac:dyDescent="0.2">
      <c r="A790" s="30"/>
      <c r="B790" s="30"/>
      <c r="C790" s="30"/>
      <c r="D790" s="30"/>
      <c r="E790" s="30"/>
      <c r="F790" s="31"/>
      <c r="G790" s="31"/>
      <c r="H790" s="32"/>
      <c r="I790" s="30"/>
      <c r="J790" s="31"/>
      <c r="K790" s="30"/>
      <c r="L790" s="30"/>
      <c r="M790" s="30"/>
      <c r="N790" s="31"/>
      <c r="O790" s="31"/>
      <c r="P790" s="31"/>
      <c r="Q790" s="33"/>
      <c r="AE790" s="281"/>
      <c r="AF790" s="281"/>
      <c r="AT790" s="342"/>
      <c r="AU790" s="342"/>
    </row>
    <row r="791" spans="1:47" x14ac:dyDescent="0.2">
      <c r="A791" s="30"/>
      <c r="B791" s="30"/>
      <c r="C791" s="30"/>
      <c r="D791" s="30"/>
      <c r="E791" s="30"/>
      <c r="F791" s="31"/>
      <c r="G791" s="31"/>
      <c r="H791" s="32"/>
      <c r="I791" s="30"/>
      <c r="J791" s="31"/>
      <c r="K791" s="30"/>
      <c r="L791" s="30"/>
      <c r="M791" s="30"/>
      <c r="N791" s="31"/>
      <c r="O791" s="31"/>
      <c r="P791" s="31"/>
      <c r="Q791" s="33"/>
      <c r="AE791" s="281"/>
      <c r="AF791" s="281"/>
      <c r="AT791" s="342"/>
      <c r="AU791" s="342"/>
    </row>
    <row r="792" spans="1:47" x14ac:dyDescent="0.2">
      <c r="A792" s="30"/>
      <c r="B792" s="30"/>
      <c r="C792" s="30"/>
      <c r="D792" s="30"/>
      <c r="E792" s="30"/>
      <c r="F792" s="31"/>
      <c r="G792" s="31"/>
      <c r="H792" s="32"/>
      <c r="I792" s="30"/>
      <c r="J792" s="31"/>
      <c r="K792" s="30"/>
      <c r="L792" s="30"/>
      <c r="M792" s="30"/>
      <c r="N792" s="31"/>
      <c r="O792" s="31"/>
      <c r="P792" s="31"/>
      <c r="Q792" s="33"/>
      <c r="AE792" s="281"/>
      <c r="AF792" s="281"/>
      <c r="AT792" s="342"/>
      <c r="AU792" s="342"/>
    </row>
    <row r="793" spans="1:47" x14ac:dyDescent="0.2">
      <c r="A793" s="30"/>
      <c r="B793" s="30"/>
      <c r="C793" s="30"/>
      <c r="D793" s="30"/>
      <c r="E793" s="30"/>
      <c r="F793" s="31"/>
      <c r="G793" s="31"/>
      <c r="H793" s="32"/>
      <c r="I793" s="30"/>
      <c r="J793" s="31"/>
      <c r="K793" s="30"/>
      <c r="L793" s="30"/>
      <c r="M793" s="30"/>
      <c r="N793" s="31"/>
      <c r="O793" s="31"/>
      <c r="P793" s="31"/>
      <c r="Q793" s="33"/>
      <c r="AE793" s="281"/>
      <c r="AF793" s="281"/>
      <c r="AT793" s="342"/>
      <c r="AU793" s="342"/>
    </row>
    <row r="794" spans="1:47" x14ac:dyDescent="0.2">
      <c r="A794" s="30"/>
      <c r="B794" s="30"/>
      <c r="C794" s="30"/>
      <c r="D794" s="30"/>
      <c r="E794" s="30"/>
      <c r="F794" s="31"/>
      <c r="G794" s="31"/>
      <c r="H794" s="32"/>
      <c r="I794" s="30"/>
      <c r="J794" s="31"/>
      <c r="K794" s="30"/>
      <c r="L794" s="30"/>
      <c r="M794" s="30"/>
      <c r="N794" s="31"/>
      <c r="O794" s="31"/>
      <c r="P794" s="31"/>
      <c r="Q794" s="33"/>
      <c r="AE794" s="281"/>
      <c r="AF794" s="281"/>
      <c r="AT794" s="342"/>
      <c r="AU794" s="342"/>
    </row>
    <row r="795" spans="1:47" x14ac:dyDescent="0.2">
      <c r="A795" s="30"/>
      <c r="B795" s="30"/>
      <c r="C795" s="30"/>
      <c r="D795" s="30"/>
      <c r="E795" s="30"/>
      <c r="F795" s="31"/>
      <c r="G795" s="31"/>
      <c r="H795" s="32"/>
      <c r="I795" s="30"/>
      <c r="J795" s="31"/>
      <c r="K795" s="30"/>
      <c r="L795" s="30"/>
      <c r="M795" s="30"/>
      <c r="N795" s="31"/>
      <c r="O795" s="31"/>
      <c r="P795" s="31"/>
      <c r="Q795" s="33"/>
      <c r="AE795" s="281"/>
      <c r="AF795" s="281"/>
      <c r="AT795" s="342"/>
      <c r="AU795" s="342"/>
    </row>
    <row r="796" spans="1:47" x14ac:dyDescent="0.2">
      <c r="A796" s="30"/>
      <c r="B796" s="30"/>
      <c r="C796" s="30"/>
      <c r="D796" s="30"/>
      <c r="E796" s="30"/>
      <c r="F796" s="31"/>
      <c r="G796" s="31"/>
      <c r="H796" s="32"/>
      <c r="I796" s="30"/>
      <c r="J796" s="31"/>
      <c r="K796" s="30"/>
      <c r="L796" s="30"/>
      <c r="M796" s="30"/>
      <c r="N796" s="31"/>
      <c r="O796" s="31"/>
      <c r="P796" s="31"/>
      <c r="Q796" s="33"/>
      <c r="AE796" s="281"/>
      <c r="AF796" s="281"/>
      <c r="AT796" s="342"/>
      <c r="AU796" s="342"/>
    </row>
    <row r="797" spans="1:47" x14ac:dyDescent="0.2">
      <c r="A797" s="30"/>
      <c r="B797" s="30"/>
      <c r="C797" s="30"/>
      <c r="D797" s="30"/>
      <c r="E797" s="30"/>
      <c r="F797" s="31"/>
      <c r="G797" s="31"/>
      <c r="H797" s="32"/>
      <c r="I797" s="30"/>
      <c r="J797" s="31"/>
      <c r="K797" s="30"/>
      <c r="L797" s="30"/>
      <c r="M797" s="30"/>
      <c r="N797" s="31"/>
      <c r="O797" s="31"/>
      <c r="P797" s="31"/>
      <c r="Q797" s="33"/>
      <c r="AE797" s="281"/>
      <c r="AF797" s="281"/>
      <c r="AT797" s="342"/>
      <c r="AU797" s="342"/>
    </row>
    <row r="798" spans="1:47" x14ac:dyDescent="0.2">
      <c r="A798" s="30"/>
      <c r="B798" s="30"/>
      <c r="C798" s="30"/>
      <c r="D798" s="30"/>
      <c r="E798" s="30"/>
      <c r="F798" s="31"/>
      <c r="G798" s="31"/>
      <c r="H798" s="32"/>
      <c r="I798" s="30"/>
      <c r="J798" s="31"/>
      <c r="K798" s="30"/>
      <c r="L798" s="30"/>
      <c r="M798" s="30"/>
      <c r="N798" s="31"/>
      <c r="O798" s="31"/>
      <c r="P798" s="31"/>
      <c r="Q798" s="33"/>
      <c r="AE798" s="281"/>
      <c r="AF798" s="281"/>
      <c r="AT798" s="342"/>
      <c r="AU798" s="342"/>
    </row>
    <row r="799" spans="1:47" x14ac:dyDescent="0.2">
      <c r="A799" s="30"/>
      <c r="B799" s="30"/>
      <c r="C799" s="30"/>
      <c r="D799" s="30"/>
      <c r="E799" s="30"/>
      <c r="F799" s="31"/>
      <c r="G799" s="31"/>
      <c r="H799" s="32"/>
      <c r="I799" s="30"/>
      <c r="J799" s="31"/>
      <c r="K799" s="30"/>
      <c r="L799" s="30"/>
      <c r="M799" s="30"/>
      <c r="N799" s="31"/>
      <c r="O799" s="31"/>
      <c r="P799" s="31"/>
      <c r="Q799" s="33"/>
      <c r="AE799" s="281"/>
      <c r="AF799" s="281"/>
      <c r="AT799" s="342"/>
      <c r="AU799" s="342"/>
    </row>
    <row r="800" spans="1:47" x14ac:dyDescent="0.2">
      <c r="A800" s="30"/>
      <c r="B800" s="30"/>
      <c r="C800" s="30"/>
      <c r="D800" s="30"/>
      <c r="E800" s="30"/>
      <c r="F800" s="31"/>
      <c r="G800" s="31"/>
      <c r="H800" s="32"/>
      <c r="I800" s="30"/>
      <c r="J800" s="31"/>
      <c r="K800" s="30"/>
      <c r="L800" s="30"/>
      <c r="M800" s="30"/>
      <c r="N800" s="31"/>
      <c r="O800" s="31"/>
      <c r="P800" s="31"/>
      <c r="Q800" s="33"/>
      <c r="AE800" s="281"/>
      <c r="AF800" s="281"/>
      <c r="AT800" s="342"/>
      <c r="AU800" s="342"/>
    </row>
    <row r="801" spans="1:47" x14ac:dyDescent="0.2">
      <c r="A801" s="30"/>
      <c r="B801" s="30"/>
      <c r="C801" s="30"/>
      <c r="D801" s="30"/>
      <c r="E801" s="30"/>
      <c r="F801" s="31"/>
      <c r="G801" s="31"/>
      <c r="H801" s="32"/>
      <c r="I801" s="30"/>
      <c r="J801" s="31"/>
      <c r="K801" s="30"/>
      <c r="L801" s="30"/>
      <c r="M801" s="30"/>
      <c r="N801" s="31"/>
      <c r="O801" s="31"/>
      <c r="P801" s="31"/>
      <c r="Q801" s="33"/>
      <c r="AE801" s="281"/>
      <c r="AF801" s="281"/>
      <c r="AT801" s="342"/>
      <c r="AU801" s="342"/>
    </row>
    <row r="802" spans="1:47" x14ac:dyDescent="0.2">
      <c r="A802" s="30"/>
      <c r="B802" s="30"/>
      <c r="C802" s="30"/>
      <c r="D802" s="30"/>
      <c r="E802" s="30"/>
      <c r="F802" s="31"/>
      <c r="G802" s="31"/>
      <c r="H802" s="32"/>
      <c r="I802" s="30"/>
      <c r="J802" s="31"/>
      <c r="K802" s="30"/>
      <c r="L802" s="30"/>
      <c r="M802" s="30"/>
      <c r="N802" s="31"/>
      <c r="O802" s="31"/>
      <c r="P802" s="31"/>
      <c r="Q802" s="33"/>
      <c r="AE802" s="281"/>
      <c r="AF802" s="281"/>
      <c r="AT802" s="342"/>
      <c r="AU802" s="342"/>
    </row>
    <row r="803" spans="1:47" x14ac:dyDescent="0.2">
      <c r="A803" s="30"/>
      <c r="B803" s="30"/>
      <c r="C803" s="30"/>
      <c r="D803" s="30"/>
      <c r="E803" s="30"/>
      <c r="F803" s="31"/>
      <c r="G803" s="31"/>
      <c r="H803" s="32"/>
      <c r="I803" s="30"/>
      <c r="J803" s="31"/>
      <c r="K803" s="30"/>
      <c r="L803" s="30"/>
      <c r="M803" s="30"/>
      <c r="N803" s="31"/>
      <c r="O803" s="31"/>
      <c r="P803" s="31"/>
      <c r="Q803" s="33"/>
      <c r="AE803" s="281"/>
      <c r="AF803" s="281"/>
      <c r="AT803" s="342"/>
      <c r="AU803" s="342"/>
    </row>
    <row r="804" spans="1:47" x14ac:dyDescent="0.2">
      <c r="A804" s="30"/>
      <c r="B804" s="30"/>
      <c r="C804" s="30"/>
      <c r="D804" s="30"/>
      <c r="E804" s="30"/>
      <c r="F804" s="31"/>
      <c r="G804" s="31"/>
      <c r="H804" s="32"/>
      <c r="I804" s="30"/>
      <c r="J804" s="31"/>
      <c r="K804" s="30"/>
      <c r="L804" s="30"/>
      <c r="M804" s="30"/>
      <c r="N804" s="31"/>
      <c r="O804" s="31"/>
      <c r="P804" s="31"/>
      <c r="Q804" s="33"/>
      <c r="AE804" s="281"/>
      <c r="AF804" s="281"/>
      <c r="AT804" s="342"/>
      <c r="AU804" s="342"/>
    </row>
    <row r="805" spans="1:47" x14ac:dyDescent="0.2">
      <c r="A805" s="30"/>
      <c r="B805" s="30"/>
      <c r="C805" s="30"/>
      <c r="D805" s="30"/>
      <c r="E805" s="30"/>
      <c r="F805" s="31"/>
      <c r="G805" s="31"/>
      <c r="H805" s="32"/>
      <c r="I805" s="30"/>
      <c r="J805" s="31"/>
      <c r="K805" s="30"/>
      <c r="L805" s="30"/>
      <c r="M805" s="30"/>
      <c r="N805" s="31"/>
      <c r="O805" s="31"/>
      <c r="P805" s="31"/>
      <c r="Q805" s="33"/>
      <c r="AE805" s="281"/>
      <c r="AF805" s="281"/>
      <c r="AT805" s="342"/>
      <c r="AU805" s="342"/>
    </row>
    <row r="806" spans="1:47" x14ac:dyDescent="0.2">
      <c r="A806" s="30"/>
      <c r="B806" s="30"/>
      <c r="C806" s="30"/>
      <c r="D806" s="30"/>
      <c r="E806" s="30"/>
      <c r="F806" s="31"/>
      <c r="G806" s="31"/>
      <c r="H806" s="32"/>
      <c r="I806" s="30"/>
      <c r="J806" s="31"/>
      <c r="K806" s="30"/>
      <c r="L806" s="30"/>
      <c r="M806" s="30"/>
      <c r="N806" s="31"/>
      <c r="O806" s="31"/>
      <c r="P806" s="31"/>
      <c r="Q806" s="33"/>
      <c r="AE806" s="281"/>
      <c r="AF806" s="281"/>
      <c r="AT806" s="342"/>
      <c r="AU806" s="342"/>
    </row>
    <row r="807" spans="1:47" x14ac:dyDescent="0.2">
      <c r="A807" s="30"/>
      <c r="B807" s="30"/>
      <c r="C807" s="30"/>
      <c r="D807" s="30"/>
      <c r="E807" s="30"/>
      <c r="F807" s="31"/>
      <c r="G807" s="31"/>
      <c r="H807" s="32"/>
      <c r="I807" s="30"/>
      <c r="J807" s="31"/>
      <c r="K807" s="30"/>
      <c r="L807" s="30"/>
      <c r="M807" s="30"/>
      <c r="N807" s="31"/>
      <c r="O807" s="31"/>
      <c r="P807" s="31"/>
      <c r="Q807" s="33"/>
      <c r="AE807" s="281"/>
      <c r="AF807" s="281"/>
      <c r="AT807" s="342"/>
      <c r="AU807" s="342"/>
    </row>
    <row r="808" spans="1:47" x14ac:dyDescent="0.2">
      <c r="A808" s="30"/>
      <c r="B808" s="30"/>
      <c r="C808" s="30"/>
      <c r="D808" s="30"/>
      <c r="E808" s="30"/>
      <c r="F808" s="31"/>
      <c r="G808" s="31"/>
      <c r="H808" s="32"/>
      <c r="I808" s="30"/>
      <c r="J808" s="31"/>
      <c r="K808" s="30"/>
      <c r="L808" s="30"/>
      <c r="M808" s="30"/>
      <c r="N808" s="31"/>
      <c r="O808" s="31"/>
      <c r="P808" s="31"/>
      <c r="Q808" s="33"/>
      <c r="AE808" s="281"/>
      <c r="AF808" s="281"/>
      <c r="AT808" s="342"/>
      <c r="AU808" s="342"/>
    </row>
    <row r="809" spans="1:47" x14ac:dyDescent="0.2">
      <c r="A809" s="30"/>
      <c r="B809" s="30"/>
      <c r="C809" s="30"/>
      <c r="D809" s="30"/>
      <c r="E809" s="30"/>
      <c r="F809" s="31"/>
      <c r="G809" s="31"/>
      <c r="H809" s="32"/>
      <c r="I809" s="30"/>
      <c r="J809" s="31"/>
      <c r="K809" s="30"/>
      <c r="L809" s="30"/>
      <c r="M809" s="30"/>
      <c r="N809" s="31"/>
      <c r="O809" s="31"/>
      <c r="P809" s="31"/>
      <c r="Q809" s="33"/>
      <c r="AE809" s="281"/>
      <c r="AF809" s="281"/>
      <c r="AT809" s="342"/>
      <c r="AU809" s="342"/>
    </row>
    <row r="810" spans="1:47" x14ac:dyDescent="0.2">
      <c r="A810" s="30"/>
      <c r="B810" s="30"/>
      <c r="C810" s="30"/>
      <c r="D810" s="30"/>
      <c r="E810" s="30"/>
      <c r="F810" s="31"/>
      <c r="G810" s="31"/>
      <c r="H810" s="32"/>
      <c r="I810" s="30"/>
      <c r="J810" s="31"/>
      <c r="K810" s="30"/>
      <c r="L810" s="30"/>
      <c r="M810" s="30"/>
      <c r="N810" s="31"/>
      <c r="O810" s="31"/>
      <c r="P810" s="31"/>
      <c r="Q810" s="33"/>
      <c r="AE810" s="281"/>
      <c r="AF810" s="281"/>
      <c r="AT810" s="342"/>
      <c r="AU810" s="342"/>
    </row>
    <row r="811" spans="1:47" x14ac:dyDescent="0.2">
      <c r="A811" s="30"/>
      <c r="B811" s="30"/>
      <c r="C811" s="30"/>
      <c r="D811" s="30"/>
      <c r="E811" s="30"/>
      <c r="F811" s="31"/>
      <c r="G811" s="31"/>
      <c r="H811" s="32"/>
      <c r="I811" s="30"/>
      <c r="J811" s="31"/>
      <c r="K811" s="30"/>
      <c r="L811" s="30"/>
      <c r="M811" s="30"/>
      <c r="N811" s="31"/>
      <c r="O811" s="31"/>
      <c r="P811" s="31"/>
      <c r="Q811" s="33"/>
      <c r="AE811" s="281"/>
      <c r="AF811" s="281"/>
      <c r="AT811" s="342"/>
      <c r="AU811" s="342"/>
    </row>
    <row r="812" spans="1:47" x14ac:dyDescent="0.2">
      <c r="A812" s="30"/>
      <c r="B812" s="30"/>
      <c r="C812" s="30"/>
      <c r="D812" s="30"/>
      <c r="E812" s="30"/>
      <c r="F812" s="31"/>
      <c r="G812" s="31"/>
      <c r="H812" s="32"/>
      <c r="I812" s="30"/>
      <c r="J812" s="31"/>
      <c r="K812" s="30"/>
      <c r="L812" s="30"/>
      <c r="M812" s="30"/>
      <c r="N812" s="31"/>
      <c r="O812" s="31"/>
      <c r="P812" s="31"/>
      <c r="Q812" s="33"/>
      <c r="AE812" s="281"/>
      <c r="AF812" s="281"/>
      <c r="AT812" s="342"/>
      <c r="AU812" s="342"/>
    </row>
    <row r="813" spans="1:47" x14ac:dyDescent="0.2">
      <c r="A813" s="30"/>
      <c r="B813" s="30"/>
      <c r="C813" s="30"/>
      <c r="D813" s="30"/>
      <c r="E813" s="30"/>
      <c r="F813" s="31"/>
      <c r="G813" s="31"/>
      <c r="H813" s="32"/>
      <c r="I813" s="30"/>
      <c r="J813" s="31"/>
      <c r="K813" s="30"/>
      <c r="L813" s="30"/>
      <c r="M813" s="30"/>
      <c r="N813" s="31"/>
      <c r="O813" s="31"/>
      <c r="P813" s="31"/>
      <c r="Q813" s="33"/>
      <c r="AE813" s="281"/>
      <c r="AF813" s="281"/>
      <c r="AT813" s="342"/>
      <c r="AU813" s="342"/>
    </row>
    <row r="814" spans="1:47" x14ac:dyDescent="0.2">
      <c r="A814" s="30"/>
      <c r="B814" s="30"/>
      <c r="C814" s="30"/>
      <c r="D814" s="30"/>
      <c r="E814" s="30"/>
      <c r="F814" s="31"/>
      <c r="G814" s="31"/>
      <c r="H814" s="32"/>
      <c r="I814" s="30"/>
      <c r="J814" s="31"/>
      <c r="K814" s="30"/>
      <c r="L814" s="30"/>
      <c r="M814" s="30"/>
      <c r="N814" s="31"/>
      <c r="O814" s="31"/>
      <c r="P814" s="31"/>
      <c r="Q814" s="33"/>
      <c r="AE814" s="281"/>
      <c r="AF814" s="281"/>
      <c r="AT814" s="342"/>
      <c r="AU814" s="342"/>
    </row>
    <row r="815" spans="1:47" x14ac:dyDescent="0.2">
      <c r="A815" s="30"/>
      <c r="B815" s="30"/>
      <c r="C815" s="30"/>
      <c r="D815" s="30"/>
      <c r="E815" s="30"/>
      <c r="F815" s="31"/>
      <c r="G815" s="31"/>
      <c r="H815" s="32"/>
      <c r="I815" s="30"/>
      <c r="J815" s="31"/>
      <c r="K815" s="30"/>
      <c r="L815" s="30"/>
      <c r="M815" s="30"/>
      <c r="N815" s="31"/>
      <c r="O815" s="31"/>
      <c r="P815" s="31"/>
      <c r="Q815" s="33"/>
      <c r="AE815" s="281"/>
      <c r="AF815" s="281"/>
      <c r="AT815" s="342"/>
      <c r="AU815" s="342"/>
    </row>
    <row r="816" spans="1:47" x14ac:dyDescent="0.2">
      <c r="A816" s="30"/>
      <c r="B816" s="30"/>
      <c r="C816" s="30"/>
      <c r="D816" s="30"/>
      <c r="E816" s="30"/>
      <c r="F816" s="31"/>
      <c r="G816" s="31"/>
      <c r="H816" s="32"/>
      <c r="I816" s="30"/>
      <c r="J816" s="31"/>
      <c r="K816" s="30"/>
      <c r="L816" s="30"/>
      <c r="M816" s="30"/>
      <c r="N816" s="31"/>
      <c r="O816" s="31"/>
      <c r="P816" s="31"/>
      <c r="Q816" s="33"/>
      <c r="AE816" s="281"/>
      <c r="AF816" s="281"/>
      <c r="AT816" s="342"/>
      <c r="AU816" s="342"/>
    </row>
    <row r="817" spans="1:47" x14ac:dyDescent="0.2">
      <c r="A817" s="30"/>
      <c r="B817" s="30"/>
      <c r="C817" s="30"/>
      <c r="D817" s="30"/>
      <c r="E817" s="30"/>
      <c r="F817" s="31"/>
      <c r="G817" s="31"/>
      <c r="H817" s="32"/>
      <c r="I817" s="30"/>
      <c r="J817" s="31"/>
      <c r="K817" s="30"/>
      <c r="L817" s="30"/>
      <c r="M817" s="30"/>
      <c r="N817" s="31"/>
      <c r="O817" s="31"/>
      <c r="P817" s="31"/>
      <c r="Q817" s="33"/>
      <c r="AE817" s="281"/>
      <c r="AF817" s="281"/>
      <c r="AT817" s="342"/>
      <c r="AU817" s="342"/>
    </row>
    <row r="818" spans="1:47" x14ac:dyDescent="0.2">
      <c r="A818" s="30"/>
      <c r="B818" s="30"/>
      <c r="C818" s="30"/>
      <c r="D818" s="30"/>
      <c r="E818" s="30"/>
      <c r="F818" s="31"/>
      <c r="G818" s="31"/>
      <c r="H818" s="32"/>
      <c r="I818" s="30"/>
      <c r="J818" s="31"/>
      <c r="K818" s="30"/>
      <c r="L818" s="30"/>
      <c r="M818" s="30"/>
      <c r="N818" s="31"/>
      <c r="O818" s="31"/>
      <c r="P818" s="31"/>
      <c r="Q818" s="33"/>
      <c r="AE818" s="281"/>
      <c r="AF818" s="281"/>
      <c r="AT818" s="342"/>
      <c r="AU818" s="342"/>
    </row>
    <row r="819" spans="1:47" x14ac:dyDescent="0.2">
      <c r="A819" s="30"/>
      <c r="B819" s="30"/>
      <c r="C819" s="30"/>
      <c r="D819" s="30"/>
      <c r="E819" s="30"/>
      <c r="F819" s="31"/>
      <c r="G819" s="31"/>
      <c r="H819" s="32"/>
      <c r="I819" s="30"/>
      <c r="J819" s="31"/>
      <c r="K819" s="30"/>
      <c r="L819" s="30"/>
      <c r="M819" s="30"/>
      <c r="N819" s="31"/>
      <c r="O819" s="31"/>
      <c r="P819" s="31"/>
      <c r="Q819" s="33"/>
      <c r="AE819" s="281"/>
      <c r="AF819" s="281"/>
      <c r="AT819" s="342"/>
      <c r="AU819" s="342"/>
    </row>
    <row r="820" spans="1:47" x14ac:dyDescent="0.2">
      <c r="A820" s="30"/>
      <c r="B820" s="30"/>
      <c r="C820" s="30"/>
      <c r="D820" s="30"/>
      <c r="E820" s="30"/>
      <c r="F820" s="31"/>
      <c r="G820" s="31"/>
      <c r="H820" s="32"/>
      <c r="I820" s="30"/>
      <c r="J820" s="31"/>
      <c r="K820" s="30"/>
      <c r="L820" s="30"/>
      <c r="M820" s="30"/>
      <c r="N820" s="31"/>
      <c r="O820" s="31"/>
      <c r="P820" s="31"/>
      <c r="Q820" s="33"/>
      <c r="AE820" s="281"/>
      <c r="AF820" s="281"/>
      <c r="AT820" s="342"/>
      <c r="AU820" s="342"/>
    </row>
    <row r="821" spans="1:47" x14ac:dyDescent="0.2">
      <c r="A821" s="30"/>
      <c r="B821" s="30"/>
      <c r="C821" s="30"/>
      <c r="D821" s="30"/>
      <c r="E821" s="30"/>
      <c r="F821" s="31"/>
      <c r="G821" s="31"/>
      <c r="H821" s="32"/>
      <c r="I821" s="30"/>
      <c r="J821" s="31"/>
      <c r="K821" s="30"/>
      <c r="L821" s="30"/>
      <c r="M821" s="30"/>
      <c r="N821" s="31"/>
      <c r="O821" s="31"/>
      <c r="P821" s="31"/>
      <c r="Q821" s="33"/>
      <c r="AE821" s="281"/>
      <c r="AF821" s="281"/>
      <c r="AT821" s="342"/>
      <c r="AU821" s="342"/>
    </row>
    <row r="822" spans="1:47" x14ac:dyDescent="0.2">
      <c r="A822" s="30"/>
      <c r="B822" s="30"/>
      <c r="C822" s="30"/>
      <c r="D822" s="30"/>
      <c r="E822" s="30"/>
      <c r="F822" s="31"/>
      <c r="G822" s="31"/>
      <c r="H822" s="32"/>
      <c r="I822" s="30"/>
      <c r="J822" s="31"/>
      <c r="K822" s="30"/>
      <c r="L822" s="30"/>
      <c r="M822" s="30"/>
      <c r="N822" s="31"/>
      <c r="O822" s="31"/>
      <c r="P822" s="31"/>
      <c r="Q822" s="33"/>
      <c r="AE822" s="281"/>
      <c r="AF822" s="281"/>
      <c r="AT822" s="342"/>
      <c r="AU822" s="342"/>
    </row>
    <row r="823" spans="1:47" x14ac:dyDescent="0.2">
      <c r="A823" s="30"/>
      <c r="B823" s="30"/>
      <c r="C823" s="30"/>
      <c r="D823" s="30"/>
      <c r="E823" s="30"/>
      <c r="F823" s="31"/>
      <c r="G823" s="31"/>
      <c r="H823" s="32"/>
      <c r="I823" s="30"/>
      <c r="J823" s="31"/>
      <c r="K823" s="30"/>
      <c r="L823" s="30"/>
      <c r="M823" s="30"/>
      <c r="N823" s="31"/>
      <c r="O823" s="31"/>
      <c r="P823" s="31"/>
      <c r="Q823" s="33"/>
      <c r="AE823" s="281"/>
      <c r="AF823" s="281"/>
      <c r="AT823" s="342"/>
      <c r="AU823" s="342"/>
    </row>
    <row r="824" spans="1:47" x14ac:dyDescent="0.2">
      <c r="A824" s="30"/>
      <c r="B824" s="30"/>
      <c r="C824" s="30"/>
      <c r="D824" s="30"/>
      <c r="E824" s="30"/>
      <c r="F824" s="31"/>
      <c r="G824" s="31"/>
      <c r="H824" s="32"/>
      <c r="I824" s="30"/>
      <c r="J824" s="31"/>
      <c r="K824" s="30"/>
      <c r="L824" s="30"/>
      <c r="M824" s="30"/>
      <c r="N824" s="31"/>
      <c r="O824" s="31"/>
      <c r="P824" s="31"/>
      <c r="Q824" s="33"/>
      <c r="AE824" s="281"/>
      <c r="AF824" s="281"/>
      <c r="AT824" s="342"/>
      <c r="AU824" s="342"/>
    </row>
    <row r="825" spans="1:47" x14ac:dyDescent="0.2">
      <c r="A825" s="30"/>
      <c r="B825" s="30"/>
      <c r="C825" s="30"/>
      <c r="D825" s="30"/>
      <c r="E825" s="30"/>
      <c r="F825" s="31"/>
      <c r="G825" s="31"/>
      <c r="H825" s="32"/>
      <c r="I825" s="30"/>
      <c r="J825" s="31"/>
      <c r="K825" s="30"/>
      <c r="L825" s="30"/>
      <c r="M825" s="30"/>
      <c r="N825" s="31"/>
      <c r="O825" s="31"/>
      <c r="P825" s="31"/>
      <c r="Q825" s="33"/>
      <c r="AE825" s="281"/>
      <c r="AF825" s="281"/>
      <c r="AT825" s="342"/>
      <c r="AU825" s="342"/>
    </row>
    <row r="826" spans="1:47" x14ac:dyDescent="0.2">
      <c r="A826" s="30"/>
      <c r="B826" s="30"/>
      <c r="C826" s="30"/>
      <c r="D826" s="30"/>
      <c r="E826" s="30"/>
      <c r="F826" s="31"/>
      <c r="G826" s="31"/>
      <c r="H826" s="32"/>
      <c r="I826" s="30"/>
      <c r="J826" s="31"/>
      <c r="K826" s="30"/>
      <c r="L826" s="30"/>
      <c r="M826" s="30"/>
      <c r="N826" s="31"/>
      <c r="O826" s="31"/>
      <c r="P826" s="31"/>
      <c r="Q826" s="33"/>
      <c r="AE826" s="281"/>
      <c r="AF826" s="281"/>
      <c r="AT826" s="342"/>
      <c r="AU826" s="342"/>
    </row>
    <row r="827" spans="1:47" x14ac:dyDescent="0.2">
      <c r="A827" s="30"/>
      <c r="B827" s="30"/>
      <c r="C827" s="30"/>
      <c r="D827" s="30"/>
      <c r="E827" s="30"/>
      <c r="F827" s="31"/>
      <c r="G827" s="31"/>
      <c r="H827" s="32"/>
      <c r="I827" s="30"/>
      <c r="J827" s="31"/>
      <c r="K827" s="30"/>
      <c r="L827" s="30"/>
      <c r="M827" s="30"/>
      <c r="N827" s="31"/>
      <c r="O827" s="31"/>
      <c r="P827" s="31"/>
      <c r="Q827" s="33"/>
      <c r="AE827" s="281"/>
      <c r="AF827" s="281"/>
      <c r="AT827" s="342"/>
      <c r="AU827" s="342"/>
    </row>
    <row r="828" spans="1:47" x14ac:dyDescent="0.2">
      <c r="A828" s="30"/>
      <c r="B828" s="30"/>
      <c r="C828" s="30"/>
      <c r="D828" s="30"/>
      <c r="E828" s="30"/>
      <c r="F828" s="31"/>
      <c r="G828" s="31"/>
      <c r="H828" s="32"/>
      <c r="I828" s="30"/>
      <c r="J828" s="31"/>
      <c r="K828" s="30"/>
      <c r="L828" s="30"/>
      <c r="M828" s="30"/>
      <c r="N828" s="31"/>
      <c r="O828" s="31"/>
      <c r="P828" s="31"/>
      <c r="Q828" s="33"/>
      <c r="AE828" s="281"/>
      <c r="AF828" s="281"/>
      <c r="AT828" s="342"/>
      <c r="AU828" s="342"/>
    </row>
    <row r="829" spans="1:47" x14ac:dyDescent="0.2">
      <c r="A829" s="30"/>
      <c r="B829" s="30"/>
      <c r="C829" s="30"/>
      <c r="D829" s="30"/>
      <c r="E829" s="30"/>
      <c r="F829" s="31"/>
      <c r="G829" s="31"/>
      <c r="H829" s="32"/>
      <c r="I829" s="30"/>
      <c r="J829" s="31"/>
      <c r="K829" s="30"/>
      <c r="L829" s="30"/>
      <c r="M829" s="30"/>
      <c r="N829" s="31"/>
      <c r="O829" s="31"/>
      <c r="P829" s="31"/>
      <c r="Q829" s="33"/>
      <c r="AE829" s="281"/>
      <c r="AF829" s="281"/>
      <c r="AT829" s="342"/>
      <c r="AU829" s="342"/>
    </row>
    <row r="830" spans="1:47" x14ac:dyDescent="0.2">
      <c r="A830" s="30"/>
      <c r="B830" s="30"/>
      <c r="C830" s="30"/>
      <c r="D830" s="30"/>
      <c r="E830" s="30"/>
      <c r="F830" s="31"/>
      <c r="G830" s="31"/>
      <c r="H830" s="32"/>
      <c r="I830" s="30"/>
      <c r="J830" s="31"/>
      <c r="K830" s="30"/>
      <c r="L830" s="30"/>
      <c r="M830" s="30"/>
      <c r="N830" s="31"/>
      <c r="O830" s="31"/>
      <c r="P830" s="31"/>
      <c r="Q830" s="33"/>
      <c r="AE830" s="281"/>
      <c r="AF830" s="281"/>
      <c r="AT830" s="342"/>
      <c r="AU830" s="342"/>
    </row>
    <row r="831" spans="1:47" x14ac:dyDescent="0.2">
      <c r="A831" s="30"/>
      <c r="B831" s="30"/>
      <c r="C831" s="30"/>
      <c r="D831" s="30"/>
      <c r="E831" s="30"/>
      <c r="F831" s="31"/>
      <c r="G831" s="31"/>
      <c r="H831" s="32"/>
      <c r="I831" s="30"/>
      <c r="J831" s="31"/>
      <c r="K831" s="30"/>
      <c r="L831" s="30"/>
      <c r="M831" s="30"/>
      <c r="N831" s="31"/>
      <c r="O831" s="31"/>
      <c r="P831" s="31"/>
      <c r="Q831" s="33"/>
      <c r="AE831" s="281"/>
      <c r="AF831" s="281"/>
      <c r="AT831" s="342"/>
      <c r="AU831" s="342"/>
    </row>
    <row r="832" spans="1:47" x14ac:dyDescent="0.2">
      <c r="A832" s="30"/>
      <c r="B832" s="30"/>
      <c r="C832" s="30"/>
      <c r="D832" s="30"/>
      <c r="E832" s="30"/>
      <c r="F832" s="31"/>
      <c r="G832" s="31"/>
      <c r="H832" s="32"/>
      <c r="I832" s="30"/>
      <c r="J832" s="31"/>
      <c r="K832" s="30"/>
      <c r="L832" s="30"/>
      <c r="M832" s="30"/>
      <c r="N832" s="31"/>
      <c r="O832" s="31"/>
      <c r="P832" s="31"/>
      <c r="Q832" s="33"/>
      <c r="AE832" s="281"/>
      <c r="AF832" s="281"/>
      <c r="AT832" s="342"/>
      <c r="AU832" s="342"/>
    </row>
    <row r="833" spans="1:47" x14ac:dyDescent="0.2">
      <c r="A833" s="30"/>
      <c r="B833" s="30"/>
      <c r="C833" s="30"/>
      <c r="D833" s="30"/>
      <c r="E833" s="30"/>
      <c r="F833" s="31"/>
      <c r="G833" s="31"/>
      <c r="H833" s="32"/>
      <c r="I833" s="30"/>
      <c r="J833" s="31"/>
      <c r="K833" s="30"/>
      <c r="L833" s="30"/>
      <c r="M833" s="30"/>
      <c r="N833" s="31"/>
      <c r="O833" s="31"/>
      <c r="P833" s="31"/>
      <c r="Q833" s="33"/>
      <c r="AE833" s="281"/>
      <c r="AF833" s="281"/>
      <c r="AT833" s="342"/>
      <c r="AU833" s="342"/>
    </row>
    <row r="834" spans="1:47" x14ac:dyDescent="0.2">
      <c r="A834" s="30"/>
      <c r="B834" s="30"/>
      <c r="C834" s="30"/>
      <c r="D834" s="30"/>
      <c r="E834" s="30"/>
      <c r="F834" s="31"/>
      <c r="G834" s="31"/>
      <c r="H834" s="32"/>
      <c r="I834" s="30"/>
      <c r="J834" s="31"/>
      <c r="K834" s="30"/>
      <c r="L834" s="30"/>
      <c r="M834" s="30"/>
      <c r="N834" s="31"/>
      <c r="O834" s="31"/>
      <c r="P834" s="31"/>
      <c r="Q834" s="33"/>
      <c r="AE834" s="281"/>
      <c r="AF834" s="281"/>
      <c r="AT834" s="342"/>
      <c r="AU834" s="342"/>
    </row>
    <row r="835" spans="1:47" x14ac:dyDescent="0.2">
      <c r="A835" s="30"/>
      <c r="B835" s="30"/>
      <c r="C835" s="30"/>
      <c r="D835" s="30"/>
      <c r="E835" s="30"/>
      <c r="F835" s="31"/>
      <c r="G835" s="31"/>
      <c r="H835" s="32"/>
      <c r="I835" s="30"/>
      <c r="J835" s="31"/>
      <c r="K835" s="30"/>
      <c r="L835" s="30"/>
      <c r="M835" s="30"/>
      <c r="N835" s="31"/>
      <c r="O835" s="31"/>
      <c r="P835" s="31"/>
      <c r="Q835" s="33"/>
      <c r="AE835" s="281"/>
      <c r="AF835" s="281"/>
      <c r="AT835" s="342"/>
      <c r="AU835" s="342"/>
    </row>
    <row r="836" spans="1:47" x14ac:dyDescent="0.2">
      <c r="A836" s="30"/>
      <c r="B836" s="30"/>
      <c r="C836" s="30"/>
      <c r="D836" s="30"/>
      <c r="E836" s="30"/>
      <c r="F836" s="31"/>
      <c r="G836" s="31"/>
      <c r="H836" s="32"/>
      <c r="I836" s="30"/>
      <c r="J836" s="31"/>
      <c r="K836" s="30"/>
      <c r="L836" s="30"/>
      <c r="M836" s="30"/>
      <c r="N836" s="31"/>
      <c r="O836" s="31"/>
      <c r="P836" s="31"/>
      <c r="Q836" s="33"/>
      <c r="AE836" s="281"/>
      <c r="AF836" s="281"/>
      <c r="AT836" s="342"/>
      <c r="AU836" s="342"/>
    </row>
    <row r="837" spans="1:47" x14ac:dyDescent="0.2">
      <c r="A837" s="30"/>
      <c r="B837" s="30"/>
      <c r="C837" s="30"/>
      <c r="D837" s="30"/>
      <c r="E837" s="30"/>
      <c r="F837" s="31"/>
      <c r="G837" s="31"/>
      <c r="H837" s="32"/>
      <c r="I837" s="30"/>
      <c r="J837" s="31"/>
      <c r="K837" s="30"/>
      <c r="L837" s="30"/>
      <c r="M837" s="30"/>
      <c r="N837" s="31"/>
      <c r="O837" s="31"/>
      <c r="P837" s="31"/>
      <c r="Q837" s="33"/>
      <c r="AE837" s="281"/>
      <c r="AF837" s="281"/>
      <c r="AT837" s="342"/>
      <c r="AU837" s="342"/>
    </row>
    <row r="838" spans="1:47" x14ac:dyDescent="0.2">
      <c r="A838" s="30"/>
      <c r="B838" s="30"/>
      <c r="C838" s="30"/>
      <c r="D838" s="30"/>
      <c r="E838" s="30"/>
      <c r="F838" s="31"/>
      <c r="G838" s="31"/>
      <c r="H838" s="32"/>
      <c r="I838" s="30"/>
      <c r="J838" s="31"/>
      <c r="K838" s="30"/>
      <c r="L838" s="30"/>
      <c r="M838" s="30"/>
      <c r="N838" s="31"/>
      <c r="O838" s="31"/>
      <c r="P838" s="31"/>
      <c r="Q838" s="33"/>
      <c r="AE838" s="281"/>
      <c r="AF838" s="281"/>
      <c r="AT838" s="342"/>
      <c r="AU838" s="342"/>
    </row>
    <row r="839" spans="1:47" x14ac:dyDescent="0.2">
      <c r="A839" s="30"/>
      <c r="B839" s="30"/>
      <c r="C839" s="30"/>
      <c r="D839" s="30"/>
      <c r="E839" s="30"/>
      <c r="F839" s="31"/>
      <c r="G839" s="31"/>
      <c r="H839" s="32"/>
      <c r="I839" s="30"/>
      <c r="J839" s="31"/>
      <c r="K839" s="30"/>
      <c r="L839" s="30"/>
      <c r="M839" s="30"/>
      <c r="N839" s="31"/>
      <c r="O839" s="31"/>
      <c r="P839" s="31"/>
      <c r="Q839" s="33"/>
      <c r="AE839" s="281"/>
      <c r="AF839" s="281"/>
      <c r="AT839" s="342"/>
      <c r="AU839" s="342"/>
    </row>
    <row r="840" spans="1:47" x14ac:dyDescent="0.2">
      <c r="A840" s="30"/>
      <c r="B840" s="30"/>
      <c r="C840" s="30"/>
      <c r="D840" s="30"/>
      <c r="E840" s="30"/>
      <c r="F840" s="31"/>
      <c r="G840" s="31"/>
      <c r="H840" s="32"/>
      <c r="I840" s="30"/>
      <c r="J840" s="31"/>
      <c r="K840" s="30"/>
      <c r="L840" s="30"/>
      <c r="M840" s="30"/>
      <c r="N840" s="31"/>
      <c r="O840" s="31"/>
      <c r="P840" s="31"/>
      <c r="Q840" s="33"/>
      <c r="AE840" s="281"/>
      <c r="AF840" s="281"/>
      <c r="AT840" s="342"/>
      <c r="AU840" s="342"/>
    </row>
    <row r="841" spans="1:47" x14ac:dyDescent="0.2">
      <c r="A841" s="30"/>
      <c r="B841" s="30"/>
      <c r="C841" s="30"/>
      <c r="D841" s="30"/>
      <c r="E841" s="30"/>
      <c r="F841" s="31"/>
      <c r="G841" s="31"/>
      <c r="H841" s="32"/>
      <c r="I841" s="30"/>
      <c r="J841" s="31"/>
      <c r="K841" s="30"/>
      <c r="L841" s="30"/>
      <c r="M841" s="30"/>
      <c r="N841" s="31"/>
      <c r="O841" s="31"/>
      <c r="P841" s="31"/>
      <c r="Q841" s="33"/>
      <c r="AE841" s="281"/>
      <c r="AF841" s="281"/>
      <c r="AT841" s="342"/>
      <c r="AU841" s="342"/>
    </row>
    <row r="842" spans="1:47" x14ac:dyDescent="0.2">
      <c r="A842" s="30"/>
      <c r="B842" s="30"/>
      <c r="C842" s="30"/>
      <c r="D842" s="30"/>
      <c r="E842" s="30"/>
      <c r="F842" s="31"/>
      <c r="G842" s="31"/>
      <c r="H842" s="32"/>
      <c r="I842" s="30"/>
      <c r="J842" s="31"/>
      <c r="K842" s="30"/>
      <c r="L842" s="30"/>
      <c r="M842" s="30"/>
      <c r="N842" s="31"/>
      <c r="O842" s="31"/>
      <c r="P842" s="31"/>
      <c r="Q842" s="33"/>
      <c r="AE842" s="281"/>
      <c r="AF842" s="281"/>
      <c r="AT842" s="342"/>
      <c r="AU842" s="342"/>
    </row>
    <row r="843" spans="1:47" x14ac:dyDescent="0.2">
      <c r="A843" s="30"/>
      <c r="B843" s="30"/>
      <c r="C843" s="30"/>
      <c r="D843" s="30"/>
      <c r="E843" s="30"/>
      <c r="F843" s="31"/>
      <c r="G843" s="31"/>
      <c r="H843" s="32"/>
      <c r="I843" s="30"/>
      <c r="J843" s="31"/>
      <c r="K843" s="30"/>
      <c r="L843" s="30"/>
      <c r="M843" s="30"/>
      <c r="N843" s="31"/>
      <c r="O843" s="31"/>
      <c r="P843" s="31"/>
      <c r="Q843" s="33"/>
      <c r="AE843" s="281"/>
      <c r="AF843" s="281"/>
      <c r="AT843" s="342"/>
      <c r="AU843" s="342"/>
    </row>
    <row r="844" spans="1:47" x14ac:dyDescent="0.2">
      <c r="A844" s="30"/>
      <c r="B844" s="30"/>
      <c r="C844" s="30"/>
      <c r="D844" s="30"/>
      <c r="E844" s="30"/>
      <c r="F844" s="31"/>
      <c r="G844" s="31"/>
      <c r="H844" s="32"/>
      <c r="I844" s="30"/>
      <c r="J844" s="31"/>
      <c r="K844" s="30"/>
      <c r="L844" s="30"/>
      <c r="M844" s="30"/>
      <c r="N844" s="31"/>
      <c r="O844" s="31"/>
      <c r="P844" s="31"/>
      <c r="Q844" s="33"/>
      <c r="AE844" s="281"/>
      <c r="AF844" s="281"/>
      <c r="AT844" s="342"/>
      <c r="AU844" s="342"/>
    </row>
    <row r="845" spans="1:47" x14ac:dyDescent="0.2">
      <c r="A845" s="30"/>
      <c r="B845" s="30"/>
      <c r="C845" s="30"/>
      <c r="D845" s="30"/>
      <c r="E845" s="30"/>
      <c r="F845" s="31"/>
      <c r="G845" s="31"/>
      <c r="H845" s="32"/>
      <c r="I845" s="30"/>
      <c r="J845" s="31"/>
      <c r="K845" s="30"/>
      <c r="L845" s="30"/>
      <c r="M845" s="30"/>
      <c r="N845" s="31"/>
      <c r="O845" s="31"/>
      <c r="P845" s="31"/>
      <c r="Q845" s="33"/>
      <c r="AE845" s="281"/>
      <c r="AF845" s="281"/>
      <c r="AT845" s="342"/>
      <c r="AU845" s="342"/>
    </row>
    <row r="846" spans="1:47" x14ac:dyDescent="0.2">
      <c r="A846" s="30"/>
      <c r="B846" s="30"/>
      <c r="C846" s="30"/>
      <c r="D846" s="30"/>
      <c r="E846" s="30"/>
      <c r="F846" s="31"/>
      <c r="G846" s="31"/>
      <c r="H846" s="32"/>
      <c r="I846" s="30"/>
      <c r="J846" s="31"/>
      <c r="K846" s="30"/>
      <c r="L846" s="30"/>
      <c r="M846" s="30"/>
      <c r="N846" s="31"/>
      <c r="O846" s="31"/>
      <c r="P846" s="31"/>
      <c r="Q846" s="33"/>
      <c r="AE846" s="281"/>
      <c r="AF846" s="281"/>
      <c r="AT846" s="342"/>
      <c r="AU846" s="342"/>
    </row>
    <row r="847" spans="1:47" x14ac:dyDescent="0.2">
      <c r="A847" s="30"/>
      <c r="B847" s="30"/>
      <c r="C847" s="30"/>
      <c r="D847" s="30"/>
      <c r="E847" s="30"/>
      <c r="F847" s="31"/>
      <c r="G847" s="31"/>
      <c r="H847" s="32"/>
      <c r="I847" s="30"/>
      <c r="J847" s="31"/>
      <c r="K847" s="30"/>
      <c r="L847" s="30"/>
      <c r="M847" s="30"/>
      <c r="N847" s="31"/>
      <c r="O847" s="31"/>
      <c r="P847" s="31"/>
      <c r="Q847" s="33"/>
      <c r="AE847" s="281"/>
      <c r="AF847" s="281"/>
      <c r="AT847" s="342"/>
      <c r="AU847" s="342"/>
    </row>
    <row r="848" spans="1:47" x14ac:dyDescent="0.2">
      <c r="A848" s="30"/>
      <c r="B848" s="30"/>
      <c r="C848" s="30"/>
      <c r="D848" s="30"/>
      <c r="E848" s="30"/>
      <c r="F848" s="31"/>
      <c r="G848" s="31"/>
      <c r="H848" s="32"/>
      <c r="I848" s="30"/>
      <c r="J848" s="31"/>
      <c r="K848" s="30"/>
      <c r="L848" s="30"/>
      <c r="M848" s="30"/>
      <c r="N848" s="31"/>
      <c r="O848" s="31"/>
      <c r="P848" s="31"/>
      <c r="Q848" s="33"/>
      <c r="AE848" s="281"/>
      <c r="AF848" s="281"/>
      <c r="AT848" s="342"/>
      <c r="AU848" s="342"/>
    </row>
    <row r="849" spans="1:47" x14ac:dyDescent="0.2">
      <c r="A849" s="30"/>
      <c r="B849" s="30"/>
      <c r="C849" s="30"/>
      <c r="D849" s="30"/>
      <c r="E849" s="30"/>
      <c r="F849" s="31"/>
      <c r="G849" s="31"/>
      <c r="H849" s="32"/>
      <c r="I849" s="30"/>
      <c r="J849" s="31"/>
      <c r="K849" s="30"/>
      <c r="L849" s="30"/>
      <c r="M849" s="30"/>
      <c r="N849" s="31"/>
      <c r="O849" s="31"/>
      <c r="P849" s="31"/>
      <c r="Q849" s="33"/>
      <c r="AE849" s="281"/>
      <c r="AF849" s="281"/>
      <c r="AT849" s="342"/>
      <c r="AU849" s="342"/>
    </row>
    <row r="850" spans="1:47" x14ac:dyDescent="0.2">
      <c r="A850" s="30"/>
      <c r="B850" s="30"/>
      <c r="C850" s="30"/>
      <c r="D850" s="30"/>
      <c r="E850" s="30"/>
      <c r="F850" s="31"/>
      <c r="G850" s="31"/>
      <c r="H850" s="32"/>
      <c r="I850" s="30"/>
      <c r="J850" s="31"/>
      <c r="K850" s="30"/>
      <c r="L850" s="30"/>
      <c r="M850" s="30"/>
      <c r="N850" s="31"/>
      <c r="O850" s="31"/>
      <c r="P850" s="31"/>
      <c r="Q850" s="33"/>
      <c r="AE850" s="281"/>
      <c r="AF850" s="281"/>
      <c r="AT850" s="342"/>
      <c r="AU850" s="342"/>
    </row>
    <row r="851" spans="1:47" x14ac:dyDescent="0.2">
      <c r="A851" s="30"/>
      <c r="B851" s="30"/>
      <c r="C851" s="30"/>
      <c r="D851" s="30"/>
      <c r="E851" s="30"/>
      <c r="F851" s="31"/>
      <c r="G851" s="31"/>
      <c r="H851" s="32"/>
      <c r="I851" s="30"/>
      <c r="J851" s="31"/>
      <c r="K851" s="30"/>
      <c r="L851" s="30"/>
      <c r="M851" s="30"/>
      <c r="N851" s="31"/>
      <c r="O851" s="31"/>
      <c r="P851" s="31"/>
      <c r="Q851" s="33"/>
      <c r="AE851" s="281"/>
      <c r="AF851" s="281"/>
      <c r="AT851" s="342"/>
      <c r="AU851" s="342"/>
    </row>
    <row r="852" spans="1:47" x14ac:dyDescent="0.2">
      <c r="A852" s="30"/>
      <c r="B852" s="30"/>
      <c r="C852" s="30"/>
      <c r="D852" s="30"/>
      <c r="E852" s="30"/>
      <c r="F852" s="31"/>
      <c r="G852" s="31"/>
      <c r="H852" s="32"/>
      <c r="I852" s="30"/>
      <c r="J852" s="31"/>
      <c r="K852" s="30"/>
      <c r="L852" s="30"/>
      <c r="M852" s="30"/>
      <c r="N852" s="31"/>
      <c r="O852" s="31"/>
      <c r="P852" s="31"/>
      <c r="Q852" s="33"/>
      <c r="AE852" s="281"/>
      <c r="AF852" s="281"/>
      <c r="AT852" s="342"/>
      <c r="AU852" s="342"/>
    </row>
    <row r="853" spans="1:47" x14ac:dyDescent="0.2">
      <c r="A853" s="30"/>
      <c r="B853" s="30"/>
      <c r="C853" s="30"/>
      <c r="D853" s="30"/>
      <c r="E853" s="30"/>
      <c r="F853" s="31"/>
      <c r="G853" s="31"/>
      <c r="H853" s="32"/>
      <c r="I853" s="30"/>
      <c r="J853" s="31"/>
      <c r="K853" s="30"/>
      <c r="L853" s="30"/>
      <c r="M853" s="30"/>
      <c r="N853" s="31"/>
      <c r="O853" s="31"/>
      <c r="P853" s="31"/>
      <c r="Q853" s="33"/>
      <c r="AE853" s="281"/>
      <c r="AF853" s="281"/>
      <c r="AT853" s="342"/>
      <c r="AU853" s="342"/>
    </row>
    <row r="854" spans="1:47" x14ac:dyDescent="0.2">
      <c r="A854" s="30"/>
      <c r="B854" s="30"/>
      <c r="C854" s="30"/>
      <c r="D854" s="30"/>
      <c r="E854" s="30"/>
      <c r="F854" s="31"/>
      <c r="G854" s="31"/>
      <c r="H854" s="32"/>
      <c r="I854" s="30"/>
      <c r="J854" s="31"/>
      <c r="K854" s="30"/>
      <c r="L854" s="30"/>
      <c r="M854" s="30"/>
      <c r="N854" s="31"/>
      <c r="O854" s="31"/>
      <c r="P854" s="31"/>
      <c r="Q854" s="33"/>
      <c r="AE854" s="281"/>
      <c r="AF854" s="281"/>
      <c r="AT854" s="342"/>
      <c r="AU854" s="342"/>
    </row>
    <row r="855" spans="1:47" x14ac:dyDescent="0.2">
      <c r="A855" s="30"/>
      <c r="B855" s="30"/>
      <c r="C855" s="30"/>
      <c r="D855" s="30"/>
      <c r="E855" s="30"/>
      <c r="F855" s="31"/>
      <c r="G855" s="31"/>
      <c r="H855" s="32"/>
      <c r="I855" s="30"/>
      <c r="J855" s="31"/>
      <c r="K855" s="30"/>
      <c r="L855" s="30"/>
      <c r="M855" s="30"/>
      <c r="N855" s="31"/>
      <c r="O855" s="31"/>
      <c r="P855" s="31"/>
      <c r="Q855" s="33"/>
      <c r="AE855" s="281"/>
      <c r="AF855" s="281"/>
      <c r="AT855" s="342"/>
      <c r="AU855" s="342"/>
    </row>
    <row r="856" spans="1:47" x14ac:dyDescent="0.2">
      <c r="A856" s="30"/>
      <c r="B856" s="30"/>
      <c r="C856" s="30"/>
      <c r="D856" s="30"/>
      <c r="E856" s="30"/>
      <c r="F856" s="31"/>
      <c r="G856" s="31"/>
      <c r="H856" s="32"/>
      <c r="I856" s="30"/>
      <c r="J856" s="31"/>
      <c r="K856" s="30"/>
      <c r="L856" s="30"/>
      <c r="M856" s="30"/>
      <c r="N856" s="31"/>
      <c r="O856" s="31"/>
      <c r="P856" s="31"/>
      <c r="Q856" s="33"/>
      <c r="AE856" s="281"/>
      <c r="AF856" s="281"/>
      <c r="AT856" s="342"/>
      <c r="AU856" s="342"/>
    </row>
    <row r="857" spans="1:47" x14ac:dyDescent="0.2">
      <c r="A857" s="30"/>
      <c r="B857" s="30"/>
      <c r="C857" s="30"/>
      <c r="D857" s="30"/>
      <c r="E857" s="30"/>
      <c r="F857" s="31"/>
      <c r="G857" s="31"/>
      <c r="H857" s="32"/>
      <c r="I857" s="30"/>
      <c r="J857" s="31"/>
      <c r="K857" s="30"/>
      <c r="L857" s="30"/>
      <c r="M857" s="30"/>
      <c r="N857" s="31"/>
      <c r="O857" s="31"/>
      <c r="P857" s="31"/>
      <c r="Q857" s="33"/>
      <c r="AE857" s="281"/>
      <c r="AF857" s="281"/>
      <c r="AT857" s="342"/>
      <c r="AU857" s="342"/>
    </row>
    <row r="858" spans="1:47" x14ac:dyDescent="0.2">
      <c r="A858" s="30"/>
      <c r="B858" s="30"/>
      <c r="C858" s="30"/>
      <c r="D858" s="30"/>
      <c r="E858" s="30"/>
      <c r="F858" s="31"/>
      <c r="G858" s="31"/>
      <c r="H858" s="32"/>
      <c r="I858" s="30"/>
      <c r="J858" s="31"/>
      <c r="K858" s="30"/>
      <c r="L858" s="30"/>
      <c r="M858" s="30"/>
      <c r="N858" s="31"/>
      <c r="O858" s="31"/>
      <c r="P858" s="31"/>
      <c r="Q858" s="33"/>
      <c r="AE858" s="281"/>
      <c r="AF858" s="281"/>
      <c r="AT858" s="342"/>
      <c r="AU858" s="342"/>
    </row>
    <row r="859" spans="1:47" x14ac:dyDescent="0.2">
      <c r="A859" s="30"/>
      <c r="B859" s="30"/>
      <c r="C859" s="30"/>
      <c r="D859" s="30"/>
      <c r="E859" s="30"/>
      <c r="F859" s="31"/>
      <c r="G859" s="31"/>
      <c r="H859" s="32"/>
      <c r="I859" s="30"/>
      <c r="J859" s="31"/>
      <c r="K859" s="30"/>
      <c r="L859" s="30"/>
      <c r="M859" s="30"/>
      <c r="N859" s="31"/>
      <c r="O859" s="31"/>
      <c r="P859" s="31"/>
      <c r="Q859" s="33"/>
      <c r="AE859" s="281"/>
      <c r="AF859" s="281"/>
      <c r="AT859" s="342"/>
      <c r="AU859" s="342"/>
    </row>
    <row r="860" spans="1:47" x14ac:dyDescent="0.2">
      <c r="A860" s="30"/>
      <c r="B860" s="30"/>
      <c r="C860" s="30"/>
      <c r="D860" s="30"/>
      <c r="E860" s="30"/>
      <c r="F860" s="31"/>
      <c r="G860" s="31"/>
      <c r="H860" s="32"/>
      <c r="I860" s="30"/>
      <c r="J860" s="31"/>
      <c r="K860" s="30"/>
      <c r="L860" s="30"/>
      <c r="M860" s="30"/>
      <c r="N860" s="31"/>
      <c r="O860" s="31"/>
      <c r="P860" s="31"/>
      <c r="Q860" s="33"/>
      <c r="AE860" s="281"/>
      <c r="AF860" s="281"/>
      <c r="AT860" s="342"/>
      <c r="AU860" s="342"/>
    </row>
    <row r="861" spans="1:47" x14ac:dyDescent="0.2">
      <c r="A861" s="30"/>
      <c r="B861" s="30"/>
      <c r="C861" s="30"/>
      <c r="D861" s="30"/>
      <c r="E861" s="30"/>
      <c r="F861" s="31"/>
      <c r="G861" s="31"/>
      <c r="H861" s="32"/>
      <c r="I861" s="30"/>
      <c r="J861" s="31"/>
      <c r="K861" s="30"/>
      <c r="L861" s="30"/>
      <c r="M861" s="30"/>
      <c r="N861" s="31"/>
      <c r="O861" s="31"/>
      <c r="P861" s="31"/>
      <c r="Q861" s="33"/>
      <c r="AE861" s="281"/>
      <c r="AF861" s="281"/>
      <c r="AT861" s="342"/>
      <c r="AU861" s="342"/>
    </row>
    <row r="862" spans="1:47" x14ac:dyDescent="0.2">
      <c r="A862" s="30"/>
      <c r="B862" s="30"/>
      <c r="C862" s="30"/>
      <c r="D862" s="30"/>
      <c r="E862" s="30"/>
      <c r="F862" s="31"/>
      <c r="G862" s="31"/>
      <c r="H862" s="32"/>
      <c r="I862" s="30"/>
      <c r="J862" s="31"/>
      <c r="K862" s="30"/>
      <c r="L862" s="30"/>
      <c r="M862" s="30"/>
      <c r="N862" s="31"/>
      <c r="O862" s="31"/>
      <c r="P862" s="31"/>
      <c r="Q862" s="33"/>
      <c r="AE862" s="281"/>
      <c r="AF862" s="281"/>
      <c r="AT862" s="342"/>
      <c r="AU862" s="342"/>
    </row>
    <row r="863" spans="1:47" x14ac:dyDescent="0.2">
      <c r="A863" s="30"/>
      <c r="B863" s="30"/>
      <c r="C863" s="30"/>
      <c r="D863" s="30"/>
      <c r="E863" s="30"/>
      <c r="F863" s="31"/>
      <c r="G863" s="31"/>
      <c r="H863" s="32"/>
      <c r="I863" s="30"/>
      <c r="J863" s="31"/>
      <c r="K863" s="30"/>
      <c r="L863" s="30"/>
      <c r="M863" s="30"/>
      <c r="N863" s="31"/>
      <c r="O863" s="31"/>
      <c r="P863" s="31"/>
      <c r="Q863" s="33"/>
      <c r="AE863" s="281"/>
      <c r="AF863" s="281"/>
      <c r="AT863" s="342"/>
      <c r="AU863" s="342"/>
    </row>
    <row r="864" spans="1:47" x14ac:dyDescent="0.2">
      <c r="A864" s="30"/>
      <c r="B864" s="30"/>
      <c r="C864" s="30"/>
      <c r="D864" s="30"/>
      <c r="E864" s="30"/>
      <c r="F864" s="31"/>
      <c r="G864" s="31"/>
      <c r="H864" s="32"/>
      <c r="I864" s="30"/>
      <c r="J864" s="31"/>
      <c r="K864" s="30"/>
      <c r="L864" s="30"/>
      <c r="M864" s="30"/>
      <c r="N864" s="31"/>
      <c r="O864" s="31"/>
      <c r="P864" s="31"/>
      <c r="Q864" s="33"/>
      <c r="AE864" s="281"/>
      <c r="AF864" s="281"/>
      <c r="AT864" s="342"/>
      <c r="AU864" s="342"/>
    </row>
    <row r="865" spans="1:47" x14ac:dyDescent="0.2">
      <c r="A865" s="30"/>
      <c r="B865" s="30"/>
      <c r="C865" s="30"/>
      <c r="D865" s="30"/>
      <c r="E865" s="30"/>
      <c r="F865" s="31"/>
      <c r="G865" s="31"/>
      <c r="H865" s="32"/>
      <c r="I865" s="30"/>
      <c r="J865" s="31"/>
      <c r="K865" s="30"/>
      <c r="L865" s="30"/>
      <c r="M865" s="30"/>
      <c r="N865" s="31"/>
      <c r="O865" s="31"/>
      <c r="P865" s="31"/>
      <c r="Q865" s="33"/>
      <c r="AE865" s="281"/>
      <c r="AF865" s="281"/>
      <c r="AT865" s="342"/>
      <c r="AU865" s="342"/>
    </row>
    <row r="866" spans="1:47" x14ac:dyDescent="0.2">
      <c r="A866" s="30"/>
      <c r="B866" s="30"/>
      <c r="C866" s="30"/>
      <c r="D866" s="30"/>
      <c r="E866" s="30"/>
      <c r="F866" s="31"/>
      <c r="G866" s="31"/>
      <c r="H866" s="32"/>
      <c r="I866" s="30"/>
      <c r="J866" s="31"/>
      <c r="K866" s="30"/>
      <c r="L866" s="30"/>
      <c r="M866" s="30"/>
      <c r="N866" s="31"/>
      <c r="O866" s="31"/>
      <c r="P866" s="31"/>
      <c r="Q866" s="33"/>
      <c r="AE866" s="281"/>
      <c r="AF866" s="281"/>
      <c r="AT866" s="342"/>
      <c r="AU866" s="342"/>
    </row>
    <row r="867" spans="1:47" x14ac:dyDescent="0.2">
      <c r="A867" s="30"/>
      <c r="B867" s="30"/>
      <c r="C867" s="30"/>
      <c r="D867" s="30"/>
      <c r="E867" s="30"/>
      <c r="F867" s="31"/>
      <c r="G867" s="31"/>
      <c r="H867" s="32"/>
      <c r="I867" s="30"/>
      <c r="J867" s="31"/>
      <c r="K867" s="30"/>
      <c r="L867" s="30"/>
      <c r="M867" s="30"/>
      <c r="N867" s="31"/>
      <c r="O867" s="31"/>
      <c r="P867" s="31"/>
      <c r="Q867" s="33"/>
      <c r="AE867" s="281"/>
      <c r="AF867" s="281"/>
      <c r="AT867" s="342"/>
      <c r="AU867" s="342"/>
    </row>
    <row r="868" spans="1:47" x14ac:dyDescent="0.2">
      <c r="A868" s="30"/>
      <c r="B868" s="30"/>
      <c r="C868" s="30"/>
      <c r="D868" s="30"/>
      <c r="E868" s="30"/>
      <c r="F868" s="31"/>
      <c r="G868" s="31"/>
      <c r="H868" s="32"/>
      <c r="I868" s="30"/>
      <c r="J868" s="31"/>
      <c r="K868" s="30"/>
      <c r="L868" s="30"/>
      <c r="M868" s="30"/>
      <c r="N868" s="31"/>
      <c r="O868" s="31"/>
      <c r="P868" s="31"/>
      <c r="Q868" s="33"/>
      <c r="AE868" s="281"/>
      <c r="AF868" s="281"/>
      <c r="AT868" s="342"/>
      <c r="AU868" s="342"/>
    </row>
    <row r="869" spans="1:47" x14ac:dyDescent="0.2">
      <c r="A869" s="30"/>
      <c r="B869" s="30"/>
      <c r="C869" s="30"/>
      <c r="D869" s="30"/>
      <c r="E869" s="30"/>
      <c r="F869" s="31"/>
      <c r="G869" s="31"/>
      <c r="H869" s="32"/>
      <c r="I869" s="30"/>
      <c r="J869" s="31"/>
      <c r="K869" s="30"/>
      <c r="L869" s="30"/>
      <c r="M869" s="30"/>
      <c r="N869" s="31"/>
      <c r="O869" s="31"/>
      <c r="P869" s="31"/>
      <c r="Q869" s="33"/>
      <c r="AE869" s="281"/>
      <c r="AF869" s="281"/>
      <c r="AT869" s="342"/>
      <c r="AU869" s="342"/>
    </row>
    <row r="870" spans="1:47" x14ac:dyDescent="0.2">
      <c r="A870" s="30"/>
      <c r="B870" s="30"/>
      <c r="C870" s="30"/>
      <c r="D870" s="30"/>
      <c r="E870" s="30"/>
      <c r="F870" s="31"/>
      <c r="G870" s="31"/>
      <c r="H870" s="32"/>
      <c r="I870" s="30"/>
      <c r="J870" s="31"/>
      <c r="K870" s="30"/>
      <c r="L870" s="30"/>
      <c r="M870" s="30"/>
      <c r="N870" s="31"/>
      <c r="O870" s="31"/>
      <c r="P870" s="31"/>
      <c r="Q870" s="33"/>
      <c r="AE870" s="281"/>
      <c r="AF870" s="281"/>
      <c r="AT870" s="342"/>
      <c r="AU870" s="342"/>
    </row>
    <row r="871" spans="1:47" x14ac:dyDescent="0.2">
      <c r="A871" s="30"/>
      <c r="B871" s="30"/>
      <c r="C871" s="30"/>
      <c r="D871" s="30"/>
      <c r="E871" s="30"/>
      <c r="F871" s="31"/>
      <c r="G871" s="31"/>
      <c r="H871" s="32"/>
      <c r="I871" s="30"/>
      <c r="J871" s="31"/>
      <c r="K871" s="30"/>
      <c r="L871" s="30"/>
      <c r="M871" s="30"/>
      <c r="N871" s="31"/>
      <c r="O871" s="31"/>
      <c r="P871" s="31"/>
      <c r="Q871" s="33"/>
      <c r="AE871" s="281"/>
      <c r="AF871" s="281"/>
      <c r="AT871" s="342"/>
      <c r="AU871" s="342"/>
    </row>
    <row r="872" spans="1:47" x14ac:dyDescent="0.2">
      <c r="A872" s="30"/>
      <c r="B872" s="30"/>
      <c r="C872" s="30"/>
      <c r="D872" s="30"/>
      <c r="E872" s="30"/>
      <c r="F872" s="31"/>
      <c r="G872" s="31"/>
      <c r="H872" s="32"/>
      <c r="I872" s="30"/>
      <c r="J872" s="31"/>
      <c r="K872" s="30"/>
      <c r="L872" s="30"/>
      <c r="M872" s="30"/>
      <c r="N872" s="31"/>
      <c r="O872" s="31"/>
      <c r="P872" s="31"/>
      <c r="Q872" s="33"/>
      <c r="AE872" s="281"/>
      <c r="AF872" s="281"/>
      <c r="AT872" s="342"/>
      <c r="AU872" s="342"/>
    </row>
    <row r="873" spans="1:47" x14ac:dyDescent="0.2">
      <c r="A873" s="30"/>
      <c r="B873" s="30"/>
      <c r="C873" s="30"/>
      <c r="D873" s="30"/>
      <c r="E873" s="30"/>
      <c r="F873" s="31"/>
      <c r="G873" s="31"/>
      <c r="H873" s="32"/>
      <c r="I873" s="30"/>
      <c r="J873" s="31"/>
      <c r="K873" s="30"/>
      <c r="L873" s="30"/>
      <c r="M873" s="30"/>
      <c r="N873" s="31"/>
      <c r="O873" s="31"/>
      <c r="P873" s="31"/>
      <c r="Q873" s="33"/>
      <c r="AE873" s="281"/>
      <c r="AF873" s="281"/>
      <c r="AT873" s="342"/>
      <c r="AU873" s="342"/>
    </row>
    <row r="874" spans="1:47" x14ac:dyDescent="0.2">
      <c r="A874" s="30"/>
      <c r="B874" s="30"/>
      <c r="C874" s="30"/>
      <c r="D874" s="30"/>
      <c r="E874" s="30"/>
      <c r="F874" s="31"/>
      <c r="G874" s="31"/>
      <c r="H874" s="32"/>
      <c r="I874" s="30"/>
      <c r="J874" s="31"/>
      <c r="K874" s="30"/>
      <c r="L874" s="30"/>
      <c r="M874" s="30"/>
      <c r="N874" s="31"/>
      <c r="O874" s="31"/>
      <c r="P874" s="31"/>
      <c r="Q874" s="33"/>
      <c r="AE874" s="281"/>
      <c r="AF874" s="281"/>
      <c r="AT874" s="342"/>
      <c r="AU874" s="342"/>
    </row>
    <row r="875" spans="1:47" x14ac:dyDescent="0.2">
      <c r="A875" s="30"/>
      <c r="B875" s="30"/>
      <c r="C875" s="30"/>
      <c r="D875" s="30"/>
      <c r="E875" s="30"/>
      <c r="F875" s="31"/>
      <c r="G875" s="31"/>
      <c r="H875" s="32"/>
      <c r="I875" s="30"/>
      <c r="J875" s="31"/>
      <c r="K875" s="30"/>
      <c r="L875" s="30"/>
      <c r="M875" s="30"/>
      <c r="N875" s="31"/>
      <c r="O875" s="31"/>
      <c r="P875" s="31"/>
      <c r="Q875" s="33"/>
      <c r="AE875" s="281"/>
      <c r="AF875" s="281"/>
      <c r="AT875" s="342"/>
      <c r="AU875" s="342"/>
    </row>
    <row r="876" spans="1:47" x14ac:dyDescent="0.2">
      <c r="A876" s="30"/>
      <c r="B876" s="30"/>
      <c r="C876" s="30"/>
      <c r="D876" s="30"/>
      <c r="E876" s="30"/>
      <c r="F876" s="31"/>
      <c r="G876" s="31"/>
      <c r="H876" s="32"/>
      <c r="I876" s="30"/>
      <c r="J876" s="31"/>
      <c r="K876" s="30"/>
      <c r="L876" s="30"/>
      <c r="M876" s="30"/>
      <c r="N876" s="31"/>
      <c r="O876" s="31"/>
      <c r="P876" s="31"/>
      <c r="Q876" s="33"/>
      <c r="AE876" s="281"/>
      <c r="AF876" s="281"/>
      <c r="AT876" s="342"/>
      <c r="AU876" s="342"/>
    </row>
    <row r="877" spans="1:47" x14ac:dyDescent="0.2">
      <c r="A877" s="30"/>
      <c r="B877" s="30"/>
      <c r="C877" s="30"/>
      <c r="D877" s="30"/>
      <c r="E877" s="30"/>
      <c r="F877" s="31"/>
      <c r="G877" s="31"/>
      <c r="H877" s="32"/>
      <c r="I877" s="30"/>
      <c r="J877" s="31"/>
      <c r="K877" s="30"/>
      <c r="L877" s="30"/>
      <c r="M877" s="30"/>
      <c r="N877" s="31"/>
      <c r="O877" s="31"/>
      <c r="P877" s="31"/>
      <c r="Q877" s="33"/>
      <c r="AE877" s="281"/>
      <c r="AF877" s="281"/>
      <c r="AT877" s="342"/>
      <c r="AU877" s="342"/>
    </row>
    <row r="878" spans="1:47" x14ac:dyDescent="0.2">
      <c r="A878" s="30"/>
      <c r="B878" s="30"/>
      <c r="C878" s="30"/>
      <c r="D878" s="30"/>
      <c r="E878" s="30"/>
      <c r="F878" s="31"/>
      <c r="G878" s="31"/>
      <c r="H878" s="32"/>
      <c r="I878" s="30"/>
      <c r="J878" s="31"/>
      <c r="K878" s="30"/>
      <c r="L878" s="30"/>
      <c r="M878" s="30"/>
      <c r="N878" s="31"/>
      <c r="O878" s="31"/>
      <c r="P878" s="31"/>
      <c r="Q878" s="33"/>
      <c r="AE878" s="281"/>
      <c r="AF878" s="281"/>
      <c r="AT878" s="342"/>
      <c r="AU878" s="342"/>
    </row>
    <row r="879" spans="1:47" x14ac:dyDescent="0.2">
      <c r="A879" s="30"/>
      <c r="B879" s="30"/>
      <c r="C879" s="30"/>
      <c r="D879" s="30"/>
      <c r="E879" s="30"/>
      <c r="F879" s="31"/>
      <c r="G879" s="31"/>
      <c r="H879" s="32"/>
      <c r="I879" s="30"/>
      <c r="J879" s="31"/>
      <c r="K879" s="30"/>
      <c r="L879" s="30"/>
      <c r="M879" s="30"/>
      <c r="N879" s="31"/>
      <c r="O879" s="31"/>
      <c r="P879" s="31"/>
      <c r="Q879" s="33"/>
      <c r="AE879" s="281"/>
      <c r="AF879" s="281"/>
      <c r="AT879" s="342"/>
      <c r="AU879" s="342"/>
    </row>
    <row r="880" spans="1:47" x14ac:dyDescent="0.2">
      <c r="A880" s="30"/>
      <c r="B880" s="30"/>
      <c r="C880" s="30"/>
      <c r="D880" s="30"/>
      <c r="E880" s="30"/>
      <c r="F880" s="31"/>
      <c r="G880" s="31"/>
      <c r="H880" s="32"/>
      <c r="I880" s="30"/>
      <c r="J880" s="31"/>
      <c r="K880" s="30"/>
      <c r="L880" s="30"/>
      <c r="M880" s="30"/>
      <c r="N880" s="31"/>
      <c r="O880" s="31"/>
      <c r="P880" s="31"/>
      <c r="Q880" s="33"/>
      <c r="AE880" s="281"/>
      <c r="AF880" s="281"/>
      <c r="AT880" s="342"/>
      <c r="AU880" s="342"/>
    </row>
    <row r="881" spans="1:47" x14ac:dyDescent="0.2">
      <c r="A881" s="30"/>
      <c r="B881" s="30"/>
      <c r="C881" s="30"/>
      <c r="D881" s="30"/>
      <c r="E881" s="30"/>
      <c r="F881" s="31"/>
      <c r="G881" s="31"/>
      <c r="H881" s="32"/>
      <c r="I881" s="30"/>
      <c r="J881" s="31"/>
      <c r="K881" s="30"/>
      <c r="L881" s="30"/>
      <c r="M881" s="30"/>
      <c r="N881" s="31"/>
      <c r="O881" s="31"/>
      <c r="P881" s="31"/>
      <c r="Q881" s="33"/>
      <c r="AE881" s="281"/>
      <c r="AF881" s="281"/>
      <c r="AT881" s="342"/>
      <c r="AU881" s="342"/>
    </row>
    <row r="882" spans="1:47" x14ac:dyDescent="0.2">
      <c r="A882" s="30"/>
      <c r="B882" s="30"/>
      <c r="C882" s="30"/>
      <c r="D882" s="30"/>
      <c r="E882" s="30"/>
      <c r="F882" s="31"/>
      <c r="G882" s="31"/>
      <c r="H882" s="32"/>
      <c r="I882" s="30"/>
      <c r="J882" s="31"/>
      <c r="K882" s="30"/>
      <c r="L882" s="30"/>
      <c r="M882" s="30"/>
      <c r="N882" s="31"/>
      <c r="O882" s="31"/>
      <c r="P882" s="31"/>
      <c r="Q882" s="33"/>
      <c r="AE882" s="281"/>
      <c r="AF882" s="281"/>
      <c r="AT882" s="342"/>
      <c r="AU882" s="342"/>
    </row>
    <row r="883" spans="1:47" x14ac:dyDescent="0.2">
      <c r="A883" s="30"/>
      <c r="B883" s="30"/>
      <c r="C883" s="30"/>
      <c r="D883" s="30"/>
      <c r="E883" s="30"/>
      <c r="F883" s="31"/>
      <c r="G883" s="31"/>
      <c r="H883" s="32"/>
      <c r="I883" s="30"/>
      <c r="J883" s="31"/>
      <c r="K883" s="30"/>
      <c r="L883" s="30"/>
      <c r="M883" s="30"/>
      <c r="N883" s="31"/>
      <c r="O883" s="31"/>
      <c r="P883" s="31"/>
      <c r="Q883" s="33"/>
      <c r="AE883" s="281"/>
      <c r="AF883" s="281"/>
      <c r="AT883" s="342"/>
      <c r="AU883" s="342"/>
    </row>
    <row r="884" spans="1:47" x14ac:dyDescent="0.2">
      <c r="A884" s="30"/>
      <c r="B884" s="30"/>
      <c r="C884" s="30"/>
      <c r="D884" s="30"/>
      <c r="E884" s="30"/>
      <c r="F884" s="31"/>
      <c r="G884" s="31"/>
      <c r="H884" s="32"/>
      <c r="I884" s="30"/>
      <c r="J884" s="31"/>
      <c r="K884" s="30"/>
      <c r="L884" s="30"/>
      <c r="M884" s="30"/>
      <c r="N884" s="31"/>
      <c r="O884" s="31"/>
      <c r="P884" s="31"/>
      <c r="Q884" s="33"/>
      <c r="AE884" s="281"/>
      <c r="AF884" s="281"/>
      <c r="AT884" s="342"/>
      <c r="AU884" s="342"/>
    </row>
    <row r="885" spans="1:47" x14ac:dyDescent="0.2">
      <c r="A885" s="30"/>
      <c r="B885" s="30"/>
      <c r="C885" s="30"/>
      <c r="D885" s="30"/>
      <c r="E885" s="30"/>
      <c r="F885" s="31"/>
      <c r="G885" s="31"/>
      <c r="H885" s="32"/>
      <c r="I885" s="30"/>
      <c r="J885" s="31"/>
      <c r="K885" s="30"/>
      <c r="L885" s="30"/>
      <c r="M885" s="30"/>
      <c r="N885" s="31"/>
      <c r="O885" s="31"/>
      <c r="P885" s="31"/>
      <c r="Q885" s="33"/>
      <c r="AE885" s="281"/>
      <c r="AF885" s="281"/>
      <c r="AT885" s="342"/>
      <c r="AU885" s="342"/>
    </row>
    <row r="886" spans="1:47" x14ac:dyDescent="0.2">
      <c r="A886" s="30"/>
      <c r="B886" s="30"/>
      <c r="C886" s="30"/>
      <c r="D886" s="30"/>
      <c r="E886" s="30"/>
      <c r="F886" s="31"/>
      <c r="G886" s="31"/>
      <c r="H886" s="32"/>
      <c r="I886" s="30"/>
      <c r="J886" s="31"/>
      <c r="K886" s="30"/>
      <c r="L886" s="30"/>
      <c r="M886" s="30"/>
      <c r="N886" s="31"/>
      <c r="O886" s="31"/>
      <c r="P886" s="31"/>
      <c r="Q886" s="33"/>
      <c r="AE886" s="281"/>
      <c r="AF886" s="281"/>
      <c r="AT886" s="342"/>
      <c r="AU886" s="342"/>
    </row>
    <row r="887" spans="1:47" x14ac:dyDescent="0.2">
      <c r="A887" s="30"/>
      <c r="B887" s="30"/>
      <c r="C887" s="30"/>
      <c r="D887" s="30"/>
      <c r="E887" s="30"/>
      <c r="F887" s="31"/>
      <c r="G887" s="31"/>
      <c r="H887" s="32"/>
      <c r="I887" s="30"/>
      <c r="J887" s="31"/>
      <c r="K887" s="30"/>
      <c r="L887" s="30"/>
      <c r="M887" s="30"/>
      <c r="N887" s="31"/>
      <c r="O887" s="31"/>
      <c r="P887" s="31"/>
      <c r="Q887" s="33"/>
      <c r="AE887" s="281"/>
      <c r="AF887" s="281"/>
      <c r="AT887" s="342"/>
      <c r="AU887" s="342"/>
    </row>
    <row r="888" spans="1:47" x14ac:dyDescent="0.2">
      <c r="A888" s="30"/>
      <c r="B888" s="30"/>
      <c r="C888" s="30"/>
      <c r="D888" s="30"/>
      <c r="E888" s="30"/>
      <c r="F888" s="31"/>
      <c r="G888" s="31"/>
      <c r="H888" s="32"/>
      <c r="I888" s="30"/>
      <c r="J888" s="31"/>
      <c r="K888" s="30"/>
      <c r="L888" s="30"/>
      <c r="M888" s="30"/>
      <c r="N888" s="31"/>
      <c r="O888" s="31"/>
      <c r="P888" s="31"/>
      <c r="Q888" s="33"/>
      <c r="AE888" s="281"/>
      <c r="AF888" s="281"/>
      <c r="AT888" s="342"/>
      <c r="AU888" s="342"/>
    </row>
    <row r="889" spans="1:47" x14ac:dyDescent="0.2">
      <c r="A889" s="30"/>
      <c r="B889" s="30"/>
      <c r="C889" s="30"/>
      <c r="D889" s="30"/>
      <c r="E889" s="30"/>
      <c r="F889" s="31"/>
      <c r="G889" s="31"/>
      <c r="H889" s="32"/>
      <c r="I889" s="30"/>
      <c r="J889" s="31"/>
      <c r="K889" s="30"/>
      <c r="L889" s="30"/>
      <c r="M889" s="30"/>
      <c r="N889" s="31"/>
      <c r="O889" s="31"/>
      <c r="P889" s="31"/>
      <c r="Q889" s="33"/>
      <c r="AE889" s="281"/>
      <c r="AF889" s="281"/>
      <c r="AT889" s="342"/>
      <c r="AU889" s="342"/>
    </row>
    <row r="890" spans="1:47" x14ac:dyDescent="0.2">
      <c r="A890" s="30"/>
      <c r="B890" s="30"/>
      <c r="C890" s="30"/>
      <c r="D890" s="30"/>
      <c r="E890" s="30"/>
      <c r="F890" s="31"/>
      <c r="G890" s="31"/>
      <c r="H890" s="32"/>
      <c r="I890" s="30"/>
      <c r="J890" s="31"/>
      <c r="K890" s="30"/>
      <c r="L890" s="30"/>
      <c r="M890" s="30"/>
      <c r="N890" s="31"/>
      <c r="O890" s="31"/>
      <c r="P890" s="31"/>
      <c r="Q890" s="33"/>
      <c r="AE890" s="281"/>
      <c r="AF890" s="281"/>
      <c r="AT890" s="342"/>
      <c r="AU890" s="342"/>
    </row>
    <row r="891" spans="1:47" x14ac:dyDescent="0.2">
      <c r="A891" s="30"/>
      <c r="B891" s="30"/>
      <c r="C891" s="30"/>
      <c r="D891" s="30"/>
      <c r="E891" s="30"/>
      <c r="F891" s="31"/>
      <c r="G891" s="31"/>
      <c r="H891" s="32"/>
      <c r="I891" s="30"/>
      <c r="J891" s="31"/>
      <c r="K891" s="30"/>
      <c r="L891" s="30"/>
      <c r="M891" s="30"/>
      <c r="N891" s="31"/>
      <c r="O891" s="31"/>
      <c r="P891" s="31"/>
      <c r="Q891" s="33"/>
      <c r="AE891" s="281"/>
      <c r="AF891" s="281"/>
      <c r="AT891" s="342"/>
      <c r="AU891" s="342"/>
    </row>
    <row r="892" spans="1:47" x14ac:dyDescent="0.2">
      <c r="A892" s="30"/>
      <c r="B892" s="30"/>
      <c r="C892" s="30"/>
      <c r="D892" s="30"/>
      <c r="E892" s="30"/>
      <c r="F892" s="31"/>
      <c r="G892" s="31"/>
      <c r="H892" s="32"/>
      <c r="I892" s="30"/>
      <c r="J892" s="31"/>
      <c r="K892" s="30"/>
      <c r="L892" s="30"/>
      <c r="M892" s="30"/>
      <c r="N892" s="31"/>
      <c r="O892" s="31"/>
      <c r="P892" s="31"/>
      <c r="Q892" s="33"/>
      <c r="AE892" s="281"/>
      <c r="AF892" s="281"/>
      <c r="AT892" s="342"/>
      <c r="AU892" s="342"/>
    </row>
    <row r="893" spans="1:47" x14ac:dyDescent="0.2">
      <c r="A893" s="30"/>
      <c r="B893" s="30"/>
      <c r="C893" s="30"/>
      <c r="D893" s="30"/>
      <c r="E893" s="30"/>
      <c r="F893" s="31"/>
      <c r="G893" s="31"/>
      <c r="H893" s="32"/>
      <c r="I893" s="30"/>
      <c r="J893" s="31"/>
      <c r="K893" s="30"/>
      <c r="L893" s="30"/>
      <c r="M893" s="30"/>
      <c r="N893" s="31"/>
      <c r="O893" s="31"/>
      <c r="P893" s="31"/>
      <c r="Q893" s="33"/>
      <c r="AE893" s="281"/>
      <c r="AF893" s="281"/>
      <c r="AT893" s="342"/>
      <c r="AU893" s="342"/>
    </row>
    <row r="894" spans="1:47" x14ac:dyDescent="0.2">
      <c r="A894" s="30"/>
      <c r="B894" s="30"/>
      <c r="C894" s="30"/>
      <c r="D894" s="30"/>
      <c r="E894" s="30"/>
      <c r="F894" s="31"/>
      <c r="G894" s="31"/>
      <c r="H894" s="32"/>
      <c r="I894" s="30"/>
      <c r="J894" s="31"/>
      <c r="K894" s="30"/>
      <c r="L894" s="30"/>
      <c r="M894" s="30"/>
      <c r="N894" s="31"/>
      <c r="O894" s="31"/>
      <c r="P894" s="31"/>
      <c r="Q894" s="33"/>
      <c r="AE894" s="281"/>
      <c r="AF894" s="281"/>
      <c r="AT894" s="342"/>
      <c r="AU894" s="342"/>
    </row>
    <row r="895" spans="1:47" x14ac:dyDescent="0.2">
      <c r="A895" s="30"/>
      <c r="B895" s="30"/>
      <c r="C895" s="30"/>
      <c r="D895" s="30"/>
      <c r="E895" s="30"/>
      <c r="F895" s="31"/>
      <c r="G895" s="31"/>
      <c r="H895" s="32"/>
      <c r="I895" s="30"/>
      <c r="J895" s="31"/>
      <c r="K895" s="30"/>
      <c r="L895" s="30"/>
      <c r="M895" s="30"/>
      <c r="N895" s="31"/>
      <c r="O895" s="31"/>
      <c r="P895" s="31"/>
      <c r="Q895" s="33"/>
      <c r="AE895" s="281"/>
      <c r="AF895" s="281"/>
      <c r="AT895" s="342"/>
      <c r="AU895" s="342"/>
    </row>
    <row r="896" spans="1:47" x14ac:dyDescent="0.2">
      <c r="A896" s="30"/>
      <c r="B896" s="30"/>
      <c r="C896" s="30"/>
      <c r="D896" s="30"/>
      <c r="E896" s="30"/>
      <c r="F896" s="31"/>
      <c r="G896" s="31"/>
      <c r="H896" s="32"/>
      <c r="I896" s="30"/>
      <c r="J896" s="31"/>
      <c r="K896" s="30"/>
      <c r="L896" s="30"/>
      <c r="M896" s="30"/>
      <c r="N896" s="31"/>
      <c r="O896" s="31"/>
      <c r="P896" s="31"/>
      <c r="Q896" s="33"/>
      <c r="AE896" s="281"/>
      <c r="AF896" s="281"/>
      <c r="AT896" s="342"/>
      <c r="AU896" s="342"/>
    </row>
    <row r="897" spans="1:47" x14ac:dyDescent="0.2">
      <c r="A897" s="30"/>
      <c r="B897" s="30"/>
      <c r="C897" s="30"/>
      <c r="D897" s="30"/>
      <c r="E897" s="30"/>
      <c r="F897" s="31"/>
      <c r="G897" s="31"/>
      <c r="H897" s="32"/>
      <c r="I897" s="30"/>
      <c r="J897" s="31"/>
      <c r="K897" s="30"/>
      <c r="L897" s="30"/>
      <c r="M897" s="30"/>
      <c r="N897" s="31"/>
      <c r="O897" s="31"/>
      <c r="P897" s="31"/>
      <c r="Q897" s="33"/>
      <c r="AE897" s="281"/>
      <c r="AF897" s="281"/>
      <c r="AT897" s="342"/>
      <c r="AU897" s="342"/>
    </row>
    <row r="898" spans="1:47" x14ac:dyDescent="0.2">
      <c r="A898" s="30"/>
      <c r="B898" s="30"/>
      <c r="C898" s="30"/>
      <c r="D898" s="30"/>
      <c r="E898" s="30"/>
      <c r="F898" s="31"/>
      <c r="G898" s="31"/>
      <c r="H898" s="32"/>
      <c r="I898" s="30"/>
      <c r="J898" s="31"/>
      <c r="K898" s="30"/>
      <c r="L898" s="30"/>
      <c r="M898" s="30"/>
      <c r="N898" s="31"/>
      <c r="O898" s="31"/>
      <c r="P898" s="31"/>
      <c r="Q898" s="33"/>
      <c r="AE898" s="281"/>
      <c r="AF898" s="281"/>
      <c r="AT898" s="342"/>
      <c r="AU898" s="342"/>
    </row>
    <row r="899" spans="1:47" x14ac:dyDescent="0.2">
      <c r="A899" s="30"/>
      <c r="B899" s="30"/>
      <c r="C899" s="30"/>
      <c r="D899" s="30"/>
      <c r="E899" s="30"/>
      <c r="F899" s="31"/>
      <c r="G899" s="31"/>
      <c r="H899" s="32"/>
      <c r="I899" s="30"/>
      <c r="J899" s="31"/>
      <c r="K899" s="30"/>
      <c r="L899" s="30"/>
      <c r="M899" s="30"/>
      <c r="N899" s="31"/>
      <c r="O899" s="31"/>
      <c r="P899" s="31"/>
      <c r="Q899" s="33"/>
      <c r="AE899" s="281"/>
      <c r="AF899" s="281"/>
      <c r="AT899" s="342"/>
      <c r="AU899" s="342"/>
    </row>
    <row r="900" spans="1:47" x14ac:dyDescent="0.2">
      <c r="A900" s="30"/>
      <c r="B900" s="30"/>
      <c r="C900" s="30"/>
      <c r="D900" s="30"/>
      <c r="E900" s="30"/>
      <c r="F900" s="31"/>
      <c r="G900" s="31"/>
      <c r="H900" s="32"/>
      <c r="I900" s="30"/>
      <c r="J900" s="31"/>
      <c r="K900" s="30"/>
      <c r="L900" s="30"/>
      <c r="M900" s="30"/>
      <c r="N900" s="31"/>
      <c r="O900" s="31"/>
      <c r="P900" s="31"/>
      <c r="Q900" s="33"/>
      <c r="AE900" s="281"/>
      <c r="AF900" s="281"/>
      <c r="AT900" s="342"/>
      <c r="AU900" s="342"/>
    </row>
    <row r="901" spans="1:47" x14ac:dyDescent="0.2">
      <c r="A901" s="30"/>
      <c r="B901" s="30"/>
      <c r="C901" s="30"/>
      <c r="D901" s="30"/>
      <c r="E901" s="30"/>
      <c r="F901" s="31"/>
      <c r="G901" s="31"/>
      <c r="H901" s="32"/>
      <c r="I901" s="30"/>
      <c r="J901" s="31"/>
      <c r="K901" s="30"/>
      <c r="L901" s="30"/>
      <c r="M901" s="30"/>
      <c r="N901" s="31"/>
      <c r="O901" s="31"/>
      <c r="P901" s="31"/>
      <c r="Q901" s="33"/>
      <c r="AE901" s="281"/>
      <c r="AF901" s="281"/>
      <c r="AT901" s="342"/>
      <c r="AU901" s="342"/>
    </row>
    <row r="902" spans="1:47" x14ac:dyDescent="0.2">
      <c r="A902" s="30"/>
      <c r="B902" s="30"/>
      <c r="C902" s="30"/>
      <c r="D902" s="30"/>
      <c r="E902" s="30"/>
      <c r="F902" s="31"/>
      <c r="G902" s="31"/>
      <c r="H902" s="32"/>
      <c r="I902" s="30"/>
      <c r="J902" s="31"/>
      <c r="K902" s="30"/>
      <c r="L902" s="30"/>
      <c r="M902" s="30"/>
      <c r="N902" s="31"/>
      <c r="O902" s="31"/>
      <c r="P902" s="31"/>
      <c r="Q902" s="33"/>
      <c r="AE902" s="281"/>
      <c r="AF902" s="281"/>
      <c r="AT902" s="342"/>
      <c r="AU902" s="342"/>
    </row>
    <row r="903" spans="1:47" x14ac:dyDescent="0.2">
      <c r="A903" s="30"/>
      <c r="B903" s="30"/>
      <c r="C903" s="30"/>
      <c r="D903" s="30"/>
      <c r="E903" s="30"/>
      <c r="F903" s="31"/>
      <c r="G903" s="31"/>
      <c r="H903" s="32"/>
      <c r="I903" s="30"/>
      <c r="J903" s="31"/>
      <c r="K903" s="30"/>
      <c r="L903" s="30"/>
      <c r="M903" s="30"/>
      <c r="N903" s="31"/>
      <c r="O903" s="31"/>
      <c r="P903" s="31"/>
      <c r="Q903" s="33"/>
      <c r="AE903" s="281"/>
      <c r="AF903" s="281"/>
      <c r="AT903" s="342"/>
      <c r="AU903" s="342"/>
    </row>
    <row r="904" spans="1:47" x14ac:dyDescent="0.2">
      <c r="A904" s="30"/>
      <c r="B904" s="30"/>
      <c r="C904" s="30"/>
      <c r="D904" s="30"/>
      <c r="E904" s="30"/>
      <c r="F904" s="31"/>
      <c r="G904" s="31"/>
      <c r="H904" s="32"/>
      <c r="I904" s="30"/>
      <c r="J904" s="31"/>
      <c r="K904" s="30"/>
      <c r="L904" s="30"/>
      <c r="M904" s="30"/>
      <c r="N904" s="31"/>
      <c r="O904" s="31"/>
      <c r="P904" s="31"/>
      <c r="Q904" s="33"/>
      <c r="AE904" s="281"/>
      <c r="AF904" s="281"/>
      <c r="AT904" s="342"/>
      <c r="AU904" s="342"/>
    </row>
    <row r="905" spans="1:47" x14ac:dyDescent="0.2">
      <c r="A905" s="30"/>
      <c r="B905" s="30"/>
      <c r="C905" s="30"/>
      <c r="D905" s="30"/>
      <c r="E905" s="30"/>
      <c r="F905" s="31"/>
      <c r="G905" s="31"/>
      <c r="H905" s="32"/>
      <c r="I905" s="30"/>
      <c r="J905" s="31"/>
      <c r="K905" s="30"/>
      <c r="L905" s="30"/>
      <c r="M905" s="30"/>
      <c r="N905" s="31"/>
      <c r="O905" s="31"/>
      <c r="P905" s="31"/>
      <c r="Q905" s="33"/>
      <c r="AE905" s="281"/>
      <c r="AF905" s="281"/>
      <c r="AT905" s="342"/>
      <c r="AU905" s="342"/>
    </row>
    <row r="906" spans="1:47" x14ac:dyDescent="0.2">
      <c r="A906" s="30"/>
      <c r="B906" s="30"/>
      <c r="C906" s="30"/>
      <c r="D906" s="30"/>
      <c r="E906" s="30"/>
      <c r="F906" s="31"/>
      <c r="G906" s="31"/>
      <c r="H906" s="32"/>
      <c r="I906" s="30"/>
      <c r="J906" s="31"/>
      <c r="K906" s="30"/>
      <c r="L906" s="30"/>
      <c r="M906" s="30"/>
      <c r="N906" s="31"/>
      <c r="O906" s="31"/>
      <c r="P906" s="31"/>
      <c r="Q906" s="33"/>
      <c r="AE906" s="281"/>
      <c r="AF906" s="281"/>
      <c r="AT906" s="342"/>
      <c r="AU906" s="342"/>
    </row>
    <row r="907" spans="1:47" x14ac:dyDescent="0.2">
      <c r="A907" s="30"/>
      <c r="B907" s="30"/>
      <c r="C907" s="30"/>
      <c r="D907" s="30"/>
      <c r="E907" s="30"/>
      <c r="F907" s="31"/>
      <c r="G907" s="31"/>
      <c r="H907" s="32"/>
      <c r="I907" s="30"/>
      <c r="J907" s="31"/>
      <c r="K907" s="30"/>
      <c r="L907" s="30"/>
      <c r="M907" s="30"/>
      <c r="N907" s="31"/>
      <c r="O907" s="31"/>
      <c r="P907" s="31"/>
      <c r="Q907" s="33"/>
      <c r="AE907" s="281"/>
      <c r="AF907" s="281"/>
      <c r="AT907" s="342"/>
      <c r="AU907" s="342"/>
    </row>
    <row r="908" spans="1:47" x14ac:dyDescent="0.2">
      <c r="A908" s="30"/>
      <c r="B908" s="30"/>
      <c r="C908" s="30"/>
      <c r="D908" s="30"/>
      <c r="E908" s="30"/>
      <c r="F908" s="31"/>
      <c r="G908" s="31"/>
      <c r="H908" s="32"/>
      <c r="I908" s="30"/>
      <c r="J908" s="31"/>
      <c r="K908" s="30"/>
      <c r="L908" s="30"/>
      <c r="M908" s="30"/>
      <c r="N908" s="31"/>
      <c r="O908" s="31"/>
      <c r="P908" s="31"/>
      <c r="Q908" s="33"/>
      <c r="AE908" s="281"/>
      <c r="AF908" s="281"/>
      <c r="AT908" s="342"/>
      <c r="AU908" s="342"/>
    </row>
    <row r="909" spans="1:47" x14ac:dyDescent="0.2">
      <c r="A909" s="30"/>
      <c r="B909" s="30"/>
      <c r="C909" s="30"/>
      <c r="D909" s="30"/>
      <c r="E909" s="30"/>
      <c r="F909" s="31"/>
      <c r="G909" s="31"/>
      <c r="H909" s="32"/>
      <c r="I909" s="30"/>
      <c r="J909" s="31"/>
      <c r="K909" s="30"/>
      <c r="L909" s="30"/>
      <c r="M909" s="30"/>
      <c r="N909" s="31"/>
      <c r="O909" s="31"/>
      <c r="P909" s="31"/>
      <c r="Q909" s="33"/>
      <c r="AE909" s="281"/>
      <c r="AF909" s="281"/>
      <c r="AT909" s="342"/>
      <c r="AU909" s="342"/>
    </row>
    <row r="910" spans="1:47" x14ac:dyDescent="0.2">
      <c r="A910" s="30"/>
      <c r="B910" s="30"/>
      <c r="C910" s="30"/>
      <c r="D910" s="30"/>
      <c r="E910" s="30"/>
      <c r="F910" s="31"/>
      <c r="G910" s="31"/>
      <c r="H910" s="32"/>
      <c r="I910" s="30"/>
      <c r="J910" s="31"/>
      <c r="K910" s="30"/>
      <c r="L910" s="30"/>
      <c r="M910" s="30"/>
      <c r="N910" s="31"/>
      <c r="O910" s="31"/>
      <c r="P910" s="31"/>
      <c r="Q910" s="33"/>
      <c r="AE910" s="281"/>
      <c r="AF910" s="281"/>
      <c r="AT910" s="342"/>
      <c r="AU910" s="342"/>
    </row>
    <row r="911" spans="1:47" x14ac:dyDescent="0.2">
      <c r="A911" s="30"/>
      <c r="B911" s="30"/>
      <c r="C911" s="30"/>
      <c r="D911" s="30"/>
      <c r="E911" s="30"/>
      <c r="F911" s="31"/>
      <c r="G911" s="31"/>
      <c r="H911" s="32"/>
      <c r="I911" s="30"/>
      <c r="J911" s="31"/>
      <c r="K911" s="30"/>
      <c r="L911" s="30"/>
      <c r="M911" s="30"/>
      <c r="N911" s="31"/>
      <c r="O911" s="31"/>
      <c r="P911" s="31"/>
      <c r="Q911" s="33"/>
      <c r="AE911" s="281"/>
      <c r="AF911" s="281"/>
      <c r="AT911" s="342"/>
      <c r="AU911" s="342"/>
    </row>
    <row r="912" spans="1:47" x14ac:dyDescent="0.2">
      <c r="A912" s="30"/>
      <c r="B912" s="30"/>
      <c r="C912" s="30"/>
      <c r="D912" s="30"/>
      <c r="E912" s="30"/>
      <c r="F912" s="31"/>
      <c r="G912" s="31"/>
      <c r="H912" s="32"/>
      <c r="I912" s="30"/>
      <c r="J912" s="31"/>
      <c r="K912" s="30"/>
      <c r="L912" s="30"/>
      <c r="M912" s="30"/>
      <c r="N912" s="31"/>
      <c r="O912" s="31"/>
      <c r="P912" s="31"/>
      <c r="Q912" s="33"/>
      <c r="AE912" s="281"/>
      <c r="AF912" s="281"/>
      <c r="AT912" s="342"/>
      <c r="AU912" s="342"/>
    </row>
    <row r="913" spans="1:47" x14ac:dyDescent="0.2">
      <c r="A913" s="30"/>
      <c r="B913" s="30"/>
      <c r="C913" s="30"/>
      <c r="D913" s="30"/>
      <c r="E913" s="30"/>
      <c r="F913" s="31"/>
      <c r="G913" s="31"/>
      <c r="H913" s="32"/>
      <c r="I913" s="30"/>
      <c r="J913" s="31"/>
      <c r="K913" s="30"/>
      <c r="L913" s="30"/>
      <c r="M913" s="30"/>
      <c r="N913" s="31"/>
      <c r="O913" s="31"/>
      <c r="P913" s="31"/>
      <c r="Q913" s="33"/>
      <c r="AE913" s="281"/>
      <c r="AF913" s="281"/>
      <c r="AT913" s="342"/>
      <c r="AU913" s="342"/>
    </row>
    <row r="914" spans="1:47" x14ac:dyDescent="0.2">
      <c r="A914" s="30"/>
      <c r="B914" s="30"/>
      <c r="C914" s="30"/>
      <c r="D914" s="30"/>
      <c r="E914" s="30"/>
      <c r="F914" s="31"/>
      <c r="G914" s="31"/>
      <c r="H914" s="32"/>
      <c r="I914" s="30"/>
      <c r="J914" s="31"/>
      <c r="K914" s="30"/>
      <c r="L914" s="30"/>
      <c r="M914" s="30"/>
      <c r="N914" s="31"/>
      <c r="O914" s="31"/>
      <c r="P914" s="31"/>
      <c r="Q914" s="33"/>
      <c r="AE914" s="281"/>
      <c r="AF914" s="281"/>
      <c r="AT914" s="342"/>
      <c r="AU914" s="342"/>
    </row>
    <row r="915" spans="1:47" x14ac:dyDescent="0.2">
      <c r="A915" s="30"/>
      <c r="B915" s="30"/>
      <c r="C915" s="30"/>
      <c r="D915" s="30"/>
      <c r="E915" s="30"/>
      <c r="F915" s="31"/>
      <c r="G915" s="31"/>
      <c r="H915" s="32"/>
      <c r="I915" s="30"/>
      <c r="J915" s="31"/>
      <c r="K915" s="30"/>
      <c r="L915" s="30"/>
      <c r="M915" s="30"/>
      <c r="N915" s="31"/>
      <c r="O915" s="31"/>
      <c r="P915" s="31"/>
      <c r="Q915" s="33"/>
      <c r="AE915" s="281"/>
      <c r="AF915" s="281"/>
      <c r="AT915" s="342"/>
      <c r="AU915" s="342"/>
    </row>
    <row r="916" spans="1:47" x14ac:dyDescent="0.2">
      <c r="A916" s="30"/>
      <c r="B916" s="30"/>
      <c r="C916" s="30"/>
      <c r="D916" s="30"/>
      <c r="E916" s="30"/>
      <c r="F916" s="31"/>
      <c r="G916" s="31"/>
      <c r="H916" s="32"/>
      <c r="I916" s="30"/>
      <c r="J916" s="31"/>
      <c r="K916" s="30"/>
      <c r="L916" s="30"/>
      <c r="M916" s="30"/>
      <c r="N916" s="31"/>
      <c r="O916" s="31"/>
      <c r="P916" s="31"/>
      <c r="Q916" s="33"/>
      <c r="AE916" s="281"/>
      <c r="AF916" s="281"/>
      <c r="AT916" s="342"/>
      <c r="AU916" s="342"/>
    </row>
    <row r="917" spans="1:47" x14ac:dyDescent="0.2">
      <c r="A917" s="30"/>
      <c r="B917" s="30"/>
      <c r="C917" s="30"/>
      <c r="D917" s="30"/>
      <c r="E917" s="30"/>
      <c r="F917" s="31"/>
      <c r="G917" s="31"/>
      <c r="H917" s="32"/>
      <c r="I917" s="30"/>
      <c r="J917" s="31"/>
      <c r="K917" s="30"/>
      <c r="L917" s="30"/>
      <c r="M917" s="30"/>
      <c r="N917" s="31"/>
      <c r="O917" s="31"/>
      <c r="P917" s="31"/>
      <c r="Q917" s="33"/>
      <c r="AE917" s="281"/>
      <c r="AF917" s="281"/>
      <c r="AT917" s="342"/>
      <c r="AU917" s="342"/>
    </row>
    <row r="918" spans="1:47" x14ac:dyDescent="0.2">
      <c r="A918" s="30"/>
      <c r="B918" s="30"/>
      <c r="C918" s="30"/>
      <c r="D918" s="30"/>
      <c r="E918" s="30"/>
      <c r="F918" s="31"/>
      <c r="G918" s="31"/>
      <c r="H918" s="32"/>
      <c r="I918" s="30"/>
      <c r="J918" s="31"/>
      <c r="K918" s="30"/>
      <c r="L918" s="30"/>
      <c r="M918" s="30"/>
      <c r="N918" s="31"/>
      <c r="O918" s="31"/>
      <c r="P918" s="31"/>
      <c r="Q918" s="33"/>
      <c r="AE918" s="281"/>
      <c r="AF918" s="281"/>
      <c r="AT918" s="342"/>
      <c r="AU918" s="342"/>
    </row>
    <row r="919" spans="1:47" x14ac:dyDescent="0.2">
      <c r="A919" s="30"/>
      <c r="B919" s="30"/>
      <c r="C919" s="30"/>
      <c r="D919" s="30"/>
      <c r="E919" s="30"/>
      <c r="F919" s="31"/>
      <c r="G919" s="31"/>
      <c r="H919" s="32"/>
      <c r="I919" s="30"/>
      <c r="J919" s="31"/>
      <c r="K919" s="30"/>
      <c r="L919" s="30"/>
      <c r="M919" s="30"/>
      <c r="N919" s="31"/>
      <c r="O919" s="31"/>
      <c r="P919" s="31"/>
      <c r="Q919" s="33"/>
      <c r="AE919" s="281"/>
      <c r="AF919" s="281"/>
      <c r="AT919" s="342"/>
      <c r="AU919" s="342"/>
    </row>
    <row r="920" spans="1:47" x14ac:dyDescent="0.2">
      <c r="A920" s="30"/>
      <c r="B920" s="30"/>
      <c r="C920" s="30"/>
      <c r="D920" s="30"/>
      <c r="E920" s="30"/>
      <c r="F920" s="31"/>
      <c r="G920" s="31"/>
      <c r="H920" s="32"/>
      <c r="I920" s="30"/>
      <c r="J920" s="31"/>
      <c r="K920" s="30"/>
      <c r="L920" s="30"/>
      <c r="M920" s="30"/>
      <c r="N920" s="31"/>
      <c r="O920" s="31"/>
      <c r="P920" s="31"/>
      <c r="Q920" s="33"/>
      <c r="AE920" s="281"/>
      <c r="AF920" s="281"/>
      <c r="AT920" s="342"/>
      <c r="AU920" s="342"/>
    </row>
    <row r="921" spans="1:47" x14ac:dyDescent="0.2">
      <c r="A921" s="30"/>
      <c r="B921" s="30"/>
      <c r="C921" s="30"/>
      <c r="D921" s="30"/>
      <c r="E921" s="30"/>
      <c r="F921" s="31"/>
      <c r="G921" s="31"/>
      <c r="H921" s="32"/>
      <c r="I921" s="30"/>
      <c r="J921" s="31"/>
      <c r="K921" s="30"/>
      <c r="L921" s="30"/>
      <c r="M921" s="30"/>
      <c r="N921" s="31"/>
      <c r="O921" s="31"/>
      <c r="P921" s="31"/>
      <c r="Q921" s="33"/>
      <c r="AE921" s="281"/>
      <c r="AF921" s="281"/>
      <c r="AT921" s="342"/>
      <c r="AU921" s="342"/>
    </row>
    <row r="922" spans="1:47" x14ac:dyDescent="0.2">
      <c r="A922" s="30"/>
      <c r="B922" s="30"/>
      <c r="C922" s="30"/>
      <c r="D922" s="30"/>
      <c r="E922" s="30"/>
      <c r="F922" s="31"/>
      <c r="G922" s="31"/>
      <c r="H922" s="32"/>
      <c r="I922" s="30"/>
      <c r="J922" s="31"/>
      <c r="K922" s="30"/>
      <c r="L922" s="30"/>
      <c r="M922" s="30"/>
      <c r="N922" s="31"/>
      <c r="O922" s="31"/>
      <c r="P922" s="31"/>
      <c r="Q922" s="33"/>
      <c r="AE922" s="281"/>
      <c r="AF922" s="281"/>
      <c r="AT922" s="342"/>
      <c r="AU922" s="342"/>
    </row>
    <row r="923" spans="1:47" x14ac:dyDescent="0.2">
      <c r="A923" s="30"/>
      <c r="B923" s="30"/>
      <c r="C923" s="30"/>
      <c r="D923" s="30"/>
      <c r="E923" s="30"/>
      <c r="F923" s="31"/>
      <c r="G923" s="31"/>
      <c r="H923" s="32"/>
      <c r="I923" s="30"/>
      <c r="J923" s="31"/>
      <c r="K923" s="30"/>
      <c r="L923" s="30"/>
      <c r="M923" s="30"/>
      <c r="N923" s="31"/>
      <c r="O923" s="31"/>
      <c r="P923" s="31"/>
      <c r="Q923" s="33"/>
      <c r="AE923" s="281"/>
      <c r="AF923" s="281"/>
      <c r="AT923" s="342"/>
      <c r="AU923" s="342"/>
    </row>
    <row r="924" spans="1:47" x14ac:dyDescent="0.2">
      <c r="A924" s="30"/>
      <c r="B924" s="30"/>
      <c r="C924" s="30"/>
      <c r="D924" s="30"/>
      <c r="E924" s="30"/>
      <c r="F924" s="31"/>
      <c r="G924" s="31"/>
      <c r="H924" s="32"/>
      <c r="I924" s="30"/>
      <c r="J924" s="31"/>
      <c r="K924" s="30"/>
      <c r="L924" s="30"/>
      <c r="M924" s="30"/>
      <c r="N924" s="31"/>
      <c r="O924" s="31"/>
      <c r="P924" s="31"/>
      <c r="Q924" s="33"/>
      <c r="AE924" s="281"/>
      <c r="AF924" s="281"/>
      <c r="AT924" s="342"/>
      <c r="AU924" s="342"/>
    </row>
    <row r="925" spans="1:47" x14ac:dyDescent="0.2">
      <c r="A925" s="30"/>
      <c r="B925" s="30"/>
      <c r="C925" s="30"/>
      <c r="D925" s="30"/>
      <c r="E925" s="30"/>
      <c r="F925" s="31"/>
      <c r="G925" s="31"/>
      <c r="H925" s="32"/>
      <c r="I925" s="30"/>
      <c r="J925" s="31"/>
      <c r="K925" s="30"/>
      <c r="L925" s="30"/>
      <c r="M925" s="30"/>
      <c r="N925" s="31"/>
      <c r="O925" s="31"/>
      <c r="P925" s="31"/>
      <c r="Q925" s="33"/>
      <c r="AE925" s="281"/>
      <c r="AF925" s="281"/>
      <c r="AT925" s="342"/>
      <c r="AU925" s="342"/>
    </row>
    <row r="926" spans="1:47" x14ac:dyDescent="0.2">
      <c r="A926" s="30"/>
      <c r="B926" s="30"/>
      <c r="C926" s="30"/>
      <c r="D926" s="30"/>
      <c r="E926" s="30"/>
      <c r="F926" s="31"/>
      <c r="G926" s="31"/>
      <c r="H926" s="32"/>
      <c r="I926" s="30"/>
      <c r="J926" s="31"/>
      <c r="K926" s="30"/>
      <c r="L926" s="30"/>
      <c r="M926" s="30"/>
      <c r="N926" s="31"/>
      <c r="O926" s="31"/>
      <c r="P926" s="31"/>
      <c r="Q926" s="33"/>
      <c r="AE926" s="281"/>
      <c r="AF926" s="281"/>
      <c r="AT926" s="342"/>
      <c r="AU926" s="342"/>
    </row>
    <row r="927" spans="1:47" x14ac:dyDescent="0.2">
      <c r="A927" s="30"/>
      <c r="B927" s="30"/>
      <c r="C927" s="30"/>
      <c r="D927" s="30"/>
      <c r="E927" s="30"/>
      <c r="F927" s="31"/>
      <c r="G927" s="31"/>
      <c r="H927" s="32"/>
      <c r="I927" s="30"/>
      <c r="J927" s="31"/>
      <c r="K927" s="30"/>
      <c r="L927" s="30"/>
      <c r="M927" s="30"/>
      <c r="N927" s="31"/>
      <c r="O927" s="31"/>
      <c r="P927" s="31"/>
      <c r="Q927" s="33"/>
      <c r="AE927" s="281"/>
      <c r="AF927" s="281"/>
      <c r="AT927" s="342"/>
      <c r="AU927" s="342"/>
    </row>
    <row r="928" spans="1:47" x14ac:dyDescent="0.2">
      <c r="A928" s="30"/>
      <c r="B928" s="30"/>
      <c r="C928" s="30"/>
      <c r="D928" s="30"/>
      <c r="E928" s="30"/>
      <c r="F928" s="31"/>
      <c r="G928" s="31"/>
      <c r="H928" s="32"/>
      <c r="I928" s="30"/>
      <c r="J928" s="31"/>
      <c r="K928" s="30"/>
      <c r="L928" s="30"/>
      <c r="M928" s="30"/>
      <c r="N928" s="31"/>
      <c r="O928" s="31"/>
      <c r="P928" s="31"/>
      <c r="Q928" s="33"/>
      <c r="AE928" s="281"/>
      <c r="AF928" s="281"/>
      <c r="AT928" s="342"/>
      <c r="AU928" s="342"/>
    </row>
    <row r="929" spans="1:47" x14ac:dyDescent="0.2">
      <c r="A929" s="30"/>
      <c r="B929" s="30"/>
      <c r="C929" s="30"/>
      <c r="D929" s="30"/>
      <c r="E929" s="30"/>
      <c r="F929" s="31"/>
      <c r="G929" s="31"/>
      <c r="H929" s="32"/>
      <c r="I929" s="30"/>
      <c r="J929" s="31"/>
      <c r="K929" s="30"/>
      <c r="L929" s="30"/>
      <c r="M929" s="30"/>
      <c r="N929" s="31"/>
      <c r="O929" s="31"/>
      <c r="P929" s="31"/>
      <c r="Q929" s="33"/>
      <c r="AE929" s="281"/>
      <c r="AF929" s="281"/>
      <c r="AT929" s="342"/>
      <c r="AU929" s="342"/>
    </row>
    <row r="930" spans="1:47" x14ac:dyDescent="0.2">
      <c r="A930" s="30"/>
      <c r="B930" s="30"/>
      <c r="C930" s="30"/>
      <c r="D930" s="30"/>
      <c r="E930" s="30"/>
      <c r="F930" s="31"/>
      <c r="G930" s="31"/>
      <c r="H930" s="32"/>
      <c r="I930" s="30"/>
      <c r="J930" s="31"/>
      <c r="K930" s="30"/>
      <c r="L930" s="30"/>
      <c r="M930" s="30"/>
      <c r="N930" s="31"/>
      <c r="O930" s="31"/>
      <c r="P930" s="31"/>
      <c r="Q930" s="33"/>
      <c r="AE930" s="281"/>
      <c r="AF930" s="281"/>
      <c r="AT930" s="342"/>
      <c r="AU930" s="342"/>
    </row>
    <row r="931" spans="1:47" x14ac:dyDescent="0.2">
      <c r="A931" s="30"/>
      <c r="B931" s="30"/>
      <c r="C931" s="30"/>
      <c r="D931" s="30"/>
      <c r="E931" s="30"/>
      <c r="F931" s="31"/>
      <c r="G931" s="31"/>
      <c r="H931" s="32"/>
      <c r="I931" s="30"/>
      <c r="J931" s="31"/>
      <c r="K931" s="30"/>
      <c r="L931" s="30"/>
      <c r="M931" s="30"/>
      <c r="N931" s="31"/>
      <c r="O931" s="31"/>
      <c r="P931" s="31"/>
      <c r="Q931" s="33"/>
      <c r="AE931" s="281"/>
      <c r="AF931" s="281"/>
      <c r="AT931" s="342"/>
      <c r="AU931" s="342"/>
    </row>
    <row r="932" spans="1:47" x14ac:dyDescent="0.2">
      <c r="A932" s="30"/>
      <c r="B932" s="30"/>
      <c r="C932" s="30"/>
      <c r="D932" s="30"/>
      <c r="E932" s="30"/>
      <c r="F932" s="31"/>
      <c r="G932" s="31"/>
      <c r="H932" s="32"/>
      <c r="I932" s="30"/>
      <c r="J932" s="31"/>
      <c r="K932" s="30"/>
      <c r="L932" s="30"/>
      <c r="M932" s="30"/>
      <c r="N932" s="31"/>
      <c r="O932" s="31"/>
      <c r="P932" s="31"/>
      <c r="Q932" s="33"/>
      <c r="AE932" s="281"/>
      <c r="AF932" s="281"/>
      <c r="AT932" s="342"/>
      <c r="AU932" s="342"/>
    </row>
    <row r="933" spans="1:47" x14ac:dyDescent="0.2">
      <c r="A933" s="30"/>
      <c r="B933" s="30"/>
      <c r="C933" s="30"/>
      <c r="D933" s="30"/>
      <c r="E933" s="30"/>
      <c r="F933" s="31"/>
      <c r="G933" s="31"/>
      <c r="H933" s="32"/>
      <c r="I933" s="30"/>
      <c r="J933" s="31"/>
      <c r="K933" s="30"/>
      <c r="L933" s="30"/>
      <c r="M933" s="30"/>
      <c r="N933" s="31"/>
      <c r="O933" s="31"/>
      <c r="P933" s="31"/>
      <c r="Q933" s="33"/>
      <c r="AE933" s="281"/>
      <c r="AF933" s="281"/>
      <c r="AT933" s="342"/>
      <c r="AU933" s="342"/>
    </row>
    <row r="934" spans="1:47" x14ac:dyDescent="0.2">
      <c r="A934" s="30"/>
      <c r="B934" s="30"/>
      <c r="C934" s="30"/>
      <c r="D934" s="30"/>
      <c r="E934" s="30"/>
      <c r="F934" s="31"/>
      <c r="G934" s="31"/>
      <c r="H934" s="32"/>
      <c r="I934" s="30"/>
      <c r="J934" s="31"/>
      <c r="K934" s="30"/>
      <c r="L934" s="30"/>
      <c r="M934" s="30"/>
      <c r="N934" s="31"/>
      <c r="O934" s="31"/>
      <c r="P934" s="31"/>
      <c r="Q934" s="33"/>
      <c r="AE934" s="281"/>
      <c r="AF934" s="281"/>
      <c r="AT934" s="342"/>
      <c r="AU934" s="342"/>
    </row>
    <row r="935" spans="1:47" x14ac:dyDescent="0.2">
      <c r="A935" s="30"/>
      <c r="B935" s="30"/>
      <c r="C935" s="30"/>
      <c r="D935" s="30"/>
      <c r="E935" s="30"/>
      <c r="F935" s="31"/>
      <c r="G935" s="31"/>
      <c r="H935" s="32"/>
      <c r="I935" s="30"/>
      <c r="J935" s="31"/>
      <c r="K935" s="30"/>
      <c r="L935" s="30"/>
      <c r="M935" s="30"/>
      <c r="N935" s="31"/>
      <c r="O935" s="31"/>
      <c r="P935" s="31"/>
      <c r="Q935" s="33"/>
      <c r="AE935" s="281"/>
      <c r="AF935" s="281"/>
      <c r="AT935" s="342"/>
      <c r="AU935" s="342"/>
    </row>
    <row r="936" spans="1:47" x14ac:dyDescent="0.2">
      <c r="A936" s="30"/>
      <c r="B936" s="30"/>
      <c r="C936" s="30"/>
      <c r="D936" s="30"/>
      <c r="E936" s="30"/>
      <c r="F936" s="31"/>
      <c r="G936" s="31"/>
      <c r="H936" s="32"/>
      <c r="I936" s="30"/>
      <c r="J936" s="31"/>
      <c r="K936" s="30"/>
      <c r="L936" s="30"/>
      <c r="M936" s="30"/>
      <c r="N936" s="31"/>
      <c r="O936" s="31"/>
      <c r="P936" s="31"/>
      <c r="Q936" s="33"/>
      <c r="AE936" s="281"/>
      <c r="AF936" s="281"/>
      <c r="AT936" s="342"/>
      <c r="AU936" s="342"/>
    </row>
    <row r="937" spans="1:47" x14ac:dyDescent="0.2">
      <c r="A937" s="30"/>
      <c r="B937" s="30"/>
      <c r="C937" s="30"/>
      <c r="D937" s="30"/>
      <c r="E937" s="30"/>
      <c r="F937" s="31"/>
      <c r="G937" s="31"/>
      <c r="H937" s="32"/>
      <c r="I937" s="30"/>
      <c r="J937" s="31"/>
      <c r="K937" s="30"/>
      <c r="L937" s="30"/>
      <c r="M937" s="30"/>
      <c r="N937" s="31"/>
      <c r="O937" s="31"/>
      <c r="P937" s="31"/>
      <c r="Q937" s="33"/>
      <c r="AE937" s="281"/>
      <c r="AF937" s="281"/>
      <c r="AT937" s="342"/>
      <c r="AU937" s="342"/>
    </row>
    <row r="938" spans="1:47" x14ac:dyDescent="0.2">
      <c r="A938" s="30"/>
      <c r="B938" s="30"/>
      <c r="C938" s="30"/>
      <c r="D938" s="30"/>
      <c r="E938" s="30"/>
      <c r="F938" s="31"/>
      <c r="G938" s="31"/>
      <c r="H938" s="32"/>
      <c r="I938" s="30"/>
      <c r="J938" s="31"/>
      <c r="K938" s="30"/>
      <c r="L938" s="30"/>
      <c r="M938" s="30"/>
      <c r="N938" s="31"/>
      <c r="O938" s="31"/>
      <c r="P938" s="31"/>
      <c r="Q938" s="33"/>
      <c r="AE938" s="281"/>
      <c r="AF938" s="281"/>
      <c r="AT938" s="342"/>
      <c r="AU938" s="342"/>
    </row>
    <row r="939" spans="1:47" x14ac:dyDescent="0.2">
      <c r="A939" s="30"/>
      <c r="B939" s="30"/>
      <c r="C939" s="30"/>
      <c r="D939" s="30"/>
      <c r="E939" s="30"/>
      <c r="F939" s="31"/>
      <c r="G939" s="31"/>
      <c r="H939" s="32"/>
      <c r="I939" s="30"/>
      <c r="J939" s="31"/>
      <c r="K939" s="30"/>
      <c r="L939" s="30"/>
      <c r="M939" s="30"/>
      <c r="N939" s="31"/>
      <c r="O939" s="31"/>
      <c r="P939" s="31"/>
      <c r="Q939" s="33"/>
      <c r="AE939" s="281"/>
      <c r="AF939" s="281"/>
      <c r="AT939" s="342"/>
      <c r="AU939" s="342"/>
    </row>
    <row r="940" spans="1:47" x14ac:dyDescent="0.2">
      <c r="A940" s="30"/>
      <c r="B940" s="30"/>
      <c r="C940" s="30"/>
      <c r="D940" s="30"/>
      <c r="E940" s="30"/>
      <c r="F940" s="31"/>
      <c r="G940" s="31"/>
      <c r="H940" s="32"/>
      <c r="I940" s="30"/>
      <c r="J940" s="31"/>
      <c r="K940" s="30"/>
      <c r="L940" s="30"/>
      <c r="M940" s="30"/>
      <c r="N940" s="31"/>
      <c r="O940" s="31"/>
      <c r="P940" s="31"/>
      <c r="Q940" s="33"/>
      <c r="AE940" s="281"/>
      <c r="AF940" s="281"/>
      <c r="AT940" s="342"/>
      <c r="AU940" s="342"/>
    </row>
    <row r="941" spans="1:47" x14ac:dyDescent="0.2">
      <c r="A941" s="30"/>
      <c r="B941" s="30"/>
      <c r="C941" s="30"/>
      <c r="D941" s="30"/>
      <c r="E941" s="30"/>
      <c r="F941" s="31"/>
      <c r="G941" s="31"/>
      <c r="H941" s="32"/>
      <c r="I941" s="30"/>
      <c r="J941" s="31"/>
      <c r="K941" s="30"/>
      <c r="L941" s="30"/>
      <c r="M941" s="30"/>
      <c r="N941" s="31"/>
      <c r="O941" s="31"/>
      <c r="P941" s="31"/>
      <c r="Q941" s="33"/>
      <c r="AE941" s="281"/>
      <c r="AF941" s="281"/>
      <c r="AT941" s="342"/>
      <c r="AU941" s="342"/>
    </row>
    <row r="942" spans="1:47" x14ac:dyDescent="0.2">
      <c r="A942" s="30"/>
      <c r="B942" s="30"/>
      <c r="C942" s="30"/>
      <c r="D942" s="30"/>
      <c r="E942" s="30"/>
      <c r="F942" s="31"/>
      <c r="G942" s="31"/>
      <c r="H942" s="32"/>
      <c r="I942" s="30"/>
      <c r="J942" s="31"/>
      <c r="K942" s="30"/>
      <c r="L942" s="30"/>
      <c r="M942" s="30"/>
      <c r="N942" s="31"/>
      <c r="O942" s="31"/>
      <c r="P942" s="31"/>
      <c r="Q942" s="33"/>
      <c r="AE942" s="281"/>
      <c r="AF942" s="281"/>
      <c r="AT942" s="342"/>
      <c r="AU942" s="342"/>
    </row>
    <row r="943" spans="1:47" x14ac:dyDescent="0.2">
      <c r="A943" s="30"/>
      <c r="B943" s="30"/>
      <c r="C943" s="30"/>
      <c r="D943" s="30"/>
      <c r="E943" s="30"/>
      <c r="F943" s="31"/>
      <c r="G943" s="31"/>
      <c r="H943" s="32"/>
      <c r="I943" s="30"/>
      <c r="J943" s="31"/>
      <c r="K943" s="30"/>
      <c r="L943" s="30"/>
      <c r="M943" s="30"/>
      <c r="N943" s="31"/>
      <c r="O943" s="31"/>
      <c r="P943" s="31"/>
      <c r="Q943" s="33"/>
      <c r="AE943" s="281"/>
      <c r="AF943" s="281"/>
      <c r="AT943" s="342"/>
      <c r="AU943" s="342"/>
    </row>
    <row r="944" spans="1:47" x14ac:dyDescent="0.2">
      <c r="A944" s="30"/>
      <c r="B944" s="30"/>
      <c r="C944" s="30"/>
      <c r="D944" s="30"/>
      <c r="E944" s="30"/>
      <c r="F944" s="31"/>
      <c r="G944" s="31"/>
      <c r="H944" s="32"/>
      <c r="I944" s="30"/>
      <c r="J944" s="31"/>
      <c r="K944" s="30"/>
      <c r="L944" s="30"/>
      <c r="M944" s="30"/>
      <c r="N944" s="31"/>
      <c r="O944" s="31"/>
      <c r="P944" s="31"/>
      <c r="Q944" s="33"/>
      <c r="AE944" s="281"/>
      <c r="AF944" s="281"/>
      <c r="AT944" s="342"/>
      <c r="AU944" s="342"/>
    </row>
    <row r="945" spans="1:47" x14ac:dyDescent="0.2">
      <c r="A945" s="30"/>
      <c r="B945" s="30"/>
      <c r="C945" s="30"/>
      <c r="D945" s="30"/>
      <c r="E945" s="30"/>
      <c r="F945" s="31"/>
      <c r="G945" s="31"/>
      <c r="H945" s="32"/>
      <c r="I945" s="30"/>
      <c r="J945" s="31"/>
      <c r="K945" s="30"/>
      <c r="L945" s="30"/>
      <c r="M945" s="30"/>
      <c r="N945" s="31"/>
      <c r="O945" s="31"/>
      <c r="P945" s="31"/>
      <c r="Q945" s="33"/>
      <c r="AE945" s="281"/>
      <c r="AF945" s="281"/>
      <c r="AT945" s="342"/>
      <c r="AU945" s="342"/>
    </row>
    <row r="946" spans="1:47" x14ac:dyDescent="0.2">
      <c r="A946" s="30"/>
      <c r="B946" s="30"/>
      <c r="C946" s="30"/>
      <c r="D946" s="30"/>
      <c r="E946" s="30"/>
      <c r="F946" s="31"/>
      <c r="G946" s="31"/>
      <c r="H946" s="32"/>
      <c r="I946" s="30"/>
      <c r="J946" s="31"/>
      <c r="K946" s="30"/>
      <c r="L946" s="30"/>
      <c r="M946" s="30"/>
      <c r="N946" s="31"/>
      <c r="O946" s="31"/>
      <c r="P946" s="31"/>
      <c r="Q946" s="33"/>
      <c r="AE946" s="281"/>
      <c r="AF946" s="281"/>
      <c r="AT946" s="342"/>
      <c r="AU946" s="342"/>
    </row>
    <row r="947" spans="1:47" x14ac:dyDescent="0.2">
      <c r="A947" s="30"/>
      <c r="B947" s="30"/>
      <c r="C947" s="30"/>
      <c r="D947" s="30"/>
      <c r="E947" s="30"/>
      <c r="F947" s="31"/>
      <c r="G947" s="31"/>
      <c r="H947" s="32"/>
      <c r="I947" s="30"/>
      <c r="J947" s="31"/>
      <c r="K947" s="30"/>
      <c r="L947" s="30"/>
      <c r="M947" s="30"/>
      <c r="N947" s="31"/>
      <c r="O947" s="31"/>
      <c r="P947" s="31"/>
      <c r="Q947" s="33"/>
      <c r="AE947" s="281"/>
      <c r="AF947" s="281"/>
      <c r="AT947" s="342"/>
      <c r="AU947" s="342"/>
    </row>
    <row r="948" spans="1:47" x14ac:dyDescent="0.2">
      <c r="A948" s="30"/>
      <c r="B948" s="30"/>
      <c r="C948" s="30"/>
      <c r="D948" s="30"/>
      <c r="E948" s="30"/>
      <c r="F948" s="31"/>
      <c r="G948" s="31"/>
      <c r="H948" s="32"/>
      <c r="I948" s="30"/>
      <c r="J948" s="31"/>
      <c r="K948" s="30"/>
      <c r="L948" s="30"/>
      <c r="M948" s="30"/>
      <c r="N948" s="31"/>
      <c r="O948" s="31"/>
      <c r="P948" s="31"/>
      <c r="Q948" s="33"/>
      <c r="AE948" s="281"/>
      <c r="AF948" s="281"/>
      <c r="AT948" s="342"/>
      <c r="AU948" s="342"/>
    </row>
    <row r="949" spans="1:47" x14ac:dyDescent="0.2">
      <c r="A949" s="30"/>
      <c r="B949" s="30"/>
      <c r="C949" s="30"/>
      <c r="D949" s="30"/>
      <c r="E949" s="30"/>
      <c r="F949" s="31"/>
      <c r="G949" s="31"/>
      <c r="H949" s="32"/>
      <c r="I949" s="30"/>
      <c r="J949" s="31"/>
      <c r="K949" s="30"/>
      <c r="L949" s="30"/>
      <c r="M949" s="30"/>
      <c r="N949" s="31"/>
      <c r="O949" s="31"/>
      <c r="P949" s="31"/>
      <c r="Q949" s="33"/>
      <c r="AE949" s="281"/>
      <c r="AF949" s="281"/>
      <c r="AT949" s="342"/>
      <c r="AU949" s="342"/>
    </row>
    <row r="950" spans="1:47" x14ac:dyDescent="0.2">
      <c r="A950" s="30"/>
      <c r="B950" s="30"/>
      <c r="C950" s="30"/>
      <c r="D950" s="30"/>
      <c r="E950" s="30"/>
      <c r="F950" s="31"/>
      <c r="G950" s="31"/>
      <c r="H950" s="32"/>
      <c r="I950" s="30"/>
      <c r="J950" s="31"/>
      <c r="K950" s="30"/>
      <c r="L950" s="30"/>
      <c r="M950" s="30"/>
      <c r="N950" s="31"/>
      <c r="O950" s="31"/>
      <c r="P950" s="31"/>
      <c r="Q950" s="33"/>
      <c r="AE950" s="281"/>
      <c r="AF950" s="281"/>
      <c r="AT950" s="342"/>
      <c r="AU950" s="342"/>
    </row>
  </sheetData>
  <autoFilter ref="A7:BM7">
    <sortState ref="A8:BM190">
      <sortCondition descending="1" ref="AY7"/>
    </sortState>
  </autoFilter>
  <conditionalFormatting sqref="AD190 AD8:AD1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AA6">
    <cfRule type="iconSet" priority="17">
      <iconSet iconSet="3Arrows">
        <cfvo type="percent" val="0"/>
        <cfvo type="num" val="0"/>
        <cfvo type="num" val="0"/>
      </iconSet>
    </cfRule>
  </conditionalFormatting>
  <conditionalFormatting sqref="AF8:AF176 AF178:AF190 AU178:AU190 BJ178:BJ190">
    <cfRule type="cellIs" dxfId="5" priority="16" operator="greaterThan">
      <formula>0.2</formula>
    </cfRule>
  </conditionalFormatting>
  <conditionalFormatting sqref="AF177">
    <cfRule type="cellIs" dxfId="4" priority="13" operator="greaterThan">
      <formula>0.2</formula>
    </cfRule>
  </conditionalFormatting>
  <conditionalFormatting sqref="AS190 AS8:AS1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AP6">
    <cfRule type="iconSet" priority="11">
      <iconSet iconSet="3Arrows">
        <cfvo type="percent" val="0"/>
        <cfvo type="num" val="0"/>
        <cfvo type="num" val="0"/>
      </iconSet>
    </cfRule>
  </conditionalFormatting>
  <conditionalFormatting sqref="AU8:AU176">
    <cfRule type="cellIs" dxfId="3" priority="10" operator="greaterThan">
      <formula>0.2</formula>
    </cfRule>
  </conditionalFormatting>
  <conditionalFormatting sqref="AU177">
    <cfRule type="cellIs" dxfId="2" priority="7" operator="greaterThan">
      <formula>0.2</formula>
    </cfRule>
  </conditionalFormatting>
  <conditionalFormatting sqref="BE6">
    <cfRule type="iconSet" priority="5">
      <iconSet iconSet="3Arrows">
        <cfvo type="percent" val="0"/>
        <cfvo type="num" val="0"/>
        <cfvo type="num" val="0"/>
      </iconSet>
    </cfRule>
  </conditionalFormatting>
  <conditionalFormatting sqref="BJ8:BJ176">
    <cfRule type="cellIs" dxfId="1" priority="4" operator="greaterThan">
      <formula>0.2</formula>
    </cfRule>
  </conditionalFormatting>
  <conditionalFormatting sqref="BJ177">
    <cfRule type="cellIs" dxfId="0" priority="1" operator="greaterThan">
      <formula>0.2</formula>
    </cfRule>
  </conditionalFormatting>
  <conditionalFormatting sqref="AB8:AB190">
    <cfRule type="iconSet" priority="22">
      <iconSet iconSet="3Arrows">
        <cfvo type="percent" val="0"/>
        <cfvo type="num" val="0"/>
        <cfvo type="num" val="0"/>
      </iconSet>
    </cfRule>
  </conditionalFormatting>
  <conditionalFormatting sqref="AD178:AD189">
    <cfRule type="iconSet" priority="24">
      <iconSet iconSet="3Arrows">
        <cfvo type="percent" val="0"/>
        <cfvo type="num" val="0"/>
        <cfvo type="num" val="1"/>
      </iconSet>
    </cfRule>
  </conditionalFormatting>
  <conditionalFormatting sqref="AQ8:AQ190">
    <cfRule type="iconSet" priority="28">
      <iconSet iconSet="3Arrows">
        <cfvo type="percent" val="0"/>
        <cfvo type="num" val="0"/>
        <cfvo type="num" val="0"/>
      </iconSet>
    </cfRule>
  </conditionalFormatting>
  <conditionalFormatting sqref="AS178:AS189">
    <cfRule type="iconSet" priority="30">
      <iconSet iconSet="3Arrows">
        <cfvo type="percent" val="0"/>
        <cfvo type="num" val="0"/>
        <cfvo type="num" val="1"/>
      </iconSet>
    </cfRule>
  </conditionalFormatting>
  <conditionalFormatting sqref="BH8:BH190">
    <cfRule type="iconSet" priority="31">
      <iconSet iconSet="3Arrows">
        <cfvo type="percent" val="0"/>
        <cfvo type="num" val="0"/>
        <cfvo type="num" val="1"/>
      </iconSet>
    </cfRule>
  </conditionalFormatting>
  <conditionalFormatting sqref="BF8:BF190">
    <cfRule type="iconSet" priority="35">
      <iconSet iconSet="3Arrows">
        <cfvo type="percent" val="0"/>
        <cfvo type="num" val="0"/>
        <cfvo type="num" val="0"/>
      </iconSet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zoomScale="107" zoomScaleNormal="107" workbookViewId="0">
      <pane ySplit="1" topLeftCell="A2" activePane="bottomLeft" state="frozen"/>
      <selection pane="bottomLeft" activeCell="E31" sqref="E31"/>
    </sheetView>
  </sheetViews>
  <sheetFormatPr defaultRowHeight="12.75" x14ac:dyDescent="0.2"/>
  <cols>
    <col min="1" max="1" width="10.140625" customWidth="1"/>
    <col min="2" max="2" width="5.28515625" style="107" bestFit="1" customWidth="1"/>
    <col min="3" max="3" width="7.7109375" customWidth="1"/>
    <col min="4" max="4" width="8.5703125" style="3" customWidth="1"/>
    <col min="5" max="5" width="12.140625" style="106" customWidth="1"/>
    <col min="6" max="6" width="10.42578125" style="3" customWidth="1"/>
    <col min="8" max="8" width="7.140625" bestFit="1" customWidth="1"/>
    <col min="9" max="9" width="7.85546875" style="4" bestFit="1" customWidth="1"/>
    <col min="10" max="10" width="8.140625" style="4" bestFit="1" customWidth="1"/>
    <col min="11" max="11" width="9.28515625" bestFit="1" customWidth="1"/>
    <col min="12" max="12" width="9.28515625" customWidth="1"/>
    <col min="13" max="13" width="8.28515625" style="5" bestFit="1" customWidth="1"/>
    <col min="14" max="14" width="8.28515625" style="5" customWidth="1"/>
    <col min="15" max="15" width="8.28515625" style="6" bestFit="1" customWidth="1"/>
    <col min="16" max="16" width="10" style="6" customWidth="1"/>
    <col min="17" max="18" width="8.140625" bestFit="1" customWidth="1"/>
    <col min="19" max="19" width="7.140625" bestFit="1" customWidth="1"/>
    <col min="20" max="20" width="7" bestFit="1" customWidth="1"/>
    <col min="21" max="21" width="5.42578125" bestFit="1" customWidth="1"/>
  </cols>
  <sheetData>
    <row r="1" spans="1:21" s="7" customFormat="1" x14ac:dyDescent="0.2">
      <c r="A1" s="126" t="s">
        <v>95</v>
      </c>
      <c r="B1" s="127" t="s">
        <v>96</v>
      </c>
      <c r="C1" s="137" t="s">
        <v>0</v>
      </c>
      <c r="D1" s="126" t="s">
        <v>191</v>
      </c>
      <c r="E1" s="138" t="s">
        <v>97</v>
      </c>
      <c r="F1" s="126" t="s">
        <v>190</v>
      </c>
      <c r="G1" s="126" t="s">
        <v>99</v>
      </c>
      <c r="H1" s="126"/>
      <c r="I1" s="128" t="s">
        <v>100</v>
      </c>
      <c r="J1" s="128" t="s">
        <v>101</v>
      </c>
      <c r="K1" s="129">
        <v>0.25</v>
      </c>
      <c r="L1" s="129"/>
      <c r="M1" s="130">
        <v>0.2</v>
      </c>
      <c r="N1" s="130"/>
      <c r="O1" s="130">
        <v>0.15</v>
      </c>
      <c r="P1" s="130"/>
      <c r="Q1" s="137" t="s">
        <v>118</v>
      </c>
      <c r="R1" s="137"/>
      <c r="S1" s="137"/>
      <c r="T1" s="131" t="s">
        <v>192</v>
      </c>
      <c r="U1" s="135"/>
    </row>
    <row r="2" spans="1:21" s="115" customFormat="1" x14ac:dyDescent="0.2">
      <c r="A2" s="145" t="s">
        <v>102</v>
      </c>
      <c r="B2" s="146">
        <v>2007</v>
      </c>
      <c r="C2" s="159">
        <v>2253</v>
      </c>
      <c r="D2" s="159"/>
      <c r="E2" s="118">
        <v>1350.27</v>
      </c>
      <c r="F2" s="117"/>
      <c r="G2" s="163">
        <f t="shared" ref="G2:G25" si="0">M2/C2</f>
        <v>0.11986418109187751</v>
      </c>
      <c r="H2" s="163"/>
      <c r="I2" s="143"/>
      <c r="J2" s="143"/>
      <c r="K2" s="118">
        <f t="shared" ref="K2:K23" si="1">E2*0.25</f>
        <v>337.5675</v>
      </c>
      <c r="L2" s="144"/>
      <c r="M2" s="118">
        <f t="shared" ref="M2:M23" si="2">E2*0.2</f>
        <v>270.05400000000003</v>
      </c>
      <c r="N2" s="144"/>
      <c r="O2" s="157">
        <f t="shared" ref="O2:O23" si="3">E2*0.15</f>
        <v>202.54049999999998</v>
      </c>
      <c r="P2" s="139"/>
      <c r="Q2" s="145"/>
      <c r="R2" s="145"/>
      <c r="S2" s="145"/>
      <c r="T2" s="145"/>
      <c r="U2" s="136"/>
    </row>
    <row r="3" spans="1:21" s="115" customFormat="1" x14ac:dyDescent="0.2">
      <c r="A3" s="145" t="s">
        <v>103</v>
      </c>
      <c r="B3" s="146">
        <v>2007</v>
      </c>
      <c r="C3" s="159">
        <v>2381</v>
      </c>
      <c r="D3" s="159">
        <f>C3-C2</f>
        <v>128</v>
      </c>
      <c r="E3" s="118">
        <v>1438.12</v>
      </c>
      <c r="F3" s="118">
        <f>E3-E2</f>
        <v>87.849999999999909</v>
      </c>
      <c r="G3" s="163">
        <f t="shared" si="0"/>
        <v>0.12079966400671985</v>
      </c>
      <c r="H3" s="164">
        <f>G3/G2-1</f>
        <v>7.8045243067674797E-3</v>
      </c>
      <c r="I3" s="143">
        <f t="shared" ref="I3:I28" si="4">D3/C3</f>
        <v>5.3758924821503573E-2</v>
      </c>
      <c r="J3" s="143">
        <f t="shared" ref="J3:J23" si="5">F3/E3</f>
        <v>6.1086696520457208E-2</v>
      </c>
      <c r="K3" s="118">
        <f t="shared" si="1"/>
        <v>359.53</v>
      </c>
      <c r="L3" s="150">
        <f t="shared" ref="L3:L5" si="6">K3-K2</f>
        <v>21.962499999999977</v>
      </c>
      <c r="M3" s="118">
        <f t="shared" si="2"/>
        <v>287.62399999999997</v>
      </c>
      <c r="N3" s="150">
        <f>M3-M2</f>
        <v>17.569999999999936</v>
      </c>
      <c r="O3" s="157">
        <f t="shared" si="3"/>
        <v>215.71799999999999</v>
      </c>
      <c r="P3" s="151">
        <f>O3-O2</f>
        <v>13.177500000000009</v>
      </c>
      <c r="Q3" s="145"/>
      <c r="R3" s="145"/>
      <c r="S3" s="145"/>
      <c r="T3" s="145"/>
      <c r="U3" s="136"/>
    </row>
    <row r="4" spans="1:21" s="115" customFormat="1" x14ac:dyDescent="0.2">
      <c r="A4" s="145" t="s">
        <v>104</v>
      </c>
      <c r="B4" s="146">
        <v>2007</v>
      </c>
      <c r="C4" s="159">
        <v>2392</v>
      </c>
      <c r="D4" s="159">
        <f t="shared" ref="D4:D23" si="7">C4-C3</f>
        <v>11</v>
      </c>
      <c r="E4" s="118">
        <v>1440.32</v>
      </c>
      <c r="F4" s="118">
        <f t="shared" ref="F4:F23" si="8">E4-E3</f>
        <v>2.2000000000000455</v>
      </c>
      <c r="G4" s="163">
        <f t="shared" si="0"/>
        <v>0.12042809364548496</v>
      </c>
      <c r="H4" s="164">
        <f t="shared" ref="H4:H23" si="9">G4/G3-1</f>
        <v>-3.0759221417554494E-3</v>
      </c>
      <c r="I4" s="143">
        <f t="shared" si="4"/>
        <v>4.5986622073578599E-3</v>
      </c>
      <c r="J4" s="143">
        <f t="shared" si="5"/>
        <v>1.527438347034024E-3</v>
      </c>
      <c r="K4" s="118">
        <f t="shared" si="1"/>
        <v>360.08</v>
      </c>
      <c r="L4" s="150">
        <f t="shared" si="6"/>
        <v>0.55000000000001137</v>
      </c>
      <c r="M4" s="118">
        <f t="shared" si="2"/>
        <v>288.06400000000002</v>
      </c>
      <c r="N4" s="150">
        <f t="shared" ref="N4:N25" si="10">M4-M3</f>
        <v>0.44000000000005457</v>
      </c>
      <c r="O4" s="157">
        <f t="shared" si="3"/>
        <v>216.04799999999997</v>
      </c>
      <c r="P4" s="151">
        <f t="shared" ref="P4:P25" si="11">O4-O3</f>
        <v>0.32999999999998408</v>
      </c>
      <c r="Q4" s="145"/>
      <c r="R4" s="145"/>
      <c r="S4" s="145"/>
      <c r="T4" s="145"/>
      <c r="U4" s="136"/>
    </row>
    <row r="5" spans="1:21" s="122" customFormat="1" x14ac:dyDescent="0.2">
      <c r="A5" s="147" t="s">
        <v>105</v>
      </c>
      <c r="B5" s="148">
        <v>2008</v>
      </c>
      <c r="C5" s="160">
        <v>2957</v>
      </c>
      <c r="D5" s="160">
        <f t="shared" si="7"/>
        <v>565</v>
      </c>
      <c r="E5" s="161">
        <v>1693.72</v>
      </c>
      <c r="F5" s="161">
        <f t="shared" si="8"/>
        <v>253.40000000000009</v>
      </c>
      <c r="G5" s="165">
        <f t="shared" si="0"/>
        <v>0.11455664524856274</v>
      </c>
      <c r="H5" s="164">
        <f t="shared" si="9"/>
        <v>-4.8754806450781563E-2</v>
      </c>
      <c r="I5" s="142">
        <f t="shared" si="4"/>
        <v>0.19107203246533649</v>
      </c>
      <c r="J5" s="142">
        <f t="shared" si="5"/>
        <v>0.14961150603405526</v>
      </c>
      <c r="K5" s="161">
        <f t="shared" si="1"/>
        <v>423.43</v>
      </c>
      <c r="L5" s="150">
        <f t="shared" si="6"/>
        <v>63.350000000000023</v>
      </c>
      <c r="M5" s="161">
        <f t="shared" si="2"/>
        <v>338.74400000000003</v>
      </c>
      <c r="N5" s="150">
        <f t="shared" si="10"/>
        <v>50.680000000000007</v>
      </c>
      <c r="O5" s="162">
        <f t="shared" si="3"/>
        <v>254.05799999999999</v>
      </c>
      <c r="P5" s="151">
        <f t="shared" si="11"/>
        <v>38.010000000000019</v>
      </c>
      <c r="Q5" s="147"/>
      <c r="R5" s="147"/>
      <c r="S5" s="147"/>
      <c r="T5" s="147"/>
      <c r="U5" s="134"/>
    </row>
    <row r="6" spans="1:21" x14ac:dyDescent="0.2">
      <c r="A6" s="140" t="s">
        <v>106</v>
      </c>
      <c r="B6" s="149">
        <v>2008</v>
      </c>
      <c r="C6" s="159">
        <v>3219</v>
      </c>
      <c r="D6" s="159">
        <f t="shared" si="7"/>
        <v>262</v>
      </c>
      <c r="E6" s="118">
        <v>2035.82</v>
      </c>
      <c r="F6" s="118">
        <f t="shared" si="8"/>
        <v>342.09999999999991</v>
      </c>
      <c r="G6" s="163">
        <f t="shared" si="0"/>
        <v>0.12648772910841877</v>
      </c>
      <c r="H6" s="164">
        <f t="shared" si="9"/>
        <v>0.10415008080908961</v>
      </c>
      <c r="I6" s="143">
        <f t="shared" si="4"/>
        <v>8.1391736564150358E-2</v>
      </c>
      <c r="J6" s="143">
        <f t="shared" si="5"/>
        <v>0.16804039649870811</v>
      </c>
      <c r="K6" s="118">
        <f t="shared" si="1"/>
        <v>508.95499999999998</v>
      </c>
      <c r="L6" s="150">
        <f>K6-K5</f>
        <v>85.524999999999977</v>
      </c>
      <c r="M6" s="118">
        <f t="shared" si="2"/>
        <v>407.16399999999999</v>
      </c>
      <c r="N6" s="150">
        <f t="shared" si="10"/>
        <v>68.419999999999959</v>
      </c>
      <c r="O6" s="157">
        <f t="shared" si="3"/>
        <v>305.37299999999999</v>
      </c>
      <c r="P6" s="151">
        <f t="shared" si="11"/>
        <v>51.314999999999998</v>
      </c>
      <c r="Q6" s="140"/>
      <c r="R6" s="140"/>
      <c r="S6" s="140"/>
      <c r="T6" s="140"/>
      <c r="U6" s="133"/>
    </row>
    <row r="7" spans="1:21" x14ac:dyDescent="0.2">
      <c r="A7" s="140" t="s">
        <v>107</v>
      </c>
      <c r="B7" s="149">
        <v>2008</v>
      </c>
      <c r="C7" s="159">
        <v>3755</v>
      </c>
      <c r="D7" s="159">
        <f t="shared" si="7"/>
        <v>536</v>
      </c>
      <c r="E7" s="118">
        <v>4218.3900000000003</v>
      </c>
      <c r="F7" s="118">
        <f t="shared" si="8"/>
        <v>2182.5700000000006</v>
      </c>
      <c r="G7" s="163">
        <f t="shared" si="0"/>
        <v>0.22468122503328897</v>
      </c>
      <c r="H7" s="164">
        <f t="shared" si="9"/>
        <v>0.77630847369157685</v>
      </c>
      <c r="I7" s="143">
        <f t="shared" si="4"/>
        <v>0.14274300932090547</v>
      </c>
      <c r="J7" s="143">
        <f t="shared" si="5"/>
        <v>0.51739407688715378</v>
      </c>
      <c r="K7" s="118">
        <f t="shared" si="1"/>
        <v>1054.5975000000001</v>
      </c>
      <c r="L7" s="150">
        <f t="shared" ref="L7:L25" si="12">K7-K6</f>
        <v>545.64250000000015</v>
      </c>
      <c r="M7" s="118">
        <f t="shared" si="2"/>
        <v>843.67800000000011</v>
      </c>
      <c r="N7" s="150">
        <f t="shared" si="10"/>
        <v>436.51400000000012</v>
      </c>
      <c r="O7" s="157">
        <f t="shared" si="3"/>
        <v>632.75850000000003</v>
      </c>
      <c r="P7" s="151">
        <f t="shared" si="11"/>
        <v>327.38550000000004</v>
      </c>
      <c r="Q7" s="140"/>
      <c r="R7" s="140"/>
      <c r="S7" s="140"/>
      <c r="T7" s="140"/>
      <c r="U7" s="133"/>
    </row>
    <row r="8" spans="1:21" x14ac:dyDescent="0.2">
      <c r="A8" s="140" t="s">
        <v>108</v>
      </c>
      <c r="B8" s="149">
        <v>2008</v>
      </c>
      <c r="C8" s="159">
        <v>4445</v>
      </c>
      <c r="D8" s="159">
        <f t="shared" si="7"/>
        <v>690</v>
      </c>
      <c r="E8" s="118">
        <v>4541.1400000000003</v>
      </c>
      <c r="F8" s="118">
        <f t="shared" si="8"/>
        <v>322.75</v>
      </c>
      <c r="G8" s="163">
        <f t="shared" si="0"/>
        <v>0.20432575928009</v>
      </c>
      <c r="H8" s="164">
        <f t="shared" si="9"/>
        <v>-9.0597092615028574E-2</v>
      </c>
      <c r="I8" s="143">
        <f t="shared" si="4"/>
        <v>0.15523059617547807</v>
      </c>
      <c r="J8" s="143">
        <f t="shared" si="5"/>
        <v>7.1072461980912272E-2</v>
      </c>
      <c r="K8" s="118">
        <f t="shared" si="1"/>
        <v>1135.2850000000001</v>
      </c>
      <c r="L8" s="150">
        <f t="shared" si="12"/>
        <v>80.6875</v>
      </c>
      <c r="M8" s="118">
        <f t="shared" si="2"/>
        <v>908.22800000000007</v>
      </c>
      <c r="N8" s="150">
        <f t="shared" si="10"/>
        <v>64.549999999999955</v>
      </c>
      <c r="O8" s="157">
        <f t="shared" si="3"/>
        <v>681.17100000000005</v>
      </c>
      <c r="P8" s="151">
        <f t="shared" si="11"/>
        <v>48.412500000000023</v>
      </c>
      <c r="Q8" s="140"/>
      <c r="R8" s="140"/>
      <c r="S8" s="140"/>
      <c r="T8" s="140"/>
      <c r="U8" s="133"/>
    </row>
    <row r="9" spans="1:21" x14ac:dyDescent="0.2">
      <c r="A9" s="140" t="s">
        <v>109</v>
      </c>
      <c r="B9" s="149">
        <v>2008</v>
      </c>
      <c r="C9" s="159">
        <v>5109</v>
      </c>
      <c r="D9" s="159">
        <f t="shared" si="7"/>
        <v>664</v>
      </c>
      <c r="E9" s="118">
        <v>4828.3900000000003</v>
      </c>
      <c r="F9" s="118">
        <f t="shared" si="8"/>
        <v>287.25</v>
      </c>
      <c r="G9" s="163">
        <f t="shared" si="0"/>
        <v>0.18901507144255239</v>
      </c>
      <c r="H9" s="164">
        <f t="shared" si="9"/>
        <v>-7.4932734333069129E-2</v>
      </c>
      <c r="I9" s="143">
        <f t="shared" si="4"/>
        <v>0.12996672538657272</v>
      </c>
      <c r="J9" s="143">
        <f t="shared" si="5"/>
        <v>5.949188031621306E-2</v>
      </c>
      <c r="K9" s="118">
        <f t="shared" si="1"/>
        <v>1207.0975000000001</v>
      </c>
      <c r="L9" s="150">
        <f t="shared" si="12"/>
        <v>71.8125</v>
      </c>
      <c r="M9" s="118">
        <f t="shared" si="2"/>
        <v>965.67800000000011</v>
      </c>
      <c r="N9" s="150">
        <f t="shared" si="10"/>
        <v>57.450000000000045</v>
      </c>
      <c r="O9" s="157">
        <f t="shared" si="3"/>
        <v>724.25850000000003</v>
      </c>
      <c r="P9" s="151">
        <f t="shared" si="11"/>
        <v>43.087499999999977</v>
      </c>
      <c r="Q9" s="140"/>
      <c r="R9" s="140"/>
      <c r="S9" s="140"/>
      <c r="T9" s="140"/>
      <c r="U9" s="133"/>
    </row>
    <row r="10" spans="1:21" x14ac:dyDescent="0.2">
      <c r="A10" s="140" t="s">
        <v>110</v>
      </c>
      <c r="B10" s="149">
        <v>2008</v>
      </c>
      <c r="C10" s="159">
        <v>5544</v>
      </c>
      <c r="D10" s="159">
        <f t="shared" si="7"/>
        <v>435</v>
      </c>
      <c r="E10" s="118">
        <v>5386.69</v>
      </c>
      <c r="F10" s="118">
        <f t="shared" si="8"/>
        <v>558.29999999999927</v>
      </c>
      <c r="G10" s="163">
        <f t="shared" si="0"/>
        <v>0.19432503607503607</v>
      </c>
      <c r="H10" s="164">
        <f t="shared" si="9"/>
        <v>2.8092810758202136E-2</v>
      </c>
      <c r="I10" s="143">
        <f t="shared" si="4"/>
        <v>7.8463203463203457E-2</v>
      </c>
      <c r="J10" s="143">
        <f t="shared" si="5"/>
        <v>0.1036443530256984</v>
      </c>
      <c r="K10" s="118">
        <f t="shared" si="1"/>
        <v>1346.6724999999999</v>
      </c>
      <c r="L10" s="150">
        <f t="shared" si="12"/>
        <v>139.57499999999982</v>
      </c>
      <c r="M10" s="118">
        <f t="shared" si="2"/>
        <v>1077.338</v>
      </c>
      <c r="N10" s="150">
        <f t="shared" si="10"/>
        <v>111.65999999999985</v>
      </c>
      <c r="O10" s="157">
        <f t="shared" si="3"/>
        <v>808.00349999999992</v>
      </c>
      <c r="P10" s="151">
        <f t="shared" si="11"/>
        <v>83.744999999999891</v>
      </c>
      <c r="Q10" s="140"/>
      <c r="R10" s="140"/>
      <c r="S10" s="140"/>
      <c r="T10" s="140"/>
      <c r="U10" s="133"/>
    </row>
    <row r="11" spans="1:21" x14ac:dyDescent="0.2">
      <c r="A11" s="140" t="s">
        <v>111</v>
      </c>
      <c r="B11" s="149">
        <v>2008</v>
      </c>
      <c r="C11" s="159">
        <v>5976</v>
      </c>
      <c r="D11" s="159">
        <f t="shared" si="7"/>
        <v>432</v>
      </c>
      <c r="E11" s="118">
        <v>5594.14</v>
      </c>
      <c r="F11" s="118">
        <f t="shared" si="8"/>
        <v>207.45000000000073</v>
      </c>
      <c r="G11" s="163">
        <f t="shared" si="0"/>
        <v>0.18722021419009374</v>
      </c>
      <c r="H11" s="164">
        <f t="shared" si="9"/>
        <v>-3.6561536426005792E-2</v>
      </c>
      <c r="I11" s="143">
        <f t="shared" si="4"/>
        <v>7.2289156626506021E-2</v>
      </c>
      <c r="J11" s="143">
        <f t="shared" si="5"/>
        <v>3.7083448036695672E-2</v>
      </c>
      <c r="K11" s="118">
        <f t="shared" si="1"/>
        <v>1398.5350000000001</v>
      </c>
      <c r="L11" s="150">
        <f t="shared" si="12"/>
        <v>51.862500000000182</v>
      </c>
      <c r="M11" s="118">
        <f t="shared" si="2"/>
        <v>1118.8280000000002</v>
      </c>
      <c r="N11" s="150">
        <f t="shared" si="10"/>
        <v>41.490000000000236</v>
      </c>
      <c r="O11" s="157">
        <f t="shared" si="3"/>
        <v>839.12099999999998</v>
      </c>
      <c r="P11" s="151">
        <f t="shared" si="11"/>
        <v>31.117500000000064</v>
      </c>
      <c r="Q11" s="140"/>
      <c r="R11" s="140"/>
      <c r="S11" s="140"/>
      <c r="T11" s="140"/>
      <c r="U11" s="133"/>
    </row>
    <row r="12" spans="1:21" x14ac:dyDescent="0.2">
      <c r="A12" s="140" t="s">
        <v>112</v>
      </c>
      <c r="B12" s="149">
        <v>2008</v>
      </c>
      <c r="C12" s="159">
        <v>6673</v>
      </c>
      <c r="D12" s="159">
        <f t="shared" si="7"/>
        <v>697</v>
      </c>
      <c r="E12" s="118">
        <v>6238.24</v>
      </c>
      <c r="F12" s="118">
        <f t="shared" si="8"/>
        <v>644.09999999999945</v>
      </c>
      <c r="G12" s="163">
        <f t="shared" si="0"/>
        <v>0.18696957890004498</v>
      </c>
      <c r="H12" s="164">
        <f t="shared" si="9"/>
        <v>-1.3387191716076607E-3</v>
      </c>
      <c r="I12" s="143">
        <f t="shared" si="4"/>
        <v>0.10445077176682152</v>
      </c>
      <c r="J12" s="143">
        <f t="shared" si="5"/>
        <v>0.10325027571879239</v>
      </c>
      <c r="K12" s="118">
        <f t="shared" si="1"/>
        <v>1559.56</v>
      </c>
      <c r="L12" s="150">
        <f t="shared" si="12"/>
        <v>161.02499999999986</v>
      </c>
      <c r="M12" s="118">
        <f t="shared" si="2"/>
        <v>1247.6480000000001</v>
      </c>
      <c r="N12" s="150">
        <f t="shared" si="10"/>
        <v>128.81999999999994</v>
      </c>
      <c r="O12" s="157">
        <f t="shared" si="3"/>
        <v>935.73599999999988</v>
      </c>
      <c r="P12" s="151">
        <f t="shared" si="11"/>
        <v>96.614999999999895</v>
      </c>
      <c r="Q12" s="140"/>
      <c r="R12" s="140"/>
      <c r="S12" s="140"/>
      <c r="T12" s="140"/>
      <c r="U12" s="133"/>
    </row>
    <row r="13" spans="1:21" x14ac:dyDescent="0.2">
      <c r="A13" s="140" t="s">
        <v>102</v>
      </c>
      <c r="B13" s="149">
        <v>2008</v>
      </c>
      <c r="C13" s="159">
        <v>7067</v>
      </c>
      <c r="D13" s="159">
        <f t="shared" si="7"/>
        <v>394</v>
      </c>
      <c r="E13" s="118">
        <v>6549.19</v>
      </c>
      <c r="F13" s="118">
        <f t="shared" si="8"/>
        <v>310.94999999999982</v>
      </c>
      <c r="G13" s="163">
        <f t="shared" si="0"/>
        <v>0.18534569124097919</v>
      </c>
      <c r="H13" s="164">
        <f t="shared" si="9"/>
        <v>-8.6853041474406201E-3</v>
      </c>
      <c r="I13" s="143">
        <f t="shared" si="4"/>
        <v>5.575208716569973E-2</v>
      </c>
      <c r="J13" s="143">
        <f t="shared" si="5"/>
        <v>4.747915391063625E-2</v>
      </c>
      <c r="K13" s="118">
        <f t="shared" si="1"/>
        <v>1637.2974999999999</v>
      </c>
      <c r="L13" s="150">
        <f t="shared" si="12"/>
        <v>77.737499999999955</v>
      </c>
      <c r="M13" s="118">
        <f t="shared" si="2"/>
        <v>1309.838</v>
      </c>
      <c r="N13" s="150">
        <f t="shared" si="10"/>
        <v>62.189999999999827</v>
      </c>
      <c r="O13" s="157">
        <f t="shared" si="3"/>
        <v>982.37849999999992</v>
      </c>
      <c r="P13" s="151">
        <f t="shared" si="11"/>
        <v>46.642500000000041</v>
      </c>
      <c r="Q13" s="140"/>
      <c r="R13" s="140"/>
      <c r="S13" s="140"/>
      <c r="T13" s="140"/>
      <c r="U13" s="133"/>
    </row>
    <row r="14" spans="1:21" x14ac:dyDescent="0.2">
      <c r="A14" s="140" t="s">
        <v>104</v>
      </c>
      <c r="B14" s="149">
        <v>2008</v>
      </c>
      <c r="C14" s="159">
        <v>7180</v>
      </c>
      <c r="D14" s="159">
        <f t="shared" si="7"/>
        <v>113</v>
      </c>
      <c r="E14" s="118">
        <v>6656.79</v>
      </c>
      <c r="F14" s="118">
        <f t="shared" si="8"/>
        <v>107.60000000000036</v>
      </c>
      <c r="G14" s="163">
        <f t="shared" si="0"/>
        <v>0.18542590529247913</v>
      </c>
      <c r="H14" s="164">
        <f t="shared" si="9"/>
        <v>4.3278077285124894E-4</v>
      </c>
      <c r="I14" s="143">
        <f t="shared" si="4"/>
        <v>1.573816155988858E-2</v>
      </c>
      <c r="J14" s="143">
        <f t="shared" si="5"/>
        <v>1.616394688731361E-2</v>
      </c>
      <c r="K14" s="118">
        <f t="shared" si="1"/>
        <v>1664.1975</v>
      </c>
      <c r="L14" s="150">
        <f t="shared" si="12"/>
        <v>26.900000000000091</v>
      </c>
      <c r="M14" s="118">
        <f t="shared" si="2"/>
        <v>1331.3580000000002</v>
      </c>
      <c r="N14" s="150">
        <f t="shared" si="10"/>
        <v>21.520000000000209</v>
      </c>
      <c r="O14" s="157">
        <f t="shared" si="3"/>
        <v>998.5184999999999</v>
      </c>
      <c r="P14" s="151">
        <f t="shared" si="11"/>
        <v>16.139999999999986</v>
      </c>
      <c r="Q14" s="140"/>
      <c r="R14" s="140"/>
      <c r="S14" s="140"/>
      <c r="T14" s="140"/>
      <c r="U14" s="133"/>
    </row>
    <row r="15" spans="1:21" x14ac:dyDescent="0.2">
      <c r="A15" s="116" t="s">
        <v>105</v>
      </c>
      <c r="B15" s="152">
        <v>2009</v>
      </c>
      <c r="C15" s="159">
        <v>7482</v>
      </c>
      <c r="D15" s="159">
        <f t="shared" si="7"/>
        <v>302</v>
      </c>
      <c r="E15" s="118">
        <v>7302.62</v>
      </c>
      <c r="F15" s="118">
        <f t="shared" si="8"/>
        <v>645.82999999999993</v>
      </c>
      <c r="G15" s="163">
        <f t="shared" si="0"/>
        <v>0.19520502539427961</v>
      </c>
      <c r="H15" s="164">
        <f t="shared" si="9"/>
        <v>5.2738694123539709E-2</v>
      </c>
      <c r="I15" s="143">
        <f t="shared" si="4"/>
        <v>4.0363539160652231E-2</v>
      </c>
      <c r="J15" s="143">
        <f t="shared" si="5"/>
        <v>8.8438122208193762E-2</v>
      </c>
      <c r="K15" s="118">
        <f t="shared" si="1"/>
        <v>1825.655</v>
      </c>
      <c r="L15" s="150">
        <f t="shared" si="12"/>
        <v>161.45749999999998</v>
      </c>
      <c r="M15" s="118">
        <f t="shared" si="2"/>
        <v>1460.5240000000001</v>
      </c>
      <c r="N15" s="150">
        <f t="shared" si="10"/>
        <v>129.16599999999994</v>
      </c>
      <c r="O15" s="157">
        <f t="shared" si="3"/>
        <v>1095.393</v>
      </c>
      <c r="P15" s="151">
        <f t="shared" si="11"/>
        <v>96.874500000000126</v>
      </c>
      <c r="Q15" s="116"/>
      <c r="R15" s="116"/>
      <c r="S15" s="116"/>
      <c r="T15" s="116"/>
      <c r="U15" s="153"/>
    </row>
    <row r="16" spans="1:21" x14ac:dyDescent="0.2">
      <c r="A16" s="116" t="s">
        <v>106</v>
      </c>
      <c r="B16" s="152">
        <v>2009</v>
      </c>
      <c r="C16" s="159">
        <v>7945</v>
      </c>
      <c r="D16" s="159">
        <f t="shared" si="7"/>
        <v>463</v>
      </c>
      <c r="E16" s="118">
        <v>7870.01</v>
      </c>
      <c r="F16" s="118">
        <f t="shared" si="8"/>
        <v>567.39000000000033</v>
      </c>
      <c r="G16" s="163">
        <f t="shared" si="0"/>
        <v>0.19811227186910008</v>
      </c>
      <c r="H16" s="164">
        <f t="shared" si="9"/>
        <v>1.4893297285499374E-2</v>
      </c>
      <c r="I16" s="143">
        <f t="shared" si="4"/>
        <v>5.8275645059786031E-2</v>
      </c>
      <c r="J16" s="143">
        <f t="shared" si="5"/>
        <v>7.2095206994654423E-2</v>
      </c>
      <c r="K16" s="118">
        <f t="shared" si="1"/>
        <v>1967.5025000000001</v>
      </c>
      <c r="L16" s="150">
        <f t="shared" si="12"/>
        <v>141.84750000000008</v>
      </c>
      <c r="M16" s="118">
        <f t="shared" si="2"/>
        <v>1574.0020000000002</v>
      </c>
      <c r="N16" s="150">
        <f t="shared" si="10"/>
        <v>113.47800000000007</v>
      </c>
      <c r="O16" s="157">
        <f t="shared" si="3"/>
        <v>1180.5015000000001</v>
      </c>
      <c r="P16" s="151">
        <f t="shared" si="11"/>
        <v>85.108500000000049</v>
      </c>
      <c r="Q16" s="116"/>
      <c r="R16" s="116"/>
      <c r="S16" s="116"/>
      <c r="T16" s="116"/>
      <c r="U16" s="153"/>
    </row>
    <row r="17" spans="1:21" s="125" customFormat="1" x14ac:dyDescent="0.2">
      <c r="A17" s="116" t="s">
        <v>113</v>
      </c>
      <c r="B17" s="152">
        <v>2009</v>
      </c>
      <c r="C17" s="159">
        <v>8521</v>
      </c>
      <c r="D17" s="159">
        <f t="shared" si="7"/>
        <v>576</v>
      </c>
      <c r="E17" s="118">
        <v>8845.64</v>
      </c>
      <c r="F17" s="118">
        <f t="shared" si="8"/>
        <v>975.6299999999992</v>
      </c>
      <c r="G17" s="163">
        <f t="shared" si="0"/>
        <v>0.20761976293862222</v>
      </c>
      <c r="H17" s="164">
        <f t="shared" si="9"/>
        <v>4.7990419673770157E-2</v>
      </c>
      <c r="I17" s="143">
        <f t="shared" si="4"/>
        <v>6.7597699800492905E-2</v>
      </c>
      <c r="J17" s="143">
        <f t="shared" si="5"/>
        <v>0.11029501539741604</v>
      </c>
      <c r="K17" s="118">
        <f t="shared" si="1"/>
        <v>2211.41</v>
      </c>
      <c r="L17" s="150">
        <f t="shared" si="12"/>
        <v>243.9074999999998</v>
      </c>
      <c r="M17" s="118">
        <f t="shared" si="2"/>
        <v>1769.1279999999999</v>
      </c>
      <c r="N17" s="150">
        <f t="shared" si="10"/>
        <v>195.12599999999975</v>
      </c>
      <c r="O17" s="157">
        <f t="shared" si="3"/>
        <v>1326.8459999999998</v>
      </c>
      <c r="P17" s="151">
        <f t="shared" si="11"/>
        <v>146.3444999999997</v>
      </c>
      <c r="Q17" s="116"/>
      <c r="R17" s="116"/>
      <c r="S17" s="116"/>
      <c r="T17" s="116"/>
      <c r="U17" s="153"/>
    </row>
    <row r="18" spans="1:21" s="115" customFormat="1" x14ac:dyDescent="0.2">
      <c r="A18" s="154" t="s">
        <v>107</v>
      </c>
      <c r="B18" s="155">
        <v>2009</v>
      </c>
      <c r="C18" s="158">
        <v>8810</v>
      </c>
      <c r="D18" s="159">
        <f t="shared" si="7"/>
        <v>289</v>
      </c>
      <c r="E18" s="121">
        <v>9149.89</v>
      </c>
      <c r="F18" s="118">
        <f t="shared" si="8"/>
        <v>304.25</v>
      </c>
      <c r="G18" s="163">
        <f t="shared" si="0"/>
        <v>0.20771600454029512</v>
      </c>
      <c r="H18" s="164">
        <f t="shared" si="9"/>
        <v>4.6354740180176712E-4</v>
      </c>
      <c r="I18" s="143">
        <f t="shared" si="4"/>
        <v>3.2803632236095344E-2</v>
      </c>
      <c r="J18" s="143">
        <f t="shared" si="5"/>
        <v>3.3251765868223551E-2</v>
      </c>
      <c r="K18" s="118">
        <f t="shared" si="1"/>
        <v>2287.4724999999999</v>
      </c>
      <c r="L18" s="150">
        <f t="shared" si="12"/>
        <v>76.0625</v>
      </c>
      <c r="M18" s="118">
        <f t="shared" si="2"/>
        <v>1829.9780000000001</v>
      </c>
      <c r="N18" s="150">
        <f t="shared" si="10"/>
        <v>60.850000000000136</v>
      </c>
      <c r="O18" s="157">
        <f t="shared" si="3"/>
        <v>1372.4834999999998</v>
      </c>
      <c r="P18" s="151">
        <f t="shared" si="11"/>
        <v>45.637500000000045</v>
      </c>
      <c r="Q18" s="116"/>
      <c r="R18" s="116"/>
      <c r="S18" s="116"/>
      <c r="T18" s="116"/>
      <c r="U18" s="153"/>
    </row>
    <row r="19" spans="1:21" s="115" customFormat="1" x14ac:dyDescent="0.2">
      <c r="A19" s="154" t="s">
        <v>109</v>
      </c>
      <c r="B19" s="155">
        <v>2009</v>
      </c>
      <c r="C19" s="158">
        <v>9013</v>
      </c>
      <c r="D19" s="159">
        <f t="shared" si="7"/>
        <v>203</v>
      </c>
      <c r="E19" s="121">
        <v>9336.23</v>
      </c>
      <c r="F19" s="118">
        <f t="shared" si="8"/>
        <v>186.34000000000015</v>
      </c>
      <c r="G19" s="163">
        <f t="shared" si="0"/>
        <v>0.20717252856984358</v>
      </c>
      <c r="H19" s="164">
        <f t="shared" si="9"/>
        <v>-2.6164376291288871E-3</v>
      </c>
      <c r="I19" s="143">
        <f t="shared" si="4"/>
        <v>2.2523022301120604E-2</v>
      </c>
      <c r="J19" s="143">
        <f t="shared" si="5"/>
        <v>1.995880564210609E-2</v>
      </c>
      <c r="K19" s="118">
        <f t="shared" si="1"/>
        <v>2334.0574999999999</v>
      </c>
      <c r="L19" s="150">
        <f t="shared" si="12"/>
        <v>46.585000000000036</v>
      </c>
      <c r="M19" s="118">
        <f t="shared" si="2"/>
        <v>1867.2460000000001</v>
      </c>
      <c r="N19" s="150">
        <f t="shared" si="10"/>
        <v>37.268000000000029</v>
      </c>
      <c r="O19" s="157">
        <f t="shared" si="3"/>
        <v>1400.4344999999998</v>
      </c>
      <c r="P19" s="151">
        <f t="shared" si="11"/>
        <v>27.951000000000022</v>
      </c>
      <c r="Q19" s="116"/>
      <c r="R19" s="116"/>
      <c r="S19" s="116"/>
      <c r="T19" s="116"/>
      <c r="U19" s="153"/>
    </row>
    <row r="20" spans="1:21" s="115" customFormat="1" x14ac:dyDescent="0.2">
      <c r="A20" s="154" t="s">
        <v>110</v>
      </c>
      <c r="B20" s="155">
        <v>2009</v>
      </c>
      <c r="C20" s="158">
        <v>9106</v>
      </c>
      <c r="D20" s="159">
        <f t="shared" si="7"/>
        <v>93</v>
      </c>
      <c r="E20" s="121">
        <v>9675.73</v>
      </c>
      <c r="F20" s="118">
        <f t="shared" si="8"/>
        <v>339.5</v>
      </c>
      <c r="G20" s="163">
        <f t="shared" si="0"/>
        <v>0.21251328794201624</v>
      </c>
      <c r="H20" s="164">
        <f t="shared" si="9"/>
        <v>2.5779283619508098E-2</v>
      </c>
      <c r="I20" s="143">
        <f t="shared" si="4"/>
        <v>1.0213046343070502E-2</v>
      </c>
      <c r="J20" s="143">
        <f t="shared" si="5"/>
        <v>3.5087791825526342E-2</v>
      </c>
      <c r="K20" s="118">
        <f t="shared" si="1"/>
        <v>2418.9324999999999</v>
      </c>
      <c r="L20" s="150">
        <f t="shared" si="12"/>
        <v>84.875</v>
      </c>
      <c r="M20" s="118">
        <f t="shared" si="2"/>
        <v>1935.146</v>
      </c>
      <c r="N20" s="150">
        <f t="shared" si="10"/>
        <v>67.899999999999864</v>
      </c>
      <c r="O20" s="157">
        <f t="shared" si="3"/>
        <v>1451.3594999999998</v>
      </c>
      <c r="P20" s="151">
        <f t="shared" si="11"/>
        <v>50.924999999999955</v>
      </c>
      <c r="Q20" s="116"/>
      <c r="R20" s="116"/>
      <c r="S20" s="116"/>
      <c r="T20" s="116"/>
      <c r="U20" s="153"/>
    </row>
    <row r="21" spans="1:21" s="115" customFormat="1" x14ac:dyDescent="0.2">
      <c r="A21" s="154" t="s">
        <v>111</v>
      </c>
      <c r="B21" s="155">
        <v>2009</v>
      </c>
      <c r="C21" s="158">
        <v>9465</v>
      </c>
      <c r="D21" s="159">
        <f t="shared" si="7"/>
        <v>359</v>
      </c>
      <c r="E21" s="121">
        <v>10279.64</v>
      </c>
      <c r="F21" s="118">
        <f t="shared" si="8"/>
        <v>603.90999999999985</v>
      </c>
      <c r="G21" s="163">
        <f t="shared" si="0"/>
        <v>0.21721373481246697</v>
      </c>
      <c r="H21" s="164">
        <f t="shared" si="9"/>
        <v>2.2118366884113394E-2</v>
      </c>
      <c r="I21" s="143">
        <f t="shared" si="4"/>
        <v>3.7929212889593236E-2</v>
      </c>
      <c r="J21" s="143">
        <f t="shared" si="5"/>
        <v>5.8748166278196505E-2</v>
      </c>
      <c r="K21" s="118">
        <f t="shared" si="1"/>
        <v>2569.91</v>
      </c>
      <c r="L21" s="150">
        <f t="shared" si="12"/>
        <v>150.97749999999996</v>
      </c>
      <c r="M21" s="118">
        <f t="shared" si="2"/>
        <v>2055.9279999999999</v>
      </c>
      <c r="N21" s="150">
        <f t="shared" si="10"/>
        <v>120.78199999999993</v>
      </c>
      <c r="O21" s="157">
        <f t="shared" si="3"/>
        <v>1541.9459999999999</v>
      </c>
      <c r="P21" s="151">
        <f t="shared" si="11"/>
        <v>90.586500000000115</v>
      </c>
      <c r="Q21" s="116"/>
      <c r="R21" s="116"/>
      <c r="S21" s="116"/>
      <c r="T21" s="116"/>
      <c r="U21" s="153"/>
    </row>
    <row r="22" spans="1:21" s="115" customFormat="1" x14ac:dyDescent="0.2">
      <c r="A22" s="154" t="s">
        <v>112</v>
      </c>
      <c r="B22" s="155">
        <v>2009</v>
      </c>
      <c r="C22" s="158">
        <v>9507</v>
      </c>
      <c r="D22" s="159">
        <f t="shared" si="7"/>
        <v>42</v>
      </c>
      <c r="E22" s="121">
        <v>10353.030000000001</v>
      </c>
      <c r="F22" s="118">
        <f t="shared" si="8"/>
        <v>73.390000000001237</v>
      </c>
      <c r="G22" s="163">
        <f t="shared" si="0"/>
        <v>0.21779804354686022</v>
      </c>
      <c r="H22" s="164">
        <f t="shared" si="9"/>
        <v>2.6900174378829966E-3</v>
      </c>
      <c r="I22" s="143">
        <f t="shared" si="4"/>
        <v>4.4177974124329439E-3</v>
      </c>
      <c r="J22" s="143">
        <f t="shared" si="5"/>
        <v>7.0887459999634146E-3</v>
      </c>
      <c r="K22" s="118">
        <f t="shared" si="1"/>
        <v>2588.2575000000002</v>
      </c>
      <c r="L22" s="150">
        <f t="shared" si="12"/>
        <v>18.347500000000309</v>
      </c>
      <c r="M22" s="118">
        <f t="shared" si="2"/>
        <v>2070.6060000000002</v>
      </c>
      <c r="N22" s="150">
        <f t="shared" si="10"/>
        <v>14.678000000000338</v>
      </c>
      <c r="O22" s="157">
        <f t="shared" si="3"/>
        <v>1552.9545000000001</v>
      </c>
      <c r="P22" s="151">
        <f t="shared" si="11"/>
        <v>11.00850000000014</v>
      </c>
      <c r="Q22" s="166">
        <v>431.77999999999986</v>
      </c>
      <c r="R22" s="166"/>
      <c r="S22" s="166"/>
      <c r="T22" s="156">
        <f>Q22/M22</f>
        <v>0.20852832455812445</v>
      </c>
      <c r="U22" s="141"/>
    </row>
    <row r="23" spans="1:21" s="115" customFormat="1" x14ac:dyDescent="0.2">
      <c r="A23" s="119" t="s">
        <v>108</v>
      </c>
      <c r="B23" s="120">
        <v>2010</v>
      </c>
      <c r="C23" s="158">
        <v>11460</v>
      </c>
      <c r="D23" s="159">
        <f t="shared" si="7"/>
        <v>1953</v>
      </c>
      <c r="E23" s="121">
        <v>14319.770000000008</v>
      </c>
      <c r="F23" s="118">
        <f t="shared" si="8"/>
        <v>3966.7400000000071</v>
      </c>
      <c r="G23" s="163">
        <f t="shared" si="0"/>
        <v>0.24990872600349054</v>
      </c>
      <c r="H23" s="164">
        <f t="shared" si="9"/>
        <v>0.14743329156545681</v>
      </c>
      <c r="I23" s="143">
        <f t="shared" si="4"/>
        <v>0.17041884816753927</v>
      </c>
      <c r="J23" s="143">
        <f t="shared" si="5"/>
        <v>0.27701143244619186</v>
      </c>
      <c r="K23" s="118">
        <f t="shared" si="1"/>
        <v>3579.9425000000019</v>
      </c>
      <c r="L23" s="150">
        <f t="shared" si="12"/>
        <v>991.68500000000176</v>
      </c>
      <c r="M23" s="118">
        <f t="shared" si="2"/>
        <v>2863.9540000000015</v>
      </c>
      <c r="N23" s="150">
        <f t="shared" si="10"/>
        <v>793.34800000000132</v>
      </c>
      <c r="O23" s="157">
        <f t="shared" si="3"/>
        <v>2147.9655000000012</v>
      </c>
      <c r="P23" s="151">
        <f t="shared" si="11"/>
        <v>595.0110000000011</v>
      </c>
      <c r="Q23" s="166">
        <v>743.46999999999923</v>
      </c>
      <c r="R23" s="166">
        <f>Q23-Q22</f>
        <v>311.68999999999937</v>
      </c>
      <c r="S23" s="164">
        <f>R23/N23</f>
        <v>0.3928792913072181</v>
      </c>
      <c r="T23" s="156">
        <f>Q23/M23</f>
        <v>0.25959564993013118</v>
      </c>
      <c r="U23" s="156">
        <f>T23-T22</f>
        <v>5.1067325372006728E-2</v>
      </c>
    </row>
    <row r="24" spans="1:21" s="108" customFormat="1" x14ac:dyDescent="0.2">
      <c r="A24" s="119" t="s">
        <v>109</v>
      </c>
      <c r="B24" s="120">
        <v>2010</v>
      </c>
      <c r="C24" s="158">
        <v>11909</v>
      </c>
      <c r="D24" s="159">
        <f t="shared" ref="D24:D25" si="13">C24-C23</f>
        <v>449</v>
      </c>
      <c r="E24" s="121">
        <v>14516.900000000007</v>
      </c>
      <c r="F24" s="118">
        <f>E24-E23</f>
        <v>197.1299999999992</v>
      </c>
      <c r="G24" s="163">
        <f t="shared" si="0"/>
        <v>0.24379712822235297</v>
      </c>
      <c r="H24" s="164">
        <f>G24/G23-1</f>
        <v>-2.4455319663596709E-2</v>
      </c>
      <c r="I24" s="143">
        <f t="shared" si="4"/>
        <v>3.7702577882273908E-2</v>
      </c>
      <c r="J24" s="143">
        <f t="shared" ref="J24:J28" si="14">F24/E24</f>
        <v>1.3579345452541459E-2</v>
      </c>
      <c r="K24" s="118">
        <f t="shared" ref="K24:K28" si="15">E24*0.25</f>
        <v>3629.2250000000017</v>
      </c>
      <c r="L24" s="150">
        <f t="shared" si="12"/>
        <v>49.2824999999998</v>
      </c>
      <c r="M24" s="118">
        <f t="shared" ref="M24:M28" si="16">E24*0.2</f>
        <v>2903.3800000000015</v>
      </c>
      <c r="N24" s="150">
        <f t="shared" si="10"/>
        <v>39.425999999999931</v>
      </c>
      <c r="O24" s="157">
        <f t="shared" ref="O24:O28" si="17">E24*0.15</f>
        <v>2177.5350000000008</v>
      </c>
      <c r="P24" s="151">
        <f t="shared" si="11"/>
        <v>29.569499999999607</v>
      </c>
      <c r="Q24" s="166">
        <v>765.13999999999919</v>
      </c>
      <c r="R24" s="166">
        <f>Q24-Q23</f>
        <v>21.669999999999959</v>
      </c>
      <c r="S24" s="164">
        <f t="shared" ref="S24:S28" si="18">R24/N24</f>
        <v>0.54963729518591786</v>
      </c>
      <c r="T24" s="156">
        <f>Q24/M24</f>
        <v>0.26353422562668299</v>
      </c>
      <c r="U24" s="156">
        <f>T24-T23</f>
        <v>3.9385756965518159E-3</v>
      </c>
    </row>
    <row r="25" spans="1:21" s="108" customFormat="1" x14ac:dyDescent="0.2">
      <c r="A25" s="119" t="s">
        <v>110</v>
      </c>
      <c r="B25" s="120">
        <v>2010</v>
      </c>
      <c r="C25" s="158">
        <v>12568</v>
      </c>
      <c r="D25" s="159">
        <f t="shared" si="13"/>
        <v>659</v>
      </c>
      <c r="E25" s="121">
        <v>15078.620000000004</v>
      </c>
      <c r="F25" s="118">
        <f t="shared" ref="F25" si="19">E25-E24</f>
        <v>561.71999999999753</v>
      </c>
      <c r="G25" s="163">
        <f t="shared" si="0"/>
        <v>0.23995257797581168</v>
      </c>
      <c r="H25" s="164">
        <f t="shared" ref="H25" si="20">G25/G24-1</f>
        <v>-1.5769464860287075E-2</v>
      </c>
      <c r="I25" s="143">
        <f t="shared" si="4"/>
        <v>5.2434754933163588E-2</v>
      </c>
      <c r="J25" s="143">
        <f t="shared" si="14"/>
        <v>3.725274594094137E-2</v>
      </c>
      <c r="K25" s="118">
        <f t="shared" si="15"/>
        <v>3769.6550000000011</v>
      </c>
      <c r="L25" s="150">
        <f t="shared" si="12"/>
        <v>140.42999999999938</v>
      </c>
      <c r="M25" s="118">
        <f t="shared" si="16"/>
        <v>3015.7240000000011</v>
      </c>
      <c r="N25" s="150">
        <f t="shared" si="10"/>
        <v>112.3439999999996</v>
      </c>
      <c r="O25" s="157">
        <f t="shared" si="17"/>
        <v>2261.7930000000006</v>
      </c>
      <c r="P25" s="151">
        <f t="shared" si="11"/>
        <v>84.257999999999811</v>
      </c>
      <c r="Q25" s="166">
        <v>855.17999999999847</v>
      </c>
      <c r="R25" s="166">
        <f t="shared" ref="R25" si="21">Q25-Q24</f>
        <v>90.039999999999281</v>
      </c>
      <c r="S25" s="164">
        <f t="shared" si="18"/>
        <v>0.80146692302214273</v>
      </c>
      <c r="T25" s="156">
        <f t="shared" ref="T25:T28" si="22">Q25/M25</f>
        <v>0.28357369573608132</v>
      </c>
      <c r="U25" s="156">
        <f t="shared" ref="U25" si="23">T25-T24</f>
        <v>2.0039470109398327E-2</v>
      </c>
    </row>
    <row r="26" spans="1:21" s="108" customFormat="1" x14ac:dyDescent="0.2">
      <c r="A26" s="119" t="s">
        <v>111</v>
      </c>
      <c r="B26" s="120">
        <v>2010</v>
      </c>
      <c r="C26" s="158">
        <v>12605</v>
      </c>
      <c r="D26" s="159">
        <v>37</v>
      </c>
      <c r="E26" s="121">
        <v>15370.720000000007</v>
      </c>
      <c r="F26" s="118">
        <v>292.10000000000218</v>
      </c>
      <c r="G26" s="163">
        <v>0.24388290360967882</v>
      </c>
      <c r="H26" s="164">
        <v>1.6379593280566151E-2</v>
      </c>
      <c r="I26" s="143">
        <v>2.9353431178103925E-3</v>
      </c>
      <c r="J26" s="143">
        <v>1.9003664109423765E-2</v>
      </c>
      <c r="K26" s="118">
        <v>3842.6800000000017</v>
      </c>
      <c r="L26" s="150">
        <v>73.025000000000546</v>
      </c>
      <c r="M26" s="118">
        <v>3074.1440000000016</v>
      </c>
      <c r="N26" s="150">
        <v>58.420000000000528</v>
      </c>
      <c r="O26" s="157">
        <v>2305.6080000000011</v>
      </c>
      <c r="P26" s="151">
        <v>43.815000000000509</v>
      </c>
      <c r="Q26" s="166">
        <v>892.25999999999863</v>
      </c>
      <c r="R26" s="166">
        <v>37.080000000000155</v>
      </c>
      <c r="S26" s="164">
        <v>0.63471413899349227</v>
      </c>
      <c r="T26" s="156">
        <v>0.29024665077497935</v>
      </c>
      <c r="U26" s="156">
        <v>6.6729550388980319E-3</v>
      </c>
    </row>
    <row r="27" spans="1:21" s="108" customFormat="1" x14ac:dyDescent="0.2">
      <c r="A27" s="119" t="s">
        <v>104</v>
      </c>
      <c r="B27" s="120">
        <v>2010</v>
      </c>
      <c r="C27" s="158">
        <v>12609</v>
      </c>
      <c r="D27" s="159">
        <v>4</v>
      </c>
      <c r="E27" s="121">
        <v>15380.570000000007</v>
      </c>
      <c r="F27" s="118">
        <v>9.8500000000003638</v>
      </c>
      <c r="G27" s="163">
        <v>0.24396177333650579</v>
      </c>
      <c r="H27" s="164">
        <v>3.2339178212015263E-4</v>
      </c>
      <c r="I27" s="143">
        <v>3.1723372194464273E-4</v>
      </c>
      <c r="J27" s="143">
        <v>6.4041839801778216E-4</v>
      </c>
      <c r="K27" s="118">
        <v>3845.1425000000017</v>
      </c>
      <c r="L27" s="150">
        <v>2.4625000000000909</v>
      </c>
      <c r="M27" s="118">
        <v>3076.1140000000014</v>
      </c>
      <c r="N27" s="150">
        <v>1.9699999999997999</v>
      </c>
      <c r="O27" s="157">
        <v>2307.085500000001</v>
      </c>
      <c r="P27" s="151">
        <v>1.4774999999999636</v>
      </c>
      <c r="Q27" s="166">
        <v>895.1599999999986</v>
      </c>
      <c r="R27" s="166">
        <v>2.8999999999999773</v>
      </c>
      <c r="S27" s="164">
        <v>1.4720812182742498</v>
      </c>
      <c r="T27" s="156">
        <v>0.29100351937541918</v>
      </c>
      <c r="U27" s="156">
        <v>7.5686860043983062E-4</v>
      </c>
    </row>
    <row r="28" spans="1:21" s="108" customFormat="1" x14ac:dyDescent="0.2">
      <c r="A28" s="123" t="s">
        <v>204</v>
      </c>
      <c r="B28" s="124">
        <v>2010</v>
      </c>
      <c r="C28" s="158">
        <f>Dados!$U$3</f>
        <v>12609</v>
      </c>
      <c r="D28" s="159">
        <f>C28-C26</f>
        <v>4</v>
      </c>
      <c r="E28" s="121">
        <f>Dados!$W$3</f>
        <v>15380.570000000007</v>
      </c>
      <c r="F28" s="118">
        <f>E28-E26</f>
        <v>9.8500000000003638</v>
      </c>
      <c r="G28" s="163">
        <f>M28/C28</f>
        <v>0.24396177333650579</v>
      </c>
      <c r="H28" s="164">
        <f>G28/G26-1</f>
        <v>3.2339178212015263E-4</v>
      </c>
      <c r="I28" s="143">
        <f t="shared" si="4"/>
        <v>3.1723372194464273E-4</v>
      </c>
      <c r="J28" s="143">
        <f t="shared" si="14"/>
        <v>6.4041839801778216E-4</v>
      </c>
      <c r="K28" s="118">
        <f t="shared" si="15"/>
        <v>3845.1425000000017</v>
      </c>
      <c r="L28" s="150">
        <f>K28-K26</f>
        <v>2.4625000000000909</v>
      </c>
      <c r="M28" s="118">
        <f t="shared" si="16"/>
        <v>3076.1140000000014</v>
      </c>
      <c r="N28" s="150">
        <f>M28-M26</f>
        <v>1.9699999999997999</v>
      </c>
      <c r="O28" s="157">
        <f t="shared" si="17"/>
        <v>2307.085500000001</v>
      </c>
      <c r="P28" s="151">
        <f>O28-O26</f>
        <v>1.4774999999999636</v>
      </c>
      <c r="Q28" s="166">
        <f>Dados!$AG$5</f>
        <v>895.1599999999986</v>
      </c>
      <c r="R28" s="166">
        <f>Q28-Q26</f>
        <v>2.8999999999999773</v>
      </c>
      <c r="S28" s="164">
        <f t="shared" si="18"/>
        <v>1.4720812182742498</v>
      </c>
      <c r="T28" s="156">
        <f t="shared" si="22"/>
        <v>0.29100351937541918</v>
      </c>
      <c r="U28" s="156">
        <f>T28-T26</f>
        <v>7.5686860043983062E-4</v>
      </c>
    </row>
    <row r="29" spans="1:21" s="108" customFormat="1" x14ac:dyDescent="0.2">
      <c r="B29" s="109"/>
      <c r="D29" s="110"/>
      <c r="E29" s="111"/>
      <c r="F29" s="110"/>
      <c r="I29" s="112"/>
      <c r="J29" s="112"/>
      <c r="M29" s="113"/>
      <c r="N29" s="113"/>
      <c r="O29" s="114"/>
      <c r="P29" s="114"/>
    </row>
    <row r="30" spans="1:21" s="108" customFormat="1" x14ac:dyDescent="0.2">
      <c r="B30" s="109"/>
      <c r="D30" s="110"/>
      <c r="E30" s="111"/>
      <c r="F30" s="110"/>
      <c r="I30" s="112"/>
      <c r="J30" s="112"/>
      <c r="M30" s="113"/>
      <c r="N30" s="113"/>
      <c r="O30" s="114"/>
      <c r="P30" s="114"/>
    </row>
    <row r="31" spans="1:21" s="108" customFormat="1" x14ac:dyDescent="0.2">
      <c r="B31" s="109"/>
      <c r="D31" s="110"/>
      <c r="E31" s="111"/>
      <c r="F31" s="110"/>
      <c r="I31" s="112"/>
      <c r="J31" s="112"/>
      <c r="M31" s="113"/>
      <c r="N31" s="113"/>
      <c r="O31" s="114"/>
      <c r="P31" s="114"/>
    </row>
    <row r="32" spans="1:21" s="108" customFormat="1" x14ac:dyDescent="0.2">
      <c r="B32" s="109"/>
      <c r="D32" s="110"/>
      <c r="E32" s="111"/>
      <c r="F32" s="110"/>
      <c r="I32" s="112"/>
      <c r="J32" s="112"/>
      <c r="M32" s="113"/>
      <c r="N32" s="113"/>
      <c r="O32" s="114"/>
      <c r="P32" s="114"/>
    </row>
    <row r="33" spans="2:16" s="108" customFormat="1" x14ac:dyDescent="0.2">
      <c r="B33" s="109"/>
      <c r="D33" s="110"/>
      <c r="E33" s="111"/>
      <c r="F33" s="110"/>
      <c r="I33" s="112"/>
      <c r="J33" s="112"/>
      <c r="M33" s="113"/>
      <c r="N33" s="113"/>
      <c r="O33" s="114"/>
      <c r="P33" s="114"/>
    </row>
    <row r="34" spans="2:16" s="108" customFormat="1" x14ac:dyDescent="0.2">
      <c r="B34" s="109"/>
      <c r="D34" s="110"/>
      <c r="E34" s="111"/>
      <c r="F34" s="110"/>
      <c r="I34" s="112"/>
      <c r="J34" s="112"/>
      <c r="M34" s="113"/>
      <c r="N34" s="113"/>
      <c r="O34" s="114"/>
      <c r="P34" s="114"/>
    </row>
    <row r="35" spans="2:16" s="108" customFormat="1" x14ac:dyDescent="0.2">
      <c r="B35" s="109"/>
      <c r="D35" s="110"/>
      <c r="E35" s="111"/>
      <c r="F35" s="110"/>
      <c r="I35" s="112"/>
      <c r="J35" s="112"/>
      <c r="M35" s="113"/>
      <c r="N35" s="113"/>
      <c r="O35" s="114"/>
      <c r="P35" s="114"/>
    </row>
    <row r="36" spans="2:16" s="108" customFormat="1" x14ac:dyDescent="0.2">
      <c r="B36" s="109"/>
      <c r="D36" s="110"/>
      <c r="E36" s="111"/>
      <c r="F36" s="110"/>
      <c r="I36" s="112"/>
      <c r="J36" s="112"/>
      <c r="M36" s="113"/>
      <c r="N36" s="113"/>
      <c r="O36" s="114"/>
      <c r="P36" s="114"/>
    </row>
    <row r="37" spans="2:16" s="108" customFormat="1" x14ac:dyDescent="0.2">
      <c r="B37" s="109"/>
      <c r="D37" s="110"/>
      <c r="E37" s="111"/>
      <c r="F37" s="110"/>
      <c r="I37" s="112"/>
      <c r="J37" s="112"/>
      <c r="M37" s="113"/>
      <c r="N37" s="113"/>
      <c r="O37" s="114"/>
      <c r="P37" s="114"/>
    </row>
    <row r="38" spans="2:16" s="108" customFormat="1" x14ac:dyDescent="0.2">
      <c r="B38" s="109"/>
      <c r="D38" s="110"/>
      <c r="E38" s="111"/>
      <c r="F38" s="110"/>
      <c r="I38" s="112"/>
      <c r="J38" s="112"/>
      <c r="M38" s="113"/>
      <c r="N38" s="113"/>
      <c r="O38" s="114"/>
      <c r="P38" s="114"/>
    </row>
    <row r="39" spans="2:16" s="108" customFormat="1" x14ac:dyDescent="0.2">
      <c r="B39" s="109"/>
      <c r="D39" s="110"/>
      <c r="E39" s="111"/>
      <c r="F39" s="110"/>
      <c r="I39" s="112"/>
      <c r="J39" s="112"/>
      <c r="M39" s="113"/>
      <c r="N39" s="113"/>
      <c r="O39" s="114"/>
      <c r="P39" s="114"/>
    </row>
    <row r="40" spans="2:16" s="108" customFormat="1" x14ac:dyDescent="0.2">
      <c r="B40" s="109"/>
      <c r="D40" s="110"/>
      <c r="E40" s="111"/>
      <c r="F40" s="110"/>
      <c r="I40" s="112"/>
      <c r="J40" s="112"/>
      <c r="M40" s="113"/>
      <c r="N40" s="113"/>
      <c r="O40" s="114"/>
      <c r="P40" s="114"/>
    </row>
    <row r="41" spans="2:16" s="108" customFormat="1" x14ac:dyDescent="0.2">
      <c r="B41" s="109"/>
      <c r="D41" s="110"/>
      <c r="E41" s="111"/>
      <c r="F41" s="110"/>
      <c r="I41" s="112"/>
      <c r="J41" s="112"/>
      <c r="M41" s="113"/>
      <c r="N41" s="113"/>
      <c r="O41" s="114"/>
      <c r="P41" s="114"/>
    </row>
    <row r="42" spans="2:16" s="108" customFormat="1" x14ac:dyDescent="0.2">
      <c r="B42" s="109"/>
      <c r="D42" s="110"/>
      <c r="E42" s="111"/>
      <c r="F42" s="110"/>
      <c r="I42" s="112"/>
      <c r="J42" s="112"/>
      <c r="M42" s="113"/>
      <c r="N42" s="113"/>
      <c r="O42" s="114"/>
      <c r="P42" s="114"/>
    </row>
    <row r="43" spans="2:16" s="108" customFormat="1" x14ac:dyDescent="0.2">
      <c r="B43" s="109"/>
      <c r="D43" s="110"/>
      <c r="E43" s="111"/>
      <c r="F43" s="110"/>
      <c r="I43" s="112"/>
      <c r="J43" s="112"/>
      <c r="M43" s="113"/>
      <c r="N43" s="113"/>
      <c r="O43" s="114"/>
      <c r="P43" s="114"/>
    </row>
    <row r="44" spans="2:16" s="108" customFormat="1" x14ac:dyDescent="0.2">
      <c r="B44" s="109"/>
      <c r="D44" s="110"/>
      <c r="E44" s="111"/>
      <c r="F44" s="110"/>
      <c r="I44" s="112"/>
      <c r="J44" s="112"/>
      <c r="M44" s="113"/>
      <c r="N44" s="113"/>
      <c r="O44" s="114"/>
      <c r="P44" s="114"/>
    </row>
    <row r="45" spans="2:16" s="108" customFormat="1" x14ac:dyDescent="0.2">
      <c r="B45" s="109"/>
      <c r="D45" s="110"/>
      <c r="E45" s="111"/>
      <c r="F45" s="110"/>
      <c r="I45" s="112"/>
      <c r="J45" s="112"/>
      <c r="M45" s="113"/>
      <c r="N45" s="113"/>
      <c r="O45" s="114"/>
      <c r="P45" s="114"/>
    </row>
    <row r="46" spans="2:16" s="108" customFormat="1" x14ac:dyDescent="0.2">
      <c r="B46" s="109"/>
      <c r="D46" s="110"/>
      <c r="E46" s="111"/>
      <c r="F46" s="110"/>
      <c r="I46" s="112"/>
      <c r="J46" s="112"/>
      <c r="M46" s="113"/>
      <c r="N46" s="113"/>
      <c r="O46" s="114"/>
      <c r="P46" s="114"/>
    </row>
    <row r="47" spans="2:16" s="108" customFormat="1" x14ac:dyDescent="0.2">
      <c r="B47" s="109"/>
      <c r="D47" s="110"/>
      <c r="E47" s="111"/>
      <c r="F47" s="110"/>
      <c r="I47" s="112"/>
      <c r="J47" s="112"/>
      <c r="M47" s="113"/>
      <c r="N47" s="113"/>
      <c r="O47" s="114"/>
      <c r="P47" s="114"/>
    </row>
    <row r="48" spans="2:16" s="108" customFormat="1" x14ac:dyDescent="0.2">
      <c r="B48" s="109"/>
      <c r="D48" s="110"/>
      <c r="E48" s="111"/>
      <c r="F48" s="110"/>
      <c r="I48" s="112"/>
      <c r="J48" s="112"/>
      <c r="M48" s="113"/>
      <c r="N48" s="113"/>
      <c r="O48" s="114"/>
      <c r="P48" s="114"/>
    </row>
    <row r="49" spans="2:16" s="108" customFormat="1" x14ac:dyDescent="0.2">
      <c r="B49" s="109"/>
      <c r="D49" s="110"/>
      <c r="E49" s="111"/>
      <c r="F49" s="110"/>
      <c r="I49" s="112"/>
      <c r="J49" s="112"/>
      <c r="M49" s="113"/>
      <c r="N49" s="113"/>
      <c r="O49" s="114"/>
      <c r="P49" s="114"/>
    </row>
    <row r="50" spans="2:16" s="108" customFormat="1" x14ac:dyDescent="0.2">
      <c r="B50" s="109"/>
      <c r="D50" s="110"/>
      <c r="E50" s="111"/>
      <c r="F50" s="110"/>
      <c r="I50" s="112"/>
      <c r="J50" s="112"/>
      <c r="M50" s="113"/>
      <c r="N50" s="113"/>
      <c r="O50" s="114"/>
      <c r="P50" s="114"/>
    </row>
    <row r="51" spans="2:16" s="108" customFormat="1" x14ac:dyDescent="0.2">
      <c r="B51" s="109"/>
      <c r="D51" s="110"/>
      <c r="E51" s="111"/>
      <c r="F51" s="110"/>
      <c r="I51" s="112"/>
      <c r="J51" s="112"/>
      <c r="M51" s="113"/>
      <c r="N51" s="113"/>
      <c r="O51" s="114"/>
      <c r="P51" s="114"/>
    </row>
    <row r="52" spans="2:16" s="108" customFormat="1" x14ac:dyDescent="0.2">
      <c r="B52" s="109"/>
      <c r="D52" s="110"/>
      <c r="E52" s="111"/>
      <c r="F52" s="110"/>
      <c r="I52" s="112"/>
      <c r="J52" s="112"/>
      <c r="M52" s="113"/>
      <c r="N52" s="113"/>
      <c r="O52" s="114"/>
      <c r="P52" s="114"/>
    </row>
    <row r="53" spans="2:16" s="108" customFormat="1" x14ac:dyDescent="0.2">
      <c r="B53" s="109"/>
      <c r="D53" s="110"/>
      <c r="E53" s="111"/>
      <c r="F53" s="110"/>
      <c r="I53" s="112"/>
      <c r="J53" s="112"/>
      <c r="M53" s="113"/>
      <c r="N53" s="113"/>
      <c r="O53" s="114"/>
      <c r="P53" s="114"/>
    </row>
    <row r="54" spans="2:16" s="108" customFormat="1" x14ac:dyDescent="0.2">
      <c r="B54" s="109"/>
      <c r="D54" s="110"/>
      <c r="E54" s="111"/>
      <c r="F54" s="110"/>
      <c r="I54" s="112"/>
      <c r="J54" s="112"/>
      <c r="M54" s="113"/>
      <c r="N54" s="113"/>
      <c r="O54" s="114"/>
      <c r="P54" s="114"/>
    </row>
    <row r="55" spans="2:16" s="108" customFormat="1" x14ac:dyDescent="0.2">
      <c r="B55" s="109"/>
      <c r="D55" s="110"/>
      <c r="E55" s="111"/>
      <c r="F55" s="110"/>
      <c r="I55" s="112"/>
      <c r="J55" s="112"/>
      <c r="M55" s="113"/>
      <c r="N55" s="113"/>
      <c r="O55" s="114"/>
      <c r="P55" s="114"/>
    </row>
    <row r="56" spans="2:16" s="108" customFormat="1" x14ac:dyDescent="0.2">
      <c r="B56" s="109"/>
      <c r="D56" s="110"/>
      <c r="E56" s="111"/>
      <c r="F56" s="110"/>
      <c r="I56" s="112"/>
      <c r="J56" s="112"/>
      <c r="M56" s="113"/>
      <c r="N56" s="113"/>
      <c r="O56" s="114"/>
      <c r="P56" s="114"/>
    </row>
    <row r="57" spans="2:16" s="108" customFormat="1" x14ac:dyDescent="0.2">
      <c r="B57" s="109"/>
      <c r="D57" s="110"/>
      <c r="E57" s="111"/>
      <c r="F57" s="110"/>
      <c r="I57" s="112"/>
      <c r="J57" s="112"/>
      <c r="M57" s="113"/>
      <c r="N57" s="113"/>
      <c r="O57" s="114"/>
      <c r="P57" s="114"/>
    </row>
    <row r="58" spans="2:16" s="108" customFormat="1" x14ac:dyDescent="0.2">
      <c r="B58" s="109"/>
      <c r="D58" s="110"/>
      <c r="E58" s="111"/>
      <c r="F58" s="110"/>
      <c r="I58" s="112"/>
      <c r="J58" s="112"/>
      <c r="M58" s="113"/>
      <c r="N58" s="113"/>
      <c r="O58" s="114"/>
      <c r="P58" s="114"/>
    </row>
    <row r="59" spans="2:16" s="108" customFormat="1" x14ac:dyDescent="0.2">
      <c r="B59" s="109"/>
      <c r="D59" s="110"/>
      <c r="E59" s="111"/>
      <c r="F59" s="110"/>
      <c r="I59" s="112"/>
      <c r="J59" s="112"/>
      <c r="M59" s="113"/>
      <c r="N59" s="113"/>
      <c r="O59" s="114"/>
      <c r="P59" s="114"/>
    </row>
    <row r="60" spans="2:16" s="108" customFormat="1" x14ac:dyDescent="0.2">
      <c r="B60" s="109"/>
      <c r="D60" s="110"/>
      <c r="E60" s="111"/>
      <c r="F60" s="110"/>
      <c r="I60" s="112"/>
      <c r="J60" s="112"/>
      <c r="M60" s="113"/>
      <c r="N60" s="113"/>
      <c r="O60" s="114"/>
      <c r="P60" s="114"/>
    </row>
    <row r="61" spans="2:16" s="108" customFormat="1" x14ac:dyDescent="0.2">
      <c r="B61" s="109"/>
      <c r="D61" s="110"/>
      <c r="E61" s="111"/>
      <c r="F61" s="110"/>
      <c r="I61" s="112"/>
      <c r="J61" s="112"/>
      <c r="M61" s="113"/>
      <c r="N61" s="113"/>
      <c r="O61" s="114"/>
      <c r="P61" s="114"/>
    </row>
    <row r="62" spans="2:16" s="108" customFormat="1" x14ac:dyDescent="0.2">
      <c r="B62" s="109"/>
      <c r="D62" s="110"/>
      <c r="E62" s="111"/>
      <c r="F62" s="110"/>
      <c r="I62" s="112"/>
      <c r="J62" s="112"/>
      <c r="M62" s="113"/>
      <c r="N62" s="113"/>
      <c r="O62" s="114"/>
      <c r="P62" s="114"/>
    </row>
    <row r="63" spans="2:16" s="108" customFormat="1" x14ac:dyDescent="0.2">
      <c r="B63" s="109"/>
      <c r="D63" s="110"/>
      <c r="E63" s="111"/>
      <c r="F63" s="110"/>
      <c r="I63" s="112"/>
      <c r="J63" s="112"/>
      <c r="M63" s="113"/>
      <c r="N63" s="113"/>
      <c r="O63" s="114"/>
      <c r="P63" s="114"/>
    </row>
    <row r="64" spans="2:16" s="108" customFormat="1" x14ac:dyDescent="0.2">
      <c r="B64" s="109"/>
      <c r="D64" s="110"/>
      <c r="E64" s="111"/>
      <c r="F64" s="110"/>
      <c r="I64" s="112"/>
      <c r="J64" s="112"/>
      <c r="M64" s="113"/>
      <c r="N64" s="113"/>
      <c r="O64" s="114"/>
      <c r="P64" s="114"/>
    </row>
    <row r="65" spans="2:16" s="108" customFormat="1" x14ac:dyDescent="0.2">
      <c r="B65" s="109"/>
      <c r="D65" s="110"/>
      <c r="E65" s="111"/>
      <c r="F65" s="110"/>
      <c r="I65" s="112"/>
      <c r="J65" s="112"/>
      <c r="M65" s="113"/>
      <c r="N65" s="113"/>
      <c r="O65" s="114"/>
      <c r="P65" s="114"/>
    </row>
    <row r="66" spans="2:16" s="108" customFormat="1" x14ac:dyDescent="0.2">
      <c r="B66" s="109"/>
      <c r="D66" s="110"/>
      <c r="E66" s="111"/>
      <c r="F66" s="110"/>
      <c r="I66" s="112"/>
      <c r="J66" s="112"/>
      <c r="M66" s="113"/>
      <c r="N66" s="113"/>
      <c r="O66" s="114"/>
      <c r="P66" s="114"/>
    </row>
    <row r="67" spans="2:16" s="108" customFormat="1" x14ac:dyDescent="0.2">
      <c r="B67" s="109"/>
      <c r="D67" s="110"/>
      <c r="E67" s="111"/>
      <c r="F67" s="110"/>
      <c r="I67" s="112"/>
      <c r="J67" s="112"/>
      <c r="M67" s="113"/>
      <c r="N67" s="113"/>
      <c r="O67" s="114"/>
      <c r="P67" s="114"/>
    </row>
    <row r="68" spans="2:16" s="108" customFormat="1" x14ac:dyDescent="0.2">
      <c r="B68" s="109"/>
      <c r="D68" s="110"/>
      <c r="E68" s="111"/>
      <c r="F68" s="110"/>
      <c r="I68" s="112"/>
      <c r="J68" s="112"/>
      <c r="M68" s="113"/>
      <c r="N68" s="113"/>
      <c r="O68" s="114"/>
      <c r="P68" s="114"/>
    </row>
    <row r="69" spans="2:16" s="108" customFormat="1" x14ac:dyDescent="0.2">
      <c r="B69" s="109"/>
      <c r="D69" s="110"/>
      <c r="E69" s="111"/>
      <c r="F69" s="110"/>
      <c r="I69" s="112"/>
      <c r="J69" s="112"/>
      <c r="M69" s="113"/>
      <c r="N69" s="113"/>
      <c r="O69" s="114"/>
      <c r="P69" s="114"/>
    </row>
    <row r="70" spans="2:16" s="108" customFormat="1" x14ac:dyDescent="0.2">
      <c r="B70" s="109"/>
      <c r="D70" s="110"/>
      <c r="E70" s="111"/>
      <c r="F70" s="110"/>
      <c r="I70" s="112"/>
      <c r="J70" s="112"/>
      <c r="M70" s="113"/>
      <c r="N70" s="113"/>
      <c r="O70" s="114"/>
      <c r="P70" s="114"/>
    </row>
    <row r="71" spans="2:16" s="108" customFormat="1" x14ac:dyDescent="0.2">
      <c r="B71" s="109"/>
      <c r="D71" s="110"/>
      <c r="E71" s="111"/>
      <c r="F71" s="110"/>
      <c r="I71" s="112"/>
      <c r="J71" s="112"/>
      <c r="M71" s="113"/>
      <c r="N71" s="113"/>
      <c r="O71" s="114"/>
      <c r="P71" s="114"/>
    </row>
    <row r="72" spans="2:16" s="108" customFormat="1" x14ac:dyDescent="0.2">
      <c r="B72" s="109"/>
      <c r="D72" s="110"/>
      <c r="E72" s="111"/>
      <c r="F72" s="110"/>
      <c r="I72" s="112"/>
      <c r="J72" s="112"/>
      <c r="M72" s="113"/>
      <c r="N72" s="113"/>
      <c r="O72" s="114"/>
      <c r="P72" s="114"/>
    </row>
    <row r="73" spans="2:16" s="108" customFormat="1" x14ac:dyDescent="0.2">
      <c r="B73" s="109"/>
      <c r="D73" s="110"/>
      <c r="E73" s="111"/>
      <c r="F73" s="110"/>
      <c r="I73" s="112"/>
      <c r="J73" s="112"/>
      <c r="M73" s="113"/>
      <c r="N73" s="113"/>
      <c r="O73" s="114"/>
      <c r="P73" s="114"/>
    </row>
    <row r="74" spans="2:16" s="108" customFormat="1" x14ac:dyDescent="0.2">
      <c r="B74" s="109"/>
      <c r="D74" s="110"/>
      <c r="E74" s="111"/>
      <c r="F74" s="110"/>
      <c r="I74" s="112"/>
      <c r="J74" s="112"/>
      <c r="M74" s="113"/>
      <c r="N74" s="113"/>
      <c r="O74" s="114"/>
      <c r="P74" s="114"/>
    </row>
    <row r="75" spans="2:16" s="108" customFormat="1" x14ac:dyDescent="0.2">
      <c r="B75" s="109"/>
      <c r="D75" s="110"/>
      <c r="E75" s="111"/>
      <c r="F75" s="110"/>
      <c r="I75" s="112"/>
      <c r="J75" s="112"/>
      <c r="M75" s="113"/>
      <c r="N75" s="113"/>
      <c r="O75" s="114"/>
      <c r="P75" s="114"/>
    </row>
    <row r="76" spans="2:16" s="108" customFormat="1" x14ac:dyDescent="0.2">
      <c r="B76" s="109"/>
      <c r="D76" s="110"/>
      <c r="E76" s="111"/>
      <c r="F76" s="110"/>
      <c r="I76" s="112"/>
      <c r="J76" s="112"/>
      <c r="M76" s="113"/>
      <c r="N76" s="113"/>
      <c r="O76" s="114"/>
      <c r="P76" s="114"/>
    </row>
    <row r="77" spans="2:16" s="108" customFormat="1" x14ac:dyDescent="0.2">
      <c r="B77" s="109"/>
      <c r="D77" s="110"/>
      <c r="E77" s="111"/>
      <c r="F77" s="110"/>
      <c r="I77" s="112"/>
      <c r="J77" s="112"/>
      <c r="M77" s="113"/>
      <c r="N77" s="113"/>
      <c r="O77" s="114"/>
      <c r="P77" s="114"/>
    </row>
    <row r="78" spans="2:16" s="108" customFormat="1" x14ac:dyDescent="0.2">
      <c r="B78" s="109"/>
      <c r="D78" s="110"/>
      <c r="E78" s="111"/>
      <c r="F78" s="110"/>
      <c r="I78" s="112"/>
      <c r="J78" s="112"/>
      <c r="M78" s="113"/>
      <c r="N78" s="113"/>
      <c r="O78" s="114"/>
      <c r="P78" s="114"/>
    </row>
    <row r="79" spans="2:16" s="108" customFormat="1" x14ac:dyDescent="0.2">
      <c r="B79" s="109"/>
      <c r="D79" s="110"/>
      <c r="E79" s="111"/>
      <c r="F79" s="110"/>
      <c r="I79" s="112"/>
      <c r="J79" s="112"/>
      <c r="M79" s="113"/>
      <c r="N79" s="113"/>
      <c r="O79" s="114"/>
      <c r="P79" s="114"/>
    </row>
    <row r="80" spans="2:16" s="108" customFormat="1" x14ac:dyDescent="0.2">
      <c r="B80" s="109"/>
      <c r="D80" s="110"/>
      <c r="E80" s="111"/>
      <c r="F80" s="110"/>
      <c r="I80" s="112"/>
      <c r="J80" s="112"/>
      <c r="M80" s="113"/>
      <c r="N80" s="113"/>
      <c r="O80" s="114"/>
      <c r="P80" s="114"/>
    </row>
    <row r="81" spans="2:16" s="108" customFormat="1" x14ac:dyDescent="0.2">
      <c r="B81" s="109"/>
      <c r="D81" s="110"/>
      <c r="E81" s="111"/>
      <c r="F81" s="110"/>
      <c r="I81" s="112"/>
      <c r="J81" s="112"/>
      <c r="M81" s="113"/>
      <c r="N81" s="113"/>
      <c r="O81" s="114"/>
      <c r="P81" s="114"/>
    </row>
    <row r="82" spans="2:16" s="108" customFormat="1" x14ac:dyDescent="0.2">
      <c r="B82" s="109"/>
      <c r="D82" s="110"/>
      <c r="E82" s="111"/>
      <c r="F82" s="110"/>
      <c r="I82" s="112"/>
      <c r="J82" s="112"/>
      <c r="M82" s="113"/>
      <c r="N82" s="113"/>
      <c r="O82" s="114"/>
      <c r="P82" s="114"/>
    </row>
    <row r="83" spans="2:16" s="108" customFormat="1" x14ac:dyDescent="0.2">
      <c r="B83" s="109"/>
      <c r="D83" s="110"/>
      <c r="E83" s="111"/>
      <c r="F83" s="110"/>
      <c r="I83" s="112"/>
      <c r="J83" s="112"/>
      <c r="M83" s="113"/>
      <c r="N83" s="113"/>
      <c r="O83" s="114"/>
      <c r="P83" s="114"/>
    </row>
    <row r="84" spans="2:16" s="108" customFormat="1" x14ac:dyDescent="0.2">
      <c r="B84" s="109"/>
      <c r="D84" s="110"/>
      <c r="E84" s="111"/>
      <c r="F84" s="110"/>
      <c r="I84" s="112"/>
      <c r="J84" s="112"/>
      <c r="M84" s="113"/>
      <c r="N84" s="113"/>
      <c r="O84" s="114"/>
      <c r="P84" s="114"/>
    </row>
    <row r="85" spans="2:16" s="108" customFormat="1" x14ac:dyDescent="0.2">
      <c r="B85" s="109"/>
      <c r="D85" s="110"/>
      <c r="E85" s="111"/>
      <c r="F85" s="110"/>
      <c r="I85" s="112"/>
      <c r="J85" s="112"/>
      <c r="M85" s="113"/>
      <c r="N85" s="113"/>
      <c r="O85" s="114"/>
      <c r="P85" s="114"/>
    </row>
    <row r="86" spans="2:16" s="108" customFormat="1" x14ac:dyDescent="0.2">
      <c r="B86" s="109"/>
      <c r="D86" s="110"/>
      <c r="E86" s="111"/>
      <c r="F86" s="110"/>
      <c r="I86" s="112"/>
      <c r="J86" s="112"/>
      <c r="M86" s="113"/>
      <c r="N86" s="113"/>
      <c r="O86" s="114"/>
      <c r="P86" s="114"/>
    </row>
    <row r="87" spans="2:16" s="108" customFormat="1" x14ac:dyDescent="0.2">
      <c r="B87" s="109"/>
      <c r="D87" s="110"/>
      <c r="E87" s="111"/>
      <c r="F87" s="110"/>
      <c r="I87" s="112"/>
      <c r="J87" s="112"/>
      <c r="M87" s="113"/>
      <c r="N87" s="113"/>
      <c r="O87" s="114"/>
      <c r="P87" s="114"/>
    </row>
    <row r="88" spans="2:16" s="108" customFormat="1" x14ac:dyDescent="0.2">
      <c r="B88" s="109"/>
      <c r="D88" s="110"/>
      <c r="E88" s="111"/>
      <c r="F88" s="110"/>
      <c r="I88" s="112"/>
      <c r="J88" s="112"/>
      <c r="M88" s="113"/>
      <c r="N88" s="113"/>
      <c r="O88" s="114"/>
      <c r="P88" s="114"/>
    </row>
    <row r="89" spans="2:16" s="108" customFormat="1" x14ac:dyDescent="0.2">
      <c r="B89" s="109"/>
      <c r="D89" s="110"/>
      <c r="E89" s="111"/>
      <c r="F89" s="110"/>
      <c r="I89" s="112"/>
      <c r="J89" s="112"/>
      <c r="M89" s="113"/>
      <c r="N89" s="113"/>
      <c r="O89" s="114"/>
      <c r="P89" s="114"/>
    </row>
    <row r="90" spans="2:16" s="108" customFormat="1" x14ac:dyDescent="0.2">
      <c r="B90" s="109"/>
      <c r="D90" s="110"/>
      <c r="E90" s="111"/>
      <c r="F90" s="110"/>
      <c r="I90" s="112"/>
      <c r="J90" s="112"/>
      <c r="M90" s="113"/>
      <c r="N90" s="113"/>
      <c r="O90" s="114"/>
      <c r="P90" s="114"/>
    </row>
    <row r="91" spans="2:16" s="108" customFormat="1" x14ac:dyDescent="0.2">
      <c r="B91" s="109"/>
      <c r="D91" s="110"/>
      <c r="E91" s="111"/>
      <c r="F91" s="110"/>
      <c r="I91" s="112"/>
      <c r="J91" s="112"/>
      <c r="M91" s="113"/>
      <c r="N91" s="113"/>
      <c r="O91" s="114"/>
      <c r="P91" s="114"/>
    </row>
    <row r="92" spans="2:16" s="108" customFormat="1" x14ac:dyDescent="0.2">
      <c r="B92" s="109"/>
      <c r="D92" s="110"/>
      <c r="E92" s="111"/>
      <c r="F92" s="110"/>
      <c r="I92" s="112"/>
      <c r="J92" s="112"/>
      <c r="M92" s="113"/>
      <c r="N92" s="113"/>
      <c r="O92" s="114"/>
      <c r="P92" s="114"/>
    </row>
    <row r="93" spans="2:16" s="108" customFormat="1" x14ac:dyDescent="0.2">
      <c r="B93" s="109"/>
      <c r="D93" s="110"/>
      <c r="E93" s="111"/>
      <c r="F93" s="110"/>
      <c r="I93" s="112"/>
      <c r="J93" s="112"/>
      <c r="M93" s="113"/>
      <c r="N93" s="113"/>
      <c r="O93" s="114"/>
      <c r="P93" s="114"/>
    </row>
    <row r="94" spans="2:16" s="108" customFormat="1" x14ac:dyDescent="0.2">
      <c r="B94" s="109"/>
      <c r="D94" s="110"/>
      <c r="E94" s="111"/>
      <c r="F94" s="110"/>
      <c r="I94" s="112"/>
      <c r="J94" s="112"/>
      <c r="M94" s="113"/>
      <c r="N94" s="113"/>
      <c r="O94" s="114"/>
      <c r="P94" s="114"/>
    </row>
    <row r="95" spans="2:16" s="108" customFormat="1" x14ac:dyDescent="0.2">
      <c r="B95" s="109"/>
      <c r="D95" s="110"/>
      <c r="E95" s="111"/>
      <c r="F95" s="110"/>
      <c r="I95" s="112"/>
      <c r="J95" s="112"/>
      <c r="M95" s="113"/>
      <c r="N95" s="113"/>
      <c r="O95" s="114"/>
      <c r="P95" s="114"/>
    </row>
    <row r="96" spans="2:16" s="108" customFormat="1" x14ac:dyDescent="0.2">
      <c r="B96" s="109"/>
      <c r="D96" s="110"/>
      <c r="E96" s="111"/>
      <c r="F96" s="110"/>
      <c r="I96" s="112"/>
      <c r="J96" s="112"/>
      <c r="M96" s="113"/>
      <c r="N96" s="113"/>
      <c r="O96" s="114"/>
      <c r="P96" s="114"/>
    </row>
    <row r="97" spans="2:16" s="108" customFormat="1" x14ac:dyDescent="0.2">
      <c r="B97" s="109"/>
      <c r="D97" s="110"/>
      <c r="E97" s="111"/>
      <c r="F97" s="110"/>
      <c r="I97" s="112"/>
      <c r="J97" s="112"/>
      <c r="M97" s="113"/>
      <c r="N97" s="113"/>
      <c r="O97" s="114"/>
      <c r="P97" s="114"/>
    </row>
    <row r="98" spans="2:16" s="108" customFormat="1" x14ac:dyDescent="0.2">
      <c r="B98" s="109"/>
      <c r="D98" s="110"/>
      <c r="E98" s="111"/>
      <c r="F98" s="110"/>
      <c r="I98" s="112"/>
      <c r="J98" s="112"/>
      <c r="M98" s="113"/>
      <c r="N98" s="113"/>
      <c r="O98" s="114"/>
      <c r="P98" s="114"/>
    </row>
    <row r="99" spans="2:16" s="108" customFormat="1" x14ac:dyDescent="0.2">
      <c r="B99" s="109"/>
      <c r="D99" s="110"/>
      <c r="E99" s="111"/>
      <c r="F99" s="110"/>
      <c r="I99" s="112"/>
      <c r="J99" s="112"/>
      <c r="M99" s="113"/>
      <c r="N99" s="113"/>
      <c r="O99" s="114"/>
      <c r="P99" s="114"/>
    </row>
    <row r="100" spans="2:16" s="108" customFormat="1" x14ac:dyDescent="0.2">
      <c r="B100" s="109"/>
      <c r="D100" s="110"/>
      <c r="E100" s="111"/>
      <c r="F100" s="110"/>
      <c r="I100" s="112"/>
      <c r="J100" s="112"/>
      <c r="M100" s="113"/>
      <c r="N100" s="113"/>
      <c r="O100" s="114"/>
      <c r="P100" s="114"/>
    </row>
    <row r="101" spans="2:16" s="108" customFormat="1" x14ac:dyDescent="0.2">
      <c r="B101" s="109"/>
      <c r="D101" s="110"/>
      <c r="E101" s="111"/>
      <c r="F101" s="110"/>
      <c r="I101" s="112"/>
      <c r="J101" s="112"/>
      <c r="M101" s="113"/>
      <c r="N101" s="113"/>
      <c r="O101" s="114"/>
      <c r="P101" s="114"/>
    </row>
    <row r="102" spans="2:16" s="108" customFormat="1" x14ac:dyDescent="0.2">
      <c r="B102" s="109"/>
      <c r="D102" s="110"/>
      <c r="E102" s="111"/>
      <c r="F102" s="110"/>
      <c r="I102" s="112"/>
      <c r="J102" s="112"/>
      <c r="M102" s="113"/>
      <c r="N102" s="113"/>
      <c r="O102" s="114"/>
      <c r="P102" s="114"/>
    </row>
    <row r="103" spans="2:16" s="108" customFormat="1" x14ac:dyDescent="0.2">
      <c r="B103" s="109"/>
      <c r="D103" s="110"/>
      <c r="E103" s="111"/>
      <c r="F103" s="110"/>
      <c r="I103" s="112"/>
      <c r="J103" s="112"/>
      <c r="M103" s="113"/>
      <c r="N103" s="113"/>
      <c r="O103" s="114"/>
      <c r="P103" s="114"/>
    </row>
    <row r="104" spans="2:16" s="108" customFormat="1" x14ac:dyDescent="0.2">
      <c r="B104" s="109"/>
      <c r="D104" s="110"/>
      <c r="E104" s="111"/>
      <c r="F104" s="110"/>
      <c r="I104" s="112"/>
      <c r="J104" s="112"/>
      <c r="M104" s="113"/>
      <c r="N104" s="113"/>
      <c r="O104" s="114"/>
      <c r="P104" s="114"/>
    </row>
    <row r="105" spans="2:16" s="108" customFormat="1" x14ac:dyDescent="0.2">
      <c r="B105" s="109"/>
      <c r="D105" s="110"/>
      <c r="E105" s="111"/>
      <c r="F105" s="110"/>
      <c r="I105" s="112"/>
      <c r="J105" s="112"/>
      <c r="M105" s="113"/>
      <c r="N105" s="113"/>
      <c r="O105" s="114"/>
      <c r="P105" s="114"/>
    </row>
    <row r="106" spans="2:16" s="108" customFormat="1" x14ac:dyDescent="0.2">
      <c r="B106" s="109"/>
      <c r="D106" s="110"/>
      <c r="E106" s="111"/>
      <c r="F106" s="110"/>
      <c r="I106" s="112"/>
      <c r="J106" s="112"/>
      <c r="M106" s="113"/>
      <c r="N106" s="113"/>
      <c r="O106" s="114"/>
      <c r="P106" s="114"/>
    </row>
    <row r="107" spans="2:16" s="108" customFormat="1" x14ac:dyDescent="0.2">
      <c r="B107" s="109"/>
      <c r="D107" s="110"/>
      <c r="E107" s="111"/>
      <c r="F107" s="110"/>
      <c r="I107" s="112"/>
      <c r="J107" s="112"/>
      <c r="M107" s="113"/>
      <c r="N107" s="113"/>
      <c r="O107" s="114"/>
      <c r="P107" s="114"/>
    </row>
    <row r="108" spans="2:16" s="108" customFormat="1" x14ac:dyDescent="0.2">
      <c r="B108" s="109"/>
      <c r="D108" s="110"/>
      <c r="E108" s="111"/>
      <c r="F108" s="110"/>
      <c r="I108" s="112"/>
      <c r="J108" s="112"/>
      <c r="M108" s="113"/>
      <c r="N108" s="113"/>
      <c r="O108" s="114"/>
      <c r="P108" s="114"/>
    </row>
    <row r="109" spans="2:16" s="108" customFormat="1" x14ac:dyDescent="0.2">
      <c r="B109" s="109"/>
      <c r="D109" s="110"/>
      <c r="E109" s="111"/>
      <c r="F109" s="110"/>
      <c r="I109" s="112"/>
      <c r="J109" s="112"/>
      <c r="M109" s="113"/>
      <c r="N109" s="113"/>
      <c r="O109" s="114"/>
      <c r="P109" s="114"/>
    </row>
    <row r="110" spans="2:16" s="108" customFormat="1" x14ac:dyDescent="0.2">
      <c r="B110" s="109"/>
      <c r="D110" s="110"/>
      <c r="E110" s="111"/>
      <c r="F110" s="110"/>
      <c r="I110" s="112"/>
      <c r="J110" s="112"/>
      <c r="M110" s="113"/>
      <c r="N110" s="113"/>
      <c r="O110" s="114"/>
      <c r="P110" s="114"/>
    </row>
    <row r="111" spans="2:16" s="108" customFormat="1" x14ac:dyDescent="0.2">
      <c r="B111" s="109"/>
      <c r="D111" s="110"/>
      <c r="E111" s="111"/>
      <c r="F111" s="110"/>
      <c r="I111" s="112"/>
      <c r="J111" s="112"/>
      <c r="M111" s="113"/>
      <c r="N111" s="113"/>
      <c r="O111" s="114"/>
      <c r="P111" s="114"/>
    </row>
    <row r="112" spans="2:16" s="108" customFormat="1" x14ac:dyDescent="0.2">
      <c r="B112" s="109"/>
      <c r="D112" s="110"/>
      <c r="E112" s="111"/>
      <c r="F112" s="110"/>
      <c r="I112" s="112"/>
      <c r="J112" s="112"/>
      <c r="M112" s="113"/>
      <c r="N112" s="113"/>
      <c r="O112" s="114"/>
      <c r="P112" s="114"/>
    </row>
    <row r="113" spans="2:16" s="108" customFormat="1" x14ac:dyDescent="0.2">
      <c r="B113" s="109"/>
      <c r="D113" s="110"/>
      <c r="E113" s="111"/>
      <c r="F113" s="110"/>
      <c r="I113" s="112"/>
      <c r="J113" s="112"/>
      <c r="M113" s="113"/>
      <c r="N113" s="113"/>
      <c r="O113" s="114"/>
      <c r="P113" s="114"/>
    </row>
    <row r="114" spans="2:16" s="108" customFormat="1" x14ac:dyDescent="0.2">
      <c r="B114" s="109"/>
      <c r="D114" s="110"/>
      <c r="E114" s="111"/>
      <c r="F114" s="110"/>
      <c r="I114" s="112"/>
      <c r="J114" s="112"/>
      <c r="M114" s="113"/>
      <c r="N114" s="113"/>
      <c r="O114" s="114"/>
      <c r="P114" s="114"/>
    </row>
    <row r="115" spans="2:16" s="108" customFormat="1" x14ac:dyDescent="0.2">
      <c r="B115" s="109"/>
      <c r="D115" s="110"/>
      <c r="E115" s="111"/>
      <c r="F115" s="110"/>
      <c r="I115" s="112"/>
      <c r="J115" s="112"/>
      <c r="M115" s="113"/>
      <c r="N115" s="113"/>
      <c r="O115" s="114"/>
      <c r="P115" s="114"/>
    </row>
    <row r="116" spans="2:16" s="108" customFormat="1" x14ac:dyDescent="0.2">
      <c r="B116" s="109"/>
      <c r="D116" s="110"/>
      <c r="E116" s="111"/>
      <c r="F116" s="110"/>
      <c r="I116" s="112"/>
      <c r="J116" s="112"/>
      <c r="M116" s="113"/>
      <c r="N116" s="113"/>
      <c r="O116" s="114"/>
      <c r="P116" s="114"/>
    </row>
    <row r="117" spans="2:16" s="108" customFormat="1" x14ac:dyDescent="0.2">
      <c r="B117" s="109"/>
      <c r="D117" s="110"/>
      <c r="E117" s="111"/>
      <c r="F117" s="110"/>
      <c r="I117" s="112"/>
      <c r="J117" s="112"/>
      <c r="M117" s="113"/>
      <c r="N117" s="113"/>
      <c r="O117" s="114"/>
      <c r="P117" s="114"/>
    </row>
    <row r="118" spans="2:16" s="108" customFormat="1" x14ac:dyDescent="0.2">
      <c r="B118" s="109"/>
      <c r="D118" s="110"/>
      <c r="E118" s="111"/>
      <c r="F118" s="110"/>
      <c r="I118" s="112"/>
      <c r="J118" s="112"/>
      <c r="M118" s="113"/>
      <c r="N118" s="113"/>
      <c r="O118" s="114"/>
      <c r="P118" s="114"/>
    </row>
    <row r="119" spans="2:16" s="108" customFormat="1" x14ac:dyDescent="0.2">
      <c r="B119" s="109"/>
      <c r="D119" s="110"/>
      <c r="E119" s="111"/>
      <c r="F119" s="110"/>
      <c r="I119" s="112"/>
      <c r="J119" s="112"/>
      <c r="M119" s="113"/>
      <c r="N119" s="113"/>
      <c r="O119" s="114"/>
      <c r="P119" s="114"/>
    </row>
    <row r="120" spans="2:16" s="108" customFormat="1" x14ac:dyDescent="0.2">
      <c r="B120" s="109"/>
      <c r="D120" s="110"/>
      <c r="E120" s="111"/>
      <c r="F120" s="110"/>
      <c r="I120" s="112"/>
      <c r="J120" s="112"/>
      <c r="M120" s="113"/>
      <c r="N120" s="113"/>
      <c r="O120" s="114"/>
      <c r="P120" s="114"/>
    </row>
    <row r="121" spans="2:16" s="108" customFormat="1" x14ac:dyDescent="0.2">
      <c r="B121" s="109"/>
      <c r="D121" s="110"/>
      <c r="E121" s="111"/>
      <c r="F121" s="110"/>
      <c r="I121" s="112"/>
      <c r="J121" s="112"/>
      <c r="M121" s="113"/>
      <c r="N121" s="113"/>
      <c r="O121" s="114"/>
      <c r="P121" s="114"/>
    </row>
    <row r="122" spans="2:16" s="108" customFormat="1" x14ac:dyDescent="0.2">
      <c r="B122" s="109"/>
      <c r="D122" s="110"/>
      <c r="E122" s="111"/>
      <c r="F122" s="110"/>
      <c r="I122" s="112"/>
      <c r="J122" s="112"/>
      <c r="M122" s="113"/>
      <c r="N122" s="113"/>
      <c r="O122" s="114"/>
      <c r="P122" s="114"/>
    </row>
    <row r="123" spans="2:16" s="108" customFormat="1" x14ac:dyDescent="0.2">
      <c r="B123" s="109"/>
      <c r="D123" s="110"/>
      <c r="E123" s="111"/>
      <c r="F123" s="110"/>
      <c r="I123" s="112"/>
      <c r="J123" s="112"/>
      <c r="M123" s="113"/>
      <c r="N123" s="113"/>
      <c r="O123" s="114"/>
      <c r="P123" s="114"/>
    </row>
    <row r="124" spans="2:16" s="108" customFormat="1" x14ac:dyDescent="0.2">
      <c r="B124" s="109"/>
      <c r="D124" s="110"/>
      <c r="E124" s="111"/>
      <c r="F124" s="110"/>
      <c r="I124" s="112"/>
      <c r="J124" s="112"/>
      <c r="M124" s="113"/>
      <c r="N124" s="113"/>
      <c r="O124" s="114"/>
      <c r="P124" s="114"/>
    </row>
    <row r="125" spans="2:16" s="108" customFormat="1" x14ac:dyDescent="0.2">
      <c r="B125" s="109"/>
      <c r="D125" s="110"/>
      <c r="E125" s="111"/>
      <c r="F125" s="110"/>
      <c r="I125" s="112"/>
      <c r="J125" s="112"/>
      <c r="M125" s="113"/>
      <c r="N125" s="113"/>
      <c r="O125" s="114"/>
      <c r="P125" s="114"/>
    </row>
    <row r="126" spans="2:16" s="108" customFormat="1" x14ac:dyDescent="0.2">
      <c r="B126" s="109"/>
      <c r="D126" s="110"/>
      <c r="E126" s="111"/>
      <c r="F126" s="110"/>
      <c r="I126" s="112"/>
      <c r="J126" s="112"/>
      <c r="M126" s="113"/>
      <c r="N126" s="113"/>
      <c r="O126" s="114"/>
      <c r="P126" s="114"/>
    </row>
    <row r="127" spans="2:16" s="108" customFormat="1" x14ac:dyDescent="0.2">
      <c r="B127" s="109"/>
      <c r="D127" s="110"/>
      <c r="E127" s="111"/>
      <c r="F127" s="110"/>
      <c r="I127" s="112"/>
      <c r="J127" s="112"/>
      <c r="M127" s="113"/>
      <c r="N127" s="113"/>
      <c r="O127" s="114"/>
      <c r="P127" s="114"/>
    </row>
    <row r="128" spans="2:16" s="108" customFormat="1" x14ac:dyDescent="0.2">
      <c r="B128" s="109"/>
      <c r="D128" s="110"/>
      <c r="E128" s="111"/>
      <c r="F128" s="110"/>
      <c r="I128" s="112"/>
      <c r="J128" s="112"/>
      <c r="M128" s="113"/>
      <c r="N128" s="113"/>
      <c r="O128" s="114"/>
      <c r="P128" s="114"/>
    </row>
    <row r="129" spans="2:16" s="108" customFormat="1" x14ac:dyDescent="0.2">
      <c r="B129" s="109"/>
      <c r="D129" s="110"/>
      <c r="E129" s="111"/>
      <c r="F129" s="110"/>
      <c r="I129" s="112"/>
      <c r="J129" s="112"/>
      <c r="M129" s="113"/>
      <c r="N129" s="113"/>
      <c r="O129" s="114"/>
      <c r="P129" s="114"/>
    </row>
    <row r="130" spans="2:16" s="108" customFormat="1" x14ac:dyDescent="0.2">
      <c r="B130" s="109"/>
      <c r="D130" s="110"/>
      <c r="E130" s="111"/>
      <c r="F130" s="110"/>
      <c r="I130" s="112"/>
      <c r="J130" s="112"/>
      <c r="M130" s="113"/>
      <c r="N130" s="113"/>
      <c r="O130" s="114"/>
      <c r="P130" s="114"/>
    </row>
    <row r="131" spans="2:16" s="108" customFormat="1" x14ac:dyDescent="0.2">
      <c r="B131" s="109"/>
      <c r="D131" s="110"/>
      <c r="E131" s="111"/>
      <c r="F131" s="110"/>
      <c r="I131" s="112"/>
      <c r="J131" s="112"/>
      <c r="M131" s="113"/>
      <c r="N131" s="113"/>
      <c r="O131" s="114"/>
      <c r="P131" s="114"/>
    </row>
    <row r="132" spans="2:16" s="108" customFormat="1" x14ac:dyDescent="0.2">
      <c r="B132" s="109"/>
      <c r="D132" s="110"/>
      <c r="E132" s="111"/>
      <c r="F132" s="110"/>
      <c r="I132" s="112"/>
      <c r="J132" s="112"/>
      <c r="M132" s="113"/>
      <c r="N132" s="113"/>
      <c r="O132" s="114"/>
      <c r="P132" s="114"/>
    </row>
    <row r="133" spans="2:16" s="108" customFormat="1" x14ac:dyDescent="0.2">
      <c r="B133" s="109"/>
      <c r="D133" s="110"/>
      <c r="E133" s="111"/>
      <c r="F133" s="110"/>
      <c r="I133" s="112"/>
      <c r="J133" s="112"/>
      <c r="M133" s="113"/>
      <c r="N133" s="113"/>
      <c r="O133" s="114"/>
      <c r="P133" s="114"/>
    </row>
    <row r="134" spans="2:16" s="108" customFormat="1" x14ac:dyDescent="0.2">
      <c r="B134" s="109"/>
      <c r="D134" s="110"/>
      <c r="E134" s="111"/>
      <c r="F134" s="110"/>
      <c r="I134" s="112"/>
      <c r="J134" s="112"/>
      <c r="M134" s="113"/>
      <c r="N134" s="113"/>
      <c r="O134" s="114"/>
      <c r="P134" s="114"/>
    </row>
    <row r="135" spans="2:16" s="108" customFormat="1" x14ac:dyDescent="0.2">
      <c r="B135" s="109"/>
      <c r="D135" s="110"/>
      <c r="E135" s="111"/>
      <c r="F135" s="110"/>
      <c r="I135" s="112"/>
      <c r="J135" s="112"/>
      <c r="M135" s="113"/>
      <c r="N135" s="113"/>
      <c r="O135" s="114"/>
      <c r="P135" s="114"/>
    </row>
    <row r="136" spans="2:16" s="108" customFormat="1" x14ac:dyDescent="0.2">
      <c r="B136" s="109"/>
      <c r="D136" s="110"/>
      <c r="E136" s="111"/>
      <c r="F136" s="110"/>
      <c r="I136" s="112"/>
      <c r="J136" s="112"/>
      <c r="M136" s="113"/>
      <c r="N136" s="113"/>
      <c r="O136" s="114"/>
      <c r="P136" s="114"/>
    </row>
    <row r="137" spans="2:16" s="108" customFormat="1" x14ac:dyDescent="0.2">
      <c r="B137" s="109"/>
      <c r="D137" s="110"/>
      <c r="E137" s="111"/>
      <c r="F137" s="110"/>
      <c r="I137" s="112"/>
      <c r="J137" s="112"/>
      <c r="M137" s="113"/>
      <c r="N137" s="113"/>
      <c r="O137" s="114"/>
      <c r="P137" s="114"/>
    </row>
    <row r="138" spans="2:16" s="108" customFormat="1" x14ac:dyDescent="0.2">
      <c r="B138" s="109"/>
      <c r="D138" s="110"/>
      <c r="E138" s="111"/>
      <c r="F138" s="110"/>
      <c r="I138" s="112"/>
      <c r="J138" s="112"/>
      <c r="M138" s="113"/>
      <c r="N138" s="113"/>
      <c r="O138" s="114"/>
      <c r="P138" s="114"/>
    </row>
    <row r="139" spans="2:16" s="108" customFormat="1" x14ac:dyDescent="0.2">
      <c r="B139" s="109"/>
      <c r="D139" s="110"/>
      <c r="E139" s="111"/>
      <c r="F139" s="110"/>
      <c r="I139" s="112"/>
      <c r="J139" s="112"/>
      <c r="M139" s="113"/>
      <c r="N139" s="113"/>
      <c r="O139" s="114"/>
      <c r="P139" s="114"/>
    </row>
    <row r="140" spans="2:16" s="108" customFormat="1" x14ac:dyDescent="0.2">
      <c r="B140" s="109"/>
      <c r="D140" s="110"/>
      <c r="E140" s="111"/>
      <c r="F140" s="110"/>
      <c r="I140" s="112"/>
      <c r="J140" s="112"/>
      <c r="M140" s="113"/>
      <c r="N140" s="113"/>
      <c r="O140" s="114"/>
      <c r="P140" s="114"/>
    </row>
    <row r="141" spans="2:16" s="108" customFormat="1" x14ac:dyDescent="0.2">
      <c r="B141" s="109"/>
      <c r="D141" s="110"/>
      <c r="E141" s="111"/>
      <c r="F141" s="110"/>
      <c r="I141" s="112"/>
      <c r="J141" s="112"/>
      <c r="M141" s="113"/>
      <c r="N141" s="113"/>
      <c r="O141" s="114"/>
      <c r="P141" s="114"/>
    </row>
    <row r="142" spans="2:16" s="108" customFormat="1" x14ac:dyDescent="0.2">
      <c r="B142" s="109"/>
      <c r="D142" s="110"/>
      <c r="E142" s="111"/>
      <c r="F142" s="110"/>
      <c r="I142" s="112"/>
      <c r="J142" s="112"/>
      <c r="M142" s="113"/>
      <c r="N142" s="113"/>
      <c r="O142" s="114"/>
      <c r="P142" s="114"/>
    </row>
    <row r="143" spans="2:16" s="108" customFormat="1" x14ac:dyDescent="0.2">
      <c r="B143" s="109"/>
      <c r="D143" s="110"/>
      <c r="E143" s="111"/>
      <c r="F143" s="110"/>
      <c r="I143" s="112"/>
      <c r="J143" s="112"/>
      <c r="M143" s="113"/>
      <c r="N143" s="113"/>
      <c r="O143" s="114"/>
      <c r="P143" s="114"/>
    </row>
    <row r="144" spans="2:16" s="108" customFormat="1" x14ac:dyDescent="0.2">
      <c r="B144" s="109"/>
      <c r="D144" s="110"/>
      <c r="E144" s="111"/>
      <c r="F144" s="110"/>
      <c r="I144" s="112"/>
      <c r="J144" s="112"/>
      <c r="M144" s="113"/>
      <c r="N144" s="113"/>
      <c r="O144" s="114"/>
      <c r="P144" s="114"/>
    </row>
    <row r="145" spans="2:16" s="108" customFormat="1" x14ac:dyDescent="0.2">
      <c r="B145" s="109"/>
      <c r="D145" s="110"/>
      <c r="E145" s="111"/>
      <c r="F145" s="110"/>
      <c r="I145" s="112"/>
      <c r="J145" s="112"/>
      <c r="M145" s="113"/>
      <c r="N145" s="113"/>
      <c r="O145" s="114"/>
      <c r="P145" s="114"/>
    </row>
    <row r="146" spans="2:16" s="108" customFormat="1" x14ac:dyDescent="0.2">
      <c r="B146" s="109"/>
      <c r="D146" s="110"/>
      <c r="E146" s="111"/>
      <c r="F146" s="110"/>
      <c r="I146" s="112"/>
      <c r="J146" s="112"/>
      <c r="M146" s="113"/>
      <c r="N146" s="113"/>
      <c r="O146" s="114"/>
      <c r="P146" s="114"/>
    </row>
    <row r="147" spans="2:16" s="108" customFormat="1" x14ac:dyDescent="0.2">
      <c r="B147" s="109"/>
      <c r="D147" s="110"/>
      <c r="E147" s="111"/>
      <c r="F147" s="110"/>
      <c r="I147" s="112"/>
      <c r="J147" s="112"/>
      <c r="M147" s="113"/>
      <c r="N147" s="113"/>
      <c r="O147" s="114"/>
      <c r="P147" s="114"/>
    </row>
    <row r="148" spans="2:16" s="108" customFormat="1" x14ac:dyDescent="0.2">
      <c r="B148" s="109"/>
      <c r="D148" s="110"/>
      <c r="E148" s="111"/>
      <c r="F148" s="110"/>
      <c r="I148" s="112"/>
      <c r="J148" s="112"/>
      <c r="M148" s="113"/>
      <c r="N148" s="113"/>
      <c r="O148" s="114"/>
      <c r="P148" s="114"/>
    </row>
    <row r="149" spans="2:16" s="108" customFormat="1" x14ac:dyDescent="0.2">
      <c r="B149" s="109"/>
      <c r="D149" s="110"/>
      <c r="E149" s="111"/>
      <c r="F149" s="110"/>
      <c r="I149" s="112"/>
      <c r="J149" s="112"/>
      <c r="M149" s="113"/>
      <c r="N149" s="113"/>
      <c r="O149" s="114"/>
      <c r="P149" s="114"/>
    </row>
    <row r="150" spans="2:16" s="108" customFormat="1" x14ac:dyDescent="0.2">
      <c r="B150" s="109"/>
      <c r="D150" s="110"/>
      <c r="E150" s="111"/>
      <c r="F150" s="110"/>
      <c r="I150" s="112"/>
      <c r="J150" s="112"/>
      <c r="M150" s="113"/>
      <c r="N150" s="113"/>
      <c r="O150" s="114"/>
      <c r="P150" s="114"/>
    </row>
    <row r="151" spans="2:16" s="108" customFormat="1" x14ac:dyDescent="0.2">
      <c r="B151" s="109"/>
      <c r="D151" s="110"/>
      <c r="E151" s="111"/>
      <c r="F151" s="110"/>
      <c r="I151" s="112"/>
      <c r="J151" s="112"/>
      <c r="M151" s="113"/>
      <c r="N151" s="113"/>
      <c r="O151" s="114"/>
      <c r="P151" s="114"/>
    </row>
    <row r="152" spans="2:16" s="108" customFormat="1" x14ac:dyDescent="0.2">
      <c r="B152" s="109"/>
      <c r="D152" s="110"/>
      <c r="E152" s="111"/>
      <c r="F152" s="110"/>
      <c r="I152" s="112"/>
      <c r="J152" s="112"/>
      <c r="M152" s="113"/>
      <c r="N152" s="113"/>
      <c r="O152" s="114"/>
      <c r="P152" s="114"/>
    </row>
    <row r="153" spans="2:16" s="108" customFormat="1" x14ac:dyDescent="0.2">
      <c r="B153" s="109"/>
      <c r="D153" s="110"/>
      <c r="E153" s="111"/>
      <c r="F153" s="110"/>
      <c r="I153" s="112"/>
      <c r="J153" s="112"/>
      <c r="M153" s="113"/>
      <c r="N153" s="113"/>
      <c r="O153" s="114"/>
      <c r="P153" s="114"/>
    </row>
    <row r="154" spans="2:16" s="108" customFormat="1" x14ac:dyDescent="0.2">
      <c r="B154" s="109"/>
      <c r="D154" s="110"/>
      <c r="E154" s="111"/>
      <c r="F154" s="110"/>
      <c r="I154" s="112"/>
      <c r="J154" s="112"/>
      <c r="M154" s="113"/>
      <c r="N154" s="113"/>
      <c r="O154" s="114"/>
      <c r="P154" s="114"/>
    </row>
    <row r="155" spans="2:16" s="108" customFormat="1" x14ac:dyDescent="0.2">
      <c r="B155" s="109"/>
      <c r="D155" s="110"/>
      <c r="E155" s="111"/>
      <c r="F155" s="110"/>
      <c r="I155" s="112"/>
      <c r="J155" s="112"/>
      <c r="M155" s="113"/>
      <c r="N155" s="113"/>
      <c r="O155" s="114"/>
      <c r="P155" s="114"/>
    </row>
    <row r="156" spans="2:16" s="108" customFormat="1" x14ac:dyDescent="0.2">
      <c r="B156" s="109"/>
      <c r="D156" s="110"/>
      <c r="E156" s="111"/>
      <c r="F156" s="110"/>
      <c r="I156" s="112"/>
      <c r="J156" s="112"/>
      <c r="M156" s="113"/>
      <c r="N156" s="113"/>
      <c r="O156" s="114"/>
      <c r="P156" s="114"/>
    </row>
    <row r="157" spans="2:16" s="108" customFormat="1" x14ac:dyDescent="0.2">
      <c r="B157" s="109"/>
      <c r="D157" s="110"/>
      <c r="E157" s="111"/>
      <c r="F157" s="110"/>
      <c r="I157" s="112"/>
      <c r="J157" s="112"/>
      <c r="M157" s="113"/>
      <c r="N157" s="113"/>
      <c r="O157" s="114"/>
      <c r="P157" s="114"/>
    </row>
    <row r="158" spans="2:16" s="108" customFormat="1" x14ac:dyDescent="0.2">
      <c r="B158" s="109"/>
      <c r="D158" s="110"/>
      <c r="E158" s="111"/>
      <c r="F158" s="110"/>
      <c r="I158" s="112"/>
      <c r="J158" s="112"/>
      <c r="M158" s="113"/>
      <c r="N158" s="113"/>
      <c r="O158" s="114"/>
      <c r="P158" s="114"/>
    </row>
    <row r="159" spans="2:16" s="108" customFormat="1" x14ac:dyDescent="0.2">
      <c r="B159" s="109"/>
      <c r="D159" s="110"/>
      <c r="E159" s="111"/>
      <c r="F159" s="110"/>
      <c r="I159" s="112"/>
      <c r="J159" s="112"/>
      <c r="M159" s="113"/>
      <c r="N159" s="113"/>
      <c r="O159" s="114"/>
      <c r="P159" s="114"/>
    </row>
    <row r="160" spans="2:16" s="108" customFormat="1" x14ac:dyDescent="0.2">
      <c r="B160" s="109"/>
      <c r="D160" s="110"/>
      <c r="E160" s="111"/>
      <c r="F160" s="110"/>
      <c r="I160" s="112"/>
      <c r="J160" s="112"/>
      <c r="M160" s="113"/>
      <c r="N160" s="113"/>
      <c r="O160" s="114"/>
      <c r="P160" s="114"/>
    </row>
    <row r="161" spans="2:16" s="108" customFormat="1" x14ac:dyDescent="0.2">
      <c r="B161" s="109"/>
      <c r="D161" s="110"/>
      <c r="E161" s="111"/>
      <c r="F161" s="110"/>
      <c r="I161" s="112"/>
      <c r="J161" s="112"/>
      <c r="M161" s="113"/>
      <c r="N161" s="113"/>
      <c r="O161" s="114"/>
      <c r="P161" s="114"/>
    </row>
    <row r="162" spans="2:16" s="108" customFormat="1" x14ac:dyDescent="0.2">
      <c r="B162" s="109"/>
      <c r="D162" s="110"/>
      <c r="E162" s="111"/>
      <c r="F162" s="110"/>
      <c r="I162" s="112"/>
      <c r="J162" s="112"/>
      <c r="M162" s="113"/>
      <c r="N162" s="113"/>
      <c r="O162" s="114"/>
      <c r="P162" s="114"/>
    </row>
    <row r="163" spans="2:16" s="108" customFormat="1" x14ac:dyDescent="0.2">
      <c r="B163" s="109"/>
      <c r="D163" s="110"/>
      <c r="E163" s="111"/>
      <c r="F163" s="110"/>
      <c r="I163" s="112"/>
      <c r="J163" s="112"/>
      <c r="M163" s="113"/>
      <c r="N163" s="113"/>
      <c r="O163" s="114"/>
      <c r="P163" s="114"/>
    </row>
    <row r="164" spans="2:16" s="108" customFormat="1" x14ac:dyDescent="0.2">
      <c r="B164" s="109"/>
      <c r="D164" s="110"/>
      <c r="E164" s="111"/>
      <c r="F164" s="110"/>
      <c r="I164" s="112"/>
      <c r="J164" s="112"/>
      <c r="M164" s="113"/>
      <c r="N164" s="113"/>
      <c r="O164" s="114"/>
      <c r="P164" s="114"/>
    </row>
    <row r="165" spans="2:16" s="108" customFormat="1" x14ac:dyDescent="0.2">
      <c r="B165" s="109"/>
      <c r="D165" s="110"/>
      <c r="E165" s="111"/>
      <c r="F165" s="110"/>
      <c r="I165" s="112"/>
      <c r="J165" s="112"/>
      <c r="M165" s="113"/>
      <c r="N165" s="113"/>
      <c r="O165" s="114"/>
      <c r="P165" s="114"/>
    </row>
    <row r="166" spans="2:16" s="108" customFormat="1" x14ac:dyDescent="0.2">
      <c r="B166" s="109"/>
      <c r="D166" s="110"/>
      <c r="E166" s="111"/>
      <c r="F166" s="110"/>
      <c r="I166" s="112"/>
      <c r="J166" s="112"/>
      <c r="M166" s="113"/>
      <c r="N166" s="113"/>
      <c r="O166" s="114"/>
      <c r="P166" s="114"/>
    </row>
    <row r="167" spans="2:16" s="108" customFormat="1" x14ac:dyDescent="0.2">
      <c r="B167" s="109"/>
      <c r="D167" s="110"/>
      <c r="E167" s="111"/>
      <c r="F167" s="110"/>
      <c r="I167" s="112"/>
      <c r="J167" s="112"/>
      <c r="M167" s="113"/>
      <c r="N167" s="113"/>
      <c r="O167" s="114"/>
      <c r="P167" s="114"/>
    </row>
    <row r="168" spans="2:16" s="108" customFormat="1" x14ac:dyDescent="0.2">
      <c r="B168" s="109"/>
      <c r="D168" s="110"/>
      <c r="E168" s="111"/>
      <c r="F168" s="110"/>
      <c r="I168" s="112"/>
      <c r="J168" s="112"/>
      <c r="M168" s="113"/>
      <c r="N168" s="113"/>
      <c r="O168" s="114"/>
      <c r="P168" s="114"/>
    </row>
    <row r="169" spans="2:16" s="108" customFormat="1" x14ac:dyDescent="0.2">
      <c r="B169" s="109"/>
      <c r="D169" s="110"/>
      <c r="E169" s="111"/>
      <c r="F169" s="110"/>
      <c r="I169" s="112"/>
      <c r="J169" s="112"/>
      <c r="M169" s="113"/>
      <c r="N169" s="113"/>
      <c r="O169" s="114"/>
      <c r="P169" s="114"/>
    </row>
    <row r="170" spans="2:16" s="108" customFormat="1" x14ac:dyDescent="0.2">
      <c r="B170" s="109"/>
      <c r="D170" s="110"/>
      <c r="E170" s="111"/>
      <c r="F170" s="110"/>
      <c r="I170" s="112"/>
      <c r="J170" s="112"/>
      <c r="M170" s="113"/>
      <c r="N170" s="113"/>
      <c r="O170" s="114"/>
      <c r="P170" s="114"/>
    </row>
    <row r="171" spans="2:16" s="108" customFormat="1" x14ac:dyDescent="0.2">
      <c r="B171" s="109"/>
      <c r="D171" s="110"/>
      <c r="E171" s="111"/>
      <c r="F171" s="110"/>
      <c r="I171" s="112"/>
      <c r="J171" s="112"/>
      <c r="M171" s="113"/>
      <c r="N171" s="113"/>
      <c r="O171" s="114"/>
      <c r="P171" s="114"/>
    </row>
    <row r="172" spans="2:16" s="108" customFormat="1" x14ac:dyDescent="0.2">
      <c r="B172" s="109"/>
      <c r="D172" s="110"/>
      <c r="E172" s="111"/>
      <c r="F172" s="110"/>
      <c r="I172" s="112"/>
      <c r="J172" s="112"/>
      <c r="M172" s="113"/>
      <c r="N172" s="113"/>
      <c r="O172" s="114"/>
      <c r="P172" s="114"/>
    </row>
    <row r="173" spans="2:16" s="108" customFormat="1" x14ac:dyDescent="0.2">
      <c r="B173" s="109"/>
      <c r="D173" s="110"/>
      <c r="E173" s="111"/>
      <c r="F173" s="110"/>
      <c r="I173" s="112"/>
      <c r="J173" s="112"/>
      <c r="M173" s="113"/>
      <c r="N173" s="113"/>
      <c r="O173" s="114"/>
      <c r="P173" s="114"/>
    </row>
    <row r="174" spans="2:16" s="108" customFormat="1" x14ac:dyDescent="0.2">
      <c r="B174" s="109"/>
      <c r="D174" s="110"/>
      <c r="E174" s="111"/>
      <c r="F174" s="110"/>
      <c r="I174" s="112"/>
      <c r="J174" s="112"/>
      <c r="M174" s="113"/>
      <c r="N174" s="113"/>
      <c r="O174" s="114"/>
      <c r="P174" s="114"/>
    </row>
    <row r="175" spans="2:16" s="108" customFormat="1" x14ac:dyDescent="0.2">
      <c r="B175" s="109"/>
      <c r="D175" s="110"/>
      <c r="E175" s="111"/>
      <c r="F175" s="110"/>
      <c r="I175" s="112"/>
      <c r="J175" s="112"/>
      <c r="M175" s="113"/>
      <c r="N175" s="113"/>
      <c r="O175" s="114"/>
      <c r="P175" s="114"/>
    </row>
    <row r="176" spans="2:16" s="108" customFormat="1" x14ac:dyDescent="0.2">
      <c r="B176" s="109"/>
      <c r="D176" s="110"/>
      <c r="E176" s="111"/>
      <c r="F176" s="110"/>
      <c r="I176" s="112"/>
      <c r="J176" s="112"/>
      <c r="M176" s="113"/>
      <c r="N176" s="113"/>
      <c r="O176" s="114"/>
      <c r="P176" s="114"/>
    </row>
    <row r="177" spans="2:16" s="108" customFormat="1" x14ac:dyDescent="0.2">
      <c r="B177" s="109"/>
      <c r="D177" s="110"/>
      <c r="E177" s="111"/>
      <c r="F177" s="110"/>
      <c r="I177" s="112"/>
      <c r="J177" s="112"/>
      <c r="M177" s="113"/>
      <c r="N177" s="113"/>
      <c r="O177" s="114"/>
      <c r="P177" s="114"/>
    </row>
    <row r="178" spans="2:16" s="108" customFormat="1" x14ac:dyDescent="0.2">
      <c r="B178" s="109"/>
      <c r="D178" s="110"/>
      <c r="E178" s="111"/>
      <c r="F178" s="110"/>
      <c r="I178" s="112"/>
      <c r="J178" s="112"/>
      <c r="M178" s="113"/>
      <c r="N178" s="113"/>
      <c r="O178" s="114"/>
      <c r="P178" s="114"/>
    </row>
    <row r="179" spans="2:16" s="108" customFormat="1" x14ac:dyDescent="0.2">
      <c r="B179" s="109"/>
      <c r="D179" s="110"/>
      <c r="E179" s="111"/>
      <c r="F179" s="110"/>
      <c r="I179" s="112"/>
      <c r="J179" s="112"/>
      <c r="M179" s="113"/>
      <c r="N179" s="113"/>
      <c r="O179" s="114"/>
      <c r="P179" s="114"/>
    </row>
    <row r="180" spans="2:16" s="108" customFormat="1" x14ac:dyDescent="0.2">
      <c r="B180" s="109"/>
      <c r="D180" s="110"/>
      <c r="E180" s="111"/>
      <c r="F180" s="110"/>
      <c r="I180" s="112"/>
      <c r="J180" s="112"/>
      <c r="M180" s="113"/>
      <c r="N180" s="113"/>
      <c r="O180" s="114"/>
      <c r="P180" s="114"/>
    </row>
    <row r="181" spans="2:16" s="108" customFormat="1" x14ac:dyDescent="0.2">
      <c r="B181" s="109"/>
      <c r="D181" s="110"/>
      <c r="E181" s="111"/>
      <c r="F181" s="110"/>
      <c r="I181" s="112"/>
      <c r="J181" s="112"/>
      <c r="M181" s="113"/>
      <c r="N181" s="113"/>
      <c r="O181" s="114"/>
      <c r="P181" s="114"/>
    </row>
    <row r="182" spans="2:16" s="108" customFormat="1" x14ac:dyDescent="0.2">
      <c r="B182" s="109"/>
      <c r="D182" s="110"/>
      <c r="E182" s="111"/>
      <c r="F182" s="110"/>
      <c r="I182" s="112"/>
      <c r="J182" s="112"/>
      <c r="M182" s="113"/>
      <c r="N182" s="113"/>
      <c r="O182" s="114"/>
      <c r="P182" s="114"/>
    </row>
    <row r="183" spans="2:16" s="108" customFormat="1" x14ac:dyDescent="0.2">
      <c r="B183" s="109"/>
      <c r="D183" s="110"/>
      <c r="E183" s="111"/>
      <c r="F183" s="110"/>
      <c r="I183" s="112"/>
      <c r="J183" s="112"/>
      <c r="M183" s="113"/>
      <c r="N183" s="113"/>
      <c r="O183" s="114"/>
      <c r="P183" s="114"/>
    </row>
    <row r="184" spans="2:16" s="108" customFormat="1" x14ac:dyDescent="0.2">
      <c r="B184" s="109"/>
      <c r="D184" s="110"/>
      <c r="E184" s="111"/>
      <c r="F184" s="110"/>
      <c r="I184" s="112"/>
      <c r="J184" s="112"/>
      <c r="M184" s="113"/>
      <c r="N184" s="113"/>
      <c r="O184" s="114"/>
      <c r="P184" s="114"/>
    </row>
    <row r="185" spans="2:16" s="108" customFormat="1" x14ac:dyDescent="0.2">
      <c r="B185" s="109"/>
      <c r="D185" s="110"/>
      <c r="E185" s="111"/>
      <c r="F185" s="110"/>
      <c r="I185" s="112"/>
      <c r="J185" s="112"/>
      <c r="M185" s="113"/>
      <c r="N185" s="113"/>
      <c r="O185" s="114"/>
      <c r="P185" s="114"/>
    </row>
    <row r="186" spans="2:16" s="108" customFormat="1" x14ac:dyDescent="0.2">
      <c r="B186" s="109"/>
      <c r="D186" s="110"/>
      <c r="E186" s="111"/>
      <c r="F186" s="110"/>
      <c r="I186" s="112"/>
      <c r="J186" s="112"/>
      <c r="M186" s="113"/>
      <c r="N186" s="113"/>
      <c r="O186" s="114"/>
      <c r="P186" s="114"/>
    </row>
    <row r="187" spans="2:16" s="108" customFormat="1" x14ac:dyDescent="0.2">
      <c r="B187" s="109"/>
      <c r="D187" s="110"/>
      <c r="E187" s="111"/>
      <c r="F187" s="110"/>
      <c r="I187" s="112"/>
      <c r="J187" s="112"/>
      <c r="M187" s="113"/>
      <c r="N187" s="113"/>
      <c r="O187" s="114"/>
      <c r="P187" s="114"/>
    </row>
    <row r="188" spans="2:16" s="108" customFormat="1" x14ac:dyDescent="0.2">
      <c r="B188" s="109"/>
      <c r="D188" s="110"/>
      <c r="E188" s="111"/>
      <c r="F188" s="110"/>
      <c r="I188" s="112"/>
      <c r="J188" s="112"/>
      <c r="M188" s="113"/>
      <c r="N188" s="113"/>
      <c r="O188" s="114"/>
      <c r="P188" s="114"/>
    </row>
    <row r="189" spans="2:16" s="108" customFormat="1" x14ac:dyDescent="0.2">
      <c r="B189" s="109"/>
      <c r="D189" s="110"/>
      <c r="E189" s="111"/>
      <c r="F189" s="110"/>
      <c r="I189" s="112"/>
      <c r="J189" s="112"/>
      <c r="M189" s="113"/>
      <c r="N189" s="113"/>
      <c r="O189" s="114"/>
      <c r="P189" s="114"/>
    </row>
    <row r="190" spans="2:16" s="108" customFormat="1" x14ac:dyDescent="0.2">
      <c r="B190" s="109"/>
      <c r="D190" s="110"/>
      <c r="E190" s="111"/>
      <c r="F190" s="110"/>
      <c r="I190" s="112"/>
      <c r="J190" s="112"/>
      <c r="M190" s="113"/>
      <c r="N190" s="113"/>
      <c r="O190" s="114"/>
      <c r="P190" s="114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workbookViewId="0">
      <selection activeCell="C12" sqref="C12"/>
    </sheetView>
  </sheetViews>
  <sheetFormatPr defaultRowHeight="12.75" x14ac:dyDescent="0.2"/>
  <cols>
    <col min="3" max="3" width="9.28515625" bestFit="1" customWidth="1"/>
  </cols>
  <sheetData>
    <row r="7" spans="1:9" x14ac:dyDescent="0.2">
      <c r="C7" s="80" t="s">
        <v>127</v>
      </c>
      <c r="D7" s="80" t="s">
        <v>129</v>
      </c>
      <c r="E7" s="80" t="s">
        <v>132</v>
      </c>
      <c r="F7" s="80" t="s">
        <v>130</v>
      </c>
      <c r="G7" s="80" t="s">
        <v>131</v>
      </c>
      <c r="H7" s="80"/>
      <c r="I7" s="80" t="s">
        <v>133</v>
      </c>
    </row>
    <row r="8" spans="1:9" x14ac:dyDescent="0.2">
      <c r="C8" s="80"/>
      <c r="D8" s="80"/>
      <c r="E8" s="84">
        <f>SUM(E9:E29)</f>
        <v>1</v>
      </c>
      <c r="F8" s="80"/>
      <c r="G8" s="85">
        <f>SUM(G9:G32)</f>
        <v>34.28</v>
      </c>
      <c r="H8" s="80"/>
      <c r="I8" s="80"/>
    </row>
    <row r="9" spans="1:9" x14ac:dyDescent="0.2">
      <c r="A9" s="80" t="s">
        <v>128</v>
      </c>
      <c r="C9" s="97">
        <v>119</v>
      </c>
      <c r="D9" s="81">
        <f>SUM(C9:C24)</f>
        <v>254.7</v>
      </c>
      <c r="E9" s="79">
        <f>C9/$D$9</f>
        <v>0.46721633294071457</v>
      </c>
      <c r="F9" s="81">
        <v>34.28</v>
      </c>
      <c r="G9" s="82">
        <f>E9*$F$9</f>
        <v>16.016175893207695</v>
      </c>
      <c r="I9" s="83">
        <f>F9/D9</f>
        <v>0.13458971338829998</v>
      </c>
    </row>
    <row r="10" spans="1:9" x14ac:dyDescent="0.2">
      <c r="C10" s="97">
        <v>119</v>
      </c>
      <c r="D10" s="78"/>
      <c r="E10" s="79">
        <f t="shared" ref="E10:E24" si="0">C10/$D$9</f>
        <v>0.46721633294071457</v>
      </c>
      <c r="G10" s="82">
        <f t="shared" ref="G10:G24" si="1">E10*$F$9</f>
        <v>16.016175893207695</v>
      </c>
      <c r="I10" s="30"/>
    </row>
    <row r="11" spans="1:9" x14ac:dyDescent="0.2">
      <c r="C11" s="97">
        <v>16.7</v>
      </c>
      <c r="D11" s="78"/>
      <c r="E11" s="79">
        <f t="shared" si="0"/>
        <v>6.5567334118570866E-2</v>
      </c>
      <c r="G11" s="82">
        <f t="shared" si="1"/>
        <v>2.2476482135846094</v>
      </c>
      <c r="I11" s="30"/>
    </row>
    <row r="12" spans="1:9" x14ac:dyDescent="0.2">
      <c r="C12" s="97">
        <v>0</v>
      </c>
      <c r="D12" s="78"/>
      <c r="E12" s="79">
        <f t="shared" si="0"/>
        <v>0</v>
      </c>
      <c r="G12" s="82">
        <f t="shared" si="1"/>
        <v>0</v>
      </c>
      <c r="I12" s="30"/>
    </row>
    <row r="13" spans="1:9" x14ac:dyDescent="0.2">
      <c r="C13" s="97">
        <v>0</v>
      </c>
      <c r="E13" s="79">
        <f t="shared" si="0"/>
        <v>0</v>
      </c>
      <c r="G13" s="82">
        <f t="shared" si="1"/>
        <v>0</v>
      </c>
    </row>
    <row r="14" spans="1:9" x14ac:dyDescent="0.2">
      <c r="C14" s="97"/>
      <c r="E14" s="79">
        <f t="shared" si="0"/>
        <v>0</v>
      </c>
      <c r="G14" s="82">
        <f t="shared" si="1"/>
        <v>0</v>
      </c>
    </row>
    <row r="15" spans="1:9" x14ac:dyDescent="0.2">
      <c r="C15" s="97"/>
      <c r="E15" s="79">
        <f t="shared" si="0"/>
        <v>0</v>
      </c>
      <c r="G15" s="82">
        <f t="shared" si="1"/>
        <v>0</v>
      </c>
    </row>
    <row r="16" spans="1:9" x14ac:dyDescent="0.2">
      <c r="C16" s="97"/>
      <c r="E16" s="79">
        <f t="shared" si="0"/>
        <v>0</v>
      </c>
      <c r="G16" s="82">
        <f>E16*$F$9</f>
        <v>0</v>
      </c>
    </row>
    <row r="17" spans="3:7" x14ac:dyDescent="0.2">
      <c r="C17" s="97"/>
      <c r="E17" s="79">
        <f t="shared" si="0"/>
        <v>0</v>
      </c>
      <c r="G17" s="82">
        <f t="shared" si="1"/>
        <v>0</v>
      </c>
    </row>
    <row r="18" spans="3:7" x14ac:dyDescent="0.2">
      <c r="C18" s="97"/>
      <c r="E18" s="79">
        <f t="shared" si="0"/>
        <v>0</v>
      </c>
      <c r="G18" s="82">
        <f t="shared" si="1"/>
        <v>0</v>
      </c>
    </row>
    <row r="19" spans="3:7" x14ac:dyDescent="0.2">
      <c r="C19" s="97"/>
      <c r="E19" s="79">
        <f t="shared" si="0"/>
        <v>0</v>
      </c>
      <c r="G19" s="82">
        <f t="shared" si="1"/>
        <v>0</v>
      </c>
    </row>
    <row r="20" spans="3:7" x14ac:dyDescent="0.2">
      <c r="C20" s="97"/>
      <c r="E20" s="79">
        <f t="shared" si="0"/>
        <v>0</v>
      </c>
      <c r="G20" s="82">
        <f t="shared" si="1"/>
        <v>0</v>
      </c>
    </row>
    <row r="21" spans="3:7" x14ac:dyDescent="0.2">
      <c r="C21" s="97"/>
      <c r="E21" s="79">
        <f t="shared" si="0"/>
        <v>0</v>
      </c>
      <c r="G21" s="82">
        <f t="shared" si="1"/>
        <v>0</v>
      </c>
    </row>
    <row r="22" spans="3:7" x14ac:dyDescent="0.2">
      <c r="C22" s="97"/>
      <c r="E22" s="79">
        <f t="shared" si="0"/>
        <v>0</v>
      </c>
      <c r="G22" s="82">
        <f t="shared" si="1"/>
        <v>0</v>
      </c>
    </row>
    <row r="23" spans="3:7" x14ac:dyDescent="0.2">
      <c r="C23" s="98"/>
      <c r="E23" s="79">
        <f t="shared" si="0"/>
        <v>0</v>
      </c>
      <c r="G23" s="82">
        <f t="shared" si="1"/>
        <v>0</v>
      </c>
    </row>
    <row r="24" spans="3:7" x14ac:dyDescent="0.2">
      <c r="C24" s="98"/>
      <c r="E24" s="79">
        <f t="shared" si="0"/>
        <v>0</v>
      </c>
      <c r="G24" s="8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4" sqref="D24"/>
    </sheetView>
  </sheetViews>
  <sheetFormatPr defaultRowHeight="12.75" x14ac:dyDescent="0.2"/>
  <sheetData>
    <row r="1" spans="1:6" x14ac:dyDescent="0.2">
      <c r="D1">
        <f>SUM(D2:D659)</f>
        <v>75.5</v>
      </c>
      <c r="F1">
        <f>D1*0.2</f>
        <v>15.100000000000001</v>
      </c>
    </row>
    <row r="2" spans="1:6" x14ac:dyDescent="0.2">
      <c r="A2" t="s">
        <v>211</v>
      </c>
    </row>
    <row r="3" spans="1:6" x14ac:dyDescent="0.2">
      <c r="B3">
        <v>338</v>
      </c>
      <c r="D3">
        <v>0.2</v>
      </c>
    </row>
    <row r="4" spans="1:6" x14ac:dyDescent="0.2">
      <c r="B4">
        <v>339</v>
      </c>
      <c r="D4">
        <v>0.2</v>
      </c>
    </row>
    <row r="5" spans="1:6" x14ac:dyDescent="0.2">
      <c r="B5">
        <v>340</v>
      </c>
      <c r="D5">
        <v>0.2</v>
      </c>
    </row>
    <row r="6" spans="1:6" x14ac:dyDescent="0.2">
      <c r="B6">
        <v>495</v>
      </c>
      <c r="D6">
        <v>0.2</v>
      </c>
    </row>
    <row r="7" spans="1:6" x14ac:dyDescent="0.2">
      <c r="B7">
        <v>504</v>
      </c>
      <c r="D7">
        <v>0.3</v>
      </c>
    </row>
    <row r="8" spans="1:6" x14ac:dyDescent="0.2">
      <c r="B8" t="s">
        <v>212</v>
      </c>
      <c r="D8">
        <v>0.2</v>
      </c>
    </row>
    <row r="9" spans="1:6" x14ac:dyDescent="0.2">
      <c r="B9" t="s">
        <v>213</v>
      </c>
      <c r="D9">
        <v>0.2</v>
      </c>
    </row>
    <row r="10" spans="1:6" x14ac:dyDescent="0.2">
      <c r="B10" t="s">
        <v>214</v>
      </c>
      <c r="D10">
        <v>0.35</v>
      </c>
    </row>
    <row r="11" spans="1:6" x14ac:dyDescent="0.2">
      <c r="B11">
        <v>526</v>
      </c>
      <c r="D11">
        <v>0.2</v>
      </c>
    </row>
    <row r="12" spans="1:6" x14ac:dyDescent="0.2">
      <c r="B12">
        <v>417</v>
      </c>
      <c r="D12">
        <v>0.2</v>
      </c>
    </row>
    <row r="13" spans="1:6" x14ac:dyDescent="0.2">
      <c r="B13">
        <v>315</v>
      </c>
      <c r="D13">
        <v>1.75</v>
      </c>
    </row>
    <row r="15" spans="1:6" x14ac:dyDescent="0.2">
      <c r="A15" t="s">
        <v>215</v>
      </c>
    </row>
    <row r="16" spans="1:6" x14ac:dyDescent="0.2">
      <c r="B16">
        <v>346</v>
      </c>
      <c r="D16">
        <v>0.25</v>
      </c>
    </row>
    <row r="17" spans="1:4" x14ac:dyDescent="0.2">
      <c r="B17">
        <v>358</v>
      </c>
      <c r="D17">
        <v>0.35</v>
      </c>
    </row>
    <row r="18" spans="1:4" x14ac:dyDescent="0.2">
      <c r="B18">
        <v>359</v>
      </c>
      <c r="D18">
        <v>0.35</v>
      </c>
    </row>
    <row r="20" spans="1:4" x14ac:dyDescent="0.2">
      <c r="A20" t="s">
        <v>163</v>
      </c>
      <c r="B20">
        <v>98</v>
      </c>
      <c r="D20">
        <v>0.8</v>
      </c>
    </row>
    <row r="22" spans="1:4" x14ac:dyDescent="0.2">
      <c r="D22">
        <v>62.75</v>
      </c>
    </row>
    <row r="23" spans="1:4" x14ac:dyDescent="0.2">
      <c r="D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Dados</vt:lpstr>
      <vt:lpstr>Evol</vt:lpstr>
      <vt:lpstr>Sheet1</vt:lpstr>
      <vt:lpstr>Sheet2</vt:lpstr>
      <vt:lpstr>Sheet3</vt:lpstr>
      <vt:lpstr>Excel_BuiltIn__FilterDatabase_1_1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Shinho</dc:creator>
  <cp:lastModifiedBy>Alexef</cp:lastModifiedBy>
  <dcterms:created xsi:type="dcterms:W3CDTF">2009-10-16T07:39:23Z</dcterms:created>
  <dcterms:modified xsi:type="dcterms:W3CDTF">2013-11-12T00:37:24Z</dcterms:modified>
</cp:coreProperties>
</file>