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esktop\"/>
    </mc:Choice>
  </mc:AlternateContent>
  <bookViews>
    <workbookView xWindow="2640" yWindow="0" windowWidth="27480" windowHeight="1302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1" i="1"/>
  <c r="K45" i="1"/>
  <c r="C57" i="1"/>
  <c r="C51" i="1"/>
  <c r="C45" i="1"/>
  <c r="G66" i="1"/>
  <c r="H66" i="1" s="1"/>
  <c r="G65" i="1"/>
  <c r="H65" i="1" s="1"/>
  <c r="G64" i="1"/>
  <c r="H64" i="1" s="1"/>
  <c r="G63" i="1"/>
  <c r="H63" i="1" s="1"/>
  <c r="G37" i="1"/>
  <c r="J37" i="1" s="1"/>
  <c r="G36" i="1"/>
  <c r="J36" i="1" s="1"/>
  <c r="G35" i="1"/>
  <c r="J35" i="1" s="1"/>
  <c r="G34" i="1"/>
  <c r="J34" i="1" s="1"/>
  <c r="G6" i="1"/>
  <c r="I6" i="1" s="1"/>
  <c r="C44" i="1" l="1"/>
  <c r="C50" i="1" s="1"/>
  <c r="C56" i="1" s="1"/>
  <c r="K44" i="1" s="1"/>
  <c r="K50" i="1" s="1"/>
  <c r="K56" i="1" s="1"/>
  <c r="J66" i="1"/>
  <c r="C42" i="1"/>
  <c r="C48" i="1" s="1"/>
  <c r="C54" i="1" s="1"/>
  <c r="K42" i="1" s="1"/>
  <c r="K48" i="1" s="1"/>
  <c r="K54" i="1" s="1"/>
  <c r="J64" i="1"/>
  <c r="C72" i="1"/>
  <c r="I64" i="1"/>
  <c r="I65" i="1"/>
  <c r="J65" i="1"/>
  <c r="I66" i="1"/>
  <c r="C74" i="1"/>
  <c r="J63" i="1"/>
  <c r="I63" i="1"/>
  <c r="C71" i="1"/>
  <c r="C77" i="1" s="1"/>
  <c r="C83" i="1" s="1"/>
  <c r="K71" i="1" s="1"/>
  <c r="K77" i="1" s="1"/>
  <c r="K83" i="1" s="1"/>
  <c r="C73" i="1"/>
  <c r="H34" i="1"/>
  <c r="H35" i="1"/>
  <c r="H36" i="1"/>
  <c r="H37" i="1"/>
  <c r="I34" i="1"/>
  <c r="I35" i="1"/>
  <c r="I36" i="1"/>
  <c r="I37" i="1"/>
  <c r="C43" i="1"/>
  <c r="C49" i="1" s="1"/>
  <c r="C55" i="1" s="1"/>
  <c r="K43" i="1" s="1"/>
  <c r="K49" i="1" s="1"/>
  <c r="K55" i="1" s="1"/>
  <c r="J6" i="1"/>
  <c r="G9" i="1"/>
  <c r="G8" i="1"/>
  <c r="G7" i="1"/>
  <c r="C14" i="1"/>
  <c r="C20" i="1" s="1"/>
  <c r="C26" i="1" s="1"/>
  <c r="K14" i="1" s="1"/>
  <c r="K20" i="1" s="1"/>
  <c r="K26" i="1" s="1"/>
  <c r="C80" i="1" l="1"/>
  <c r="C86" i="1" s="1"/>
  <c r="K74" i="1" s="1"/>
  <c r="K80" i="1" s="1"/>
  <c r="K86" i="1" s="1"/>
  <c r="C78" i="1"/>
  <c r="C84" i="1" s="1"/>
  <c r="K72" i="1" s="1"/>
  <c r="K78" i="1" s="1"/>
  <c r="K84" i="1" s="1"/>
  <c r="C79" i="1"/>
  <c r="C85" i="1" s="1"/>
  <c r="K73" i="1" s="1"/>
  <c r="K79" i="1" s="1"/>
  <c r="K85" i="1" s="1"/>
  <c r="J9" i="1"/>
  <c r="I9" i="1"/>
  <c r="C17" i="1"/>
  <c r="C23" i="1" s="1"/>
  <c r="C29" i="1" s="1"/>
  <c r="K17" i="1" s="1"/>
  <c r="K23" i="1" s="1"/>
  <c r="K29" i="1" s="1"/>
  <c r="C15" i="1"/>
  <c r="C21" i="1" s="1"/>
  <c r="C27" i="1" s="1"/>
  <c r="K15" i="1" s="1"/>
  <c r="K21" i="1" s="1"/>
  <c r="K27" i="1" s="1"/>
  <c r="J7" i="1"/>
  <c r="I7" i="1"/>
  <c r="J8" i="1"/>
  <c r="I8" i="1"/>
  <c r="C16" i="1"/>
  <c r="C22" i="1" s="1"/>
  <c r="C28" i="1" s="1"/>
  <c r="K16" i="1" s="1"/>
  <c r="K22" i="1" s="1"/>
  <c r="K28" i="1" s="1"/>
  <c r="H8" i="1"/>
  <c r="H6" i="1"/>
  <c r="H7" i="1"/>
  <c r="H9" i="1"/>
</calcChain>
</file>

<file path=xl/sharedStrings.xml><?xml version="1.0" encoding="utf-8"?>
<sst xmlns="http://schemas.openxmlformats.org/spreadsheetml/2006/main" count="309" uniqueCount="48">
  <si>
    <t>German Volume Training [GVT] Spreadsheet</t>
  </si>
  <si>
    <t>Exercise</t>
  </si>
  <si>
    <t>Sets</t>
  </si>
  <si>
    <t>Reps</t>
  </si>
  <si>
    <t>Tempo</t>
  </si>
  <si>
    <t>Rest Interval</t>
  </si>
  <si>
    <t>1RM</t>
  </si>
  <si>
    <t>6RM</t>
  </si>
  <si>
    <t>Weight</t>
  </si>
  <si>
    <t>Reps&lt;12</t>
  </si>
  <si>
    <t>Day 1</t>
  </si>
  <si>
    <t>A1</t>
  </si>
  <si>
    <t>A2</t>
  </si>
  <si>
    <t>B1</t>
  </si>
  <si>
    <t>B2</t>
  </si>
  <si>
    <t xml:space="preserve"> Chest &amp; Back</t>
  </si>
  <si>
    <t>Dumbbell Flyes</t>
  </si>
  <si>
    <t>Barbell Rows</t>
  </si>
  <si>
    <t>Legs &amp; Abs</t>
  </si>
  <si>
    <t>Day 2</t>
  </si>
  <si>
    <t>Weight to use</t>
  </si>
  <si>
    <t>Seconds</t>
  </si>
  <si>
    <t>40x0</t>
  </si>
  <si>
    <t>Lying Leg Curls</t>
  </si>
  <si>
    <t>Barbell Squats</t>
  </si>
  <si>
    <t>Calf Raises</t>
  </si>
  <si>
    <t>Day 4</t>
  </si>
  <si>
    <t>Week 1</t>
  </si>
  <si>
    <t>Week 2</t>
  </si>
  <si>
    <t>Week 3</t>
  </si>
  <si>
    <t>10 RM</t>
  </si>
  <si>
    <t>12 RM</t>
  </si>
  <si>
    <t>Week 4</t>
  </si>
  <si>
    <t>Week 5</t>
  </si>
  <si>
    <t>Week 6</t>
  </si>
  <si>
    <t>Lat Pulldowns</t>
  </si>
  <si>
    <t>Weighted Situps</t>
  </si>
  <si>
    <t>Arms &amp; Shoulders</t>
  </si>
  <si>
    <t>Shoulder Press</t>
  </si>
  <si>
    <t>Barbell Curls</t>
  </si>
  <si>
    <t>Lateral Raises</t>
  </si>
  <si>
    <t>Day 3</t>
  </si>
  <si>
    <t>Rest</t>
  </si>
  <si>
    <t>Day 5</t>
  </si>
  <si>
    <t>20x0</t>
  </si>
  <si>
    <t xml:space="preserve">Formulas are set for 5%  increments each week. Starting values based on 55% of your one rep max. </t>
  </si>
  <si>
    <t>Bench Press</t>
  </si>
  <si>
    <t>Skullcrushers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</si>
</sst>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ijaya"/>
      <family val="2"/>
    </font>
    <font>
      <sz val="12"/>
      <color theme="1"/>
      <name val="Calibri"/>
      <family val="2"/>
      <scheme val="minor"/>
    </font>
    <font>
      <sz val="20"/>
      <color theme="1"/>
      <name val="Andalus"/>
      <family val="1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26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14" fillId="7" borderId="19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6" fillId="0" borderId="0" xfId="0" applyFont="1" applyFill="1"/>
    <xf numFmtId="0" fontId="8" fillId="0" borderId="0" xfId="0" applyFont="1"/>
    <xf numFmtId="0" fontId="0" fillId="0" borderId="0" xfId="0" applyFill="1"/>
    <xf numFmtId="0" fontId="0" fillId="0" borderId="0" xfId="0" applyFont="1" applyFill="1"/>
    <xf numFmtId="0" fontId="7" fillId="0" borderId="0" xfId="0" applyFont="1" applyFill="1"/>
    <xf numFmtId="0" fontId="5" fillId="5" borderId="2" xfId="3" applyFont="1" applyFill="1"/>
    <xf numFmtId="0" fontId="5" fillId="0" borderId="2" xfId="3" applyFont="1" applyFill="1"/>
    <xf numFmtId="0" fontId="12" fillId="0" borderId="1" xfId="1" applyFont="1" applyFill="1"/>
    <xf numFmtId="0" fontId="9" fillId="0" borderId="0" xfId="0" applyFont="1" applyFill="1"/>
    <xf numFmtId="0" fontId="11" fillId="0" borderId="0" xfId="0" applyFont="1" applyFill="1"/>
    <xf numFmtId="0" fontId="13" fillId="0" borderId="0" xfId="0" applyFont="1" applyBorder="1" applyAlignment="1">
      <alignment horizontal="center"/>
    </xf>
    <xf numFmtId="0" fontId="0" fillId="0" borderId="2" xfId="3" applyFont="1" applyFill="1"/>
    <xf numFmtId="0" fontId="0" fillId="6" borderId="4" xfId="0" applyFont="1" applyFill="1" applyBorder="1" applyAlignment="1">
      <alignment horizontal="center"/>
    </xf>
    <xf numFmtId="0" fontId="4" fillId="0" borderId="2" xfId="3" applyFont="1" applyFill="1"/>
    <xf numFmtId="0" fontId="0" fillId="0" borderId="5" xfId="0" applyBorder="1"/>
    <xf numFmtId="0" fontId="0" fillId="6" borderId="6" xfId="0" applyFont="1" applyFill="1" applyBorder="1" applyAlignment="1">
      <alignment horizontal="center"/>
    </xf>
    <xf numFmtId="0" fontId="1" fillId="4" borderId="4" xfId="4" applyFont="1" applyBorder="1"/>
    <xf numFmtId="0" fontId="7" fillId="0" borderId="5" xfId="0" applyFont="1" applyFill="1" applyBorder="1"/>
    <xf numFmtId="0" fontId="11" fillId="0" borderId="5" xfId="0" applyFont="1" applyFill="1" applyBorder="1"/>
    <xf numFmtId="0" fontId="5" fillId="0" borderId="8" xfId="0" applyFont="1" applyBorder="1"/>
    <xf numFmtId="0" fontId="9" fillId="0" borderId="5" xfId="0" applyFont="1" applyFill="1" applyBorder="1"/>
    <xf numFmtId="0" fontId="10" fillId="0" borderId="9" xfId="0" applyFont="1" applyFill="1" applyBorder="1"/>
    <xf numFmtId="0" fontId="0" fillId="0" borderId="7" xfId="0" applyFill="1" applyBorder="1"/>
    <xf numFmtId="0" fontId="0" fillId="0" borderId="10" xfId="0" applyBorder="1"/>
    <xf numFmtId="0" fontId="10" fillId="0" borderId="4" xfId="0" applyFont="1" applyFill="1" applyBorder="1"/>
    <xf numFmtId="0" fontId="0" fillId="0" borderId="9" xfId="0" applyFont="1" applyBorder="1"/>
    <xf numFmtId="0" fontId="0" fillId="0" borderId="7" xfId="0" applyBorder="1"/>
    <xf numFmtId="0" fontId="0" fillId="0" borderId="11" xfId="0" applyFont="1" applyBorder="1"/>
    <xf numFmtId="0" fontId="0" fillId="0" borderId="12" xfId="0" applyFont="1" applyBorder="1"/>
    <xf numFmtId="0" fontId="0" fillId="0" borderId="14" xfId="0" applyBorder="1"/>
    <xf numFmtId="0" fontId="0" fillId="0" borderId="0" xfId="0" applyBorder="1"/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8" xfId="0" applyFont="1" applyBorder="1" applyAlignment="1"/>
    <xf numFmtId="0" fontId="5" fillId="0" borderId="15" xfId="0" applyFont="1" applyBorder="1" applyAlignment="1"/>
    <xf numFmtId="0" fontId="5" fillId="0" borderId="17" xfId="0" applyFont="1" applyBorder="1" applyAlignment="1"/>
    <xf numFmtId="0" fontId="3" fillId="2" borderId="14" xfId="2" applyBorder="1" applyAlignment="1"/>
    <xf numFmtId="0" fontId="3" fillId="2" borderId="13" xfId="2" applyBorder="1" applyAlignment="1"/>
    <xf numFmtId="0" fontId="0" fillId="0" borderId="13" xfId="0" applyBorder="1" applyAlignment="1"/>
    <xf numFmtId="0" fontId="3" fillId="2" borderId="6" xfId="2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0" xfId="0" applyFont="1" applyBorder="1" applyAlignment="1"/>
    <xf numFmtId="0" fontId="5" fillId="0" borderId="7" xfId="0" applyFont="1" applyBorder="1" applyAlignment="1"/>
    <xf numFmtId="0" fontId="3" fillId="2" borderId="5" xfId="2" applyBorder="1" applyAlignment="1"/>
    <xf numFmtId="0" fontId="3" fillId="2" borderId="9" xfId="2" applyBorder="1" applyAlignment="1"/>
    <xf numFmtId="0" fontId="0" fillId="8" borderId="4" xfId="0" applyFill="1" applyBorder="1" applyAlignment="1"/>
    <xf numFmtId="0" fontId="0" fillId="8" borderId="4" xfId="0" applyFill="1" applyBorder="1"/>
    <xf numFmtId="0" fontId="0" fillId="8" borderId="13" xfId="0" applyFill="1" applyBorder="1" applyAlignment="1"/>
    <xf numFmtId="0" fontId="0" fillId="0" borderId="0" xfId="0" applyFill="1" applyBorder="1"/>
    <xf numFmtId="0" fontId="5" fillId="0" borderId="4" xfId="0" applyFont="1" applyBorder="1" applyAlignment="1">
      <alignment horizontal="center"/>
    </xf>
    <xf numFmtId="0" fontId="0" fillId="0" borderId="20" xfId="0" applyBorder="1"/>
    <xf numFmtId="0" fontId="0" fillId="0" borderId="18" xfId="0" applyBorder="1"/>
    <xf numFmtId="0" fontId="9" fillId="0" borderId="4" xfId="0" applyFont="1" applyFill="1" applyBorder="1"/>
    <xf numFmtId="0" fontId="14" fillId="7" borderId="21" xfId="5" applyBorder="1"/>
    <xf numFmtId="0" fontId="14" fillId="7" borderId="22" xfId="5" applyBorder="1"/>
    <xf numFmtId="0" fontId="14" fillId="7" borderId="23" xfId="5" applyBorder="1"/>
    <xf numFmtId="0" fontId="9" fillId="0" borderId="0" xfId="0" applyFont="1" applyFill="1" applyBorder="1"/>
    <xf numFmtId="0" fontId="10" fillId="0" borderId="13" xfId="0" applyFont="1" applyFill="1" applyBorder="1"/>
    <xf numFmtId="0" fontId="9" fillId="0" borderId="24" xfId="0" applyFont="1" applyFill="1" applyBorder="1"/>
    <xf numFmtId="0" fontId="0" fillId="8" borderId="4" xfId="0" applyFill="1" applyBorder="1" applyAlignment="1">
      <alignment horizontal="center"/>
    </xf>
    <xf numFmtId="0" fontId="0" fillId="8" borderId="13" xfId="0" applyFill="1" applyBorder="1" applyAlignment="1">
      <alignment horizontal="center"/>
    </xf>
  </cellXfs>
  <cellStyles count="6">
    <cellStyle name="Good" xfId="2" builtinId="26"/>
    <cellStyle name="Heading 1" xfId="1" builtinId="16"/>
    <cellStyle name="Input" xfId="5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etallic">
  <a:themeElements>
    <a:clrScheme name="Blue Template-Template">
      <a:dk1>
        <a:srgbClr val="000000"/>
      </a:dk1>
      <a:lt1>
        <a:srgbClr val="FFFFFF"/>
      </a:lt1>
      <a:dk2>
        <a:srgbClr val="050595"/>
      </a:dk2>
      <a:lt2>
        <a:srgbClr val="FFFF99"/>
      </a:lt2>
      <a:accent1>
        <a:srgbClr val="FFC000"/>
      </a:accent1>
      <a:accent2>
        <a:srgbClr val="3497AE"/>
      </a:accent2>
      <a:accent3>
        <a:srgbClr val="DF8045"/>
      </a:accent3>
      <a:accent4>
        <a:srgbClr val="7DCC2E"/>
      </a:accent4>
      <a:accent5>
        <a:srgbClr val="FF9929"/>
      </a:accent5>
      <a:accent6>
        <a:srgbClr val="7D3DA1"/>
      </a:accent6>
      <a:hlink>
        <a:srgbClr val="F3EB4F"/>
      </a:hlink>
      <a:folHlink>
        <a:srgbClr val="7DDDFF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</a:spPr>
      <a:bodyPr vert="horz" wrap="square" lIns="91436" tIns="45718" rIns="91436" bIns="45718" numCol="1" rtlCol="0" anchor="ctr" anchorCtr="0" compatLnSpc="1">
        <a:prstTxWarp prst="textNoShape">
          <a:avLst/>
        </a:prstTxWarp>
      </a:bodyPr>
      <a:lstStyle>
        <a:defPPr algn="ctr" defTabSz="914099" fontAlgn="base">
          <a:spcBef>
            <a:spcPct val="0"/>
          </a:spcBef>
          <a:spcAft>
            <a:spcPct val="0"/>
          </a:spcAft>
          <a:defRPr sz="2300" dirty="0" smtClean="0">
            <a:solidFill>
              <a:srgbClr val="FFFFFF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Segoe" pitchFamily="34" charset="0"/>
          </a:defRPr>
        </a:defPPr>
      </a:lstStyle>
      <a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abSelected="1" zoomScaleNormal="100" workbookViewId="0">
      <selection activeCell="V19" sqref="V19"/>
    </sheetView>
  </sheetViews>
  <sheetFormatPr defaultRowHeight="15" x14ac:dyDescent="0.25"/>
  <cols>
    <col min="2" max="2" width="10.42578125" customWidth="1"/>
    <col min="5" max="5" width="9.28515625" customWidth="1"/>
    <col min="6" max="6" width="14.28515625" customWidth="1"/>
    <col min="7" max="7" width="11" customWidth="1"/>
  </cols>
  <sheetData>
    <row r="1" spans="1:31" ht="34.5" thickBot="1" x14ac:dyDescent="0.5500000000000000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2"/>
      <c r="L1" s="2"/>
    </row>
    <row r="2" spans="1:31" ht="34.5" thickTop="1" x14ac:dyDescent="0.75">
      <c r="A2" s="3"/>
      <c r="D2" s="25"/>
      <c r="E2" s="25"/>
      <c r="F2" s="25"/>
      <c r="N2" s="32"/>
      <c r="O2" s="62" t="s">
        <v>45</v>
      </c>
      <c r="P2" s="63"/>
      <c r="Q2" s="63"/>
      <c r="R2" s="63"/>
      <c r="S2" s="63"/>
      <c r="T2" s="63"/>
      <c r="U2" s="63"/>
      <c r="V2" s="63"/>
      <c r="W2" s="63"/>
      <c r="X2" s="64"/>
    </row>
    <row r="3" spans="1:31" x14ac:dyDescent="0.25">
      <c r="A3" s="4"/>
      <c r="B3" s="4"/>
      <c r="C3" s="24"/>
      <c r="D3" s="26" t="s">
        <v>10</v>
      </c>
      <c r="E3" s="22"/>
      <c r="F3" s="23" t="s">
        <v>15</v>
      </c>
      <c r="G3" s="10"/>
      <c r="H3" s="10"/>
      <c r="I3" s="10"/>
      <c r="J3" s="10"/>
      <c r="K3" s="4"/>
      <c r="L3" s="4"/>
      <c r="M3" s="4"/>
      <c r="N3" s="4"/>
      <c r="P3" s="32"/>
      <c r="Q3" s="57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31" ht="15.75" x14ac:dyDescent="0.25">
      <c r="A4" s="4"/>
      <c r="B4" s="6"/>
      <c r="C4" s="19"/>
      <c r="D4" s="20"/>
      <c r="E4" s="20"/>
      <c r="F4" s="20"/>
      <c r="G4" s="11"/>
      <c r="H4" s="11"/>
      <c r="I4" s="11"/>
      <c r="J4" s="10"/>
      <c r="L4" s="32"/>
      <c r="M4" s="32"/>
      <c r="N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x14ac:dyDescent="0.25">
      <c r="A5" s="5"/>
      <c r="B5" s="27"/>
      <c r="C5" s="1" t="s">
        <v>1</v>
      </c>
      <c r="D5" s="21"/>
      <c r="E5" s="12" t="s">
        <v>8</v>
      </c>
      <c r="F5" s="12" t="s">
        <v>9</v>
      </c>
      <c r="G5" s="58" t="s">
        <v>6</v>
      </c>
      <c r="H5" s="58" t="s">
        <v>7</v>
      </c>
      <c r="I5" s="58" t="s">
        <v>30</v>
      </c>
      <c r="J5" s="58" t="s">
        <v>31</v>
      </c>
      <c r="L5" s="32"/>
      <c r="M5" s="32"/>
      <c r="N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x14ac:dyDescent="0.25">
      <c r="A6" s="28"/>
      <c r="B6" s="30" t="s">
        <v>11</v>
      </c>
      <c r="C6" s="7" t="s">
        <v>46</v>
      </c>
      <c r="D6" s="13"/>
      <c r="E6" s="14">
        <v>405</v>
      </c>
      <c r="F6" s="17">
        <v>5</v>
      </c>
      <c r="G6" s="18">
        <f>(E6)/(1.0278-(0.0278*F6))</f>
        <v>455.67056705670564</v>
      </c>
      <c r="H6" s="18">
        <f>G6*(1.0278-(0.0278*6))</f>
        <v>392.33235823582356</v>
      </c>
      <c r="I6" s="18">
        <f>G6*0.75</f>
        <v>341.7529252925292</v>
      </c>
      <c r="J6" s="18">
        <f>G6*0.65</f>
        <v>296.18586858685865</v>
      </c>
      <c r="L6" s="32"/>
      <c r="M6" s="32"/>
      <c r="N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x14ac:dyDescent="0.25">
      <c r="A7" s="28"/>
      <c r="B7" s="30" t="s">
        <v>12</v>
      </c>
      <c r="C7" s="7" t="s">
        <v>35</v>
      </c>
      <c r="D7" s="8"/>
      <c r="E7" s="14">
        <v>210</v>
      </c>
      <c r="F7" s="17">
        <v>5</v>
      </c>
      <c r="G7" s="18">
        <f>(E7)/(1.0278-(0.0278*F7))</f>
        <v>236.27362736273628</v>
      </c>
      <c r="H7" s="18">
        <f>G7*(1.0278-(0.0278*6))</f>
        <v>203.43159315931592</v>
      </c>
      <c r="I7" s="18">
        <f>G7*0.75</f>
        <v>177.2052205220522</v>
      </c>
      <c r="J7" s="18">
        <f>G7*0.65</f>
        <v>153.57785778577858</v>
      </c>
      <c r="L7" s="32"/>
      <c r="M7" s="32"/>
      <c r="N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x14ac:dyDescent="0.25">
      <c r="A8" s="28"/>
      <c r="B8" s="30" t="s">
        <v>13</v>
      </c>
      <c r="C8" s="7" t="s">
        <v>16</v>
      </c>
      <c r="D8" s="15"/>
      <c r="E8" s="14">
        <v>80</v>
      </c>
      <c r="F8" s="17">
        <v>5</v>
      </c>
      <c r="G8" s="18">
        <f>(E8)/(1.0278-(0.0278*F8))</f>
        <v>90.009000900090001</v>
      </c>
      <c r="H8" s="18">
        <f>G8*(1.0278-(0.0278*6))</f>
        <v>77.497749774977493</v>
      </c>
      <c r="I8" s="18">
        <f>G8*0.75</f>
        <v>67.506750675067508</v>
      </c>
      <c r="J8" s="18">
        <f>G8*0.65</f>
        <v>58.505850585058504</v>
      </c>
      <c r="L8" s="32"/>
      <c r="M8" s="32"/>
      <c r="N8" s="32"/>
      <c r="O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x14ac:dyDescent="0.25">
      <c r="A9" s="28"/>
      <c r="B9" s="29" t="s">
        <v>14</v>
      </c>
      <c r="C9" s="7" t="s">
        <v>17</v>
      </c>
      <c r="D9" s="8"/>
      <c r="E9" s="14">
        <v>185</v>
      </c>
      <c r="F9" s="17">
        <v>5</v>
      </c>
      <c r="G9" s="18">
        <f>(E9)/(1.0278-(0.0278*F9))</f>
        <v>208.14581458145813</v>
      </c>
      <c r="H9" s="18">
        <f>G9*(1.0278-(0.0278*6))</f>
        <v>179.21354635463544</v>
      </c>
      <c r="I9" s="18">
        <f>G9*0.75</f>
        <v>156.10936093609359</v>
      </c>
      <c r="J9" s="18">
        <f>G9*0.65</f>
        <v>135.2947794779478</v>
      </c>
      <c r="M9" s="32"/>
      <c r="N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x14ac:dyDescent="0.25">
      <c r="M10" s="32"/>
      <c r="N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x14ac:dyDescent="0.25">
      <c r="M11" s="32"/>
      <c r="N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x14ac:dyDescent="0.25">
      <c r="C12" s="16"/>
      <c r="D12" s="16"/>
      <c r="E12" s="16"/>
      <c r="F12" s="68" t="s">
        <v>27</v>
      </c>
      <c r="G12" s="16"/>
      <c r="H12" s="16"/>
      <c r="I12" s="16"/>
      <c r="K12" s="16"/>
      <c r="L12" s="16"/>
      <c r="M12" s="16"/>
      <c r="N12" s="55" t="s">
        <v>32</v>
      </c>
      <c r="O12" s="16"/>
      <c r="P12" s="16"/>
      <c r="Q12" s="16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x14ac:dyDescent="0.25">
      <c r="B13" s="28"/>
      <c r="C13" s="41" t="s">
        <v>20</v>
      </c>
      <c r="D13" s="42"/>
      <c r="E13" s="43" t="s">
        <v>2</v>
      </c>
      <c r="F13" s="36" t="s">
        <v>3</v>
      </c>
      <c r="G13" s="43" t="s">
        <v>4</v>
      </c>
      <c r="H13" s="41" t="s">
        <v>5</v>
      </c>
      <c r="I13" s="42"/>
      <c r="J13" s="59"/>
      <c r="K13" s="41" t="s">
        <v>20</v>
      </c>
      <c r="L13" s="42"/>
      <c r="M13" s="43" t="s">
        <v>2</v>
      </c>
      <c r="N13" s="42" t="s">
        <v>3</v>
      </c>
      <c r="O13" s="43" t="s">
        <v>4</v>
      </c>
      <c r="P13" s="41" t="s">
        <v>5</v>
      </c>
      <c r="Q13" s="4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x14ac:dyDescent="0.25">
      <c r="B14" s="30" t="s">
        <v>11</v>
      </c>
      <c r="C14" s="44">
        <f>G6*0.55</f>
        <v>250.61881188118812</v>
      </c>
      <c r="D14" s="45"/>
      <c r="E14" s="37">
        <v>10</v>
      </c>
      <c r="F14" s="37">
        <v>10</v>
      </c>
      <c r="G14" s="34" t="s">
        <v>22</v>
      </c>
      <c r="H14" s="38">
        <v>90</v>
      </c>
      <c r="I14" s="34" t="s">
        <v>21</v>
      </c>
      <c r="J14" s="59"/>
      <c r="K14" s="44">
        <f>C26+(C26*0.05)</f>
        <v>290.12260210396039</v>
      </c>
      <c r="L14" s="45"/>
      <c r="M14" s="37">
        <v>10</v>
      </c>
      <c r="N14" s="37">
        <v>10</v>
      </c>
      <c r="O14" s="34" t="s">
        <v>22</v>
      </c>
      <c r="P14" s="38">
        <v>90</v>
      </c>
      <c r="Q14" s="34" t="s">
        <v>21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x14ac:dyDescent="0.25">
      <c r="B15" s="30" t="s">
        <v>12</v>
      </c>
      <c r="C15" s="44">
        <f>G7*0.55</f>
        <v>129.95049504950495</v>
      </c>
      <c r="D15" s="45"/>
      <c r="E15" s="37">
        <v>10</v>
      </c>
      <c r="F15" s="37">
        <v>10</v>
      </c>
      <c r="G15" s="34" t="s">
        <v>22</v>
      </c>
      <c r="H15" s="38">
        <v>90</v>
      </c>
      <c r="I15" s="34" t="s">
        <v>21</v>
      </c>
      <c r="J15" s="59"/>
      <c r="K15" s="44">
        <f>C27+(C27*0.05)</f>
        <v>150.43394183168314</v>
      </c>
      <c r="L15" s="45"/>
      <c r="M15" s="37">
        <v>10</v>
      </c>
      <c r="N15" s="37">
        <v>10</v>
      </c>
      <c r="O15" s="34" t="s">
        <v>22</v>
      </c>
      <c r="P15" s="38">
        <v>90</v>
      </c>
      <c r="Q15" s="34" t="s">
        <v>21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x14ac:dyDescent="0.25">
      <c r="B16" s="30" t="s">
        <v>13</v>
      </c>
      <c r="C16" s="44">
        <f>G8*0.55</f>
        <v>49.504950495049506</v>
      </c>
      <c r="D16" s="45"/>
      <c r="E16" s="37">
        <v>3</v>
      </c>
      <c r="F16" s="37">
        <v>12</v>
      </c>
      <c r="G16" s="34">
        <v>3020</v>
      </c>
      <c r="H16" s="38">
        <v>60</v>
      </c>
      <c r="I16" s="34" t="s">
        <v>21</v>
      </c>
      <c r="J16" s="59"/>
      <c r="K16" s="44">
        <f>C28+(C28*0.05)</f>
        <v>60.091707920792082</v>
      </c>
      <c r="L16" s="45"/>
      <c r="M16" s="37">
        <v>3</v>
      </c>
      <c r="N16" s="37">
        <v>12</v>
      </c>
      <c r="O16" s="34">
        <v>3020</v>
      </c>
      <c r="P16" s="38">
        <v>60</v>
      </c>
      <c r="Q16" s="34" t="s">
        <v>21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2:31" x14ac:dyDescent="0.25">
      <c r="B17" s="29" t="s">
        <v>14</v>
      </c>
      <c r="C17" s="47">
        <f>G9*0.55</f>
        <v>114.48019801980197</v>
      </c>
      <c r="D17" s="45"/>
      <c r="E17" s="39">
        <v>3</v>
      </c>
      <c r="F17" s="39">
        <v>12</v>
      </c>
      <c r="G17" s="35">
        <v>3020</v>
      </c>
      <c r="H17" s="40">
        <v>60</v>
      </c>
      <c r="I17" s="35" t="s">
        <v>21</v>
      </c>
      <c r="K17" s="47">
        <f>C29+(C29*0.05)</f>
        <v>132.52513923267327</v>
      </c>
      <c r="L17" s="45"/>
      <c r="M17" s="39">
        <v>3</v>
      </c>
      <c r="N17" s="39">
        <v>12</v>
      </c>
      <c r="O17" s="35">
        <v>3020</v>
      </c>
      <c r="P17" s="40">
        <v>60</v>
      </c>
      <c r="Q17" s="35" t="s">
        <v>21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2:31" x14ac:dyDescent="0.25">
      <c r="B18" s="32"/>
      <c r="C18" s="48"/>
      <c r="D18" s="48"/>
      <c r="E18" s="46"/>
      <c r="F18" s="69" t="s">
        <v>28</v>
      </c>
      <c r="G18" s="49"/>
      <c r="H18" s="49"/>
      <c r="I18" s="49"/>
      <c r="K18" s="48"/>
      <c r="L18" s="48"/>
      <c r="M18" s="46"/>
      <c r="N18" s="56" t="s">
        <v>33</v>
      </c>
      <c r="O18" s="49"/>
      <c r="P18" s="49"/>
      <c r="Q18" s="49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2:31" x14ac:dyDescent="0.25">
      <c r="B19" s="28"/>
      <c r="C19" s="50" t="s">
        <v>20</v>
      </c>
      <c r="D19" s="51"/>
      <c r="E19" s="43" t="s">
        <v>2</v>
      </c>
      <c r="F19" s="36" t="s">
        <v>3</v>
      </c>
      <c r="G19" s="43" t="s">
        <v>4</v>
      </c>
      <c r="H19" s="41" t="s">
        <v>5</v>
      </c>
      <c r="I19" s="42"/>
      <c r="J19" s="59"/>
      <c r="K19" s="50" t="s">
        <v>20</v>
      </c>
      <c r="L19" s="51"/>
      <c r="M19" s="43" t="s">
        <v>2</v>
      </c>
      <c r="N19" s="42" t="s">
        <v>3</v>
      </c>
      <c r="O19" s="43" t="s">
        <v>4</v>
      </c>
      <c r="P19" s="41" t="s">
        <v>5</v>
      </c>
      <c r="Q19" s="4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s="30" t="s">
        <v>11</v>
      </c>
      <c r="C20" s="44">
        <f>C14+(C14*0.05)</f>
        <v>263.14975247524751</v>
      </c>
      <c r="D20" s="45"/>
      <c r="E20" s="37">
        <v>10</v>
      </c>
      <c r="F20" s="37">
        <v>10</v>
      </c>
      <c r="G20" s="34" t="s">
        <v>22</v>
      </c>
      <c r="H20" s="38">
        <v>90</v>
      </c>
      <c r="I20" s="34" t="s">
        <v>21</v>
      </c>
      <c r="J20" s="59"/>
      <c r="K20" s="44">
        <f>K14+(K14*0.05)</f>
        <v>304.62873220915839</v>
      </c>
      <c r="L20" s="45"/>
      <c r="M20" s="37">
        <v>10</v>
      </c>
      <c r="N20" s="37">
        <v>10</v>
      </c>
      <c r="O20" s="34" t="s">
        <v>22</v>
      </c>
      <c r="P20" s="38">
        <v>90</v>
      </c>
      <c r="Q20" s="34" t="s">
        <v>21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2:31" x14ac:dyDescent="0.25">
      <c r="B21" s="30" t="s">
        <v>12</v>
      </c>
      <c r="C21" s="44">
        <f>C15+(C15*0.05)</f>
        <v>136.44801980198019</v>
      </c>
      <c r="D21" s="45"/>
      <c r="E21" s="37">
        <v>10</v>
      </c>
      <c r="F21" s="37">
        <v>10</v>
      </c>
      <c r="G21" s="34" t="s">
        <v>22</v>
      </c>
      <c r="H21" s="38">
        <v>90</v>
      </c>
      <c r="I21" s="34" t="s">
        <v>21</v>
      </c>
      <c r="J21" s="59"/>
      <c r="K21" s="44">
        <f>K15+(K15*0.05)</f>
        <v>157.95563892326729</v>
      </c>
      <c r="L21" s="45"/>
      <c r="M21" s="37">
        <v>10</v>
      </c>
      <c r="N21" s="37">
        <v>10</v>
      </c>
      <c r="O21" s="34" t="s">
        <v>22</v>
      </c>
      <c r="P21" s="38">
        <v>90</v>
      </c>
      <c r="Q21" s="34" t="s">
        <v>21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2:31" x14ac:dyDescent="0.25">
      <c r="B22" s="30" t="s">
        <v>13</v>
      </c>
      <c r="C22" s="44">
        <f>C16+5</f>
        <v>54.504950495049506</v>
      </c>
      <c r="D22" s="45"/>
      <c r="E22" s="37">
        <v>3</v>
      </c>
      <c r="F22" s="37">
        <v>12</v>
      </c>
      <c r="G22" s="34">
        <v>3020</v>
      </c>
      <c r="H22" s="38">
        <v>60</v>
      </c>
      <c r="I22" s="34" t="s">
        <v>21</v>
      </c>
      <c r="J22" s="59"/>
      <c r="K22" s="44">
        <f>K16+(K16*0.05)</f>
        <v>63.096293316831684</v>
      </c>
      <c r="L22" s="45"/>
      <c r="M22" s="37">
        <v>3</v>
      </c>
      <c r="N22" s="37">
        <v>12</v>
      </c>
      <c r="O22" s="34">
        <v>3020</v>
      </c>
      <c r="P22" s="38">
        <v>60</v>
      </c>
      <c r="Q22" s="34" t="s">
        <v>21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2:31" x14ac:dyDescent="0.25">
      <c r="B23" s="29" t="s">
        <v>14</v>
      </c>
      <c r="C23" s="52">
        <f>C17+(C17*0.05)</f>
        <v>120.20420792079207</v>
      </c>
      <c r="D23" s="53"/>
      <c r="E23" s="39">
        <v>3</v>
      </c>
      <c r="F23" s="39">
        <v>12</v>
      </c>
      <c r="G23" s="35">
        <v>3020</v>
      </c>
      <c r="H23" s="40">
        <v>60</v>
      </c>
      <c r="I23" s="35" t="s">
        <v>21</v>
      </c>
      <c r="J23" s="59"/>
      <c r="K23" s="52">
        <f>K17+(K17*0.05)</f>
        <v>139.15139619430693</v>
      </c>
      <c r="L23" s="53"/>
      <c r="M23" s="39">
        <v>3</v>
      </c>
      <c r="N23" s="39">
        <v>12</v>
      </c>
      <c r="O23" s="35">
        <v>3020</v>
      </c>
      <c r="P23" s="40">
        <v>60</v>
      </c>
      <c r="Q23" s="35" t="s">
        <v>21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2:31" x14ac:dyDescent="0.25">
      <c r="C24" s="49"/>
      <c r="D24" s="49"/>
      <c r="E24" s="46"/>
      <c r="F24" s="68" t="s">
        <v>29</v>
      </c>
      <c r="G24" s="49"/>
      <c r="H24" s="49"/>
      <c r="I24" s="49"/>
      <c r="K24" s="49"/>
      <c r="L24" s="49"/>
      <c r="M24" s="46"/>
      <c r="N24" s="54" t="s">
        <v>34</v>
      </c>
      <c r="O24" s="49"/>
      <c r="P24" s="49"/>
      <c r="Q24" s="49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2:31" x14ac:dyDescent="0.25">
      <c r="B25" s="28"/>
      <c r="C25" s="41" t="s">
        <v>20</v>
      </c>
      <c r="D25" s="42"/>
      <c r="E25" s="43" t="s">
        <v>2</v>
      </c>
      <c r="F25" s="36" t="s">
        <v>3</v>
      </c>
      <c r="G25" s="43" t="s">
        <v>4</v>
      </c>
      <c r="H25" s="41" t="s">
        <v>5</v>
      </c>
      <c r="I25" s="42"/>
      <c r="J25" s="59"/>
      <c r="K25" s="41" t="s">
        <v>20</v>
      </c>
      <c r="L25" s="42"/>
      <c r="M25" s="43" t="s">
        <v>2</v>
      </c>
      <c r="N25" s="42" t="s">
        <v>3</v>
      </c>
      <c r="O25" s="43" t="s">
        <v>4</v>
      </c>
      <c r="P25" s="41" t="s">
        <v>5</v>
      </c>
      <c r="Q25" s="4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2:31" x14ac:dyDescent="0.25">
      <c r="B26" s="30" t="s">
        <v>11</v>
      </c>
      <c r="C26" s="44">
        <f>C20+(C20*0.05)</f>
        <v>276.3072400990099</v>
      </c>
      <c r="D26" s="45"/>
      <c r="E26" s="37">
        <v>10</v>
      </c>
      <c r="F26" s="37">
        <v>10</v>
      </c>
      <c r="G26" s="34" t="s">
        <v>22</v>
      </c>
      <c r="H26" s="38">
        <v>90</v>
      </c>
      <c r="I26" s="34" t="s">
        <v>21</v>
      </c>
      <c r="J26" s="59"/>
      <c r="K26" s="44">
        <f>K20+(K20*0.05)</f>
        <v>319.86016881961632</v>
      </c>
      <c r="L26" s="45"/>
      <c r="M26" s="37">
        <v>10</v>
      </c>
      <c r="N26" s="37">
        <v>10</v>
      </c>
      <c r="O26" s="34" t="s">
        <v>22</v>
      </c>
      <c r="P26" s="38">
        <v>90</v>
      </c>
      <c r="Q26" s="34" t="s">
        <v>21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2:31" x14ac:dyDescent="0.25">
      <c r="B27" s="30" t="s">
        <v>12</v>
      </c>
      <c r="C27" s="44">
        <f>C21+(C21*0.05)</f>
        <v>143.27042079207919</v>
      </c>
      <c r="D27" s="45"/>
      <c r="E27" s="37">
        <v>10</v>
      </c>
      <c r="F27" s="37">
        <v>10</v>
      </c>
      <c r="G27" s="34" t="s">
        <v>22</v>
      </c>
      <c r="H27" s="38">
        <v>90</v>
      </c>
      <c r="I27" s="34" t="s">
        <v>21</v>
      </c>
      <c r="J27" s="59"/>
      <c r="K27" s="44">
        <f>K21+(K21*0.05)</f>
        <v>165.85342086943066</v>
      </c>
      <c r="L27" s="45"/>
      <c r="M27" s="37">
        <v>10</v>
      </c>
      <c r="N27" s="37">
        <v>10</v>
      </c>
      <c r="O27" s="34" t="s">
        <v>22</v>
      </c>
      <c r="P27" s="38">
        <v>90</v>
      </c>
      <c r="Q27" s="34" t="s">
        <v>21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2:31" x14ac:dyDescent="0.25">
      <c r="B28" s="30" t="s">
        <v>13</v>
      </c>
      <c r="C28" s="44">
        <f>C22+(C22*0.05)</f>
        <v>57.230198019801982</v>
      </c>
      <c r="D28" s="45"/>
      <c r="E28" s="37">
        <v>3</v>
      </c>
      <c r="F28" s="37">
        <v>12</v>
      </c>
      <c r="G28" s="34">
        <v>3020</v>
      </c>
      <c r="H28" s="38">
        <v>60</v>
      </c>
      <c r="I28" s="34" t="s">
        <v>21</v>
      </c>
      <c r="J28" s="59"/>
      <c r="K28" s="44">
        <f>K22+(K22*0.05)</f>
        <v>66.251107982673261</v>
      </c>
      <c r="L28" s="45"/>
      <c r="M28" s="37">
        <v>3</v>
      </c>
      <c r="N28" s="37">
        <v>12</v>
      </c>
      <c r="O28" s="34">
        <v>3020</v>
      </c>
      <c r="P28" s="38">
        <v>60</v>
      </c>
      <c r="Q28" s="34" t="s">
        <v>21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2:31" x14ac:dyDescent="0.25">
      <c r="B29" s="29" t="s">
        <v>14</v>
      </c>
      <c r="C29" s="52">
        <f>C23+(C23*0.05)</f>
        <v>126.21441831683168</v>
      </c>
      <c r="D29" s="53"/>
      <c r="E29" s="39">
        <v>3</v>
      </c>
      <c r="F29" s="39">
        <v>12</v>
      </c>
      <c r="G29" s="35">
        <v>3020</v>
      </c>
      <c r="H29" s="40">
        <v>60</v>
      </c>
      <c r="I29" s="35" t="s">
        <v>21</v>
      </c>
      <c r="J29" s="59"/>
      <c r="K29" s="52">
        <f>K23+(K23*0.05)</f>
        <v>146.10896600402228</v>
      </c>
      <c r="L29" s="53"/>
      <c r="M29" s="39">
        <v>3</v>
      </c>
      <c r="N29" s="39">
        <v>12</v>
      </c>
      <c r="O29" s="35">
        <v>3020</v>
      </c>
      <c r="P29" s="40">
        <v>60</v>
      </c>
      <c r="Q29" s="35" t="s">
        <v>21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2:31" x14ac:dyDescent="0.25">
      <c r="E30" s="31"/>
      <c r="F30" s="31"/>
      <c r="P30" s="60"/>
    </row>
    <row r="31" spans="2:31" x14ac:dyDescent="0.25">
      <c r="B31" s="4"/>
      <c r="C31" s="24"/>
      <c r="D31" s="26" t="s">
        <v>19</v>
      </c>
      <c r="E31" s="22"/>
      <c r="F31" s="23" t="s">
        <v>18</v>
      </c>
      <c r="G31" s="10"/>
      <c r="H31" s="10"/>
      <c r="I31" s="10"/>
      <c r="J31" s="10"/>
      <c r="K31" s="4"/>
      <c r="L31" s="4"/>
      <c r="M31" s="4"/>
      <c r="N31" s="4"/>
      <c r="P31" s="32"/>
      <c r="Q31" s="57"/>
    </row>
    <row r="32" spans="2:31" ht="15.75" x14ac:dyDescent="0.25">
      <c r="B32" s="6"/>
      <c r="C32" s="19"/>
      <c r="D32" s="20"/>
      <c r="E32" s="20"/>
      <c r="F32" s="20"/>
      <c r="G32" s="11"/>
      <c r="H32" s="11"/>
      <c r="I32" s="11"/>
      <c r="J32" s="10"/>
      <c r="L32" s="32"/>
      <c r="M32" s="32"/>
      <c r="N32" s="32"/>
    </row>
    <row r="33" spans="2:17" x14ac:dyDescent="0.25">
      <c r="B33" s="27"/>
      <c r="C33" s="1" t="s">
        <v>1</v>
      </c>
      <c r="D33" s="21"/>
      <c r="E33" s="12" t="s">
        <v>8</v>
      </c>
      <c r="F33" s="12" t="s">
        <v>9</v>
      </c>
      <c r="G33" s="58" t="s">
        <v>6</v>
      </c>
      <c r="H33" s="58" t="s">
        <v>7</v>
      </c>
      <c r="I33" s="58" t="s">
        <v>30</v>
      </c>
      <c r="J33" s="58" t="s">
        <v>31</v>
      </c>
      <c r="L33" s="32"/>
      <c r="M33" s="32"/>
      <c r="N33" s="32"/>
    </row>
    <row r="34" spans="2:17" x14ac:dyDescent="0.25">
      <c r="B34" s="30" t="s">
        <v>11</v>
      </c>
      <c r="C34" s="7" t="s">
        <v>24</v>
      </c>
      <c r="D34" s="13"/>
      <c r="E34" s="14">
        <v>315</v>
      </c>
      <c r="F34" s="17">
        <v>5</v>
      </c>
      <c r="G34" s="18">
        <f>(E34)/(1.0278-(0.0278*F34))</f>
        <v>354.4104410441044</v>
      </c>
      <c r="H34" s="18">
        <f>G34*(1.0278-(0.0278*6))</f>
        <v>305.14738973897391</v>
      </c>
      <c r="I34" s="18">
        <f>G34*0.75</f>
        <v>265.80783078307832</v>
      </c>
      <c r="J34" s="18">
        <f>G34*0.65</f>
        <v>230.36678667866786</v>
      </c>
      <c r="L34" s="32"/>
      <c r="M34" s="32"/>
      <c r="N34" s="32"/>
    </row>
    <row r="35" spans="2:17" x14ac:dyDescent="0.25">
      <c r="B35" s="30" t="s">
        <v>12</v>
      </c>
      <c r="C35" s="7" t="s">
        <v>23</v>
      </c>
      <c r="D35" s="8"/>
      <c r="E35" s="14">
        <v>160</v>
      </c>
      <c r="F35" s="17">
        <v>5</v>
      </c>
      <c r="G35" s="18">
        <f>(E35)/(1.0278-(0.0278*F35))</f>
        <v>180.01800180018</v>
      </c>
      <c r="H35" s="18">
        <f>G35*(1.0278-(0.0278*6))</f>
        <v>154.99549954995499</v>
      </c>
      <c r="I35" s="18">
        <f>G35*0.75</f>
        <v>135.01350135013502</v>
      </c>
      <c r="J35" s="18">
        <f>G35*0.65</f>
        <v>117.01170117011701</v>
      </c>
      <c r="L35" s="32"/>
      <c r="M35" s="32"/>
      <c r="N35" s="32"/>
    </row>
    <row r="36" spans="2:17" x14ac:dyDescent="0.25">
      <c r="B36" s="30" t="s">
        <v>13</v>
      </c>
      <c r="C36" s="7" t="s">
        <v>36</v>
      </c>
      <c r="D36" s="15"/>
      <c r="E36" s="14">
        <v>40</v>
      </c>
      <c r="F36" s="17">
        <v>5</v>
      </c>
      <c r="G36" s="18">
        <f>(E36)/(1.0278-(0.0278*F36))</f>
        <v>45.004500450045001</v>
      </c>
      <c r="H36" s="18">
        <f>G36*(1.0278-(0.0278*6))</f>
        <v>38.748874887488746</v>
      </c>
      <c r="I36" s="18">
        <f>G36*0.75</f>
        <v>33.753375337533754</v>
      </c>
      <c r="J36" s="18">
        <f>G36*0.65</f>
        <v>29.252925292529252</v>
      </c>
      <c r="L36" s="32"/>
      <c r="M36" s="32"/>
      <c r="N36" s="32"/>
      <c r="O36" s="32"/>
    </row>
    <row r="37" spans="2:17" x14ac:dyDescent="0.25">
      <c r="B37" s="29" t="s">
        <v>14</v>
      </c>
      <c r="C37" s="7" t="s">
        <v>25</v>
      </c>
      <c r="D37" s="8"/>
      <c r="E37" s="14">
        <v>180</v>
      </c>
      <c r="F37" s="17">
        <v>5</v>
      </c>
      <c r="G37" s="18">
        <f>(E37)/(1.0278-(0.0278*F37))</f>
        <v>202.52025202520252</v>
      </c>
      <c r="H37" s="18">
        <f>G37*(1.0278-(0.0278*6))</f>
        <v>174.36993699369938</v>
      </c>
      <c r="I37" s="18">
        <f>G37*0.75</f>
        <v>151.89018901890188</v>
      </c>
      <c r="J37" s="18">
        <f>G37*0.65</f>
        <v>131.63816381638165</v>
      </c>
      <c r="M37" s="32"/>
      <c r="N37" s="32"/>
    </row>
    <row r="38" spans="2:17" x14ac:dyDescent="0.25">
      <c r="M38" s="32"/>
      <c r="N38" s="32"/>
    </row>
    <row r="39" spans="2:17" x14ac:dyDescent="0.25">
      <c r="M39" s="32"/>
      <c r="N39" s="32"/>
    </row>
    <row r="40" spans="2:17" x14ac:dyDescent="0.25">
      <c r="C40" s="16"/>
      <c r="D40" s="16"/>
      <c r="E40" s="16"/>
      <c r="F40" s="68" t="s">
        <v>27</v>
      </c>
      <c r="G40" s="16"/>
      <c r="H40" s="16"/>
      <c r="I40" s="16"/>
      <c r="K40" s="16"/>
      <c r="L40" s="16"/>
      <c r="M40" s="16"/>
      <c r="N40" s="55" t="s">
        <v>32</v>
      </c>
      <c r="O40" s="16"/>
      <c r="P40" s="16"/>
      <c r="Q40" s="16"/>
    </row>
    <row r="41" spans="2:17" x14ac:dyDescent="0.25">
      <c r="B41" s="28"/>
      <c r="C41" s="41" t="s">
        <v>20</v>
      </c>
      <c r="D41" s="42"/>
      <c r="E41" s="43" t="s">
        <v>2</v>
      </c>
      <c r="F41" s="42" t="s">
        <v>3</v>
      </c>
      <c r="G41" s="43" t="s">
        <v>4</v>
      </c>
      <c r="H41" s="41" t="s">
        <v>5</v>
      </c>
      <c r="I41" s="42"/>
      <c r="J41" s="59"/>
      <c r="K41" s="41" t="s">
        <v>20</v>
      </c>
      <c r="L41" s="42"/>
      <c r="M41" s="43" t="s">
        <v>2</v>
      </c>
      <c r="N41" s="42" t="s">
        <v>3</v>
      </c>
      <c r="O41" s="43" t="s">
        <v>4</v>
      </c>
      <c r="P41" s="41" t="s">
        <v>5</v>
      </c>
      <c r="Q41" s="42"/>
    </row>
    <row r="42" spans="2:17" x14ac:dyDescent="0.25">
      <c r="B42" s="33" t="s">
        <v>11</v>
      </c>
      <c r="C42" s="44">
        <f>G34*0.55</f>
        <v>194.92574257425744</v>
      </c>
      <c r="D42" s="45"/>
      <c r="E42" s="37">
        <v>10</v>
      </c>
      <c r="F42" s="37">
        <v>10</v>
      </c>
      <c r="G42" s="34">
        <v>4020</v>
      </c>
      <c r="H42" s="38">
        <v>90</v>
      </c>
      <c r="I42" s="34" t="s">
        <v>21</v>
      </c>
      <c r="J42" s="28"/>
      <c r="K42" s="44">
        <f>C54+(C54*0.05)</f>
        <v>225.65091274752479</v>
      </c>
      <c r="L42" s="45"/>
      <c r="M42" s="37">
        <v>10</v>
      </c>
      <c r="N42" s="37">
        <v>10</v>
      </c>
      <c r="O42" s="34">
        <v>4020</v>
      </c>
      <c r="P42" s="38">
        <v>90</v>
      </c>
      <c r="Q42" s="34" t="s">
        <v>21</v>
      </c>
    </row>
    <row r="43" spans="2:17" x14ac:dyDescent="0.25">
      <c r="B43" s="33" t="s">
        <v>12</v>
      </c>
      <c r="C43" s="44">
        <f>G35*0.55</f>
        <v>99.009900990099013</v>
      </c>
      <c r="D43" s="45"/>
      <c r="E43" s="37">
        <v>10</v>
      </c>
      <c r="F43" s="37">
        <v>10</v>
      </c>
      <c r="G43" s="34">
        <v>4020</v>
      </c>
      <c r="H43" s="38">
        <v>90</v>
      </c>
      <c r="I43" s="34" t="s">
        <v>21</v>
      </c>
      <c r="J43" s="28"/>
      <c r="K43" s="44">
        <f>C55+(C55*0.05)</f>
        <v>114.61633663366337</v>
      </c>
      <c r="L43" s="45"/>
      <c r="M43" s="37">
        <v>10</v>
      </c>
      <c r="N43" s="37">
        <v>10</v>
      </c>
      <c r="O43" s="34">
        <v>4020</v>
      </c>
      <c r="P43" s="38">
        <v>90</v>
      </c>
      <c r="Q43" s="34" t="s">
        <v>21</v>
      </c>
    </row>
    <row r="44" spans="2:17" x14ac:dyDescent="0.25">
      <c r="B44" s="33" t="s">
        <v>13</v>
      </c>
      <c r="C44" s="44">
        <f>G36*0.55</f>
        <v>24.752475247524753</v>
      </c>
      <c r="D44" s="45"/>
      <c r="E44" s="37">
        <v>3</v>
      </c>
      <c r="F44" s="37">
        <v>12</v>
      </c>
      <c r="G44" s="34">
        <v>2020</v>
      </c>
      <c r="H44" s="38">
        <v>60</v>
      </c>
      <c r="I44" s="34" t="s">
        <v>21</v>
      </c>
      <c r="J44" s="28"/>
      <c r="K44" s="44">
        <f>C56+(C56*0.05)</f>
        <v>28.654084158415841</v>
      </c>
      <c r="L44" s="45"/>
      <c r="M44" s="37">
        <v>3</v>
      </c>
      <c r="N44" s="37">
        <v>12</v>
      </c>
      <c r="O44" s="34">
        <v>2020</v>
      </c>
      <c r="P44" s="38">
        <v>60</v>
      </c>
      <c r="Q44" s="34" t="s">
        <v>21</v>
      </c>
    </row>
    <row r="45" spans="2:17" x14ac:dyDescent="0.25">
      <c r="B45" s="33" t="s">
        <v>14</v>
      </c>
      <c r="C45" s="47">
        <f>J37</f>
        <v>131.63816381638165</v>
      </c>
      <c r="D45" s="45"/>
      <c r="E45" s="39">
        <v>3</v>
      </c>
      <c r="F45" s="39">
        <v>12</v>
      </c>
      <c r="G45" s="35">
        <v>2020</v>
      </c>
      <c r="H45" s="40">
        <v>60</v>
      </c>
      <c r="I45" s="35" t="s">
        <v>21</v>
      </c>
      <c r="J45" s="28"/>
      <c r="K45" s="47">
        <f>C57+(C57*0.05)</f>
        <v>152.3876293879388</v>
      </c>
      <c r="L45" s="45"/>
      <c r="M45" s="39">
        <v>3</v>
      </c>
      <c r="N45" s="39">
        <v>12</v>
      </c>
      <c r="O45" s="35">
        <v>2020</v>
      </c>
      <c r="P45" s="40">
        <v>60</v>
      </c>
      <c r="Q45" s="35" t="s">
        <v>21</v>
      </c>
    </row>
    <row r="46" spans="2:17" x14ac:dyDescent="0.25">
      <c r="B46" s="32"/>
      <c r="C46" s="48"/>
      <c r="D46" s="48"/>
      <c r="E46" s="46"/>
      <c r="F46" s="69" t="s">
        <v>28</v>
      </c>
      <c r="G46" s="49"/>
      <c r="H46" s="49"/>
      <c r="I46" s="49"/>
      <c r="K46" s="48"/>
      <c r="L46" s="48"/>
      <c r="M46" s="46"/>
      <c r="N46" s="56" t="s">
        <v>33</v>
      </c>
      <c r="O46" s="49"/>
      <c r="P46" s="49"/>
      <c r="Q46" s="49"/>
    </row>
    <row r="47" spans="2:17" x14ac:dyDescent="0.25">
      <c r="B47" s="28"/>
      <c r="C47" s="50" t="s">
        <v>20</v>
      </c>
      <c r="D47" s="51"/>
      <c r="E47" s="43" t="s">
        <v>2</v>
      </c>
      <c r="F47" s="42" t="s">
        <v>3</v>
      </c>
      <c r="G47" s="43" t="s">
        <v>4</v>
      </c>
      <c r="H47" s="41" t="s">
        <v>5</v>
      </c>
      <c r="I47" s="42"/>
      <c r="J47" s="59"/>
      <c r="K47" s="50" t="s">
        <v>20</v>
      </c>
      <c r="L47" s="51"/>
      <c r="M47" s="43" t="s">
        <v>2</v>
      </c>
      <c r="N47" s="42" t="s">
        <v>3</v>
      </c>
      <c r="O47" s="43" t="s">
        <v>4</v>
      </c>
      <c r="P47" s="41" t="s">
        <v>5</v>
      </c>
      <c r="Q47" s="42"/>
    </row>
    <row r="48" spans="2:17" x14ac:dyDescent="0.25">
      <c r="B48" s="33" t="s">
        <v>11</v>
      </c>
      <c r="C48" s="44">
        <f>C42+(C42*0.05)</f>
        <v>204.67202970297032</v>
      </c>
      <c r="D48" s="45"/>
      <c r="E48" s="37">
        <v>10</v>
      </c>
      <c r="F48" s="37">
        <v>10</v>
      </c>
      <c r="G48" s="34">
        <v>4020</v>
      </c>
      <c r="H48" s="38">
        <v>90</v>
      </c>
      <c r="I48" s="34" t="s">
        <v>21</v>
      </c>
      <c r="J48" s="59"/>
      <c r="K48" s="44">
        <f>K42+(K42*0.05)</f>
        <v>236.93345838490103</v>
      </c>
      <c r="L48" s="45"/>
      <c r="M48" s="37">
        <v>10</v>
      </c>
      <c r="N48" s="37">
        <v>10</v>
      </c>
      <c r="O48" s="34">
        <v>4020</v>
      </c>
      <c r="P48" s="38">
        <v>90</v>
      </c>
      <c r="Q48" s="34" t="s">
        <v>21</v>
      </c>
    </row>
    <row r="49" spans="2:18" x14ac:dyDescent="0.25">
      <c r="B49" s="33" t="s">
        <v>12</v>
      </c>
      <c r="C49" s="44">
        <f>C43+(C43*0.05)</f>
        <v>103.96039603960396</v>
      </c>
      <c r="D49" s="45"/>
      <c r="E49" s="37">
        <v>10</v>
      </c>
      <c r="F49" s="37">
        <v>10</v>
      </c>
      <c r="G49" s="34">
        <v>4020</v>
      </c>
      <c r="H49" s="38">
        <v>90</v>
      </c>
      <c r="I49" s="34" t="s">
        <v>21</v>
      </c>
      <c r="J49" s="59"/>
      <c r="K49" s="44">
        <f>K43+(K43*0.05)</f>
        <v>120.34715346534654</v>
      </c>
      <c r="L49" s="45"/>
      <c r="M49" s="37">
        <v>10</v>
      </c>
      <c r="N49" s="37">
        <v>10</v>
      </c>
      <c r="O49" s="34">
        <v>4020</v>
      </c>
      <c r="P49" s="38">
        <v>90</v>
      </c>
      <c r="Q49" s="34" t="s">
        <v>21</v>
      </c>
    </row>
    <row r="50" spans="2:18" x14ac:dyDescent="0.25">
      <c r="B50" s="33" t="s">
        <v>13</v>
      </c>
      <c r="C50" s="44">
        <f>C44+(C44*0.05)</f>
        <v>25.990099009900991</v>
      </c>
      <c r="D50" s="45"/>
      <c r="E50" s="37">
        <v>3</v>
      </c>
      <c r="F50" s="37">
        <v>12</v>
      </c>
      <c r="G50" s="34">
        <v>2020</v>
      </c>
      <c r="H50" s="38">
        <v>60</v>
      </c>
      <c r="I50" s="34" t="s">
        <v>21</v>
      </c>
      <c r="J50" s="59"/>
      <c r="K50" s="44">
        <f>K44+(K44*0.05)</f>
        <v>30.086788366336634</v>
      </c>
      <c r="L50" s="45"/>
      <c r="M50" s="37">
        <v>3</v>
      </c>
      <c r="N50" s="37">
        <v>12</v>
      </c>
      <c r="O50" s="34">
        <v>2020</v>
      </c>
      <c r="P50" s="38">
        <v>60</v>
      </c>
      <c r="Q50" s="34" t="s">
        <v>21</v>
      </c>
    </row>
    <row r="51" spans="2:18" x14ac:dyDescent="0.25">
      <c r="B51" s="33" t="s">
        <v>14</v>
      </c>
      <c r="C51" s="52">
        <f>C45+(C45*0.05)</f>
        <v>138.22007200720074</v>
      </c>
      <c r="D51" s="53"/>
      <c r="E51" s="39">
        <v>3</v>
      </c>
      <c r="F51" s="39">
        <v>12</v>
      </c>
      <c r="G51" s="35">
        <v>2020</v>
      </c>
      <c r="H51" s="40">
        <v>60</v>
      </c>
      <c r="I51" s="35" t="s">
        <v>21</v>
      </c>
      <c r="J51" s="59"/>
      <c r="K51" s="52">
        <f>K45+(K45*0.05)</f>
        <v>160.00701085733573</v>
      </c>
      <c r="L51" s="53"/>
      <c r="M51" s="39">
        <v>3</v>
      </c>
      <c r="N51" s="39">
        <v>12</v>
      </c>
      <c r="O51" s="35">
        <v>2020</v>
      </c>
      <c r="P51" s="40">
        <v>60</v>
      </c>
      <c r="Q51" s="35" t="s">
        <v>21</v>
      </c>
    </row>
    <row r="52" spans="2:18" x14ac:dyDescent="0.25">
      <c r="C52" s="49"/>
      <c r="D52" s="49"/>
      <c r="E52" s="46"/>
      <c r="F52" s="68" t="s">
        <v>29</v>
      </c>
      <c r="G52" s="49"/>
      <c r="H52" s="49"/>
      <c r="I52" s="49"/>
      <c r="K52" s="49"/>
      <c r="L52" s="49"/>
      <c r="M52" s="46"/>
      <c r="N52" s="54" t="s">
        <v>34</v>
      </c>
      <c r="O52" s="49"/>
      <c r="P52" s="49"/>
      <c r="Q52" s="49"/>
    </row>
    <row r="53" spans="2:18" x14ac:dyDescent="0.25">
      <c r="B53" s="28"/>
      <c r="C53" s="41" t="s">
        <v>20</v>
      </c>
      <c r="D53" s="42"/>
      <c r="E53" s="43" t="s">
        <v>2</v>
      </c>
      <c r="F53" s="42" t="s">
        <v>3</v>
      </c>
      <c r="G53" s="43" t="s">
        <v>4</v>
      </c>
      <c r="H53" s="41" t="s">
        <v>5</v>
      </c>
      <c r="I53" s="42"/>
      <c r="J53" s="59"/>
      <c r="K53" s="41" t="s">
        <v>20</v>
      </c>
      <c r="L53" s="42"/>
      <c r="M53" s="43" t="s">
        <v>2</v>
      </c>
      <c r="N53" s="42" t="s">
        <v>3</v>
      </c>
      <c r="O53" s="43" t="s">
        <v>4</v>
      </c>
      <c r="P53" s="41" t="s">
        <v>5</v>
      </c>
      <c r="Q53" s="42"/>
    </row>
    <row r="54" spans="2:18" x14ac:dyDescent="0.25">
      <c r="B54" s="33" t="s">
        <v>11</v>
      </c>
      <c r="C54" s="44">
        <f>C48+(C48*0.05)</f>
        <v>214.90563118811883</v>
      </c>
      <c r="D54" s="45"/>
      <c r="E54" s="37">
        <v>10</v>
      </c>
      <c r="F54" s="37">
        <v>10</v>
      </c>
      <c r="G54" s="34">
        <v>4020</v>
      </c>
      <c r="H54" s="38">
        <v>90</v>
      </c>
      <c r="I54" s="34" t="s">
        <v>21</v>
      </c>
      <c r="J54" s="59"/>
      <c r="K54" s="44">
        <f>K48+(K48*0.05)</f>
        <v>248.7801313041461</v>
      </c>
      <c r="L54" s="45"/>
      <c r="M54" s="37">
        <v>10</v>
      </c>
      <c r="N54" s="37">
        <v>10</v>
      </c>
      <c r="O54" s="34">
        <v>4020</v>
      </c>
      <c r="P54" s="38">
        <v>90</v>
      </c>
      <c r="Q54" s="34" t="s">
        <v>21</v>
      </c>
    </row>
    <row r="55" spans="2:18" x14ac:dyDescent="0.25">
      <c r="B55" s="33" t="s">
        <v>12</v>
      </c>
      <c r="C55" s="44">
        <f>C49+(C49*0.05)</f>
        <v>109.15841584158416</v>
      </c>
      <c r="D55" s="45"/>
      <c r="E55" s="37">
        <v>10</v>
      </c>
      <c r="F55" s="37">
        <v>10</v>
      </c>
      <c r="G55" s="34">
        <v>4020</v>
      </c>
      <c r="H55" s="38">
        <v>90</v>
      </c>
      <c r="I55" s="34" t="s">
        <v>21</v>
      </c>
      <c r="J55" s="59"/>
      <c r="K55" s="44">
        <f>K49+(K49*0.05)</f>
        <v>126.36451113861386</v>
      </c>
      <c r="L55" s="45"/>
      <c r="M55" s="37">
        <v>10</v>
      </c>
      <c r="N55" s="37">
        <v>10</v>
      </c>
      <c r="O55" s="34">
        <v>4020</v>
      </c>
      <c r="P55" s="38">
        <v>90</v>
      </c>
      <c r="Q55" s="34" t="s">
        <v>21</v>
      </c>
    </row>
    <row r="56" spans="2:18" x14ac:dyDescent="0.25">
      <c r="B56" s="33" t="s">
        <v>13</v>
      </c>
      <c r="C56" s="44">
        <f>C50+(C50*0.05)</f>
        <v>27.28960396039604</v>
      </c>
      <c r="D56" s="45"/>
      <c r="E56" s="37">
        <v>3</v>
      </c>
      <c r="F56" s="37">
        <v>12</v>
      </c>
      <c r="G56" s="34">
        <v>2020</v>
      </c>
      <c r="H56" s="38">
        <v>60</v>
      </c>
      <c r="I56" s="34" t="s">
        <v>21</v>
      </c>
      <c r="J56" s="59"/>
      <c r="K56" s="44">
        <f>K50+(K50*0.05)</f>
        <v>31.591127784653466</v>
      </c>
      <c r="L56" s="45"/>
      <c r="M56" s="37">
        <v>3</v>
      </c>
      <c r="N56" s="37">
        <v>12</v>
      </c>
      <c r="O56" s="34">
        <v>2020</v>
      </c>
      <c r="P56" s="38">
        <v>60</v>
      </c>
      <c r="Q56" s="34" t="s">
        <v>21</v>
      </c>
    </row>
    <row r="57" spans="2:18" x14ac:dyDescent="0.25">
      <c r="B57" s="33" t="s">
        <v>14</v>
      </c>
      <c r="C57" s="52">
        <f>C51+(C51*0.05)</f>
        <v>145.13107560756077</v>
      </c>
      <c r="D57" s="53"/>
      <c r="E57" s="39">
        <v>3</v>
      </c>
      <c r="F57" s="39">
        <v>12</v>
      </c>
      <c r="G57" s="35">
        <v>2020</v>
      </c>
      <c r="H57" s="40">
        <v>60</v>
      </c>
      <c r="I57" s="35" t="s">
        <v>21</v>
      </c>
      <c r="J57" s="59"/>
      <c r="K57" s="52">
        <f>K51+(K51*0.05)</f>
        <v>168.00736140020251</v>
      </c>
      <c r="L57" s="53"/>
      <c r="M57" s="39">
        <v>3</v>
      </c>
      <c r="N57" s="39">
        <v>12</v>
      </c>
      <c r="O57" s="35">
        <v>2020</v>
      </c>
      <c r="P57" s="40">
        <v>60</v>
      </c>
      <c r="Q57" s="35" t="s">
        <v>21</v>
      </c>
    </row>
    <row r="58" spans="2:18" x14ac:dyDescent="0.25">
      <c r="E58" s="31"/>
      <c r="F58" s="31"/>
      <c r="G58" s="60"/>
    </row>
    <row r="59" spans="2:18" x14ac:dyDescent="0.25">
      <c r="D59" s="26" t="s">
        <v>41</v>
      </c>
      <c r="E59" s="22"/>
      <c r="F59" s="66" t="s">
        <v>42</v>
      </c>
      <c r="G59" s="67"/>
      <c r="H59" s="32"/>
    </row>
    <row r="60" spans="2:18" x14ac:dyDescent="0.25">
      <c r="B60" s="4"/>
      <c r="C60" s="24"/>
      <c r="D60" s="26" t="s">
        <v>26</v>
      </c>
      <c r="E60" s="22"/>
      <c r="F60" s="23" t="s">
        <v>37</v>
      </c>
      <c r="G60" s="61"/>
      <c r="H60" s="65"/>
      <c r="I60" s="10"/>
      <c r="J60" s="10"/>
      <c r="K60" s="4"/>
      <c r="L60" s="4"/>
      <c r="M60" s="4"/>
      <c r="N60" s="4"/>
      <c r="P60" s="32"/>
      <c r="Q60" s="57"/>
    </row>
    <row r="61" spans="2:18" ht="15.75" x14ac:dyDescent="0.25">
      <c r="B61" s="6"/>
      <c r="C61" s="19"/>
      <c r="D61" s="20"/>
      <c r="E61" s="20"/>
      <c r="F61" s="20"/>
      <c r="G61" s="11"/>
      <c r="H61" s="11"/>
      <c r="I61" s="11"/>
      <c r="J61" s="10"/>
      <c r="L61" s="32"/>
      <c r="M61" s="32"/>
      <c r="N61" s="32"/>
      <c r="R61" s="32"/>
    </row>
    <row r="62" spans="2:18" x14ac:dyDescent="0.25">
      <c r="B62" s="27"/>
      <c r="C62" s="1" t="s">
        <v>1</v>
      </c>
      <c r="D62" s="21"/>
      <c r="E62" s="12" t="s">
        <v>8</v>
      </c>
      <c r="F62" s="12" t="s">
        <v>9</v>
      </c>
      <c r="G62" s="58" t="s">
        <v>6</v>
      </c>
      <c r="H62" s="58" t="s">
        <v>7</v>
      </c>
      <c r="I62" s="58" t="s">
        <v>30</v>
      </c>
      <c r="J62" s="58" t="s">
        <v>31</v>
      </c>
      <c r="L62" s="32"/>
      <c r="M62" s="32"/>
      <c r="N62" s="32"/>
      <c r="R62" s="32"/>
    </row>
    <row r="63" spans="2:18" x14ac:dyDescent="0.25">
      <c r="B63" s="30" t="s">
        <v>11</v>
      </c>
      <c r="C63" s="7" t="s">
        <v>38</v>
      </c>
      <c r="D63" s="13"/>
      <c r="E63" s="14">
        <v>135</v>
      </c>
      <c r="F63" s="17">
        <v>5</v>
      </c>
      <c r="G63" s="18">
        <f>(E63)/(1.0278-(0.0278*F63))</f>
        <v>151.89018901890188</v>
      </c>
      <c r="H63" s="18">
        <f>G63*(1.0278-(0.0278*6))</f>
        <v>130.7774527452745</v>
      </c>
      <c r="I63" s="18">
        <f>G63*0.75</f>
        <v>113.91764176417641</v>
      </c>
      <c r="J63" s="18">
        <f>G63*0.65</f>
        <v>98.72862286228623</v>
      </c>
      <c r="L63" s="32"/>
      <c r="M63" s="32"/>
      <c r="N63" s="32"/>
    </row>
    <row r="64" spans="2:18" x14ac:dyDescent="0.25">
      <c r="B64" s="30" t="s">
        <v>12</v>
      </c>
      <c r="C64" s="7" t="s">
        <v>40</v>
      </c>
      <c r="D64" s="8"/>
      <c r="E64" s="14">
        <v>50</v>
      </c>
      <c r="F64" s="17">
        <v>5</v>
      </c>
      <c r="G64" s="18">
        <f>(E64)/(1.0278-(0.0278*F64))</f>
        <v>56.255625562556254</v>
      </c>
      <c r="H64" s="18">
        <f>G64*(1.0278-(0.0278*6))</f>
        <v>48.436093609360931</v>
      </c>
      <c r="I64" s="18">
        <f>G64*0.75</f>
        <v>42.191719171917192</v>
      </c>
      <c r="J64" s="18">
        <f>G64*0.65</f>
        <v>36.566156615661569</v>
      </c>
      <c r="L64" s="32"/>
      <c r="M64" s="32"/>
      <c r="N64" s="32"/>
    </row>
    <row r="65" spans="2:17" x14ac:dyDescent="0.25">
      <c r="B65" s="30" t="s">
        <v>13</v>
      </c>
      <c r="C65" s="7" t="s">
        <v>47</v>
      </c>
      <c r="D65" s="15"/>
      <c r="E65" s="14">
        <v>80</v>
      </c>
      <c r="F65" s="17">
        <v>5</v>
      </c>
      <c r="G65" s="18">
        <f>(E65)/(1.0278-(0.0278*F65))</f>
        <v>90.009000900090001</v>
      </c>
      <c r="H65" s="18">
        <f>G65*(1.0278-(0.0278*6))</f>
        <v>77.497749774977493</v>
      </c>
      <c r="I65" s="18">
        <f>G65*0.75</f>
        <v>67.506750675067508</v>
      </c>
      <c r="J65" s="18">
        <f>G65*0.65</f>
        <v>58.505850585058504</v>
      </c>
      <c r="L65" s="32"/>
      <c r="M65" s="32"/>
      <c r="N65" s="32"/>
      <c r="O65" s="32"/>
    </row>
    <row r="66" spans="2:17" x14ac:dyDescent="0.25">
      <c r="B66" s="29" t="s">
        <v>14</v>
      </c>
      <c r="C66" s="7" t="s">
        <v>39</v>
      </c>
      <c r="D66" s="8"/>
      <c r="E66" s="14">
        <v>100</v>
      </c>
      <c r="F66" s="17">
        <v>5</v>
      </c>
      <c r="G66" s="18">
        <f>(E66)/(1.0278-(0.0278*F66))</f>
        <v>112.51125112511251</v>
      </c>
      <c r="H66" s="18">
        <f>G66*(1.0278-(0.0278*6))</f>
        <v>96.872187218721862</v>
      </c>
      <c r="I66" s="18">
        <f>G66*0.75</f>
        <v>84.383438343834385</v>
      </c>
      <c r="J66" s="18">
        <f>G66*0.65</f>
        <v>73.132313231323138</v>
      </c>
      <c r="M66" s="32"/>
      <c r="N66" s="32"/>
    </row>
    <row r="67" spans="2:17" x14ac:dyDescent="0.25">
      <c r="M67" s="32"/>
      <c r="N67" s="32"/>
    </row>
    <row r="68" spans="2:17" x14ac:dyDescent="0.25">
      <c r="M68" s="32"/>
      <c r="N68" s="32"/>
    </row>
    <row r="69" spans="2:17" x14ac:dyDescent="0.25">
      <c r="C69" s="16"/>
      <c r="D69" s="16"/>
      <c r="E69" s="16"/>
      <c r="F69" s="68" t="s">
        <v>27</v>
      </c>
      <c r="G69" s="16"/>
      <c r="H69" s="16"/>
      <c r="I69" s="16"/>
      <c r="K69" s="16"/>
      <c r="L69" s="16"/>
      <c r="M69" s="16"/>
      <c r="N69" s="55" t="s">
        <v>32</v>
      </c>
      <c r="O69" s="16"/>
      <c r="P69" s="16"/>
      <c r="Q69" s="16"/>
    </row>
    <row r="70" spans="2:17" x14ac:dyDescent="0.25">
      <c r="B70" s="28"/>
      <c r="C70" s="41" t="s">
        <v>20</v>
      </c>
      <c r="D70" s="42"/>
      <c r="E70" s="43" t="s">
        <v>2</v>
      </c>
      <c r="F70" s="42" t="s">
        <v>3</v>
      </c>
      <c r="G70" s="43" t="s">
        <v>4</v>
      </c>
      <c r="H70" s="41" t="s">
        <v>5</v>
      </c>
      <c r="I70" s="42"/>
      <c r="J70" s="59"/>
      <c r="K70" s="41" t="s">
        <v>20</v>
      </c>
      <c r="L70" s="42"/>
      <c r="M70" s="43" t="s">
        <v>2</v>
      </c>
      <c r="N70" s="42" t="s">
        <v>3</v>
      </c>
      <c r="O70" s="43" t="s">
        <v>4</v>
      </c>
      <c r="P70" s="41" t="s">
        <v>5</v>
      </c>
      <c r="Q70" s="42"/>
    </row>
    <row r="71" spans="2:17" x14ac:dyDescent="0.25">
      <c r="B71" s="33" t="s">
        <v>11</v>
      </c>
      <c r="C71" s="44">
        <f>G63*0.55</f>
        <v>83.539603960396036</v>
      </c>
      <c r="D71" s="45"/>
      <c r="E71" s="37">
        <v>10</v>
      </c>
      <c r="F71" s="37">
        <v>10</v>
      </c>
      <c r="G71" s="34" t="s">
        <v>22</v>
      </c>
      <c r="H71" s="38">
        <v>90</v>
      </c>
      <c r="I71" s="34" t="s">
        <v>21</v>
      </c>
      <c r="J71" s="28"/>
      <c r="K71" s="44">
        <f>C83+(C83*0.05)</f>
        <v>96.707534034653463</v>
      </c>
      <c r="L71" s="45"/>
      <c r="M71" s="37">
        <v>10</v>
      </c>
      <c r="N71" s="37">
        <v>10</v>
      </c>
      <c r="O71" s="34" t="s">
        <v>22</v>
      </c>
      <c r="P71" s="38">
        <v>90</v>
      </c>
      <c r="Q71" s="34" t="s">
        <v>21</v>
      </c>
    </row>
    <row r="72" spans="2:17" x14ac:dyDescent="0.25">
      <c r="B72" s="33" t="s">
        <v>12</v>
      </c>
      <c r="C72" s="44">
        <f>G64*0.55</f>
        <v>30.940594059405942</v>
      </c>
      <c r="D72" s="45"/>
      <c r="E72" s="37">
        <v>10</v>
      </c>
      <c r="F72" s="37">
        <v>10</v>
      </c>
      <c r="G72" s="34" t="s">
        <v>22</v>
      </c>
      <c r="H72" s="38">
        <v>90</v>
      </c>
      <c r="I72" s="34" t="s">
        <v>21</v>
      </c>
      <c r="J72" s="28"/>
      <c r="K72" s="44">
        <f>C84+5</f>
        <v>39.112004950495049</v>
      </c>
      <c r="L72" s="45"/>
      <c r="M72" s="37">
        <v>10</v>
      </c>
      <c r="N72" s="37">
        <v>10</v>
      </c>
      <c r="O72" s="34" t="s">
        <v>22</v>
      </c>
      <c r="P72" s="38">
        <v>90</v>
      </c>
      <c r="Q72" s="34" t="s">
        <v>21</v>
      </c>
    </row>
    <row r="73" spans="2:17" x14ac:dyDescent="0.25">
      <c r="B73" s="33" t="s">
        <v>13</v>
      </c>
      <c r="C73" s="44">
        <f>G65*0.55</f>
        <v>49.504950495049506</v>
      </c>
      <c r="D73" s="45"/>
      <c r="E73" s="37">
        <v>3</v>
      </c>
      <c r="F73" s="37">
        <v>12</v>
      </c>
      <c r="G73" s="34" t="s">
        <v>44</v>
      </c>
      <c r="H73" s="38">
        <v>60</v>
      </c>
      <c r="I73" s="34" t="s">
        <v>21</v>
      </c>
      <c r="J73" s="28"/>
      <c r="K73" s="44">
        <f>C85+5</f>
        <v>59.579207920792079</v>
      </c>
      <c r="L73" s="45"/>
      <c r="M73" s="37">
        <v>3</v>
      </c>
      <c r="N73" s="37">
        <v>12</v>
      </c>
      <c r="O73" s="34" t="s">
        <v>44</v>
      </c>
      <c r="P73" s="38">
        <v>60</v>
      </c>
      <c r="Q73" s="34" t="s">
        <v>21</v>
      </c>
    </row>
    <row r="74" spans="2:17" x14ac:dyDescent="0.25">
      <c r="B74" s="33" t="s">
        <v>14</v>
      </c>
      <c r="C74" s="47">
        <f>G66*0.55</f>
        <v>61.881188118811885</v>
      </c>
      <c r="D74" s="45"/>
      <c r="E74" s="39">
        <v>3</v>
      </c>
      <c r="F74" s="39">
        <v>12</v>
      </c>
      <c r="G74" s="35" t="s">
        <v>44</v>
      </c>
      <c r="H74" s="40">
        <v>60</v>
      </c>
      <c r="I74" s="35" t="s">
        <v>21</v>
      </c>
      <c r="J74" s="28"/>
      <c r="K74" s="47">
        <f>C86+5</f>
        <v>73.224009900990097</v>
      </c>
      <c r="L74" s="45"/>
      <c r="M74" s="39">
        <v>3</v>
      </c>
      <c r="N74" s="39">
        <v>12</v>
      </c>
      <c r="O74" s="35" t="s">
        <v>44</v>
      </c>
      <c r="P74" s="40">
        <v>60</v>
      </c>
      <c r="Q74" s="35" t="s">
        <v>21</v>
      </c>
    </row>
    <row r="75" spans="2:17" x14ac:dyDescent="0.25">
      <c r="B75" s="32"/>
      <c r="C75" s="48"/>
      <c r="D75" s="48"/>
      <c r="E75" s="46"/>
      <c r="F75" s="69" t="s">
        <v>28</v>
      </c>
      <c r="G75" s="49"/>
      <c r="H75" s="49"/>
      <c r="I75" s="49"/>
      <c r="K75" s="48"/>
      <c r="L75" s="48"/>
      <c r="M75" s="46"/>
      <c r="N75" s="56" t="s">
        <v>33</v>
      </c>
      <c r="O75" s="49"/>
      <c r="P75" s="49"/>
      <c r="Q75" s="49"/>
    </row>
    <row r="76" spans="2:17" x14ac:dyDescent="0.25">
      <c r="B76" s="28"/>
      <c r="C76" s="50" t="s">
        <v>20</v>
      </c>
      <c r="D76" s="51"/>
      <c r="E76" s="43" t="s">
        <v>2</v>
      </c>
      <c r="F76" s="42" t="s">
        <v>3</v>
      </c>
      <c r="G76" s="43" t="s">
        <v>4</v>
      </c>
      <c r="H76" s="41" t="s">
        <v>5</v>
      </c>
      <c r="I76" s="42"/>
      <c r="J76" s="59"/>
      <c r="K76" s="50" t="s">
        <v>20</v>
      </c>
      <c r="L76" s="51"/>
      <c r="M76" s="43" t="s">
        <v>2</v>
      </c>
      <c r="N76" s="42" t="s">
        <v>3</v>
      </c>
      <c r="O76" s="43" t="s">
        <v>4</v>
      </c>
      <c r="P76" s="41" t="s">
        <v>5</v>
      </c>
      <c r="Q76" s="42"/>
    </row>
    <row r="77" spans="2:17" x14ac:dyDescent="0.25">
      <c r="B77" s="33" t="s">
        <v>11</v>
      </c>
      <c r="C77" s="44">
        <f>C71+(C71*0.05)</f>
        <v>87.716584158415841</v>
      </c>
      <c r="D77" s="45"/>
      <c r="E77" s="37">
        <v>10</v>
      </c>
      <c r="F77" s="37">
        <v>10</v>
      </c>
      <c r="G77" s="34" t="s">
        <v>22</v>
      </c>
      <c r="H77" s="38">
        <v>90</v>
      </c>
      <c r="I77" s="34" t="s">
        <v>21</v>
      </c>
      <c r="J77" s="59"/>
      <c r="K77" s="44">
        <f>K71+(K71*0.05)</f>
        <v>101.54291073638613</v>
      </c>
      <c r="L77" s="45"/>
      <c r="M77" s="37">
        <v>10</v>
      </c>
      <c r="N77" s="37">
        <v>10</v>
      </c>
      <c r="O77" s="34" t="s">
        <v>22</v>
      </c>
      <c r="P77" s="38">
        <v>90</v>
      </c>
      <c r="Q77" s="34" t="s">
        <v>21</v>
      </c>
    </row>
    <row r="78" spans="2:17" x14ac:dyDescent="0.25">
      <c r="B78" s="33" t="s">
        <v>12</v>
      </c>
      <c r="C78" s="44">
        <f>C72+(C72*0.05)</f>
        <v>32.487623762376238</v>
      </c>
      <c r="D78" s="45"/>
      <c r="E78" s="37">
        <v>10</v>
      </c>
      <c r="F78" s="37">
        <v>10</v>
      </c>
      <c r="G78" s="34" t="s">
        <v>22</v>
      </c>
      <c r="H78" s="38">
        <v>90</v>
      </c>
      <c r="I78" s="34" t="s">
        <v>21</v>
      </c>
      <c r="J78" s="59"/>
      <c r="K78" s="44">
        <f>K72+(K72*0.05)</f>
        <v>41.067605198019798</v>
      </c>
      <c r="L78" s="45"/>
      <c r="M78" s="37">
        <v>10</v>
      </c>
      <c r="N78" s="37">
        <v>10</v>
      </c>
      <c r="O78" s="34" t="s">
        <v>22</v>
      </c>
      <c r="P78" s="38">
        <v>90</v>
      </c>
      <c r="Q78" s="34" t="s">
        <v>21</v>
      </c>
    </row>
    <row r="79" spans="2:17" x14ac:dyDescent="0.25">
      <c r="B79" s="33" t="s">
        <v>13</v>
      </c>
      <c r="C79" s="44">
        <f>C73+(C73*0.05)</f>
        <v>51.980198019801982</v>
      </c>
      <c r="D79" s="45"/>
      <c r="E79" s="37">
        <v>3</v>
      </c>
      <c r="F79" s="37">
        <v>12</v>
      </c>
      <c r="G79" s="34" t="s">
        <v>44</v>
      </c>
      <c r="H79" s="38">
        <v>60</v>
      </c>
      <c r="I79" s="34" t="s">
        <v>21</v>
      </c>
      <c r="J79" s="59"/>
      <c r="K79" s="44">
        <f>K73+(K73*0.05)</f>
        <v>62.558168316831683</v>
      </c>
      <c r="L79" s="45"/>
      <c r="M79" s="37">
        <v>3</v>
      </c>
      <c r="N79" s="37">
        <v>12</v>
      </c>
      <c r="O79" s="34" t="s">
        <v>44</v>
      </c>
      <c r="P79" s="38">
        <v>60</v>
      </c>
      <c r="Q79" s="34" t="s">
        <v>21</v>
      </c>
    </row>
    <row r="80" spans="2:17" x14ac:dyDescent="0.25">
      <c r="B80" s="33" t="s">
        <v>14</v>
      </c>
      <c r="C80" s="52">
        <f>C74+(C74*0.05)</f>
        <v>64.975247524752476</v>
      </c>
      <c r="D80" s="53"/>
      <c r="E80" s="39">
        <v>3</v>
      </c>
      <c r="F80" s="39">
        <v>12</v>
      </c>
      <c r="G80" s="35" t="s">
        <v>44</v>
      </c>
      <c r="H80" s="40">
        <v>60</v>
      </c>
      <c r="I80" s="35" t="s">
        <v>21</v>
      </c>
      <c r="J80" s="59"/>
      <c r="K80" s="52">
        <f>K74+(K74*0.05)</f>
        <v>76.885210396039597</v>
      </c>
      <c r="L80" s="53"/>
      <c r="M80" s="39">
        <v>3</v>
      </c>
      <c r="N80" s="39">
        <v>12</v>
      </c>
      <c r="O80" s="35" t="s">
        <v>44</v>
      </c>
      <c r="P80" s="40">
        <v>60</v>
      </c>
      <c r="Q80" s="35" t="s">
        <v>21</v>
      </c>
    </row>
    <row r="81" spans="2:17" x14ac:dyDescent="0.25">
      <c r="C81" s="49"/>
      <c r="D81" s="49"/>
      <c r="E81" s="46"/>
      <c r="F81" s="68" t="s">
        <v>29</v>
      </c>
      <c r="G81" s="49"/>
      <c r="H81" s="49"/>
      <c r="I81" s="49"/>
      <c r="K81" s="49"/>
      <c r="L81" s="49"/>
      <c r="M81" s="46"/>
      <c r="N81" s="54" t="s">
        <v>34</v>
      </c>
      <c r="O81" s="49"/>
      <c r="P81" s="49"/>
      <c r="Q81" s="49"/>
    </row>
    <row r="82" spans="2:17" x14ac:dyDescent="0.25">
      <c r="B82" s="28"/>
      <c r="C82" s="41" t="s">
        <v>20</v>
      </c>
      <c r="D82" s="42"/>
      <c r="E82" s="43" t="s">
        <v>2</v>
      </c>
      <c r="F82" s="42" t="s">
        <v>3</v>
      </c>
      <c r="G82" s="43" t="s">
        <v>4</v>
      </c>
      <c r="H82" s="41" t="s">
        <v>5</v>
      </c>
      <c r="I82" s="42"/>
      <c r="J82" s="59"/>
      <c r="K82" s="41" t="s">
        <v>20</v>
      </c>
      <c r="L82" s="42"/>
      <c r="M82" s="43" t="s">
        <v>2</v>
      </c>
      <c r="N82" s="42" t="s">
        <v>3</v>
      </c>
      <c r="O82" s="43" t="s">
        <v>4</v>
      </c>
      <c r="P82" s="41" t="s">
        <v>5</v>
      </c>
      <c r="Q82" s="42"/>
    </row>
    <row r="83" spans="2:17" x14ac:dyDescent="0.25">
      <c r="B83" s="33" t="s">
        <v>11</v>
      </c>
      <c r="C83" s="44">
        <f>C77+(C77*0.05)</f>
        <v>92.102413366336634</v>
      </c>
      <c r="D83" s="45"/>
      <c r="E83" s="37">
        <v>10</v>
      </c>
      <c r="F83" s="37">
        <v>10</v>
      </c>
      <c r="G83" s="34" t="s">
        <v>22</v>
      </c>
      <c r="H83" s="38">
        <v>90</v>
      </c>
      <c r="I83" s="34" t="s">
        <v>21</v>
      </c>
      <c r="J83" s="59"/>
      <c r="K83" s="44">
        <f>K77+(K77*0.05)</f>
        <v>106.62005627320544</v>
      </c>
      <c r="L83" s="45"/>
      <c r="M83" s="37">
        <v>10</v>
      </c>
      <c r="N83" s="37">
        <v>10</v>
      </c>
      <c r="O83" s="34" t="s">
        <v>22</v>
      </c>
      <c r="P83" s="38">
        <v>90</v>
      </c>
      <c r="Q83" s="34" t="s">
        <v>21</v>
      </c>
    </row>
    <row r="84" spans="2:17" x14ac:dyDescent="0.25">
      <c r="B84" s="33" t="s">
        <v>12</v>
      </c>
      <c r="C84" s="44">
        <f>C78+(C78*0.05)</f>
        <v>34.112004950495049</v>
      </c>
      <c r="D84" s="45"/>
      <c r="E84" s="37">
        <v>10</v>
      </c>
      <c r="F84" s="37">
        <v>10</v>
      </c>
      <c r="G84" s="34" t="s">
        <v>22</v>
      </c>
      <c r="H84" s="38">
        <v>90</v>
      </c>
      <c r="I84" s="34" t="s">
        <v>21</v>
      </c>
      <c r="J84" s="59"/>
      <c r="K84" s="44">
        <f>K78+(K78*0.05)</f>
        <v>43.120985457920789</v>
      </c>
      <c r="L84" s="45"/>
      <c r="M84" s="37">
        <v>10</v>
      </c>
      <c r="N84" s="37">
        <v>10</v>
      </c>
      <c r="O84" s="34" t="s">
        <v>22</v>
      </c>
      <c r="P84" s="38">
        <v>90</v>
      </c>
      <c r="Q84" s="34" t="s">
        <v>21</v>
      </c>
    </row>
    <row r="85" spans="2:17" x14ac:dyDescent="0.25">
      <c r="B85" s="33" t="s">
        <v>13</v>
      </c>
      <c r="C85" s="44">
        <f>C79+(C79*0.05)</f>
        <v>54.579207920792079</v>
      </c>
      <c r="D85" s="45"/>
      <c r="E85" s="37">
        <v>3</v>
      </c>
      <c r="F85" s="37">
        <v>12</v>
      </c>
      <c r="G85" s="34" t="s">
        <v>44</v>
      </c>
      <c r="H85" s="38">
        <v>60</v>
      </c>
      <c r="I85" s="34" t="s">
        <v>21</v>
      </c>
      <c r="J85" s="59"/>
      <c r="K85" s="44">
        <f>K79+(K79*0.05)</f>
        <v>65.686076732673271</v>
      </c>
      <c r="L85" s="45"/>
      <c r="M85" s="37">
        <v>3</v>
      </c>
      <c r="N85" s="37">
        <v>12</v>
      </c>
      <c r="O85" s="34" t="s">
        <v>44</v>
      </c>
      <c r="P85" s="38">
        <v>60</v>
      </c>
      <c r="Q85" s="34" t="s">
        <v>21</v>
      </c>
    </row>
    <row r="86" spans="2:17" x14ac:dyDescent="0.25">
      <c r="B86" s="33" t="s">
        <v>14</v>
      </c>
      <c r="C86" s="52">
        <f>C80+(C80*0.05)</f>
        <v>68.224009900990097</v>
      </c>
      <c r="D86" s="53"/>
      <c r="E86" s="39">
        <v>3</v>
      </c>
      <c r="F86" s="39">
        <v>12</v>
      </c>
      <c r="G86" s="35" t="s">
        <v>44</v>
      </c>
      <c r="H86" s="40">
        <v>60</v>
      </c>
      <c r="I86" s="35" t="s">
        <v>21</v>
      </c>
      <c r="J86" s="59"/>
      <c r="K86" s="52">
        <f>K80+(K80*0.05)</f>
        <v>80.729470915841574</v>
      </c>
      <c r="L86" s="53"/>
      <c r="M86" s="39">
        <v>3</v>
      </c>
      <c r="N86" s="39">
        <v>12</v>
      </c>
      <c r="O86" s="35" t="s">
        <v>44</v>
      </c>
      <c r="P86" s="40">
        <v>60</v>
      </c>
      <c r="Q86" s="35" t="s">
        <v>21</v>
      </c>
    </row>
    <row r="88" spans="2:17" x14ac:dyDescent="0.25">
      <c r="E88" s="16"/>
    </row>
    <row r="89" spans="2:17" x14ac:dyDescent="0.25">
      <c r="D89" s="26" t="s">
        <v>43</v>
      </c>
      <c r="E89" s="22"/>
      <c r="F89" s="66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2014-05-10T17:38:06Z</dcterms:created>
  <dcterms:modified xsi:type="dcterms:W3CDTF">2014-05-10T23:54:52Z</dcterms:modified>
</cp:coreProperties>
</file>