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540" yWindow="340" windowWidth="22200" windowHeight="14880"/>
  </bookViews>
  <sheets>
    <sheet name="単位空間" sheetId="2" r:id="rId1"/>
    <sheet name="信号空間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B3" i="2"/>
  <c r="D11" i="2"/>
  <c r="C2" i="2"/>
  <c r="C3" i="2"/>
  <c r="E11" i="2"/>
  <c r="H11" i="2"/>
  <c r="D6" i="2"/>
  <c r="D7" i="2"/>
  <c r="D8" i="2"/>
  <c r="D9" i="2"/>
  <c r="D10" i="2"/>
  <c r="E6" i="2"/>
  <c r="E7" i="2"/>
  <c r="E8" i="2"/>
  <c r="E9" i="2"/>
  <c r="E10" i="2"/>
  <c r="L8" i="2"/>
  <c r="K9" i="2"/>
  <c r="K14" i="2" a="1"/>
  <c r="K14" i="2"/>
  <c r="L14" i="2"/>
  <c r="K15" i="2"/>
  <c r="L15" i="2"/>
  <c r="F11" i="2"/>
  <c r="G11" i="2"/>
  <c r="H10" i="2"/>
  <c r="F10" i="2"/>
  <c r="G10" i="2"/>
  <c r="H9" i="2"/>
  <c r="F9" i="2"/>
  <c r="G9" i="2"/>
  <c r="D7" i="3"/>
  <c r="E7" i="3"/>
  <c r="D8" i="3"/>
  <c r="E8" i="3"/>
  <c r="D9" i="3"/>
  <c r="E9" i="3"/>
  <c r="D10" i="3"/>
  <c r="E10" i="3"/>
  <c r="E6" i="3"/>
  <c r="D6" i="3"/>
  <c r="H7" i="3"/>
  <c r="H8" i="3"/>
  <c r="H9" i="3"/>
  <c r="H10" i="3"/>
  <c r="H6" i="3"/>
  <c r="H7" i="2"/>
  <c r="H8" i="2"/>
  <c r="H6" i="2"/>
  <c r="H3" i="2"/>
  <c r="H2" i="2"/>
  <c r="E3" i="2"/>
  <c r="E2" i="2"/>
  <c r="D3" i="2"/>
  <c r="D2" i="2"/>
  <c r="K14" i="3"/>
  <c r="K15" i="3"/>
  <c r="L14" i="3"/>
  <c r="L15" i="3"/>
  <c r="F8" i="3"/>
  <c r="G8" i="3"/>
  <c r="F9" i="3"/>
  <c r="G9" i="3"/>
  <c r="F6" i="3"/>
  <c r="F10" i="3"/>
  <c r="G10" i="3"/>
  <c r="F7" i="3"/>
  <c r="G7" i="3"/>
  <c r="F7" i="2"/>
  <c r="F8" i="2"/>
  <c r="F6" i="2"/>
  <c r="G6" i="3"/>
  <c r="F3" i="2"/>
  <c r="F2" i="2"/>
  <c r="J2" i="2"/>
  <c r="G7" i="2"/>
  <c r="G8" i="2"/>
  <c r="G6" i="2"/>
  <c r="G2" i="2"/>
  <c r="G3" i="2"/>
</calcChain>
</file>

<file path=xl/sharedStrings.xml><?xml version="1.0" encoding="utf-8"?>
<sst xmlns="http://schemas.openxmlformats.org/spreadsheetml/2006/main" count="42" uniqueCount="15">
  <si>
    <t>X1</t>
    <phoneticPr fontId="18"/>
  </si>
  <si>
    <t>X2</t>
    <phoneticPr fontId="18"/>
  </si>
  <si>
    <t>X1標準化後</t>
    <rPh sb="2" eb="5">
      <t>ヒョウジュンカ</t>
    </rPh>
    <rPh sb="5" eb="6">
      <t>ゴ</t>
    </rPh>
    <phoneticPr fontId="18"/>
  </si>
  <si>
    <t>X2標準化後</t>
    <rPh sb="2" eb="5">
      <t>ヒョウジュンカ</t>
    </rPh>
    <rPh sb="5" eb="6">
      <t>アト</t>
    </rPh>
    <phoneticPr fontId="18"/>
  </si>
  <si>
    <t>平均値</t>
    <rPh sb="0" eb="3">
      <t>ヘイキンチ</t>
    </rPh>
    <phoneticPr fontId="18"/>
  </si>
  <si>
    <t>標準偏差</t>
    <rPh sb="0" eb="2">
      <t>ヒョウジュン</t>
    </rPh>
    <rPh sb="2" eb="4">
      <t>ヘンサ</t>
    </rPh>
    <phoneticPr fontId="18"/>
  </si>
  <si>
    <t>マハラノビス距離^2</t>
    <rPh sb="6" eb="8">
      <t>キョリ</t>
    </rPh>
    <phoneticPr fontId="18"/>
  </si>
  <si>
    <t>共分散行列の逆行列</t>
    <rPh sb="0" eb="1">
      <t>トモ</t>
    </rPh>
    <rPh sb="1" eb="3">
      <t>ブンサン</t>
    </rPh>
    <rPh sb="3" eb="5">
      <t>ギョウレツ</t>
    </rPh>
    <rPh sb="6" eb="9">
      <t>ギャクギョウレツ</t>
    </rPh>
    <phoneticPr fontId="18"/>
  </si>
  <si>
    <t>マハラノビス距離</t>
    <phoneticPr fontId="18"/>
  </si>
  <si>
    <t>ユークリッド距離</t>
    <rPh sb="6" eb="8">
      <t>キョリ</t>
    </rPh>
    <phoneticPr fontId="18"/>
  </si>
  <si>
    <t>データ</t>
    <phoneticPr fontId="18"/>
  </si>
  <si>
    <t>マハラノビス距離^2 の平均 / 変数の数</t>
    <rPh sb="6" eb="8">
      <t>キョリ</t>
    </rPh>
    <rPh sb="12" eb="14">
      <t>ヘイキン</t>
    </rPh>
    <rPh sb="17" eb="19">
      <t>ヘンスウ</t>
    </rPh>
    <rPh sb="20" eb="21">
      <t>カズ</t>
    </rPh>
    <phoneticPr fontId="18"/>
  </si>
  <si>
    <t xml:space="preserve"> </t>
    <phoneticPr fontId="18"/>
  </si>
  <si>
    <t>共分散行列　（このシートは標準化しているので、相関行列と同じ）</t>
    <rPh sb="0" eb="1">
      <t>トモ</t>
    </rPh>
    <rPh sb="1" eb="3">
      <t>ブンサン</t>
    </rPh>
    <rPh sb="3" eb="5">
      <t>ギョウレツ</t>
    </rPh>
    <rPh sb="13" eb="16">
      <t>ヒョウジュンカ</t>
    </rPh>
    <rPh sb="23" eb="25">
      <t>ソウカン</t>
    </rPh>
    <rPh sb="25" eb="27">
      <t>ギョウレツ</t>
    </rPh>
    <rPh sb="28" eb="29">
      <t>オナ</t>
    </rPh>
    <phoneticPr fontId="18"/>
  </si>
  <si>
    <t>ユークリッド距離（参考）</t>
    <rPh sb="6" eb="8">
      <t>キョリ</t>
    </rPh>
    <rPh sb="9" eb="11">
      <t>サンコウ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</si>
</sst>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Down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</borders>
  <cellStyleXfs count="5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7" fillId="33" borderId="10" xfId="0" applyFont="1" applyFill="1" applyBorder="1">
      <alignment vertical="center"/>
    </xf>
    <xf numFmtId="176" fontId="17" fillId="33" borderId="10" xfId="0" applyNumberFormat="1" applyFont="1" applyFill="1" applyBorder="1" applyAlignment="1">
      <alignment vertical="center" wrapText="1"/>
    </xf>
    <xf numFmtId="176" fontId="0" fillId="0" borderId="10" xfId="0" applyNumberFormat="1" applyBorder="1">
      <alignment vertical="center"/>
    </xf>
    <xf numFmtId="0" fontId="17" fillId="33" borderId="10" xfId="0" applyFont="1" applyFill="1" applyBorder="1" applyAlignment="1">
      <alignment vertical="center" wrapText="1"/>
    </xf>
    <xf numFmtId="176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7" fillId="33" borderId="10" xfId="0" applyFont="1" applyFill="1" applyBorder="1" applyAlignment="1">
      <alignment horizontal="center" vertical="center"/>
    </xf>
    <xf numFmtId="176" fontId="17" fillId="33" borderId="11" xfId="0" applyNumberFormat="1" applyFont="1" applyFill="1" applyBorder="1" applyAlignment="1">
      <alignment horizontal="center" vertical="center" wrapText="1"/>
    </xf>
    <xf numFmtId="176" fontId="17" fillId="33" borderId="12" xfId="0" applyNumberFormat="1" applyFont="1" applyFill="1" applyBorder="1" applyAlignment="1">
      <alignment horizontal="center" vertical="center" wrapText="1"/>
    </xf>
    <xf numFmtId="176" fontId="17" fillId="33" borderId="13" xfId="0" applyNumberFormat="1" applyFont="1" applyFill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17" fillId="33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56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合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普通" xfId="8" builtinId="28" customBuiltin="1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1" sqref="D11"/>
    </sheetView>
  </sheetViews>
  <sheetFormatPr baseColWidth="12" defaultColWidth="8.83203125" defaultRowHeight="17" x14ac:dyDescent="0"/>
  <cols>
    <col min="2" max="3" width="7.33203125" style="1" customWidth="1"/>
    <col min="4" max="5" width="12.33203125" style="1" customWidth="1"/>
    <col min="6" max="8" width="11.6640625" style="1" customWidth="1"/>
    <col min="10" max="10" width="5.6640625" customWidth="1"/>
  </cols>
  <sheetData>
    <row r="1" spans="1:12" ht="29">
      <c r="A1" s="10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8</v>
      </c>
      <c r="H1" s="5" t="s">
        <v>9</v>
      </c>
      <c r="J1" s="12" t="s">
        <v>11</v>
      </c>
      <c r="K1" s="13"/>
      <c r="L1" s="14"/>
    </row>
    <row r="2" spans="1:12">
      <c r="A2" s="4" t="s">
        <v>4</v>
      </c>
      <c r="B2" s="6">
        <f>AVERAGE(B6:B7901)</f>
        <v>68.333333333333329</v>
      </c>
      <c r="C2" s="6">
        <f>AVERAGE(C6:C7901)</f>
        <v>80</v>
      </c>
      <c r="D2" s="6">
        <f>AVERAGE(D6:D7901)</f>
        <v>2.0354088784794536E-16</v>
      </c>
      <c r="E2" s="6">
        <f>AVERAGE(E6:E7901)</f>
        <v>0</v>
      </c>
      <c r="F2" s="6">
        <f>AVERAGE(F6:F7901)</f>
        <v>1.6649632052330341</v>
      </c>
      <c r="G2" s="6">
        <f>AVERAGE(G6:G7901)</f>
        <v>1.2085803568157267</v>
      </c>
      <c r="H2" s="6">
        <f>AVERAGE(H6:H7901)</f>
        <v>1.2163297221112581</v>
      </c>
      <c r="J2" s="15">
        <f>F2/2</f>
        <v>0.83248160261651705</v>
      </c>
      <c r="K2" s="16"/>
      <c r="L2" s="17"/>
    </row>
    <row r="3" spans="1:12">
      <c r="A3" s="4" t="s">
        <v>5</v>
      </c>
      <c r="B3" s="6">
        <f>STDEV(B6:B7901)</f>
        <v>22.286019533929032</v>
      </c>
      <c r="C3" s="6">
        <f>STDEV(C6:C7901)</f>
        <v>20.976176963403031</v>
      </c>
      <c r="D3" s="6">
        <f>STDEV(D6:D7901)</f>
        <v>1.0000000000000004</v>
      </c>
      <c r="E3" s="6">
        <f>STDEV(E6:E7901)</f>
        <v>1</v>
      </c>
      <c r="F3" s="6">
        <f>STDEV(F6:F7901)</f>
        <v>1.3170803808211251</v>
      </c>
      <c r="G3" s="6">
        <f>STDEV(G6:G7901)</f>
        <v>0.49513237787751802</v>
      </c>
      <c r="H3" s="6">
        <f>STDEV(H6:H7901)</f>
        <v>0.47397300401025011</v>
      </c>
    </row>
    <row r="5" spans="1:12" s="2" customFormat="1" ht="29">
      <c r="A5" s="7" t="s">
        <v>10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8</v>
      </c>
      <c r="H5" s="8" t="s">
        <v>14</v>
      </c>
      <c r="J5" s="18" t="s">
        <v>13</v>
      </c>
      <c r="K5" s="18"/>
      <c r="L5" s="18"/>
    </row>
    <row r="6" spans="1:12">
      <c r="B6" s="1">
        <v>40</v>
      </c>
      <c r="C6" s="1">
        <v>80</v>
      </c>
      <c r="D6" s="1">
        <f>(B6-B$2)/B$3</f>
        <v>-1.2713501076402474</v>
      </c>
      <c r="E6" s="1">
        <f>(C6-C$2)/C$3</f>
        <v>0</v>
      </c>
      <c r="F6" s="1">
        <f>(D6*(D6*$K$14+E6*$L$14)+E6*(D6*$K$15+E6*$L$15))</f>
        <v>1.6245911692559285</v>
      </c>
      <c r="G6" s="1">
        <f>SQRT(F6)</f>
        <v>1.2745945117000654</v>
      </c>
      <c r="H6" s="1">
        <f>SQRT(D6^2+E6^2)</f>
        <v>1.2713501076402474</v>
      </c>
      <c r="J6" s="18"/>
      <c r="K6" s="18"/>
      <c r="L6" s="18"/>
    </row>
    <row r="7" spans="1:12">
      <c r="B7" s="1">
        <v>80</v>
      </c>
      <c r="C7" s="1">
        <v>90</v>
      </c>
      <c r="D7" s="1">
        <f t="shared" ref="D7:D8" si="0">(B7-B$2)/B$3</f>
        <v>0.52349710314598452</v>
      </c>
      <c r="E7" s="1">
        <f t="shared" ref="E7:E8" si="1">(C7-C$2)/C$3</f>
        <v>0.47673129462279618</v>
      </c>
      <c r="F7" s="1">
        <f t="shared" ref="F7:F8" si="2">(D7*(D7*$K$14+E7*$L$14)+E7*(D7*$K$15+E7*$L$15))</f>
        <v>0.46811120196238798</v>
      </c>
      <c r="G7" s="1">
        <f t="shared" ref="G7:G8" si="3">SQRT(F7)</f>
        <v>0.6841865257094647</v>
      </c>
      <c r="H7" s="1">
        <f t="shared" ref="H7:H8" si="4">SQRT(D7^2+E7^2)</f>
        <v>0.70804091991562523</v>
      </c>
      <c r="J7" s="10"/>
      <c r="K7" s="9" t="s">
        <v>0</v>
      </c>
      <c r="L7" s="9" t="s">
        <v>1</v>
      </c>
    </row>
    <row r="8" spans="1:12">
      <c r="B8" s="1">
        <v>90</v>
      </c>
      <c r="C8" s="1">
        <v>100</v>
      </c>
      <c r="D8" s="1">
        <f t="shared" si="0"/>
        <v>0.97220890584254238</v>
      </c>
      <c r="E8" s="1">
        <f t="shared" si="1"/>
        <v>0.95346258924559235</v>
      </c>
      <c r="F8" s="1">
        <f t="shared" si="2"/>
        <v>1.7308871627146369</v>
      </c>
      <c r="G8" s="1">
        <f t="shared" si="3"/>
        <v>1.3156318492323895</v>
      </c>
      <c r="H8" s="1">
        <f t="shared" si="4"/>
        <v>1.3617198925221232</v>
      </c>
      <c r="J8" s="4" t="s">
        <v>0</v>
      </c>
      <c r="K8" s="6">
        <v>1</v>
      </c>
      <c r="L8" s="6">
        <f>COVAR(D6:D7901,E6:E7901)</f>
        <v>7.1304986204019538E-2</v>
      </c>
    </row>
    <row r="9" spans="1:12">
      <c r="B9" s="1">
        <v>80</v>
      </c>
      <c r="C9" s="1">
        <v>90</v>
      </c>
      <c r="D9" s="1">
        <f t="shared" ref="D9" si="5">(B9-B$2)/B$3</f>
        <v>0.52349710314598452</v>
      </c>
      <c r="E9" s="1">
        <f t="shared" ref="E9" si="6">(C9-C$2)/C$3</f>
        <v>0.47673129462279618</v>
      </c>
      <c r="F9" s="1">
        <f t="shared" ref="F9" si="7">(D9*(D9*$K$14+E9*$L$14)+E9*(D9*$K$15+E9*$L$15))</f>
        <v>0.46811120196238798</v>
      </c>
      <c r="G9" s="1">
        <f t="shared" ref="G9" si="8">SQRT(F9)</f>
        <v>0.6841865257094647</v>
      </c>
      <c r="H9" s="1">
        <f t="shared" ref="H9" si="9">SQRT(D9^2+E9^2)</f>
        <v>0.70804091991562523</v>
      </c>
      <c r="J9" s="4" t="s">
        <v>1</v>
      </c>
      <c r="K9" s="6">
        <f>L8</f>
        <v>7.1304986204019538E-2</v>
      </c>
      <c r="L9" s="6">
        <v>1</v>
      </c>
    </row>
    <row r="10" spans="1:12">
      <c r="B10" s="1">
        <v>40</v>
      </c>
      <c r="C10" s="1">
        <v>80</v>
      </c>
      <c r="D10" s="1">
        <f t="shared" ref="D10" si="10">(B10-B$2)/B$3</f>
        <v>-1.2713501076402474</v>
      </c>
      <c r="E10" s="1">
        <f t="shared" ref="E10" si="11">(C10-C$2)/C$3</f>
        <v>0</v>
      </c>
      <c r="F10" s="1">
        <f t="shared" ref="F10" si="12">(D10*(D10*$K$14+E10*$L$14)+E10*(D10*$K$15+E10*$L$15))</f>
        <v>1.6245911692559285</v>
      </c>
      <c r="G10" s="1">
        <f t="shared" ref="G10" si="13">SQRT(F10)</f>
        <v>1.2745945117000654</v>
      </c>
      <c r="H10" s="1">
        <f t="shared" ref="H10" si="14">SQRT(D10^2+E10^2)</f>
        <v>1.2713501076402474</v>
      </c>
      <c r="J10" s="2"/>
      <c r="K10" s="3"/>
      <c r="L10" s="3"/>
    </row>
    <row r="11" spans="1:12">
      <c r="B11" s="1">
        <v>80</v>
      </c>
      <c r="C11" s="1">
        <v>40</v>
      </c>
      <c r="D11" s="1">
        <f t="shared" ref="D11" si="15">(B11-B$2)/B$3</f>
        <v>0.52349710314598452</v>
      </c>
      <c r="E11" s="1">
        <f t="shared" ref="E11" si="16">(C11-C$2)/C$3</f>
        <v>-1.9069251784911847</v>
      </c>
      <c r="F11" s="1">
        <f t="shared" ref="F11" si="17">(D11*(D11*$K$14+E11*$L$14)+E11*(D11*$K$15+E11*$L$15))</f>
        <v>4.0734873262469335</v>
      </c>
      <c r="G11" s="1">
        <f t="shared" ref="G11" si="18">SQRT(F11)</f>
        <v>2.0182882168429099</v>
      </c>
      <c r="H11" s="1">
        <f t="shared" ref="H11" si="19">SQRT(D11^2+E11^2)</f>
        <v>1.977476385033681</v>
      </c>
    </row>
    <row r="12" spans="1:12">
      <c r="J12" s="11" t="s">
        <v>7</v>
      </c>
      <c r="K12" s="11"/>
      <c r="L12" s="11"/>
    </row>
    <row r="13" spans="1:12">
      <c r="J13" s="10"/>
      <c r="K13" s="9" t="s">
        <v>0</v>
      </c>
      <c r="L13" s="9" t="s">
        <v>1</v>
      </c>
    </row>
    <row r="14" spans="1:12">
      <c r="J14" s="4" t="s">
        <v>0</v>
      </c>
      <c r="K14" s="6">
        <f t="array" ref="K14:L15">MINVERSE(K8:L9)</f>
        <v>1.0051103843008995</v>
      </c>
      <c r="L14" s="6">
        <v>-7.1669382086092401E-2</v>
      </c>
    </row>
    <row r="15" spans="1:12">
      <c r="J15" s="4" t="s">
        <v>1</v>
      </c>
      <c r="K15" s="6">
        <v>-7.1669382086092401E-2</v>
      </c>
      <c r="L15" s="6">
        <v>1.0051103843008993</v>
      </c>
    </row>
  </sheetData>
  <mergeCells count="4">
    <mergeCell ref="J12:L12"/>
    <mergeCell ref="J1:L1"/>
    <mergeCell ref="J2:L2"/>
    <mergeCell ref="J5:L6"/>
  </mergeCells>
  <phoneticPr fontId="18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5"/>
  <sheetViews>
    <sheetView workbookViewId="0">
      <selection activeCell="D6" sqref="D6:E6"/>
    </sheetView>
  </sheetViews>
  <sheetFormatPr baseColWidth="12" defaultColWidth="8.83203125" defaultRowHeight="17" x14ac:dyDescent="0"/>
  <cols>
    <col min="2" max="3" width="7.33203125" style="1" customWidth="1"/>
    <col min="4" max="5" width="12.33203125" style="1" customWidth="1"/>
    <col min="6" max="8" width="11.6640625" style="1" customWidth="1"/>
    <col min="10" max="10" width="5.6640625" customWidth="1"/>
  </cols>
  <sheetData>
    <row r="5" spans="1:12" s="2" customFormat="1" ht="29">
      <c r="A5" s="7" t="s">
        <v>10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8</v>
      </c>
      <c r="H5" s="8" t="s">
        <v>14</v>
      </c>
      <c r="J5"/>
      <c r="K5"/>
      <c r="L5"/>
    </row>
    <row r="6" spans="1:12">
      <c r="B6" s="1">
        <v>0.1</v>
      </c>
      <c r="C6" s="1">
        <v>0.1</v>
      </c>
      <c r="D6" s="1">
        <f>(B6-単位空間!B$2)/単位空間!B$3</f>
        <v>-3.0617102003995136</v>
      </c>
      <c r="E6" s="1">
        <f>(C6-単位空間!C$2)/単位空間!C$3</f>
        <v>-3.8090830440361416</v>
      </c>
      <c r="F6" s="1">
        <f>(D6*(D6*$K$14+E6*$L$14)+E6*(D6*$K$15+E6*$L$15))</f>
        <v>22.333574356091582</v>
      </c>
      <c r="G6" s="1">
        <f>SQRT(F6)</f>
        <v>4.7258411268356859</v>
      </c>
      <c r="H6" s="1">
        <f>SQRT(D6^2+E6^2)</f>
        <v>4.8870423558215732</v>
      </c>
      <c r="J6" s="19"/>
      <c r="K6" s="19"/>
      <c r="L6" s="19"/>
    </row>
    <row r="7" spans="1:12">
      <c r="B7" s="1">
        <v>0</v>
      </c>
      <c r="C7" s="1">
        <v>0</v>
      </c>
      <c r="D7" s="1">
        <f>(B7-単位空間!B$2)/単位空間!B$3</f>
        <v>-3.0661973184264792</v>
      </c>
      <c r="E7" s="1">
        <f>(C7-単位空間!C$2)/単位空間!C$3</f>
        <v>-3.8138503569823694</v>
      </c>
      <c r="F7" s="1">
        <f t="shared" ref="F7:F10" si="0">(D7*(D7*$K$14+E7*$L$14)+E7*(D7*$K$15+E7*$L$15))</f>
        <v>22.393192968111208</v>
      </c>
      <c r="G7" s="1">
        <f t="shared" ref="G7:G10" si="1">SQRT(F7)</f>
        <v>4.7321446478432172</v>
      </c>
      <c r="H7" s="1">
        <f t="shared" ref="H7:H10" si="2">SQRT(D7^2+E7^2)</f>
        <v>4.8935693048101685</v>
      </c>
    </row>
    <row r="8" spans="1:12">
      <c r="B8" s="1">
        <v>2</v>
      </c>
      <c r="C8" s="1">
        <v>3</v>
      </c>
      <c r="D8" s="1">
        <f>(B8-単位空間!B$2)/単位空間!B$3</f>
        <v>-2.9764549578871673</v>
      </c>
      <c r="E8" s="1">
        <f>(C8-単位空間!C$2)/単位空間!C$3</f>
        <v>-3.6708309685955305</v>
      </c>
      <c r="F8" s="1">
        <f t="shared" si="0"/>
        <v>20.882292518397385</v>
      </c>
      <c r="G8" s="1">
        <f t="shared" si="1"/>
        <v>4.5697147086440078</v>
      </c>
      <c r="H8" s="1">
        <f t="shared" si="2"/>
        <v>4.7259162197748594</v>
      </c>
      <c r="K8" s="1"/>
      <c r="L8" s="1"/>
    </row>
    <row r="9" spans="1:12">
      <c r="B9" s="1">
        <v>0.3</v>
      </c>
      <c r="C9" s="1">
        <v>4</v>
      </c>
      <c r="D9" s="1">
        <f>(B9-単位空間!B$2)/単位空間!B$3</f>
        <v>-3.0527359643455823</v>
      </c>
      <c r="E9" s="1">
        <f>(C9-単位空間!C$2)/単位空間!C$3</f>
        <v>-3.6231578391332508</v>
      </c>
      <c r="F9" s="1">
        <f t="shared" si="0"/>
        <v>20.975774938675393</v>
      </c>
      <c r="G9" s="1">
        <f t="shared" si="1"/>
        <v>4.5799317613557733</v>
      </c>
      <c r="H9" s="1">
        <f t="shared" si="2"/>
        <v>4.7377705300364301</v>
      </c>
      <c r="K9" s="1"/>
      <c r="L9" s="1"/>
    </row>
    <row r="10" spans="1:12">
      <c r="B10" s="1">
        <v>0</v>
      </c>
      <c r="C10" s="1">
        <v>5</v>
      </c>
      <c r="D10" s="1">
        <f>(B10-単位空間!B$2)/単位空間!B$3</f>
        <v>-3.0661973184264792</v>
      </c>
      <c r="E10" s="1">
        <f>(C10-単位空間!C$2)/単位空間!C$3</f>
        <v>-3.5754847096709712</v>
      </c>
      <c r="F10" s="1">
        <f t="shared" si="0"/>
        <v>20.727590964840559</v>
      </c>
      <c r="G10" s="1">
        <f t="shared" si="1"/>
        <v>4.5527564139585328</v>
      </c>
      <c r="H10" s="1">
        <f t="shared" si="2"/>
        <v>4.7101652735988617</v>
      </c>
      <c r="J10" s="2"/>
      <c r="K10" s="3"/>
      <c r="L10" s="3"/>
    </row>
    <row r="11" spans="1:12">
      <c r="B11" s="1" t="s">
        <v>12</v>
      </c>
    </row>
    <row r="12" spans="1:12">
      <c r="J12" s="11" t="s">
        <v>7</v>
      </c>
      <c r="K12" s="11"/>
      <c r="L12" s="11"/>
    </row>
    <row r="13" spans="1:12">
      <c r="J13" s="10"/>
      <c r="K13" s="9" t="s">
        <v>0</v>
      </c>
      <c r="L13" s="9" t="s">
        <v>1</v>
      </c>
    </row>
    <row r="14" spans="1:12">
      <c r="J14" s="4" t="s">
        <v>0</v>
      </c>
      <c r="K14" s="6">
        <f>単位空間!K14</f>
        <v>1.0051103843008995</v>
      </c>
      <c r="L14" s="6">
        <f>単位空間!L14</f>
        <v>-7.1669382086092401E-2</v>
      </c>
    </row>
    <row r="15" spans="1:12">
      <c r="J15" s="4" t="s">
        <v>1</v>
      </c>
      <c r="K15" s="6">
        <f>単位空間!K15</f>
        <v>-7.1669382086092401E-2</v>
      </c>
      <c r="L15" s="6">
        <f>単位空間!L15</f>
        <v>1.0051103843008993</v>
      </c>
    </row>
  </sheetData>
  <mergeCells count="2">
    <mergeCell ref="J6:L6"/>
    <mergeCell ref="J12:L12"/>
  </mergeCells>
  <phoneticPr fontId="18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単位空間</vt:lpstr>
      <vt:lpstr>信号空間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</dc:creator>
  <cp:lastModifiedBy>和泉 信生</cp:lastModifiedBy>
  <dcterms:created xsi:type="dcterms:W3CDTF">2015-02-20T23:43:34Z</dcterms:created>
  <dcterms:modified xsi:type="dcterms:W3CDTF">2015-10-26T12:26:39Z</dcterms:modified>
</cp:coreProperties>
</file>