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VN\template\"/>
    </mc:Choice>
  </mc:AlternateContent>
  <xr:revisionPtr revIDLastSave="0" documentId="13_ncr:1_{76968793-6CC3-4BAA-ACEC-69BE3BE9BF17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Tracking" sheetId="10" r:id="rId1"/>
    <sheet name="VN" sheetId="11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Inbounds'!$A$2:$CS$251</definedName>
    <definedName name="_xlnm._FilterDatabase" localSheetId="3" hidden="1">'Daily Inventory Value'!$A$2:$CT$251</definedName>
    <definedName name="_xlnm._FilterDatabase" localSheetId="0" hidden="1">Tracking!$A$3:$BA$3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0" l="1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4" i="10"/>
  <c r="AT5" i="10" l="1"/>
  <c r="AU5" i="10"/>
  <c r="AV5" i="10"/>
  <c r="AT6" i="10"/>
  <c r="AU6" i="10"/>
  <c r="AV6" i="10"/>
  <c r="AT7" i="10"/>
  <c r="AU7" i="10"/>
  <c r="AV7" i="10"/>
  <c r="AT8" i="10"/>
  <c r="AU8" i="10"/>
  <c r="AV8" i="10"/>
  <c r="AT9" i="10"/>
  <c r="AU9" i="10"/>
  <c r="AV9" i="10"/>
  <c r="AT10" i="10"/>
  <c r="AU10" i="10"/>
  <c r="AV10" i="10"/>
  <c r="AT11" i="10"/>
  <c r="AU11" i="10"/>
  <c r="AV11" i="10"/>
  <c r="AT12" i="10"/>
  <c r="AU12" i="10"/>
  <c r="AV12" i="10"/>
  <c r="AT13" i="10"/>
  <c r="AU13" i="10"/>
  <c r="AV13" i="10"/>
  <c r="AT14" i="10"/>
  <c r="AU14" i="10"/>
  <c r="AV14" i="10"/>
  <c r="AT15" i="10"/>
  <c r="AU15" i="10"/>
  <c r="AV15" i="10"/>
  <c r="AT16" i="10"/>
  <c r="AU16" i="10"/>
  <c r="AV16" i="10"/>
  <c r="AT17" i="10"/>
  <c r="AU17" i="10"/>
  <c r="AV17" i="10"/>
  <c r="AT18" i="10"/>
  <c r="AU18" i="10"/>
  <c r="AV18" i="10"/>
  <c r="AT19" i="10"/>
  <c r="AU19" i="10"/>
  <c r="AV19" i="10"/>
  <c r="AT20" i="10"/>
  <c r="AU20" i="10"/>
  <c r="AV20" i="10"/>
  <c r="AT21" i="10"/>
  <c r="AU21" i="10"/>
  <c r="AV21" i="10"/>
  <c r="AT22" i="10"/>
  <c r="AU22" i="10"/>
  <c r="AV22" i="10"/>
  <c r="AT23" i="10"/>
  <c r="AU23" i="10"/>
  <c r="AV23" i="10"/>
  <c r="AT24" i="10"/>
  <c r="AU24" i="10"/>
  <c r="AV24" i="10"/>
  <c r="AV4" i="10"/>
  <c r="AU4" i="10"/>
  <c r="AT4" i="10"/>
  <c r="AJ5" i="10"/>
  <c r="AK5" i="10"/>
  <c r="AL5" i="10"/>
  <c r="AJ6" i="10"/>
  <c r="AK6" i="10"/>
  <c r="AL6" i="10"/>
  <c r="AJ7" i="10"/>
  <c r="AK7" i="10"/>
  <c r="AL7" i="10"/>
  <c r="AJ8" i="10"/>
  <c r="AK8" i="10"/>
  <c r="AL8" i="10"/>
  <c r="AJ9" i="10"/>
  <c r="AK9" i="10"/>
  <c r="AL9" i="10"/>
  <c r="AJ10" i="10"/>
  <c r="AK10" i="10"/>
  <c r="AL10" i="10"/>
  <c r="AJ11" i="10"/>
  <c r="AK11" i="10"/>
  <c r="AL11" i="10"/>
  <c r="AJ12" i="10"/>
  <c r="AK12" i="10"/>
  <c r="AL12" i="10"/>
  <c r="AJ13" i="10"/>
  <c r="AK13" i="10"/>
  <c r="AL13" i="10"/>
  <c r="AJ14" i="10"/>
  <c r="AK14" i="10"/>
  <c r="AL14" i="10"/>
  <c r="AJ15" i="10"/>
  <c r="AK15" i="10"/>
  <c r="AL15" i="10"/>
  <c r="AJ16" i="10"/>
  <c r="AK16" i="10"/>
  <c r="AL16" i="10"/>
  <c r="AJ17" i="10"/>
  <c r="AK17" i="10"/>
  <c r="AL17" i="10"/>
  <c r="AJ18" i="10"/>
  <c r="AK18" i="10"/>
  <c r="AL18" i="10"/>
  <c r="AJ19" i="10"/>
  <c r="AK19" i="10"/>
  <c r="AL19" i="10"/>
  <c r="AJ20" i="10"/>
  <c r="AK20" i="10"/>
  <c r="AL20" i="10"/>
  <c r="AJ21" i="10"/>
  <c r="AK21" i="10"/>
  <c r="AL21" i="10"/>
  <c r="AJ22" i="10"/>
  <c r="AK22" i="10"/>
  <c r="AL22" i="10"/>
  <c r="AJ23" i="10"/>
  <c r="AK23" i="10"/>
  <c r="AL23" i="10"/>
  <c r="AJ24" i="10"/>
  <c r="AK24" i="10"/>
  <c r="AL24" i="10"/>
  <c r="AJ25" i="10"/>
  <c r="AK25" i="10"/>
  <c r="AL25" i="10"/>
  <c r="AL4" i="10"/>
  <c r="AK4" i="10"/>
  <c r="AJ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4" i="10"/>
  <c r="AI15" i="10" l="1"/>
  <c r="AO15" i="10"/>
  <c r="AP15" i="10"/>
  <c r="AQ15" i="10"/>
  <c r="AR15" i="10"/>
  <c r="AS15" i="10"/>
  <c r="AY15" i="10"/>
  <c r="AZ15" i="10"/>
  <c r="BA15" i="10"/>
  <c r="BB15" i="10"/>
  <c r="AI16" i="10"/>
  <c r="AO16" i="10"/>
  <c r="AP16" i="10"/>
  <c r="AQ16" i="10"/>
  <c r="AR16" i="10"/>
  <c r="AS16" i="10"/>
  <c r="AY16" i="10"/>
  <c r="AZ16" i="10"/>
  <c r="BA16" i="10"/>
  <c r="BB16" i="10"/>
  <c r="AI17" i="10"/>
  <c r="AO17" i="10"/>
  <c r="AP17" i="10"/>
  <c r="AQ17" i="10"/>
  <c r="AR17" i="10"/>
  <c r="AS17" i="10"/>
  <c r="AY17" i="10"/>
  <c r="AZ17" i="10"/>
  <c r="BA17" i="10"/>
  <c r="BB17" i="10"/>
  <c r="AI18" i="10"/>
  <c r="AO18" i="10"/>
  <c r="AP18" i="10"/>
  <c r="AQ18" i="10"/>
  <c r="AR18" i="10"/>
  <c r="AS18" i="10"/>
  <c r="AY18" i="10"/>
  <c r="AZ18" i="10"/>
  <c r="BA18" i="10"/>
  <c r="BB18" i="10"/>
  <c r="AI19" i="10"/>
  <c r="AO19" i="10"/>
  <c r="AP19" i="10"/>
  <c r="AQ19" i="10"/>
  <c r="AR19" i="10"/>
  <c r="AS19" i="10"/>
  <c r="AY19" i="10"/>
  <c r="AZ19" i="10"/>
  <c r="BA19" i="10"/>
  <c r="BB19" i="10"/>
  <c r="AX19" i="10" s="1"/>
  <c r="AI20" i="10"/>
  <c r="AO20" i="10"/>
  <c r="AP20" i="10"/>
  <c r="AQ20" i="10"/>
  <c r="AR20" i="10"/>
  <c r="AS20" i="10"/>
  <c r="AY20" i="10"/>
  <c r="AZ20" i="10"/>
  <c r="BA20" i="10"/>
  <c r="BB20" i="10"/>
  <c r="AI21" i="10"/>
  <c r="AO21" i="10"/>
  <c r="AP21" i="10"/>
  <c r="AQ21" i="10"/>
  <c r="AR21" i="10"/>
  <c r="AS21" i="10"/>
  <c r="AY21" i="10"/>
  <c r="AZ21" i="10"/>
  <c r="BA21" i="10"/>
  <c r="BB21" i="10"/>
  <c r="AI22" i="10"/>
  <c r="AO22" i="10"/>
  <c r="AP22" i="10"/>
  <c r="AQ22" i="10"/>
  <c r="AR22" i="10"/>
  <c r="AS22" i="10"/>
  <c r="AY22" i="10"/>
  <c r="AZ22" i="10"/>
  <c r="BA22" i="10"/>
  <c r="BB22" i="10"/>
  <c r="AI23" i="10"/>
  <c r="AO23" i="10"/>
  <c r="AP23" i="10"/>
  <c r="AQ23" i="10"/>
  <c r="AR23" i="10"/>
  <c r="AS23" i="10"/>
  <c r="AY23" i="10"/>
  <c r="AZ23" i="10"/>
  <c r="BA23" i="10"/>
  <c r="BB23" i="10"/>
  <c r="M15" i="10"/>
  <c r="N15" i="10"/>
  <c r="O15" i="10"/>
  <c r="M16" i="10"/>
  <c r="N16" i="10"/>
  <c r="O16" i="10"/>
  <c r="M17" i="10"/>
  <c r="N17" i="10"/>
  <c r="O17" i="10"/>
  <c r="M18" i="10"/>
  <c r="N18" i="10"/>
  <c r="O18" i="10"/>
  <c r="M19" i="10"/>
  <c r="N19" i="10"/>
  <c r="O19" i="10"/>
  <c r="M20" i="10"/>
  <c r="N20" i="10"/>
  <c r="O20" i="10"/>
  <c r="M21" i="10"/>
  <c r="N21" i="10"/>
  <c r="O21" i="10"/>
  <c r="M22" i="10"/>
  <c r="N22" i="10"/>
  <c r="O22" i="10"/>
  <c r="M23" i="10"/>
  <c r="N23" i="10"/>
  <c r="O23" i="10"/>
  <c r="L15" i="10"/>
  <c r="L16" i="10"/>
  <c r="L17" i="10"/>
  <c r="L18" i="10"/>
  <c r="L19" i="10"/>
  <c r="L20" i="10"/>
  <c r="L21" i="10"/>
  <c r="L22" i="10"/>
  <c r="L23" i="10"/>
  <c r="L24" i="10"/>
  <c r="K15" i="10"/>
  <c r="K16" i="10"/>
  <c r="K17" i="10"/>
  <c r="K18" i="10"/>
  <c r="K19" i="10"/>
  <c r="K20" i="10"/>
  <c r="K21" i="10"/>
  <c r="K22" i="10"/>
  <c r="K23" i="10"/>
  <c r="J15" i="10"/>
  <c r="J16" i="10"/>
  <c r="J17" i="10"/>
  <c r="J18" i="10"/>
  <c r="J19" i="10"/>
  <c r="J20" i="10"/>
  <c r="J21" i="10"/>
  <c r="J22" i="10"/>
  <c r="J23" i="10"/>
  <c r="AS24" i="10"/>
  <c r="AI24" i="10"/>
  <c r="AS14" i="10"/>
  <c r="AI14" i="10"/>
  <c r="AS13" i="10"/>
  <c r="AI13" i="10"/>
  <c r="AS12" i="10"/>
  <c r="AI12" i="10"/>
  <c r="AS11" i="10"/>
  <c r="AI11" i="10"/>
  <c r="AS10" i="10"/>
  <c r="AI10" i="10"/>
  <c r="AS9" i="10"/>
  <c r="AI9" i="10"/>
  <c r="AS8" i="10"/>
  <c r="AI8" i="10"/>
  <c r="AS7" i="10"/>
  <c r="AI7" i="10"/>
  <c r="AS6" i="10"/>
  <c r="AI6" i="10"/>
  <c r="AS5" i="10"/>
  <c r="AI5" i="10"/>
  <c r="AS4" i="10"/>
  <c r="AI4" i="10"/>
  <c r="AN18" i="10" l="1"/>
  <c r="AN23" i="10"/>
  <c r="AX20" i="10"/>
  <c r="AN21" i="10"/>
  <c r="AN20" i="10"/>
  <c r="AH20" i="10" s="1"/>
  <c r="AX16" i="10"/>
  <c r="AW17" i="10"/>
  <c r="AX23" i="10"/>
  <c r="AX18" i="10"/>
  <c r="AH18" i="10" s="1"/>
  <c r="AN17" i="10"/>
  <c r="AX15" i="10"/>
  <c r="AN16" i="10"/>
  <c r="AH16" i="10" s="1"/>
  <c r="AW22" i="10"/>
  <c r="AW19" i="10"/>
  <c r="AX17" i="10"/>
  <c r="AH23" i="10"/>
  <c r="AM23" i="10"/>
  <c r="AM18" i="10"/>
  <c r="AN15" i="10"/>
  <c r="AH15" i="10" s="1"/>
  <c r="AM20" i="10"/>
  <c r="AW20" i="10"/>
  <c r="AM15" i="10"/>
  <c r="AW23" i="10"/>
  <c r="AX21" i="10"/>
  <c r="AH21" i="10" s="1"/>
  <c r="AW18" i="10"/>
  <c r="AN22" i="10"/>
  <c r="AW21" i="10"/>
  <c r="AN19" i="10"/>
  <c r="AH19" i="10" s="1"/>
  <c r="AM16" i="10"/>
  <c r="AD23" i="10"/>
  <c r="AM22" i="10"/>
  <c r="AE16" i="10"/>
  <c r="AX22" i="10"/>
  <c r="AE22" i="10"/>
  <c r="AM17" i="10"/>
  <c r="AW16" i="10"/>
  <c r="AM21" i="10"/>
  <c r="AE23" i="10"/>
  <c r="AM19" i="10"/>
  <c r="AF17" i="10"/>
  <c r="AG17" i="10" s="1"/>
  <c r="AD17" i="10"/>
  <c r="AE19" i="10"/>
  <c r="AW15" i="10"/>
  <c r="BB24" i="10"/>
  <c r="BA24" i="10"/>
  <c r="AZ24" i="10"/>
  <c r="AY24" i="10"/>
  <c r="AR24" i="10"/>
  <c r="AQ24" i="10"/>
  <c r="AP24" i="10"/>
  <c r="AO24" i="10"/>
  <c r="BB14" i="10"/>
  <c r="BA14" i="10"/>
  <c r="AZ14" i="10"/>
  <c r="AY14" i="10"/>
  <c r="AR14" i="10"/>
  <c r="AQ14" i="10"/>
  <c r="AP14" i="10"/>
  <c r="AO14" i="10"/>
  <c r="BB13" i="10"/>
  <c r="BA13" i="10"/>
  <c r="AZ13" i="10"/>
  <c r="AY13" i="10"/>
  <c r="AR13" i="10"/>
  <c r="AQ13" i="10"/>
  <c r="AP13" i="10"/>
  <c r="AO13" i="10"/>
  <c r="BB12" i="10"/>
  <c r="BA12" i="10"/>
  <c r="AZ12" i="10"/>
  <c r="AY12" i="10"/>
  <c r="AR12" i="10"/>
  <c r="AQ12" i="10"/>
  <c r="AP12" i="10"/>
  <c r="AO12" i="10"/>
  <c r="BB11" i="10"/>
  <c r="BA11" i="10"/>
  <c r="AZ11" i="10"/>
  <c r="AY11" i="10"/>
  <c r="AR11" i="10"/>
  <c r="AQ11" i="10"/>
  <c r="AP11" i="10"/>
  <c r="AO11" i="10"/>
  <c r="BB10" i="10"/>
  <c r="BA10" i="10"/>
  <c r="AZ10" i="10"/>
  <c r="AY10" i="10"/>
  <c r="AR10" i="10"/>
  <c r="AQ10" i="10"/>
  <c r="AP10" i="10"/>
  <c r="AO10" i="10"/>
  <c r="BB9" i="10"/>
  <c r="BA9" i="10"/>
  <c r="AZ9" i="10"/>
  <c r="AY9" i="10"/>
  <c r="AR9" i="10"/>
  <c r="AQ9" i="10"/>
  <c r="AP9" i="10"/>
  <c r="AO9" i="10"/>
  <c r="BB8" i="10"/>
  <c r="BA8" i="10"/>
  <c r="AZ8" i="10"/>
  <c r="AY8" i="10"/>
  <c r="AR8" i="10"/>
  <c r="AQ8" i="10"/>
  <c r="AP8" i="10"/>
  <c r="AO8" i="10"/>
  <c r="BB7" i="10"/>
  <c r="BA7" i="10"/>
  <c r="AZ7" i="10"/>
  <c r="AY7" i="10"/>
  <c r="AR7" i="10"/>
  <c r="AQ7" i="10"/>
  <c r="AP7" i="10"/>
  <c r="AO7" i="10"/>
  <c r="BB6" i="10"/>
  <c r="BA6" i="10"/>
  <c r="AZ6" i="10"/>
  <c r="AY6" i="10"/>
  <c r="AR6" i="10"/>
  <c r="AQ6" i="10"/>
  <c r="AP6" i="10"/>
  <c r="AO6" i="10"/>
  <c r="BB5" i="10"/>
  <c r="BA5" i="10"/>
  <c r="AZ5" i="10"/>
  <c r="AY5" i="10"/>
  <c r="AR5" i="10"/>
  <c r="AQ5" i="10"/>
  <c r="AP5" i="10"/>
  <c r="AO5" i="10"/>
  <c r="BB4" i="10"/>
  <c r="BB25" i="10" s="1"/>
  <c r="BA4" i="10"/>
  <c r="AZ4" i="10"/>
  <c r="AY4" i="10"/>
  <c r="AY25" i="10" s="1"/>
  <c r="AR4" i="10"/>
  <c r="AQ4" i="10"/>
  <c r="AP4" i="10"/>
  <c r="AO4" i="10"/>
  <c r="O5" i="10"/>
  <c r="O6" i="10"/>
  <c r="O7" i="10"/>
  <c r="O8" i="10"/>
  <c r="O9" i="10"/>
  <c r="O10" i="10"/>
  <c r="O11" i="10"/>
  <c r="O12" i="10"/>
  <c r="O13" i="10"/>
  <c r="O14" i="10"/>
  <c r="O24" i="10"/>
  <c r="O4" i="10"/>
  <c r="O25" i="10" s="1"/>
  <c r="N5" i="10"/>
  <c r="N6" i="10"/>
  <c r="N7" i="10"/>
  <c r="N8" i="10"/>
  <c r="N9" i="10"/>
  <c r="N10" i="10"/>
  <c r="N11" i="10"/>
  <c r="N12" i="10"/>
  <c r="N13" i="10"/>
  <c r="N14" i="10"/>
  <c r="N24" i="10"/>
  <c r="N4" i="10"/>
  <c r="N25" i="10" s="1"/>
  <c r="M5" i="10"/>
  <c r="M6" i="10"/>
  <c r="M7" i="10"/>
  <c r="M8" i="10"/>
  <c r="M9" i="10"/>
  <c r="AX9" i="10" s="1"/>
  <c r="M10" i="10"/>
  <c r="AN10" i="10" s="1"/>
  <c r="M11" i="10"/>
  <c r="AN11" i="10" s="1"/>
  <c r="M12" i="10"/>
  <c r="M13" i="10"/>
  <c r="AN13" i="10" s="1"/>
  <c r="M14" i="10"/>
  <c r="AN14" i="10" s="1"/>
  <c r="M24" i="10"/>
  <c r="M4" i="10"/>
  <c r="M25" i="10" s="1"/>
  <c r="L5" i="10"/>
  <c r="L6" i="10"/>
  <c r="L7" i="10"/>
  <c r="L8" i="10"/>
  <c r="L9" i="10"/>
  <c r="L10" i="10"/>
  <c r="L11" i="10"/>
  <c r="L12" i="10"/>
  <c r="L13" i="10"/>
  <c r="L14" i="10"/>
  <c r="L4" i="10"/>
  <c r="L25" i="10" s="1"/>
  <c r="K5" i="10"/>
  <c r="K6" i="10"/>
  <c r="K7" i="10"/>
  <c r="K8" i="10"/>
  <c r="K9" i="10"/>
  <c r="K10" i="10"/>
  <c r="K11" i="10"/>
  <c r="K12" i="10"/>
  <c r="K13" i="10"/>
  <c r="K14" i="10"/>
  <c r="K24" i="10"/>
  <c r="K4" i="10"/>
  <c r="K25" i="10" s="1"/>
  <c r="J5" i="10"/>
  <c r="J6" i="10"/>
  <c r="J7" i="10"/>
  <c r="J8" i="10"/>
  <c r="J9" i="10"/>
  <c r="J10" i="10"/>
  <c r="J11" i="10"/>
  <c r="J12" i="10"/>
  <c r="J13" i="10"/>
  <c r="J14" i="10"/>
  <c r="J24" i="10"/>
  <c r="J4" i="10"/>
  <c r="J25" i="10" s="1"/>
  <c r="E25" i="10"/>
  <c r="D25" i="10"/>
  <c r="C25" i="10"/>
  <c r="AR25" i="10"/>
  <c r="C2" i="10"/>
  <c r="AD16" i="10" l="1"/>
  <c r="AH17" i="10"/>
  <c r="AD21" i="10"/>
  <c r="AE21" i="10"/>
  <c r="AF18" i="10"/>
  <c r="AG18" i="10" s="1"/>
  <c r="AD15" i="10"/>
  <c r="AD20" i="10"/>
  <c r="AE20" i="10"/>
  <c r="AD22" i="10"/>
  <c r="AF22" i="10"/>
  <c r="AG22" i="10" s="1"/>
  <c r="AF16" i="10"/>
  <c r="AG16" i="10" s="1"/>
  <c r="AE15" i="10"/>
  <c r="AD18" i="10"/>
  <c r="AE17" i="10"/>
  <c r="AD19" i="10"/>
  <c r="BA25" i="10"/>
  <c r="AP25" i="10"/>
  <c r="AE6" i="10"/>
  <c r="AN6" i="10"/>
  <c r="AQ25" i="10"/>
  <c r="AM8" i="10"/>
  <c r="AM10" i="10"/>
  <c r="AM13" i="10"/>
  <c r="AF19" i="10"/>
  <c r="AG19" i="10" s="1"/>
  <c r="AF21" i="10"/>
  <c r="AG21" i="10" s="1"/>
  <c r="AE24" i="10"/>
  <c r="AF20" i="10"/>
  <c r="AG20" i="10" s="1"/>
  <c r="AE18" i="10"/>
  <c r="AW7" i="10"/>
  <c r="AW10" i="10"/>
  <c r="AF11" i="10"/>
  <c r="AG11" i="10" s="1"/>
  <c r="AW12" i="10"/>
  <c r="AW14" i="10"/>
  <c r="AF23" i="10"/>
  <c r="AG23" i="10" s="1"/>
  <c r="AF15" i="10"/>
  <c r="AG15" i="10" s="1"/>
  <c r="AH22" i="10"/>
  <c r="AO25" i="10"/>
  <c r="AD24" i="10"/>
  <c r="AM5" i="10"/>
  <c r="AM9" i="10"/>
  <c r="AX5" i="10"/>
  <c r="AX12" i="10"/>
  <c r="AW6" i="10"/>
  <c r="AN5" i="10"/>
  <c r="AX24" i="10"/>
  <c r="AX13" i="10"/>
  <c r="AH13" i="10" s="1"/>
  <c r="AE13" i="10"/>
  <c r="AW24" i="10"/>
  <c r="AW13" i="10"/>
  <c r="AX7" i="10"/>
  <c r="AN8" i="10"/>
  <c r="AX10" i="10"/>
  <c r="AH10" i="10" s="1"/>
  <c r="AN9" i="10"/>
  <c r="AH9" i="10" s="1"/>
  <c r="AW5" i="10"/>
  <c r="AN7" i="10"/>
  <c r="AE9" i="10"/>
  <c r="AX6" i="10"/>
  <c r="AW8" i="10"/>
  <c r="AN24" i="10"/>
  <c r="AX14" i="10"/>
  <c r="AH14" i="10" s="1"/>
  <c r="AX8" i="10"/>
  <c r="AE11" i="10"/>
  <c r="AX11" i="10"/>
  <c r="AH11" i="10" s="1"/>
  <c r="AN12" i="10"/>
  <c r="AF14" i="10"/>
  <c r="AG14" i="10" s="1"/>
  <c r="AX25" i="10"/>
  <c r="AF24" i="10"/>
  <c r="AG24" i="10" s="1"/>
  <c r="AV25" i="10"/>
  <c r="AN25" i="10"/>
  <c r="AT25" i="10"/>
  <c r="AM24" i="10"/>
  <c r="AM7" i="10"/>
  <c r="AN4" i="10"/>
  <c r="AZ25" i="10"/>
  <c r="AU25" i="10" s="1"/>
  <c r="AW4" i="10"/>
  <c r="AX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W11" i="10" l="1"/>
  <c r="AD13" i="10"/>
  <c r="AD5" i="10"/>
  <c r="AE8" i="10"/>
  <c r="AE7" i="10"/>
  <c r="AF12" i="10"/>
  <c r="AG12" i="10" s="1"/>
  <c r="AH12" i="10"/>
  <c r="AH6" i="10"/>
  <c r="AE14" i="10"/>
  <c r="AD14" i="10"/>
  <c r="AD10" i="10"/>
  <c r="AE10" i="10"/>
  <c r="AM11" i="10"/>
  <c r="AF6" i="10"/>
  <c r="AG6" i="10" s="1"/>
  <c r="AM12" i="10"/>
  <c r="AF9" i="10"/>
  <c r="AG9" i="10" s="1"/>
  <c r="AD8" i="10"/>
  <c r="AD6" i="10"/>
  <c r="AD7" i="10"/>
  <c r="AD9" i="10"/>
  <c r="AH24" i="10"/>
  <c r="AH5" i="10"/>
  <c r="AE12" i="10"/>
  <c r="AF7" i="10"/>
  <c r="AG7" i="10" s="1"/>
  <c r="AD11" i="10"/>
  <c r="AM6" i="10"/>
  <c r="AH8" i="10"/>
  <c r="AF13" i="10"/>
  <c r="AG13" i="10" s="1"/>
  <c r="AE5" i="10"/>
  <c r="AF8" i="10"/>
  <c r="AG8" i="10" s="1"/>
  <c r="AH7" i="10"/>
  <c r="AF5" i="10"/>
  <c r="AG5" i="10" s="1"/>
  <c r="AD4" i="10"/>
  <c r="AM14" i="10"/>
  <c r="AE4" i="10"/>
  <c r="AD25" i="10"/>
  <c r="AD12" i="10"/>
  <c r="AE25" i="10"/>
  <c r="AW9" i="10"/>
  <c r="AF10" i="10"/>
  <c r="AG10" i="10" s="1"/>
  <c r="AH25" i="10"/>
  <c r="AF25" i="10"/>
  <c r="AF4" i="10"/>
  <c r="AG4" i="10" s="1"/>
  <c r="AM4" i="10"/>
  <c r="AH4" i="10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<sst xmlns="http://schemas.openxmlformats.org/spreadsheetml/2006/main" count="195" uniqueCount="129">
  <si>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</si>
  <si>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</si>
  <si>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</si>
  <si>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</si>
  <si>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</si>
  <si>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</si>
  <si>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</si>
  <si>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</si>
  <si>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</si>
  <si>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</si>
  <si>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</si>
  <si>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</si>
  <si>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</si>
  <si>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Total</t>
  </si>
  <si>
    <t>WC Days</t>
  </si>
  <si>
    <t>Inv Days</t>
  </si>
  <si>
    <t>Payable Days</t>
  </si>
  <si>
    <t>Payment Terms</t>
  </si>
  <si>
    <t>Top Brands</t>
  </si>
  <si>
    <t>Jul</t>
  </si>
  <si>
    <t>Target</t>
  </si>
  <si>
    <t>Comments</t>
  </si>
  <si>
    <t>TOTAL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</si>
  <si>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</si>
  <si>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</si>
  <si>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</si>
  <si>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</si>
  <si>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</si>
  <si>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</si>
  <si>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</si>
  <si>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</si>
  <si>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</si>
  <si>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</si>
  <si>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</si>
  <si>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</si>
  <si>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</si>
  <si>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</si>
  <si>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</si>
  <si>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</si>
  <si>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</si>
  <si>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</si>
  <si>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</si>
  <si>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</si>
  <si>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</si>
  <si>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</si>
  <si>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</si>
  <si>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Current 
Payment 
terms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</si>
  <si>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</si>
  <si>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</si>
  <si>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</si>
  <si>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</si>
  <si>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</si>
  <si>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</si>
  <si>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</si>
  <si>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</si>
  <si>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</si>
  <si>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</si>
  <si>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Aug</t>
  </si>
  <si>
    <t>Sept</t>
  </si>
  <si>
    <t>VN_CHI NHÁNH CÔNG TY TNHH DKSH VIỆT NAM TẠI HÀ NỘI_Outright</t>
  </si>
  <si>
    <t>NIVEA.Durex.Nivea</t>
  </si>
  <si>
    <t>- No innitiatives.
- Regular inbound with additional inbound for Campaign and SBD</t>
  </si>
  <si>
    <t>- Planning to deal for increasing credit limit.</t>
  </si>
  <si>
    <t>VN_Chi nhánh Công ty TNHH Phân Phối Tiên Tiến _ outright</t>
  </si>
  <si>
    <t>Enfa.Enfamama A+.Solite</t>
  </si>
  <si>
    <t xml:space="preserve">General initiative
- Some major items are imported occasinally =&gt; need to store large quantity
- Brand Enfa provides back margin of 1.5% on purchased amount  </t>
  </si>
  <si>
    <t>VN_CÔNG TY CP DIANA UNICHARM_Outright</t>
  </si>
  <si>
    <t>Bobby.moony.Silcot</t>
  </si>
  <si>
    <t>- Inbound for SBD on 14 - 19th Octorber</t>
  </si>
  <si>
    <t xml:space="preserve">- Payment term increases from 25 -30 days starting in Octorber
- Planning on increasing credit limit from $260K to $430K </t>
  </si>
  <si>
    <t>VN_Công ty TNHH Đầu Tư Thiên Ân_Outright</t>
  </si>
  <si>
    <t>Comfort.Dove.Sunlight</t>
  </si>
  <si>
    <t>- Plan to increase credit limit from $107 K to $172K.
- Current is much higher than target due to supplier provide incorrect legal documents =&gt;  Finance delay payment</t>
  </si>
  <si>
    <t>VN_Công ty TNHH Dịch Vụ và chế biến Thực phẩm Minh Dương_Outright</t>
  </si>
  <si>
    <t>Nestlé.NESCAFE.Cerelac</t>
  </si>
  <si>
    <t>VN_CÔNG TY TNHH DINH DƯỠNG 3A_Outright</t>
  </si>
  <si>
    <t>Abbott.ABBOTT.Abbott Grow</t>
  </si>
  <si>
    <t>-  Get 1% discount for payment ontime =&gt; finance usually make payment 2-3 day before hand</t>
  </si>
  <si>
    <t>VN_Công ty TNHH FrieslandCampina Việt Nam_Outright</t>
  </si>
  <si>
    <t>Dutch Lady.Friso.Yomost</t>
  </si>
  <si>
    <t>- No initiatives 
- Current lower than target due to additonal inbound in August for September Campaign</t>
  </si>
  <si>
    <t>VN_Công ty TNHH Kimberly- Clark Việt Nam_Outright</t>
  </si>
  <si>
    <t>Huggies.Kotex.Pampers</t>
  </si>
  <si>
    <t>VN_CÔNG TY TNHH MỸ PHẨM SHISEIDO VIỆT NAM_Outright</t>
  </si>
  <si>
    <t>Senka.Tsubaki.Za</t>
  </si>
  <si>
    <t xml:space="preserve"> - Current lower than target due to delay payment from previous month, 
- No plan to increase payment term due to no credit limit </t>
  </si>
  <si>
    <t>VN_Công ty TNHH Sản xuất Thương mại dịch vụ Tiến Thành_Outright</t>
  </si>
  <si>
    <t>Pampers.Downy.Rejoice</t>
  </si>
  <si>
    <t>General initiative
- Inbound at large quantity to get exclusive deal at high discount rate ( up to 40%)</t>
  </si>
  <si>
    <t xml:space="preserve">
- No plan to increase payment term due to no credit limit </t>
  </si>
  <si>
    <t>VN_CN Công ty TNHH Phân Phối Synnex FPT_Outright</t>
  </si>
  <si>
    <t>ASUS.BUK.FPT</t>
  </si>
  <si>
    <t xml:space="preserve">-Black stock initiatives : 
 To be bundle with TV to clear Black stock </t>
  </si>
  <si>
    <t>-Require bank guarantee or financial report of last 3 years to offer more payable days from 15 to 30</t>
  </si>
  <si>
    <t>VN_Công ty CP XNK Thiết bị Viễn Thông May Mắn_Outright</t>
  </si>
  <si>
    <t>Nokia.n.a..n.a.</t>
  </si>
  <si>
    <t>- Currently get 0.5% discount for payment on time
- Can re-negotiate payment term for 2020 if sign JBP/ sales plan agreement</t>
  </si>
  <si>
    <t>VN_Công ty TNHH Công Nghệ ViVo_Outright</t>
  </si>
  <si>
    <t>VIVO.n.a..n.a.</t>
  </si>
  <si>
    <t xml:space="preserve">- Consider to change from direct brand purchase to purchase via distributor to have more payable days , but will increase COGS around 5% </t>
  </si>
  <si>
    <t>VN_Công ty TNHH Điện Tử SamSung HCM CE Complex - Chi nhánh HCM _Outright</t>
  </si>
  <si>
    <t>Samsung.LOCK&amp;LOCK.elmich</t>
  </si>
  <si>
    <t>- Current payment term is pay in advance
- Currently get 2.5% discount for pay in advance
-Require bank guarantee or financial report of last 3 years to offer more payable days</t>
  </si>
  <si>
    <t>VN_Công ty TNHH LG ELECTRONICS VIỆT NAM HẢI PHÒNG_Outright</t>
  </si>
  <si>
    <t>LG.LOCK&amp;LOCK.n.a.</t>
  </si>
  <si>
    <t>VN_Công ty TNHH MTV Kỹ Thuật&amp; Khoa Học Vĩnh Khang_Outright</t>
  </si>
  <si>
    <t>Oppo.Havit.n.a.</t>
  </si>
  <si>
    <t>- high inventory in Sep , Oct and Nov for big campaign 10.10 , 11.11 , 12.12 . Very fast-selling due to high demand for B2B deals on market</t>
  </si>
  <si>
    <t>- Require bank guarantee or financial report of last 3 years to offer more payable days</t>
  </si>
  <si>
    <t>VN_Công ty TNHH MTV Thương Mại Xuất Nhập Khẩu Vi Ta_Outright</t>
  </si>
  <si>
    <t>Philips.AMTECOR.LG</t>
  </si>
  <si>
    <t xml:space="preserve">- Reduce inbound in Q4 , brand signed platinum packages for 11.11 and 12.12 =&gt; have fund to push sales </t>
  </si>
  <si>
    <t>- Can re-negotiate payment term from 21 to 30 days in  2020 if sign JBP/ sales plan agreement</t>
  </si>
  <si>
    <t>VN_Công ty TNHH Sony Electronics Việt Nam_Outright</t>
  </si>
  <si>
    <t>Sony.SONY.sony</t>
  </si>
  <si>
    <t xml:space="preserve">-Best Gm1 and Gm2 among all EL brand 
- Life-time brand support for inventory management (brand will give sales incentive until all black stock are sold , Shopee not lose Gm2)
 </t>
  </si>
  <si>
    <t>VN_Công ty TNHH Thương Mại điện tư R&amp;m_Outright</t>
  </si>
  <si>
    <t>Realme.n.a..n.a.</t>
  </si>
  <si>
    <t xml:space="preserve">-Black stock initiatives: 
  prioritize in Flash Sales and Mobile campaigns 
 -reduce inbound in Q4 </t>
  </si>
  <si>
    <t>- Can re-negotiate payment term for 2020 if sign JBP/ sales plan agreement</t>
  </si>
  <si>
    <t>VN_CTY CP THẾ GIỚI SỐ_OUTRIGHT</t>
  </si>
  <si>
    <t>Xiaomi.DELL.YI</t>
  </si>
  <si>
    <t>- Significantly reduce inbound til end of 2019</t>
  </si>
  <si>
    <t>- Significantly reduce inbound til end of 2019 =&gt; not in top supplier</t>
  </si>
  <si>
    <t>VN_CTY TNHH SAMSUNG ELECTRONICS VN THÁI NGUYÊN-CN HCM_OUTRIGHT</t>
  </si>
  <si>
    <t>Samsung.n.a..n.a.</t>
  </si>
  <si>
    <t>- Open B2B channels for Samsung phone</t>
  </si>
  <si>
    <t>L90D Average Monthly COGS (US$)</t>
  </si>
  <si>
    <t>Monthly Inbounds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</si>
</sst>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1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3" fontId="0" fillId="0" borderId="12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6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6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3" fontId="4" fillId="11" borderId="0" xfId="0" applyNumberFormat="1" applyFont="1" applyFill="1" applyAlignment="1">
      <alignment horizontal="left" vertical="top"/>
    </xf>
    <xf numFmtId="3" fontId="0" fillId="0" borderId="12" xfId="0" applyNumberFormat="1" applyBorder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4" fillId="0" borderId="0" xfId="0" applyNumberFormat="1" applyFont="1" applyAlignment="1">
      <alignment horizontal="left" vertical="top"/>
    </xf>
    <xf numFmtId="3" fontId="0" fillId="0" borderId="0" xfId="0" quotePrefix="1" applyNumberFormat="1" applyAlignment="1">
      <alignment horizontal="left" vertical="top" wrapText="1"/>
    </xf>
    <xf numFmtId="3" fontId="0" fillId="0" borderId="1" xfId="0" quotePrefix="1" applyNumberFormat="1" applyBorder="1" applyAlignment="1">
      <alignment horizontal="left" vertical="top" wrapText="1"/>
    </xf>
    <xf numFmtId="0" fontId="3" fillId="8" borderId="9" xfId="0" applyFont="1" applyFill="1" applyBorder="1" applyAlignment="1">
      <alignment horizontal="center" vertical="top" wrapText="1"/>
    </xf>
    <xf numFmtId="0" fontId="3" fillId="8" borderId="10" xfId="0" applyFont="1" applyFill="1" applyBorder="1" applyAlignment="1">
      <alignment horizontal="center" vertical="top" wrapText="1"/>
    </xf>
    <xf numFmtId="0" fontId="3" fillId="8" borderId="1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3" fontId="3" fillId="0" borderId="0" xfId="0" applyNumberFormat="1" applyFont="1" applyAlignment="1">
      <alignment horizontal="left" vertical="top"/>
    </xf>
    <xf numFmtId="3" fontId="5" fillId="0" borderId="0" xfId="0" applyNumberFormat="1" applyFont="1" applyAlignment="1">
      <alignment horizontal="left" vertical="top"/>
    </xf>
    <xf numFmtId="3" fontId="0" fillId="0" borderId="0" xfId="0" applyNumberFormat="1" applyAlignment="1">
      <alignment horizontal="center" vertical="top"/>
    </xf>
    <xf numFmtId="3" fontId="3" fillId="0" borderId="18" xfId="0" applyNumberFormat="1" applyFont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3" fontId="0" fillId="10" borderId="20" xfId="0" applyNumberFormat="1" applyFill="1" applyBorder="1" applyAlignment="1">
      <alignment horizontal="left" vertical="top" wrapText="1"/>
    </xf>
    <xf numFmtId="3" fontId="0" fillId="10" borderId="12" xfId="0" applyNumberForma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D78"/>
  <sheetViews>
    <sheetView showGridLines="0" tabSelected="1" zoomScale="70" zoomScaleNormal="70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2" width="13.1796875" style="18" customWidth="1" outlineLevel="1"/>
    <col min="23" max="23" width="13.1796875" style="116" customWidth="1" outlineLevel="1"/>
    <col min="24" max="25" width="13.1796875" style="118" customWidth="1" outlineLevel="1"/>
    <col min="26" max="28" width="13.1796875" style="18" customWidth="1" outlineLevel="1"/>
    <col min="29" max="33" width="13.1796875" style="18" customWidth="1"/>
    <col min="34" max="34" width="13.1796875" style="18" hidden="1" customWidth="1" outlineLevel="1"/>
    <col min="35" max="35" width="13.1796875" style="163" customWidth="1" collapsed="1"/>
    <col min="36" max="39" width="13.1796875" style="18" customWidth="1"/>
    <col min="40" max="44" width="13.1796875" style="18" hidden="1" customWidth="1" outlineLevel="1"/>
    <col min="45" max="45" width="13.1796875" style="163" customWidth="1" collapsed="1"/>
    <col min="46" max="47" width="13.1796875" style="18" customWidth="1"/>
    <col min="48" max="48" width="13.1796875" style="47" customWidth="1"/>
    <col min="49" max="49" width="13.1796875" style="18" customWidth="1"/>
    <col min="50" max="54" width="13.1796875" style="18" hidden="1" customWidth="1" outlineLevel="1"/>
    <col min="55" max="55" width="8.81640625" collapsed="1"/>
  </cols>
  <sheetData>
    <row r="1" spans="1:56" x14ac:dyDescent="0.35">
      <c r="A1" s="51" t="s">
        <v>31</v>
      </c>
      <c r="B1" s="52">
        <v>43738</v>
      </c>
      <c r="C1" s="50" t="s">
        <v>7</v>
      </c>
      <c r="D1" s="21"/>
      <c r="E1" s="19"/>
      <c r="F1" s="1"/>
      <c r="G1" s="1"/>
      <c r="H1" s="1"/>
      <c r="I1" s="1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103"/>
      <c r="X1" s="65"/>
      <c r="Y1" s="65"/>
      <c r="Z1" s="65"/>
      <c r="AA1" s="65"/>
      <c r="AB1" s="65"/>
      <c r="AC1" s="58" t="s">
        <v>35</v>
      </c>
      <c r="AD1" s="48"/>
      <c r="AE1" s="48"/>
      <c r="AF1" s="48"/>
      <c r="AG1" s="48"/>
      <c r="AH1" s="48"/>
      <c r="AI1" s="48"/>
      <c r="AJ1" s="59"/>
      <c r="AK1" s="59"/>
      <c r="AL1" s="59"/>
      <c r="AM1" s="59"/>
      <c r="AN1" s="59"/>
      <c r="AO1" s="59"/>
      <c r="AP1" s="59"/>
      <c r="AQ1" s="59"/>
      <c r="AR1" s="59"/>
      <c r="AS1" s="48"/>
      <c r="AT1" s="59"/>
      <c r="AU1" s="59"/>
      <c r="AV1" s="59"/>
      <c r="AW1" s="59"/>
      <c r="AX1" s="59"/>
      <c r="AY1" s="59"/>
      <c r="AZ1" s="59"/>
      <c r="BA1" s="59"/>
      <c r="BB1" s="133"/>
    </row>
    <row r="2" spans="1:56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32</v>
      </c>
      <c r="J2" s="67" t="s">
        <v>127</v>
      </c>
      <c r="K2" s="68"/>
      <c r="L2" s="68"/>
      <c r="M2" s="69"/>
      <c r="N2" s="67" t="s">
        <v>128</v>
      </c>
      <c r="O2" s="68"/>
      <c r="P2" s="69"/>
      <c r="Q2" s="68" t="s">
        <v>50</v>
      </c>
      <c r="R2" s="68"/>
      <c r="S2" s="68"/>
      <c r="T2" s="67" t="s">
        <v>51</v>
      </c>
      <c r="U2" s="68"/>
      <c r="V2" s="68"/>
      <c r="W2" s="104" t="s">
        <v>52</v>
      </c>
      <c r="X2" s="102"/>
      <c r="Y2" s="102"/>
      <c r="Z2" s="68" t="s">
        <v>53</v>
      </c>
      <c r="AA2" s="68"/>
      <c r="AB2" s="68"/>
      <c r="AC2" s="53" t="s">
        <v>34</v>
      </c>
      <c r="AD2" s="49"/>
      <c r="AE2" s="49"/>
      <c r="AF2" s="49"/>
      <c r="AG2" s="49"/>
      <c r="AH2" s="54"/>
      <c r="AI2" s="53" t="s">
        <v>11</v>
      </c>
      <c r="AJ2" s="49"/>
      <c r="AK2" s="49"/>
      <c r="AL2" s="49"/>
      <c r="AM2" s="49"/>
      <c r="AN2" s="54"/>
      <c r="AO2" s="49" t="s">
        <v>45</v>
      </c>
      <c r="AP2" s="49"/>
      <c r="AQ2" s="49"/>
      <c r="AR2" s="49"/>
      <c r="AS2" s="53" t="s">
        <v>10</v>
      </c>
      <c r="AT2" s="49"/>
      <c r="AU2" s="49"/>
      <c r="AV2" s="49"/>
      <c r="AW2" s="49"/>
      <c r="AX2" s="54"/>
      <c r="AY2" s="49" t="s">
        <v>44</v>
      </c>
      <c r="AZ2" s="49"/>
      <c r="BA2" s="49"/>
      <c r="BB2" s="54"/>
    </row>
    <row r="3" spans="1:56" ht="72.5" x14ac:dyDescent="0.35">
      <c r="A3" s="70" t="s">
        <v>9</v>
      </c>
      <c r="B3" s="71" t="s">
        <v>0</v>
      </c>
      <c r="C3" s="72" t="s">
        <v>1</v>
      </c>
      <c r="D3" s="73" t="s">
        <v>2</v>
      </c>
      <c r="E3" s="74" t="s">
        <v>3</v>
      </c>
      <c r="F3" s="64" t="s">
        <v>4</v>
      </c>
      <c r="G3" s="75" t="s">
        <v>5</v>
      </c>
      <c r="H3" s="76" t="s">
        <v>6</v>
      </c>
      <c r="I3" s="64" t="s">
        <v>46</v>
      </c>
      <c r="J3" s="66">
        <v>43709</v>
      </c>
      <c r="K3" s="66">
        <v>43739</v>
      </c>
      <c r="L3" s="66">
        <v>43770</v>
      </c>
      <c r="M3" s="66" t="s">
        <v>56</v>
      </c>
      <c r="N3" s="66">
        <v>43709</v>
      </c>
      <c r="O3" s="66">
        <v>43739</v>
      </c>
      <c r="P3" s="66" t="s">
        <v>56</v>
      </c>
      <c r="Q3" s="66">
        <v>43709</v>
      </c>
      <c r="R3" s="66">
        <v>43739</v>
      </c>
      <c r="S3" s="66" t="s">
        <v>56</v>
      </c>
      <c r="T3" s="66">
        <v>43709</v>
      </c>
      <c r="U3" s="66">
        <v>43739</v>
      </c>
      <c r="V3" s="66" t="s">
        <v>56</v>
      </c>
      <c r="W3" s="66">
        <v>43709</v>
      </c>
      <c r="X3" s="66">
        <v>43739</v>
      </c>
      <c r="Y3" s="66">
        <v>43770</v>
      </c>
      <c r="Z3" s="66">
        <v>43709</v>
      </c>
      <c r="AA3" s="66">
        <v>43739</v>
      </c>
      <c r="AB3" s="66">
        <v>43770</v>
      </c>
      <c r="AC3" s="57" t="s">
        <v>20</v>
      </c>
      <c r="AD3" s="63">
        <v>43709</v>
      </c>
      <c r="AE3" s="63">
        <v>43739</v>
      </c>
      <c r="AF3" s="63">
        <v>43770</v>
      </c>
      <c r="AG3" s="57" t="s">
        <v>33</v>
      </c>
      <c r="AH3" s="55" t="s">
        <v>56</v>
      </c>
      <c r="AI3" s="55" t="s">
        <v>20</v>
      </c>
      <c r="AJ3" s="63">
        <v>43709</v>
      </c>
      <c r="AK3" s="63">
        <v>43739</v>
      </c>
      <c r="AL3" s="63">
        <v>43770</v>
      </c>
      <c r="AM3" s="57" t="s">
        <v>33</v>
      </c>
      <c r="AN3" s="55" t="s">
        <v>56</v>
      </c>
      <c r="AO3" s="63">
        <v>43709</v>
      </c>
      <c r="AP3" s="63">
        <v>43739</v>
      </c>
      <c r="AQ3" s="99">
        <v>43770</v>
      </c>
      <c r="AR3" s="130" t="s">
        <v>56</v>
      </c>
      <c r="AS3" s="57" t="s">
        <v>20</v>
      </c>
      <c r="AT3" s="63">
        <v>43709</v>
      </c>
      <c r="AU3" s="63">
        <v>43739</v>
      </c>
      <c r="AV3" s="99">
        <v>43770</v>
      </c>
      <c r="AW3" s="56" t="s">
        <v>33</v>
      </c>
      <c r="AX3" s="131" t="s">
        <v>56</v>
      </c>
      <c r="AY3" s="63">
        <v>43709</v>
      </c>
      <c r="AZ3" s="63">
        <v>43739</v>
      </c>
      <c r="BA3" s="132">
        <v>43770</v>
      </c>
      <c r="BB3" s="134" t="s">
        <v>56</v>
      </c>
      <c r="BC3" s="2"/>
      <c r="BD3" s="2"/>
    </row>
    <row r="4" spans="1:56" s="27" customFormat="1" x14ac:dyDescent="0.35">
      <c r="A4" s="81"/>
      <c r="B4" s="97"/>
      <c r="C4" s="100"/>
      <c r="D4" s="100"/>
      <c r="E4" s="101"/>
      <c r="F4" s="95"/>
      <c r="G4" s="95"/>
      <c r="H4" s="95"/>
      <c r="I4" s="95"/>
      <c r="J4" s="82" t="e">
        <f>VLOOKUP($B4,'Daily COGS'!$B:$F,2,FALSE)</f>
        <v>#N/A</v>
      </c>
      <c r="K4" s="82" t="e">
        <f>VLOOKUP($B4,'Daily COGS'!$B:$F,3,FALSE)</f>
        <v>#N/A</v>
      </c>
      <c r="L4" s="82" t="e">
        <f>VLOOKUP($B4,'Daily COGS'!$B:$F,4,FALSE)</f>
        <v>#N/A</v>
      </c>
      <c r="M4" s="82" t="e">
        <f>VLOOKUP($B4,'Daily COGS'!$B:$F,5,FALSE)</f>
        <v>#N/A</v>
      </c>
      <c r="N4" s="82" t="e">
        <f>VLOOKUP($B4,'Daily Inbounds'!$B:$E,2,FALSE)</f>
        <v>#N/A</v>
      </c>
      <c r="O4" s="82" t="e">
        <f>VLOOKUP($B4,'Daily Inbounds'!$B:$E,3,FALSE)</f>
        <v>#N/A</v>
      </c>
      <c r="P4" s="82" t="e">
        <f>VLOOKUP($B4,'Daily Inbounds'!$B:$E,4,FALSE)</f>
        <v>#N/A</v>
      </c>
      <c r="Q4" s="105"/>
      <c r="R4" s="105"/>
      <c r="S4" s="105"/>
      <c r="T4" s="105"/>
      <c r="U4" s="105"/>
      <c r="V4" s="105"/>
      <c r="W4" s="113"/>
      <c r="X4" s="113"/>
      <c r="Y4" s="113"/>
      <c r="Z4" s="105"/>
      <c r="AA4" s="105"/>
      <c r="AB4" s="105"/>
      <c r="AC4" s="83" t="str">
        <f>IFERROR(AI4-AS4, "")</f>
        <v/>
      </c>
      <c r="AD4" s="84" t="str">
        <f t="shared" ref="AD4:AF25" si="0">IFERROR(IF(AJ4="n.a.", -AT4, IF(AT4="n.a.", AJ4, AJ4-AT4)),"n.a.")</f>
        <v>n.a.</v>
      </c>
      <c r="AE4" s="84" t="str">
        <f t="shared" si="0"/>
        <v>n.a.</v>
      </c>
      <c r="AF4" s="106" t="str">
        <f t="shared" si="0"/>
        <v>n.a.</v>
      </c>
      <c r="AG4" s="86" t="str">
        <f t="shared" ref="AG4:AG24" si="1">IFERROR(AC4-AF4, "n.a.")</f>
        <v>n.a.</v>
      </c>
      <c r="AH4" s="135" t="str">
        <f>IFERROR(IF(AN4="n.a.", -AX4, IF(AX4="n.a.", AN4, AN4-AX4)),"n.a.")</f>
        <v>n.a.</v>
      </c>
      <c r="AI4" s="162" t="str">
        <f>IFERROR(VLOOKUP($B4,VN!$A:$AJ, 27,FALSE), "")</f>
        <v/>
      </c>
      <c r="AJ4" s="84" t="str">
        <f>IFERROR(AO4/J4*30,"n.a.")</f>
        <v>n.a.</v>
      </c>
      <c r="AK4" s="87" t="str">
        <f>IFERROR(AP4/K4*30,"n.a.")</f>
        <v>n.a.</v>
      </c>
      <c r="AL4" s="84" t="str">
        <f>IFERROR(AQ4/L4*30,"n.a.")</f>
        <v>n.a.</v>
      </c>
      <c r="AM4" s="85" t="str">
        <f t="shared" ref="AM4:AM24" si="2">IFERROR(-AL4+AI4,"n.a.")</f>
        <v>n.a.</v>
      </c>
      <c r="AN4" s="106" t="str">
        <f t="shared" ref="AN4:AN25" si="3">IFERROR(AR4/M4*30,"n.a.")</f>
        <v>n.a.</v>
      </c>
      <c r="AO4" s="82" t="e">
        <f>VLOOKUP(B4,'Daily Inventory Value'!B:F,2,FALSE)</f>
        <v>#N/A</v>
      </c>
      <c r="AP4" s="82" t="e">
        <f>VLOOKUP(B4,'Daily Inventory Value'!B:F,3,FALSE)</f>
        <v>#N/A</v>
      </c>
      <c r="AQ4" s="82" t="e">
        <f>VLOOKUP(B4,'Daily Inventory Value'!B:F,4,FALSE)</f>
        <v>#N/A</v>
      </c>
      <c r="AR4" s="82" t="e">
        <f>VLOOKUP(B4,'Daily Inventory Value'!B:F,5,FALSE)</f>
        <v>#N/A</v>
      </c>
      <c r="AS4" s="89" t="str">
        <f>IFERROR(VLOOKUP($B4,VN!$A:$AJ, 32,FALSE), "")</f>
        <v/>
      </c>
      <c r="AT4" s="84" t="str">
        <f>IFERROR(AY4/J4*30,"n.a.")</f>
        <v>n.a.</v>
      </c>
      <c r="AU4" s="84" t="str">
        <f>IFERROR(AZ4/K4*30,"n.a.")</f>
        <v>n.a.</v>
      </c>
      <c r="AV4" s="80" t="str">
        <f>IFERROR(BA4/L4*30,"n.a.")</f>
        <v>n.a.</v>
      </c>
      <c r="AW4" s="85" t="str">
        <f t="shared" ref="AW4:AW14" si="4">IFERROR(-AS4+AV4, "n.a.")</f>
        <v>n.a.</v>
      </c>
      <c r="AX4" s="106" t="str">
        <f t="shared" ref="AX4:AX25" si="5">IFERROR(BB4/M4*30,"n.a.")</f>
        <v>n.a.</v>
      </c>
      <c r="AY4" s="82" t="e">
        <f>VLOOKUP(B4,'Daily Accounts Payable'!B:F,2,FALSE)</f>
        <v>#N/A</v>
      </c>
      <c r="AZ4" s="82" t="e">
        <f>VLOOKUP(B4,'Daily Accounts Payable'!B:F,3,FALSE)</f>
        <v>#N/A</v>
      </c>
      <c r="BA4" s="82" t="e">
        <f>VLOOKUP(B4,'Daily Accounts Payable'!B:F,4,FALSE)</f>
        <v>#N/A</v>
      </c>
      <c r="BB4" s="94" t="e">
        <f>VLOOKUP(B4,'Daily Accounts Payable'!B:F,5,FALSE)</f>
        <v>#N/A</v>
      </c>
    </row>
    <row r="5" spans="1:56" s="27" customFormat="1" x14ac:dyDescent="0.35">
      <c r="A5" s="88"/>
      <c r="B5" s="97"/>
      <c r="C5" s="100"/>
      <c r="D5" s="100"/>
      <c r="E5" s="101"/>
      <c r="F5" s="95"/>
      <c r="G5" s="95"/>
      <c r="H5" s="95"/>
      <c r="I5" s="95"/>
      <c r="J5" s="82" t="e">
        <f>VLOOKUP($B5,'Daily COGS'!$B:$F,2,FALSE)</f>
        <v>#N/A</v>
      </c>
      <c r="K5" s="82" t="e">
        <f>VLOOKUP($B5,'Daily COGS'!$B:$F,3,FALSE)</f>
        <v>#N/A</v>
      </c>
      <c r="L5" s="82" t="e">
        <f>VLOOKUP($B5,'Daily COGS'!$B:$F,4,FALSE)</f>
        <v>#N/A</v>
      </c>
      <c r="M5" s="82" t="e">
        <f>VLOOKUP($B5,'Daily COGS'!$B:$F,5,FALSE)</f>
        <v>#N/A</v>
      </c>
      <c r="N5" s="82" t="e">
        <f>VLOOKUP($B5,'Daily Inbounds'!$B:$E,2,FALSE)</f>
        <v>#N/A</v>
      </c>
      <c r="O5" s="82" t="e">
        <f>VLOOKUP($B5,'Daily Inbounds'!$B:$E,3,FALSE)</f>
        <v>#N/A</v>
      </c>
      <c r="P5" s="82" t="e">
        <f>VLOOKUP($B5,'Daily Inbounds'!$B:$E,4,FALSE)</f>
        <v>#N/A</v>
      </c>
      <c r="Q5" s="105"/>
      <c r="R5" s="105"/>
      <c r="S5" s="105"/>
      <c r="T5" s="105"/>
      <c r="U5" s="105"/>
      <c r="V5" s="105"/>
      <c r="W5" s="114"/>
      <c r="X5" s="114"/>
      <c r="Y5" s="113"/>
      <c r="Z5" s="105"/>
      <c r="AA5" s="105"/>
      <c r="AB5" s="105"/>
      <c r="AC5" s="83" t="str">
        <f t="shared" ref="AC5:AC24" si="6">IFERROR(AI5-AS5, "")</f>
        <v/>
      </c>
      <c r="AD5" s="90" t="str">
        <f t="shared" si="0"/>
        <v>n.a.</v>
      </c>
      <c r="AE5" s="90" t="str">
        <f t="shared" si="0"/>
        <v>n.a.</v>
      </c>
      <c r="AF5" s="107" t="str">
        <f t="shared" si="0"/>
        <v>n.a.</v>
      </c>
      <c r="AG5" s="92" t="str">
        <f t="shared" si="1"/>
        <v>n.a.</v>
      </c>
      <c r="AH5" s="135" t="str">
        <f t="shared" ref="AH5:AH25" si="7">IFERROR(IF(AN5="n.a.", -AX5, IF(AX5="n.a.", AN5, AN5-AX5)),"n.a.")</f>
        <v>n.a.</v>
      </c>
      <c r="AI5" s="162" t="str">
        <f>IFERROR(VLOOKUP($B5,VN!$A:$AJ, 27,FALSE), "")</f>
        <v/>
      </c>
      <c r="AJ5" s="84" t="str">
        <f t="shared" ref="AJ5:AJ25" si="8">IFERROR(AO5/J5*30,"n.a.")</f>
        <v>n.a.</v>
      </c>
      <c r="AK5" s="87" t="str">
        <f t="shared" ref="AK5:AK25" si="9">IFERROR(AP5/K5*30,"n.a.")</f>
        <v>n.a.</v>
      </c>
      <c r="AL5" s="84" t="str">
        <f t="shared" ref="AL5:AL25" si="10">IFERROR(AQ5/L5*30,"n.a.")</f>
        <v>n.a.</v>
      </c>
      <c r="AM5" s="91" t="str">
        <f t="shared" si="2"/>
        <v>n.a.</v>
      </c>
      <c r="AN5" s="106" t="str">
        <f t="shared" si="3"/>
        <v>n.a.</v>
      </c>
      <c r="AO5" s="94" t="e">
        <f>VLOOKUP(B5,'Daily Inventory Value'!B:F,2,FALSE)</f>
        <v>#N/A</v>
      </c>
      <c r="AP5" s="94" t="e">
        <f>VLOOKUP(B5,'Daily Inventory Value'!B:F,3,FALSE)</f>
        <v>#N/A</v>
      </c>
      <c r="AQ5" s="94" t="e">
        <f>VLOOKUP(B5,'Daily Inventory Value'!B:F,4,FALSE)</f>
        <v>#N/A</v>
      </c>
      <c r="AR5" s="82" t="e">
        <f>VLOOKUP(B5,'Daily Inventory Value'!B:F,5,FALSE)</f>
        <v>#N/A</v>
      </c>
      <c r="AS5" s="89" t="str">
        <f>IFERROR(VLOOKUP($B5,VN!$A:$AJ, 32,FALSE), "")</f>
        <v/>
      </c>
      <c r="AT5" s="84" t="str">
        <f t="shared" ref="AT5:AT24" si="11">IFERROR(AY5/J5*30,"n.a.")</f>
        <v>n.a.</v>
      </c>
      <c r="AU5" s="84" t="str">
        <f t="shared" ref="AU5:AU24" si="12">IFERROR(AZ5/K5*30,"n.a.")</f>
        <v>n.a.</v>
      </c>
      <c r="AV5" s="80" t="str">
        <f t="shared" ref="AV5:AV24" si="13">IFERROR(BA5/L5*30,"n.a.")</f>
        <v>n.a.</v>
      </c>
      <c r="AW5" s="91" t="str">
        <f t="shared" si="4"/>
        <v>n.a.</v>
      </c>
      <c r="AX5" s="106" t="str">
        <f t="shared" si="5"/>
        <v>n.a.</v>
      </c>
      <c r="AY5" s="94" t="e">
        <f>VLOOKUP(B5,'Daily Accounts Payable'!B:F,2,FALSE)</f>
        <v>#N/A</v>
      </c>
      <c r="AZ5" s="94" t="e">
        <f>VLOOKUP(B5,'Daily Accounts Payable'!B:F,3,FALSE)</f>
        <v>#N/A</v>
      </c>
      <c r="BA5" s="94" t="e">
        <f>VLOOKUP(B5,'Daily Accounts Payable'!B:F,4,FALSE)</f>
        <v>#N/A</v>
      </c>
      <c r="BB5" s="94" t="e">
        <f>VLOOKUP(B5,'Daily Accounts Payable'!B:F,5,FALSE)</f>
        <v>#N/A</v>
      </c>
    </row>
    <row r="6" spans="1:56" s="27" customFormat="1" x14ac:dyDescent="0.35">
      <c r="A6" s="88"/>
      <c r="B6" s="97"/>
      <c r="C6" s="100"/>
      <c r="D6" s="100"/>
      <c r="E6" s="101"/>
      <c r="F6" s="95"/>
      <c r="G6" s="95"/>
      <c r="H6" s="95"/>
      <c r="I6" s="95"/>
      <c r="J6" s="82" t="e">
        <f>VLOOKUP($B6,'Daily COGS'!$B:$F,2,FALSE)</f>
        <v>#N/A</v>
      </c>
      <c r="K6" s="82" t="e">
        <f>VLOOKUP($B6,'Daily COGS'!$B:$F,3,FALSE)</f>
        <v>#N/A</v>
      </c>
      <c r="L6" s="82" t="e">
        <f>VLOOKUP($B6,'Daily COGS'!$B:$F,4,FALSE)</f>
        <v>#N/A</v>
      </c>
      <c r="M6" s="82" t="e">
        <f>VLOOKUP($B6,'Daily COGS'!$B:$F,5,FALSE)</f>
        <v>#N/A</v>
      </c>
      <c r="N6" s="82" t="e">
        <f>VLOOKUP($B6,'Daily Inbounds'!$B:$E,2,FALSE)</f>
        <v>#N/A</v>
      </c>
      <c r="O6" s="82" t="e">
        <f>VLOOKUP($B6,'Daily Inbounds'!$B:$E,3,FALSE)</f>
        <v>#N/A</v>
      </c>
      <c r="P6" s="82" t="e">
        <f>VLOOKUP($B6,'Daily Inbounds'!$B:$E,4,FALSE)</f>
        <v>#N/A</v>
      </c>
      <c r="Q6" s="105"/>
      <c r="R6" s="105"/>
      <c r="S6" s="105"/>
      <c r="T6" s="105"/>
      <c r="U6" s="105"/>
      <c r="V6" s="105"/>
      <c r="W6" s="113"/>
      <c r="X6" s="113"/>
      <c r="Y6" s="113"/>
      <c r="Z6" s="105"/>
      <c r="AA6" s="105"/>
      <c r="AB6" s="105"/>
      <c r="AC6" s="83" t="str">
        <f t="shared" si="6"/>
        <v/>
      </c>
      <c r="AD6" s="90" t="str">
        <f t="shared" si="0"/>
        <v>n.a.</v>
      </c>
      <c r="AE6" s="90" t="str">
        <f t="shared" si="0"/>
        <v>n.a.</v>
      </c>
      <c r="AF6" s="107" t="str">
        <f t="shared" si="0"/>
        <v>n.a.</v>
      </c>
      <c r="AG6" s="92" t="str">
        <f t="shared" si="1"/>
        <v>n.a.</v>
      </c>
      <c r="AH6" s="135" t="str">
        <f t="shared" si="7"/>
        <v>n.a.</v>
      </c>
      <c r="AI6" s="162" t="str">
        <f>IFERROR(VLOOKUP($B6,VN!$A:$AJ, 27,FALSE), "")</f>
        <v/>
      </c>
      <c r="AJ6" s="84" t="str">
        <f t="shared" si="8"/>
        <v>n.a.</v>
      </c>
      <c r="AK6" s="87" t="str">
        <f t="shared" si="9"/>
        <v>n.a.</v>
      </c>
      <c r="AL6" s="84" t="str">
        <f t="shared" si="10"/>
        <v>n.a.</v>
      </c>
      <c r="AM6" s="91" t="str">
        <f t="shared" si="2"/>
        <v>n.a.</v>
      </c>
      <c r="AN6" s="106" t="str">
        <f t="shared" si="3"/>
        <v>n.a.</v>
      </c>
      <c r="AO6" s="94" t="e">
        <f>VLOOKUP(B6,'Daily Inventory Value'!B:F,2,FALSE)</f>
        <v>#N/A</v>
      </c>
      <c r="AP6" s="94" t="e">
        <f>VLOOKUP(B6,'Daily Inventory Value'!B:F,3,FALSE)</f>
        <v>#N/A</v>
      </c>
      <c r="AQ6" s="94" t="e">
        <f>VLOOKUP(B6,'Daily Inventory Value'!B:F,4,FALSE)</f>
        <v>#N/A</v>
      </c>
      <c r="AR6" s="82" t="e">
        <f>VLOOKUP(B6,'Daily Inventory Value'!B:F,5,FALSE)</f>
        <v>#N/A</v>
      </c>
      <c r="AS6" s="89" t="str">
        <f>IFERROR(VLOOKUP($B6,VN!$A:$AJ, 32,FALSE), "")</f>
        <v/>
      </c>
      <c r="AT6" s="84" t="str">
        <f t="shared" si="11"/>
        <v>n.a.</v>
      </c>
      <c r="AU6" s="84" t="str">
        <f t="shared" si="12"/>
        <v>n.a.</v>
      </c>
      <c r="AV6" s="80" t="str">
        <f t="shared" si="13"/>
        <v>n.a.</v>
      </c>
      <c r="AW6" s="91" t="str">
        <f t="shared" si="4"/>
        <v>n.a.</v>
      </c>
      <c r="AX6" s="106" t="str">
        <f t="shared" si="5"/>
        <v>n.a.</v>
      </c>
      <c r="AY6" s="94" t="e">
        <f>VLOOKUP(B6,'Daily Accounts Payable'!B:F,2,FALSE)</f>
        <v>#N/A</v>
      </c>
      <c r="AZ6" s="94" t="e">
        <f>VLOOKUP(B6,'Daily Accounts Payable'!B:F,3,FALSE)</f>
        <v>#N/A</v>
      </c>
      <c r="BA6" s="94" t="e">
        <f>VLOOKUP(B6,'Daily Accounts Payable'!B:F,4,FALSE)</f>
        <v>#N/A</v>
      </c>
      <c r="BB6" s="94" t="e">
        <f>VLOOKUP(B6,'Daily Accounts Payable'!B:F,5,FALSE)</f>
        <v>#N/A</v>
      </c>
    </row>
    <row r="7" spans="1:56" s="27" customFormat="1" x14ac:dyDescent="0.35">
      <c r="A7" s="88"/>
      <c r="B7" s="97"/>
      <c r="C7" s="100"/>
      <c r="D7" s="100"/>
      <c r="E7" s="101"/>
      <c r="F7" s="95"/>
      <c r="G7" s="95"/>
      <c r="H7" s="95"/>
      <c r="I7" s="95"/>
      <c r="J7" s="82" t="e">
        <f>VLOOKUP($B7,'Daily COGS'!$B:$F,2,FALSE)</f>
        <v>#N/A</v>
      </c>
      <c r="K7" s="82" t="e">
        <f>VLOOKUP($B7,'Daily COGS'!$B:$F,3,FALSE)</f>
        <v>#N/A</v>
      </c>
      <c r="L7" s="82" t="e">
        <f>VLOOKUP($B7,'Daily COGS'!$B:$F,4,FALSE)</f>
        <v>#N/A</v>
      </c>
      <c r="M7" s="82" t="e">
        <f>VLOOKUP($B7,'Daily COGS'!$B:$F,5,FALSE)</f>
        <v>#N/A</v>
      </c>
      <c r="N7" s="82" t="e">
        <f>VLOOKUP($B7,'Daily Inbounds'!$B:$E,2,FALSE)</f>
        <v>#N/A</v>
      </c>
      <c r="O7" s="82" t="e">
        <f>VLOOKUP($B7,'Daily Inbounds'!$B:$E,3,FALSE)</f>
        <v>#N/A</v>
      </c>
      <c r="P7" s="82" t="e">
        <f>VLOOKUP($B7,'Daily Inbounds'!$B:$E,4,FALSE)</f>
        <v>#N/A</v>
      </c>
      <c r="Q7" s="105"/>
      <c r="R7" s="105"/>
      <c r="S7" s="105"/>
      <c r="T7" s="105"/>
      <c r="U7" s="105"/>
      <c r="V7" s="105"/>
      <c r="W7" s="113"/>
      <c r="X7" s="113"/>
      <c r="Y7" s="113"/>
      <c r="Z7" s="105"/>
      <c r="AA7" s="105"/>
      <c r="AB7" s="105"/>
      <c r="AC7" s="83" t="str">
        <f t="shared" si="6"/>
        <v/>
      </c>
      <c r="AD7" s="90" t="str">
        <f t="shared" si="0"/>
        <v>n.a.</v>
      </c>
      <c r="AE7" s="90" t="str">
        <f t="shared" si="0"/>
        <v>n.a.</v>
      </c>
      <c r="AF7" s="107" t="str">
        <f t="shared" si="0"/>
        <v>n.a.</v>
      </c>
      <c r="AG7" s="92" t="str">
        <f t="shared" si="1"/>
        <v>n.a.</v>
      </c>
      <c r="AH7" s="135" t="str">
        <f t="shared" si="7"/>
        <v>n.a.</v>
      </c>
      <c r="AI7" s="162" t="str">
        <f>IFERROR(VLOOKUP($B7,VN!$A:$AJ, 27,FALSE), "")</f>
        <v/>
      </c>
      <c r="AJ7" s="84" t="str">
        <f t="shared" si="8"/>
        <v>n.a.</v>
      </c>
      <c r="AK7" s="87" t="str">
        <f t="shared" si="9"/>
        <v>n.a.</v>
      </c>
      <c r="AL7" s="84" t="str">
        <f t="shared" si="10"/>
        <v>n.a.</v>
      </c>
      <c r="AM7" s="91" t="str">
        <f t="shared" si="2"/>
        <v>n.a.</v>
      </c>
      <c r="AN7" s="106" t="str">
        <f t="shared" si="3"/>
        <v>n.a.</v>
      </c>
      <c r="AO7" s="94" t="e">
        <f>VLOOKUP(B7,'Daily Inventory Value'!B:F,2,FALSE)</f>
        <v>#N/A</v>
      </c>
      <c r="AP7" s="94" t="e">
        <f>VLOOKUP(B7,'Daily Inventory Value'!B:F,3,FALSE)</f>
        <v>#N/A</v>
      </c>
      <c r="AQ7" s="94" t="e">
        <f>VLOOKUP(B7,'Daily Inventory Value'!B:F,4,FALSE)</f>
        <v>#N/A</v>
      </c>
      <c r="AR7" s="82" t="e">
        <f>VLOOKUP(B7,'Daily Inventory Value'!B:F,5,FALSE)</f>
        <v>#N/A</v>
      </c>
      <c r="AS7" s="89" t="str">
        <f>IFERROR(VLOOKUP($B7,VN!$A:$AJ, 32,FALSE), "")</f>
        <v/>
      </c>
      <c r="AT7" s="84" t="str">
        <f t="shared" si="11"/>
        <v>n.a.</v>
      </c>
      <c r="AU7" s="84" t="str">
        <f t="shared" si="12"/>
        <v>n.a.</v>
      </c>
      <c r="AV7" s="80" t="str">
        <f t="shared" si="13"/>
        <v>n.a.</v>
      </c>
      <c r="AW7" s="91" t="str">
        <f t="shared" si="4"/>
        <v>n.a.</v>
      </c>
      <c r="AX7" s="106" t="str">
        <f t="shared" si="5"/>
        <v>n.a.</v>
      </c>
      <c r="AY7" s="94" t="e">
        <f>VLOOKUP(B7,'Daily Accounts Payable'!B:F,2,FALSE)</f>
        <v>#N/A</v>
      </c>
      <c r="AZ7" s="94" t="e">
        <f>VLOOKUP(B7,'Daily Accounts Payable'!B:F,3,FALSE)</f>
        <v>#N/A</v>
      </c>
      <c r="BA7" s="94" t="e">
        <f>VLOOKUP(B7,'Daily Accounts Payable'!B:F,4,FALSE)</f>
        <v>#N/A</v>
      </c>
      <c r="BB7" s="94" t="e">
        <f>VLOOKUP(B7,'Daily Accounts Payable'!B:F,5,FALSE)</f>
        <v>#N/A</v>
      </c>
    </row>
    <row r="8" spans="1:56" s="27" customFormat="1" x14ac:dyDescent="0.35">
      <c r="A8" s="88"/>
      <c r="B8" s="97"/>
      <c r="C8" s="100"/>
      <c r="D8" s="100"/>
      <c r="E8" s="101"/>
      <c r="F8" s="95"/>
      <c r="G8" s="95"/>
      <c r="H8" s="95"/>
      <c r="I8" s="95"/>
      <c r="J8" s="82" t="e">
        <f>VLOOKUP($B8,'Daily COGS'!$B:$F,2,FALSE)</f>
        <v>#N/A</v>
      </c>
      <c r="K8" s="82" t="e">
        <f>VLOOKUP($B8,'Daily COGS'!$B:$F,3,FALSE)</f>
        <v>#N/A</v>
      </c>
      <c r="L8" s="82" t="e">
        <f>VLOOKUP($B8,'Daily COGS'!$B:$F,4,FALSE)</f>
        <v>#N/A</v>
      </c>
      <c r="M8" s="82" t="e">
        <f>VLOOKUP($B8,'Daily COGS'!$B:$F,5,FALSE)</f>
        <v>#N/A</v>
      </c>
      <c r="N8" s="82" t="e">
        <f>VLOOKUP($B8,'Daily Inbounds'!$B:$E,2,FALSE)</f>
        <v>#N/A</v>
      </c>
      <c r="O8" s="82" t="e">
        <f>VLOOKUP($B8,'Daily Inbounds'!$B:$E,3,FALSE)</f>
        <v>#N/A</v>
      </c>
      <c r="P8" s="82" t="e">
        <f>VLOOKUP($B8,'Daily Inbounds'!$B:$E,4,FALSE)</f>
        <v>#N/A</v>
      </c>
      <c r="Q8" s="105"/>
      <c r="R8" s="105"/>
      <c r="S8" s="105"/>
      <c r="T8" s="105"/>
      <c r="U8" s="105"/>
      <c r="V8" s="105"/>
      <c r="W8" s="113"/>
      <c r="X8" s="113"/>
      <c r="Y8" s="113"/>
      <c r="Z8" s="105"/>
      <c r="AA8" s="105"/>
      <c r="AB8" s="105"/>
      <c r="AC8" s="83" t="str">
        <f t="shared" si="6"/>
        <v/>
      </c>
      <c r="AD8" s="90" t="str">
        <f t="shared" si="0"/>
        <v>n.a.</v>
      </c>
      <c r="AE8" s="90" t="str">
        <f t="shared" si="0"/>
        <v>n.a.</v>
      </c>
      <c r="AF8" s="107" t="str">
        <f t="shared" si="0"/>
        <v>n.a.</v>
      </c>
      <c r="AG8" s="92" t="str">
        <f t="shared" si="1"/>
        <v>n.a.</v>
      </c>
      <c r="AH8" s="135" t="str">
        <f t="shared" si="7"/>
        <v>n.a.</v>
      </c>
      <c r="AI8" s="162" t="str">
        <f>IFERROR(VLOOKUP($B8,VN!$A:$AJ, 27,FALSE), "")</f>
        <v/>
      </c>
      <c r="AJ8" s="84" t="str">
        <f t="shared" si="8"/>
        <v>n.a.</v>
      </c>
      <c r="AK8" s="87" t="str">
        <f t="shared" si="9"/>
        <v>n.a.</v>
      </c>
      <c r="AL8" s="84" t="str">
        <f t="shared" si="10"/>
        <v>n.a.</v>
      </c>
      <c r="AM8" s="91" t="str">
        <f t="shared" si="2"/>
        <v>n.a.</v>
      </c>
      <c r="AN8" s="106" t="str">
        <f t="shared" si="3"/>
        <v>n.a.</v>
      </c>
      <c r="AO8" s="94" t="e">
        <f>VLOOKUP(B8,'Daily Inventory Value'!B:F,2,FALSE)</f>
        <v>#N/A</v>
      </c>
      <c r="AP8" s="94" t="e">
        <f>VLOOKUP(B8,'Daily Inventory Value'!B:F,3,FALSE)</f>
        <v>#N/A</v>
      </c>
      <c r="AQ8" s="94" t="e">
        <f>VLOOKUP(B8,'Daily Inventory Value'!B:F,4,FALSE)</f>
        <v>#N/A</v>
      </c>
      <c r="AR8" s="82" t="e">
        <f>VLOOKUP(B8,'Daily Inventory Value'!B:F,5,FALSE)</f>
        <v>#N/A</v>
      </c>
      <c r="AS8" s="89" t="str">
        <f>IFERROR(VLOOKUP($B8,VN!$A:$AJ, 32,FALSE), "")</f>
        <v/>
      </c>
      <c r="AT8" s="84" t="str">
        <f t="shared" si="11"/>
        <v>n.a.</v>
      </c>
      <c r="AU8" s="84" t="str">
        <f t="shared" si="12"/>
        <v>n.a.</v>
      </c>
      <c r="AV8" s="80" t="str">
        <f t="shared" si="13"/>
        <v>n.a.</v>
      </c>
      <c r="AW8" s="91" t="str">
        <f t="shared" si="4"/>
        <v>n.a.</v>
      </c>
      <c r="AX8" s="106" t="str">
        <f t="shared" si="5"/>
        <v>n.a.</v>
      </c>
      <c r="AY8" s="94" t="e">
        <f>VLOOKUP(B8,'Daily Accounts Payable'!B:F,2,FALSE)</f>
        <v>#N/A</v>
      </c>
      <c r="AZ8" s="94" t="e">
        <f>VLOOKUP(B8,'Daily Accounts Payable'!B:F,3,FALSE)</f>
        <v>#N/A</v>
      </c>
      <c r="BA8" s="94" t="e">
        <f>VLOOKUP(B8,'Daily Accounts Payable'!B:F,4,FALSE)</f>
        <v>#N/A</v>
      </c>
      <c r="BB8" s="94" t="e">
        <f>VLOOKUP(B8,'Daily Accounts Payable'!B:F,5,FALSE)</f>
        <v>#N/A</v>
      </c>
    </row>
    <row r="9" spans="1:56" s="27" customFormat="1" x14ac:dyDescent="0.35">
      <c r="A9" s="88"/>
      <c r="B9" s="97"/>
      <c r="C9" s="100"/>
      <c r="D9" s="100"/>
      <c r="E9" s="101"/>
      <c r="F9" s="95"/>
      <c r="G9" s="95"/>
      <c r="H9" s="95"/>
      <c r="I9" s="95"/>
      <c r="J9" s="82" t="e">
        <f>VLOOKUP($B9,'Daily COGS'!$B:$F,2,FALSE)</f>
        <v>#N/A</v>
      </c>
      <c r="K9" s="82" t="e">
        <f>VLOOKUP($B9,'Daily COGS'!$B:$F,3,FALSE)</f>
        <v>#N/A</v>
      </c>
      <c r="L9" s="82" t="e">
        <f>VLOOKUP($B9,'Daily COGS'!$B:$F,4,FALSE)</f>
        <v>#N/A</v>
      </c>
      <c r="M9" s="82" t="e">
        <f>VLOOKUP($B9,'Daily COGS'!$B:$F,5,FALSE)</f>
        <v>#N/A</v>
      </c>
      <c r="N9" s="82" t="e">
        <f>VLOOKUP($B9,'Daily Inbounds'!$B:$E,2,FALSE)</f>
        <v>#N/A</v>
      </c>
      <c r="O9" s="82" t="e">
        <f>VLOOKUP($B9,'Daily Inbounds'!$B:$E,3,FALSE)</f>
        <v>#N/A</v>
      </c>
      <c r="P9" s="82" t="e">
        <f>VLOOKUP($B9,'Daily Inbounds'!$B:$E,4,FALSE)</f>
        <v>#N/A</v>
      </c>
      <c r="Q9" s="105"/>
      <c r="R9" s="105"/>
      <c r="S9" s="105"/>
      <c r="T9" s="105"/>
      <c r="U9" s="105"/>
      <c r="V9" s="105"/>
      <c r="W9" s="113"/>
      <c r="X9" s="113"/>
      <c r="Y9" s="113"/>
      <c r="Z9" s="105"/>
      <c r="AA9" s="105"/>
      <c r="AB9" s="105"/>
      <c r="AC9" s="83" t="str">
        <f t="shared" si="6"/>
        <v/>
      </c>
      <c r="AD9" s="90" t="str">
        <f t="shared" si="0"/>
        <v>n.a.</v>
      </c>
      <c r="AE9" s="90" t="str">
        <f t="shared" si="0"/>
        <v>n.a.</v>
      </c>
      <c r="AF9" s="107" t="str">
        <f t="shared" si="0"/>
        <v>n.a.</v>
      </c>
      <c r="AG9" s="92" t="str">
        <f t="shared" si="1"/>
        <v>n.a.</v>
      </c>
      <c r="AH9" s="135" t="str">
        <f t="shared" si="7"/>
        <v>n.a.</v>
      </c>
      <c r="AI9" s="162" t="str">
        <f>IFERROR(VLOOKUP($B9,VN!$A:$AJ, 27,FALSE), "")</f>
        <v/>
      </c>
      <c r="AJ9" s="84" t="str">
        <f t="shared" si="8"/>
        <v>n.a.</v>
      </c>
      <c r="AK9" s="87" t="str">
        <f t="shared" si="9"/>
        <v>n.a.</v>
      </c>
      <c r="AL9" s="84" t="str">
        <f t="shared" si="10"/>
        <v>n.a.</v>
      </c>
      <c r="AM9" s="91" t="str">
        <f t="shared" si="2"/>
        <v>n.a.</v>
      </c>
      <c r="AN9" s="106" t="str">
        <f t="shared" si="3"/>
        <v>n.a.</v>
      </c>
      <c r="AO9" s="94" t="e">
        <f>VLOOKUP(B9,'Daily Inventory Value'!B:F,2,FALSE)</f>
        <v>#N/A</v>
      </c>
      <c r="AP9" s="94" t="e">
        <f>VLOOKUP(B9,'Daily Inventory Value'!B:F,3,FALSE)</f>
        <v>#N/A</v>
      </c>
      <c r="AQ9" s="94" t="e">
        <f>VLOOKUP(B9,'Daily Inventory Value'!B:F,4,FALSE)</f>
        <v>#N/A</v>
      </c>
      <c r="AR9" s="82" t="e">
        <f>VLOOKUP(B9,'Daily Inventory Value'!B:F,5,FALSE)</f>
        <v>#N/A</v>
      </c>
      <c r="AS9" s="89" t="str">
        <f>IFERROR(VLOOKUP($B9,VN!$A:$AJ, 32,FALSE), "")</f>
        <v/>
      </c>
      <c r="AT9" s="84" t="str">
        <f t="shared" si="11"/>
        <v>n.a.</v>
      </c>
      <c r="AU9" s="84" t="str">
        <f t="shared" si="12"/>
        <v>n.a.</v>
      </c>
      <c r="AV9" s="80" t="str">
        <f t="shared" si="13"/>
        <v>n.a.</v>
      </c>
      <c r="AW9" s="91" t="str">
        <f t="shared" si="4"/>
        <v>n.a.</v>
      </c>
      <c r="AX9" s="106" t="str">
        <f t="shared" si="5"/>
        <v>n.a.</v>
      </c>
      <c r="AY9" s="94" t="e">
        <f>VLOOKUP(B9,'Daily Accounts Payable'!B:F,2,FALSE)</f>
        <v>#N/A</v>
      </c>
      <c r="AZ9" s="94" t="e">
        <f>VLOOKUP(B9,'Daily Accounts Payable'!B:F,3,FALSE)</f>
        <v>#N/A</v>
      </c>
      <c r="BA9" s="94" t="e">
        <f>VLOOKUP(B9,'Daily Accounts Payable'!B:F,4,FALSE)</f>
        <v>#N/A</v>
      </c>
      <c r="BB9" s="94" t="e">
        <f>VLOOKUP(B9,'Daily Accounts Payable'!B:F,5,FALSE)</f>
        <v>#N/A</v>
      </c>
    </row>
    <row r="10" spans="1:56" s="27" customFormat="1" x14ac:dyDescent="0.35">
      <c r="A10" s="88"/>
      <c r="B10" s="97"/>
      <c r="C10" s="100"/>
      <c r="D10" s="100"/>
      <c r="E10" s="101"/>
      <c r="F10" s="95"/>
      <c r="G10" s="95"/>
      <c r="H10" s="95"/>
      <c r="I10" s="95"/>
      <c r="J10" s="82" t="e">
        <f>VLOOKUP($B10,'Daily COGS'!$B:$F,2,FALSE)</f>
        <v>#N/A</v>
      </c>
      <c r="K10" s="82" t="e">
        <f>VLOOKUP($B10,'Daily COGS'!$B:$F,3,FALSE)</f>
        <v>#N/A</v>
      </c>
      <c r="L10" s="82" t="e">
        <f>VLOOKUP($B10,'Daily COGS'!$B:$F,4,FALSE)</f>
        <v>#N/A</v>
      </c>
      <c r="M10" s="82" t="e">
        <f>VLOOKUP($B10,'Daily COGS'!$B:$F,5,FALSE)</f>
        <v>#N/A</v>
      </c>
      <c r="N10" s="82" t="e">
        <f>VLOOKUP($B10,'Daily Inbounds'!$B:$E,2,FALSE)</f>
        <v>#N/A</v>
      </c>
      <c r="O10" s="82" t="e">
        <f>VLOOKUP($B10,'Daily Inbounds'!$B:$E,3,FALSE)</f>
        <v>#N/A</v>
      </c>
      <c r="P10" s="82" t="e">
        <f>VLOOKUP($B10,'Daily Inbounds'!$B:$E,4,FALSE)</f>
        <v>#N/A</v>
      </c>
      <c r="Q10" s="105"/>
      <c r="R10" s="105"/>
      <c r="S10" s="105"/>
      <c r="T10" s="105"/>
      <c r="U10" s="105"/>
      <c r="V10" s="105"/>
      <c r="W10" s="113"/>
      <c r="X10" s="113"/>
      <c r="Y10" s="113"/>
      <c r="Z10" s="105"/>
      <c r="AA10" s="105"/>
      <c r="AB10" s="105"/>
      <c r="AC10" s="83" t="str">
        <f t="shared" si="6"/>
        <v/>
      </c>
      <c r="AD10" s="90" t="str">
        <f t="shared" si="0"/>
        <v>n.a.</v>
      </c>
      <c r="AE10" s="90" t="str">
        <f t="shared" si="0"/>
        <v>n.a.</v>
      </c>
      <c r="AF10" s="107" t="str">
        <f t="shared" si="0"/>
        <v>n.a.</v>
      </c>
      <c r="AG10" s="92" t="str">
        <f t="shared" si="1"/>
        <v>n.a.</v>
      </c>
      <c r="AH10" s="135" t="str">
        <f t="shared" si="7"/>
        <v>n.a.</v>
      </c>
      <c r="AI10" s="162" t="str">
        <f>IFERROR(VLOOKUP($B10,VN!$A:$AJ, 27,FALSE), "")</f>
        <v/>
      </c>
      <c r="AJ10" s="84" t="str">
        <f t="shared" si="8"/>
        <v>n.a.</v>
      </c>
      <c r="AK10" s="87" t="str">
        <f t="shared" si="9"/>
        <v>n.a.</v>
      </c>
      <c r="AL10" s="84" t="str">
        <f t="shared" si="10"/>
        <v>n.a.</v>
      </c>
      <c r="AM10" s="91" t="str">
        <f t="shared" si="2"/>
        <v>n.a.</v>
      </c>
      <c r="AN10" s="106" t="str">
        <f t="shared" si="3"/>
        <v>n.a.</v>
      </c>
      <c r="AO10" s="94" t="e">
        <f>VLOOKUP(B10,'Daily Inventory Value'!B:F,2,FALSE)</f>
        <v>#N/A</v>
      </c>
      <c r="AP10" s="94" t="e">
        <f>VLOOKUP(B10,'Daily Inventory Value'!B:F,3,FALSE)</f>
        <v>#N/A</v>
      </c>
      <c r="AQ10" s="94" t="e">
        <f>VLOOKUP(B10,'Daily Inventory Value'!B:F,4,FALSE)</f>
        <v>#N/A</v>
      </c>
      <c r="AR10" s="82" t="e">
        <f>VLOOKUP(B10,'Daily Inventory Value'!B:F,5,FALSE)</f>
        <v>#N/A</v>
      </c>
      <c r="AS10" s="89" t="str">
        <f>IFERROR(VLOOKUP($B10,VN!$A:$AJ, 32,FALSE), "")</f>
        <v/>
      </c>
      <c r="AT10" s="84" t="str">
        <f t="shared" si="11"/>
        <v>n.a.</v>
      </c>
      <c r="AU10" s="84" t="str">
        <f t="shared" si="12"/>
        <v>n.a.</v>
      </c>
      <c r="AV10" s="80" t="str">
        <f t="shared" si="13"/>
        <v>n.a.</v>
      </c>
      <c r="AW10" s="91" t="str">
        <f t="shared" si="4"/>
        <v>n.a.</v>
      </c>
      <c r="AX10" s="106" t="str">
        <f t="shared" si="5"/>
        <v>n.a.</v>
      </c>
      <c r="AY10" s="94" t="e">
        <f>VLOOKUP(B10,'Daily Accounts Payable'!B:F,2,FALSE)</f>
        <v>#N/A</v>
      </c>
      <c r="AZ10" s="94" t="e">
        <f>VLOOKUP(B10,'Daily Accounts Payable'!B:F,3,FALSE)</f>
        <v>#N/A</v>
      </c>
      <c r="BA10" s="94" t="e">
        <f>VLOOKUP(B10,'Daily Accounts Payable'!B:F,4,FALSE)</f>
        <v>#N/A</v>
      </c>
      <c r="BB10" s="94" t="e">
        <f>VLOOKUP(B10,'Daily Accounts Payable'!B:F,5,FALSE)</f>
        <v>#N/A</v>
      </c>
    </row>
    <row r="11" spans="1:56" s="27" customFormat="1" x14ac:dyDescent="0.35">
      <c r="A11" s="88"/>
      <c r="B11" s="97"/>
      <c r="C11" s="100"/>
      <c r="D11" s="100"/>
      <c r="E11" s="101"/>
      <c r="F11" s="95"/>
      <c r="G11" s="95"/>
      <c r="H11" s="95"/>
      <c r="I11" s="95"/>
      <c r="J11" s="82" t="e">
        <f>VLOOKUP($B11,'Daily COGS'!$B:$F,2,FALSE)</f>
        <v>#N/A</v>
      </c>
      <c r="K11" s="82" t="e">
        <f>VLOOKUP($B11,'Daily COGS'!$B:$F,3,FALSE)</f>
        <v>#N/A</v>
      </c>
      <c r="L11" s="82" t="e">
        <f>VLOOKUP($B11,'Daily COGS'!$B:$F,4,FALSE)</f>
        <v>#N/A</v>
      </c>
      <c r="M11" s="82" t="e">
        <f>VLOOKUP($B11,'Daily COGS'!$B:$F,5,FALSE)</f>
        <v>#N/A</v>
      </c>
      <c r="N11" s="82" t="e">
        <f>VLOOKUP($B11,'Daily Inbounds'!$B:$E,2,FALSE)</f>
        <v>#N/A</v>
      </c>
      <c r="O11" s="82" t="e">
        <f>VLOOKUP($B11,'Daily Inbounds'!$B:$E,3,FALSE)</f>
        <v>#N/A</v>
      </c>
      <c r="P11" s="82" t="e">
        <f>VLOOKUP($B11,'Daily Inbounds'!$B:$E,4,FALSE)</f>
        <v>#N/A</v>
      </c>
      <c r="Q11" s="105"/>
      <c r="R11" s="105"/>
      <c r="S11" s="105"/>
      <c r="T11" s="105"/>
      <c r="U11" s="105"/>
      <c r="V11" s="105"/>
      <c r="W11" s="113"/>
      <c r="X11" s="113"/>
      <c r="Y11" s="113"/>
      <c r="Z11" s="105"/>
      <c r="AA11" s="105"/>
      <c r="AB11" s="105"/>
      <c r="AC11" s="83" t="str">
        <f t="shared" si="6"/>
        <v/>
      </c>
      <c r="AD11" s="90" t="str">
        <f t="shared" si="0"/>
        <v>n.a.</v>
      </c>
      <c r="AE11" s="90" t="str">
        <f t="shared" si="0"/>
        <v>n.a.</v>
      </c>
      <c r="AF11" s="107" t="str">
        <f t="shared" si="0"/>
        <v>n.a.</v>
      </c>
      <c r="AG11" s="92" t="str">
        <f t="shared" si="1"/>
        <v>n.a.</v>
      </c>
      <c r="AH11" s="135" t="str">
        <f t="shared" si="7"/>
        <v>n.a.</v>
      </c>
      <c r="AI11" s="162" t="str">
        <f>IFERROR(VLOOKUP($B11,VN!$A:$AJ, 27,FALSE), "")</f>
        <v/>
      </c>
      <c r="AJ11" s="84" t="str">
        <f t="shared" si="8"/>
        <v>n.a.</v>
      </c>
      <c r="AK11" s="87" t="str">
        <f t="shared" si="9"/>
        <v>n.a.</v>
      </c>
      <c r="AL11" s="84" t="str">
        <f t="shared" si="10"/>
        <v>n.a.</v>
      </c>
      <c r="AM11" s="91" t="str">
        <f t="shared" si="2"/>
        <v>n.a.</v>
      </c>
      <c r="AN11" s="106" t="str">
        <f t="shared" si="3"/>
        <v>n.a.</v>
      </c>
      <c r="AO11" s="94" t="e">
        <f>VLOOKUP(B11,'Daily Inventory Value'!B:F,2,FALSE)</f>
        <v>#N/A</v>
      </c>
      <c r="AP11" s="94" t="e">
        <f>VLOOKUP(B11,'Daily Inventory Value'!B:F,3,FALSE)</f>
        <v>#N/A</v>
      </c>
      <c r="AQ11" s="94" t="e">
        <f>VLOOKUP(B11,'Daily Inventory Value'!B:F,4,FALSE)</f>
        <v>#N/A</v>
      </c>
      <c r="AR11" s="82" t="e">
        <f>VLOOKUP(B11,'Daily Inventory Value'!B:F,5,FALSE)</f>
        <v>#N/A</v>
      </c>
      <c r="AS11" s="89" t="str">
        <f>IFERROR(VLOOKUP($B11,VN!$A:$AJ, 32,FALSE), "")</f>
        <v/>
      </c>
      <c r="AT11" s="84" t="str">
        <f t="shared" si="11"/>
        <v>n.a.</v>
      </c>
      <c r="AU11" s="84" t="str">
        <f t="shared" si="12"/>
        <v>n.a.</v>
      </c>
      <c r="AV11" s="80" t="str">
        <f t="shared" si="13"/>
        <v>n.a.</v>
      </c>
      <c r="AW11" s="91" t="str">
        <f t="shared" si="4"/>
        <v>n.a.</v>
      </c>
      <c r="AX11" s="106" t="str">
        <f t="shared" si="5"/>
        <v>n.a.</v>
      </c>
      <c r="AY11" s="94" t="e">
        <f>VLOOKUP(B11,'Daily Accounts Payable'!B:F,2,FALSE)</f>
        <v>#N/A</v>
      </c>
      <c r="AZ11" s="94" t="e">
        <f>VLOOKUP(B11,'Daily Accounts Payable'!B:F,3,FALSE)</f>
        <v>#N/A</v>
      </c>
      <c r="BA11" s="94" t="e">
        <f>VLOOKUP(B11,'Daily Accounts Payable'!B:F,4,FALSE)</f>
        <v>#N/A</v>
      </c>
      <c r="BB11" s="94" t="e">
        <f>VLOOKUP(B11,'Daily Accounts Payable'!B:F,5,FALSE)</f>
        <v>#N/A</v>
      </c>
    </row>
    <row r="12" spans="1:56" s="27" customFormat="1" x14ac:dyDescent="0.35">
      <c r="A12" s="88"/>
      <c r="B12" s="97"/>
      <c r="C12" s="100"/>
      <c r="D12" s="100"/>
      <c r="E12" s="101"/>
      <c r="F12" s="95"/>
      <c r="G12" s="95"/>
      <c r="H12" s="95"/>
      <c r="I12" s="95"/>
      <c r="J12" s="82" t="e">
        <f>VLOOKUP($B12,'Daily COGS'!$B:$F,2,FALSE)</f>
        <v>#N/A</v>
      </c>
      <c r="K12" s="82" t="e">
        <f>VLOOKUP($B12,'Daily COGS'!$B:$F,3,FALSE)</f>
        <v>#N/A</v>
      </c>
      <c r="L12" s="82" t="e">
        <f>VLOOKUP($B12,'Daily COGS'!$B:$F,4,FALSE)</f>
        <v>#N/A</v>
      </c>
      <c r="M12" s="82" t="e">
        <f>VLOOKUP($B12,'Daily COGS'!$B:$F,5,FALSE)</f>
        <v>#N/A</v>
      </c>
      <c r="N12" s="82" t="e">
        <f>VLOOKUP($B12,'Daily Inbounds'!$B:$E,2,FALSE)</f>
        <v>#N/A</v>
      </c>
      <c r="O12" s="82" t="e">
        <f>VLOOKUP($B12,'Daily Inbounds'!$B:$E,3,FALSE)</f>
        <v>#N/A</v>
      </c>
      <c r="P12" s="82" t="e">
        <f>VLOOKUP($B12,'Daily Inbounds'!$B:$E,4,FALSE)</f>
        <v>#N/A</v>
      </c>
      <c r="Q12" s="105"/>
      <c r="R12" s="105"/>
      <c r="S12" s="105"/>
      <c r="T12" s="105"/>
      <c r="U12" s="105"/>
      <c r="V12" s="105"/>
      <c r="W12" s="113"/>
      <c r="X12" s="113"/>
      <c r="Y12" s="113"/>
      <c r="Z12" s="105"/>
      <c r="AA12" s="105"/>
      <c r="AB12" s="105"/>
      <c r="AC12" s="83" t="str">
        <f t="shared" si="6"/>
        <v/>
      </c>
      <c r="AD12" s="90" t="str">
        <f t="shared" si="0"/>
        <v>n.a.</v>
      </c>
      <c r="AE12" s="90" t="str">
        <f t="shared" si="0"/>
        <v>n.a.</v>
      </c>
      <c r="AF12" s="107" t="str">
        <f t="shared" si="0"/>
        <v>n.a.</v>
      </c>
      <c r="AG12" s="92" t="str">
        <f t="shared" si="1"/>
        <v>n.a.</v>
      </c>
      <c r="AH12" s="135" t="str">
        <f t="shared" si="7"/>
        <v>n.a.</v>
      </c>
      <c r="AI12" s="162" t="str">
        <f>IFERROR(VLOOKUP($B12,VN!$A:$AJ, 27,FALSE), "")</f>
        <v/>
      </c>
      <c r="AJ12" s="84" t="str">
        <f t="shared" si="8"/>
        <v>n.a.</v>
      </c>
      <c r="AK12" s="87" t="str">
        <f t="shared" si="9"/>
        <v>n.a.</v>
      </c>
      <c r="AL12" s="84" t="str">
        <f t="shared" si="10"/>
        <v>n.a.</v>
      </c>
      <c r="AM12" s="91" t="str">
        <f t="shared" si="2"/>
        <v>n.a.</v>
      </c>
      <c r="AN12" s="106" t="str">
        <f t="shared" si="3"/>
        <v>n.a.</v>
      </c>
      <c r="AO12" s="94" t="e">
        <f>VLOOKUP(B12,'Daily Inventory Value'!B:F,2,FALSE)</f>
        <v>#N/A</v>
      </c>
      <c r="AP12" s="94" t="e">
        <f>VLOOKUP(B12,'Daily Inventory Value'!B:F,3,FALSE)</f>
        <v>#N/A</v>
      </c>
      <c r="AQ12" s="94" t="e">
        <f>VLOOKUP(B12,'Daily Inventory Value'!B:F,4,FALSE)</f>
        <v>#N/A</v>
      </c>
      <c r="AR12" s="82" t="e">
        <f>VLOOKUP(B12,'Daily Inventory Value'!B:F,5,FALSE)</f>
        <v>#N/A</v>
      </c>
      <c r="AS12" s="89" t="str">
        <f>IFERROR(VLOOKUP($B12,VN!$A:$AJ, 32,FALSE), "")</f>
        <v/>
      </c>
      <c r="AT12" s="84" t="str">
        <f t="shared" si="11"/>
        <v>n.a.</v>
      </c>
      <c r="AU12" s="84" t="str">
        <f t="shared" si="12"/>
        <v>n.a.</v>
      </c>
      <c r="AV12" s="80" t="str">
        <f t="shared" si="13"/>
        <v>n.a.</v>
      </c>
      <c r="AW12" s="91" t="str">
        <f t="shared" si="4"/>
        <v>n.a.</v>
      </c>
      <c r="AX12" s="106" t="str">
        <f t="shared" si="5"/>
        <v>n.a.</v>
      </c>
      <c r="AY12" s="94" t="e">
        <f>VLOOKUP(B12,'Daily Accounts Payable'!B:F,2,FALSE)</f>
        <v>#N/A</v>
      </c>
      <c r="AZ12" s="94" t="e">
        <f>VLOOKUP(B12,'Daily Accounts Payable'!B:F,3,FALSE)</f>
        <v>#N/A</v>
      </c>
      <c r="BA12" s="94" t="e">
        <f>VLOOKUP(B12,'Daily Accounts Payable'!B:F,4,FALSE)</f>
        <v>#N/A</v>
      </c>
      <c r="BB12" s="94" t="e">
        <f>VLOOKUP(B12,'Daily Accounts Payable'!B:F,5,FALSE)</f>
        <v>#N/A</v>
      </c>
    </row>
    <row r="13" spans="1:56" s="27" customFormat="1" x14ac:dyDescent="0.35">
      <c r="A13" s="88"/>
      <c r="B13" s="97"/>
      <c r="C13" s="100"/>
      <c r="D13" s="100"/>
      <c r="E13" s="101"/>
      <c r="F13" s="95"/>
      <c r="G13" s="95"/>
      <c r="H13" s="95"/>
      <c r="I13" s="95"/>
      <c r="J13" s="82" t="e">
        <f>VLOOKUP($B13,'Daily COGS'!$B:$F,2,FALSE)</f>
        <v>#N/A</v>
      </c>
      <c r="K13" s="82" t="e">
        <f>VLOOKUP($B13,'Daily COGS'!$B:$F,3,FALSE)</f>
        <v>#N/A</v>
      </c>
      <c r="L13" s="82" t="e">
        <f>VLOOKUP($B13,'Daily COGS'!$B:$F,4,FALSE)</f>
        <v>#N/A</v>
      </c>
      <c r="M13" s="82" t="e">
        <f>VLOOKUP($B13,'Daily COGS'!$B:$F,5,FALSE)</f>
        <v>#N/A</v>
      </c>
      <c r="N13" s="82" t="e">
        <f>VLOOKUP($B13,'Daily Inbounds'!$B:$E,2,FALSE)</f>
        <v>#N/A</v>
      </c>
      <c r="O13" s="82" t="e">
        <f>VLOOKUP($B13,'Daily Inbounds'!$B:$E,3,FALSE)</f>
        <v>#N/A</v>
      </c>
      <c r="P13" s="82" t="e">
        <f>VLOOKUP($B13,'Daily Inbounds'!$B:$E,4,FALSE)</f>
        <v>#N/A</v>
      </c>
      <c r="Q13" s="105"/>
      <c r="R13" s="105"/>
      <c r="S13" s="105"/>
      <c r="T13" s="105"/>
      <c r="U13" s="105"/>
      <c r="V13" s="105"/>
      <c r="W13" s="113"/>
      <c r="X13" s="113"/>
      <c r="Y13" s="113"/>
      <c r="Z13" s="105"/>
      <c r="AA13" s="105"/>
      <c r="AB13" s="105"/>
      <c r="AC13" s="83" t="str">
        <f t="shared" si="6"/>
        <v/>
      </c>
      <c r="AD13" s="90" t="str">
        <f t="shared" si="0"/>
        <v>n.a.</v>
      </c>
      <c r="AE13" s="90" t="str">
        <f t="shared" si="0"/>
        <v>n.a.</v>
      </c>
      <c r="AF13" s="107" t="str">
        <f t="shared" si="0"/>
        <v>n.a.</v>
      </c>
      <c r="AG13" s="92" t="str">
        <f t="shared" si="1"/>
        <v>n.a.</v>
      </c>
      <c r="AH13" s="135" t="str">
        <f t="shared" si="7"/>
        <v>n.a.</v>
      </c>
      <c r="AI13" s="162" t="str">
        <f>IFERROR(VLOOKUP($B13,VN!$A:$AJ, 27,FALSE), "")</f>
        <v/>
      </c>
      <c r="AJ13" s="84" t="str">
        <f t="shared" si="8"/>
        <v>n.a.</v>
      </c>
      <c r="AK13" s="87" t="str">
        <f t="shared" si="9"/>
        <v>n.a.</v>
      </c>
      <c r="AL13" s="84" t="str">
        <f t="shared" si="10"/>
        <v>n.a.</v>
      </c>
      <c r="AM13" s="91" t="str">
        <f t="shared" si="2"/>
        <v>n.a.</v>
      </c>
      <c r="AN13" s="106" t="str">
        <f t="shared" si="3"/>
        <v>n.a.</v>
      </c>
      <c r="AO13" s="94" t="e">
        <f>VLOOKUP(B13,'Daily Inventory Value'!B:F,2,FALSE)</f>
        <v>#N/A</v>
      </c>
      <c r="AP13" s="94" t="e">
        <f>VLOOKUP(B13,'Daily Inventory Value'!B:F,3,FALSE)</f>
        <v>#N/A</v>
      </c>
      <c r="AQ13" s="94" t="e">
        <f>VLOOKUP(B13,'Daily Inventory Value'!B:F,4,FALSE)</f>
        <v>#N/A</v>
      </c>
      <c r="AR13" s="82" t="e">
        <f>VLOOKUP(B13,'Daily Inventory Value'!B:F,5,FALSE)</f>
        <v>#N/A</v>
      </c>
      <c r="AS13" s="89" t="str">
        <f>IFERROR(VLOOKUP($B13,VN!$A:$AJ, 32,FALSE), "")</f>
        <v/>
      </c>
      <c r="AT13" s="84" t="str">
        <f t="shared" si="11"/>
        <v>n.a.</v>
      </c>
      <c r="AU13" s="84" t="str">
        <f t="shared" si="12"/>
        <v>n.a.</v>
      </c>
      <c r="AV13" s="80" t="str">
        <f t="shared" si="13"/>
        <v>n.a.</v>
      </c>
      <c r="AW13" s="91" t="str">
        <f t="shared" si="4"/>
        <v>n.a.</v>
      </c>
      <c r="AX13" s="106" t="str">
        <f t="shared" si="5"/>
        <v>n.a.</v>
      </c>
      <c r="AY13" s="94" t="e">
        <f>VLOOKUP(B13,'Daily Accounts Payable'!B:F,2,FALSE)</f>
        <v>#N/A</v>
      </c>
      <c r="AZ13" s="94" t="e">
        <f>VLOOKUP(B13,'Daily Accounts Payable'!B:F,3,FALSE)</f>
        <v>#N/A</v>
      </c>
      <c r="BA13" s="94" t="e">
        <f>VLOOKUP(B13,'Daily Accounts Payable'!B:F,4,FALSE)</f>
        <v>#N/A</v>
      </c>
      <c r="BB13" s="94" t="e">
        <f>VLOOKUP(B13,'Daily Accounts Payable'!B:F,5,FALSE)</f>
        <v>#N/A</v>
      </c>
    </row>
    <row r="14" spans="1:56" s="27" customFormat="1" x14ac:dyDescent="0.35">
      <c r="A14" s="88"/>
      <c r="B14" s="97"/>
      <c r="C14" s="100"/>
      <c r="D14" s="100"/>
      <c r="E14" s="101"/>
      <c r="F14" s="95"/>
      <c r="G14" s="95"/>
      <c r="H14" s="95"/>
      <c r="I14" s="95"/>
      <c r="J14" s="82" t="e">
        <f>VLOOKUP($B14,'Daily COGS'!$B:$F,2,FALSE)</f>
        <v>#N/A</v>
      </c>
      <c r="K14" s="82" t="e">
        <f>VLOOKUP($B14,'Daily COGS'!$B:$F,3,FALSE)</f>
        <v>#N/A</v>
      </c>
      <c r="L14" s="82" t="e">
        <f>VLOOKUP($B14,'Daily COGS'!$B:$F,4,FALSE)</f>
        <v>#N/A</v>
      </c>
      <c r="M14" s="82" t="e">
        <f>VLOOKUP($B14,'Daily COGS'!$B:$F,5,FALSE)</f>
        <v>#N/A</v>
      </c>
      <c r="N14" s="82" t="e">
        <f>VLOOKUP($B14,'Daily Inbounds'!$B:$E,2,FALSE)</f>
        <v>#N/A</v>
      </c>
      <c r="O14" s="82" t="e">
        <f>VLOOKUP($B14,'Daily Inbounds'!$B:$E,3,FALSE)</f>
        <v>#N/A</v>
      </c>
      <c r="P14" s="82" t="e">
        <f>VLOOKUP($B14,'Daily Inbounds'!$B:$E,4,FALSE)</f>
        <v>#N/A</v>
      </c>
      <c r="Q14" s="105"/>
      <c r="R14" s="105"/>
      <c r="S14" s="105"/>
      <c r="T14" s="105"/>
      <c r="U14" s="105"/>
      <c r="V14" s="105"/>
      <c r="W14" s="113"/>
      <c r="X14" s="113"/>
      <c r="Y14" s="113"/>
      <c r="Z14" s="105"/>
      <c r="AA14" s="105"/>
      <c r="AB14" s="105"/>
      <c r="AC14" s="83" t="str">
        <f t="shared" si="6"/>
        <v/>
      </c>
      <c r="AD14" s="90" t="str">
        <f t="shared" si="0"/>
        <v>n.a.</v>
      </c>
      <c r="AE14" s="90" t="str">
        <f t="shared" si="0"/>
        <v>n.a.</v>
      </c>
      <c r="AF14" s="107" t="str">
        <f t="shared" si="0"/>
        <v>n.a.</v>
      </c>
      <c r="AG14" s="92" t="str">
        <f t="shared" si="1"/>
        <v>n.a.</v>
      </c>
      <c r="AH14" s="135" t="str">
        <f t="shared" si="7"/>
        <v>n.a.</v>
      </c>
      <c r="AI14" s="162" t="str">
        <f>IFERROR(VLOOKUP($B14,VN!$A:$AJ, 27,FALSE), "")</f>
        <v/>
      </c>
      <c r="AJ14" s="84" t="str">
        <f t="shared" si="8"/>
        <v>n.a.</v>
      </c>
      <c r="AK14" s="87" t="str">
        <f t="shared" si="9"/>
        <v>n.a.</v>
      </c>
      <c r="AL14" s="84" t="str">
        <f t="shared" si="10"/>
        <v>n.a.</v>
      </c>
      <c r="AM14" s="91" t="str">
        <f t="shared" si="2"/>
        <v>n.a.</v>
      </c>
      <c r="AN14" s="106" t="str">
        <f t="shared" si="3"/>
        <v>n.a.</v>
      </c>
      <c r="AO14" s="94" t="e">
        <f>VLOOKUP(B14,'Daily Inventory Value'!B:F,2,FALSE)</f>
        <v>#N/A</v>
      </c>
      <c r="AP14" s="94" t="e">
        <f>VLOOKUP(B14,'Daily Inventory Value'!B:F,3,FALSE)</f>
        <v>#N/A</v>
      </c>
      <c r="AQ14" s="94" t="e">
        <f>VLOOKUP(B14,'Daily Inventory Value'!B:F,4,FALSE)</f>
        <v>#N/A</v>
      </c>
      <c r="AR14" s="82" t="e">
        <f>VLOOKUP(B14,'Daily Inventory Value'!B:F,5,FALSE)</f>
        <v>#N/A</v>
      </c>
      <c r="AS14" s="89" t="str">
        <f>IFERROR(VLOOKUP($B14,VN!$A:$AJ, 32,FALSE), "")</f>
        <v/>
      </c>
      <c r="AT14" s="84" t="str">
        <f t="shared" si="11"/>
        <v>n.a.</v>
      </c>
      <c r="AU14" s="84" t="str">
        <f t="shared" si="12"/>
        <v>n.a.</v>
      </c>
      <c r="AV14" s="80" t="str">
        <f t="shared" si="13"/>
        <v>n.a.</v>
      </c>
      <c r="AW14" s="91" t="str">
        <f t="shared" si="4"/>
        <v>n.a.</v>
      </c>
      <c r="AX14" s="106" t="str">
        <f t="shared" si="5"/>
        <v>n.a.</v>
      </c>
      <c r="AY14" s="94" t="e">
        <f>VLOOKUP(B14,'Daily Accounts Payable'!B:F,2,FALSE)</f>
        <v>#N/A</v>
      </c>
      <c r="AZ14" s="94" t="e">
        <f>VLOOKUP(B14,'Daily Accounts Payable'!B:F,3,FALSE)</f>
        <v>#N/A</v>
      </c>
      <c r="BA14" s="94" t="e">
        <f>VLOOKUP(B14,'Daily Accounts Payable'!B:F,4,FALSE)</f>
        <v>#N/A</v>
      </c>
      <c r="BB14" s="94" t="e">
        <f>VLOOKUP(B14,'Daily Accounts Payable'!B:F,5,FALSE)</f>
        <v>#N/A</v>
      </c>
    </row>
    <row r="15" spans="1:56" s="27" customFormat="1" x14ac:dyDescent="0.35">
      <c r="A15" s="88"/>
      <c r="B15" s="97"/>
      <c r="C15" s="100"/>
      <c r="D15" s="100"/>
      <c r="E15" s="101"/>
      <c r="F15" s="95"/>
      <c r="G15" s="95"/>
      <c r="H15" s="95"/>
      <c r="I15" s="95"/>
      <c r="J15" s="82" t="e">
        <f>VLOOKUP($B15,'Daily COGS'!$B:$F,2,FALSE)</f>
        <v>#N/A</v>
      </c>
      <c r="K15" s="82" t="e">
        <f>VLOOKUP($B15,'Daily COGS'!$B:$F,3,FALSE)</f>
        <v>#N/A</v>
      </c>
      <c r="L15" s="82" t="e">
        <f>VLOOKUP($B15,'Daily COGS'!$B:$F,4,FALSE)</f>
        <v>#N/A</v>
      </c>
      <c r="M15" s="82" t="e">
        <f>VLOOKUP($B15,'Daily COGS'!$B:$F,5,FALSE)</f>
        <v>#N/A</v>
      </c>
      <c r="N15" s="82" t="e">
        <f>VLOOKUP($B15,'Daily Inbounds'!$B:$E,2,FALSE)</f>
        <v>#N/A</v>
      </c>
      <c r="O15" s="82" t="e">
        <f>VLOOKUP($B15,'Daily Inbounds'!$B:$E,3,FALSE)</f>
        <v>#N/A</v>
      </c>
      <c r="P15" s="82" t="e">
        <f>VLOOKUP($B15,'Daily Inbounds'!$B:$E,4,FALSE)</f>
        <v>#N/A</v>
      </c>
      <c r="Q15" s="105"/>
      <c r="R15" s="105"/>
      <c r="S15" s="105"/>
      <c r="T15" s="105"/>
      <c r="U15" s="105"/>
      <c r="V15" s="105"/>
      <c r="W15" s="113"/>
      <c r="X15" s="113"/>
      <c r="Y15" s="113"/>
      <c r="Z15" s="105"/>
      <c r="AA15" s="105"/>
      <c r="AB15" s="105"/>
      <c r="AC15" s="83" t="str">
        <f t="shared" si="6"/>
        <v/>
      </c>
      <c r="AD15" s="90" t="str">
        <f t="shared" ref="AD15:AD23" si="14">IFERROR(IF(AJ15="n.a.", -AT15, IF(AT15="n.a.", AJ15, AJ15-AT15)),"n.a.")</f>
        <v>n.a.</v>
      </c>
      <c r="AE15" s="90" t="str">
        <f t="shared" ref="AE15:AE23" si="15">IFERROR(IF(AK15="n.a.", -AU15, IF(AU15="n.a.", AK15, AK15-AU15)),"n.a.")</f>
        <v>n.a.</v>
      </c>
      <c r="AF15" s="107" t="str">
        <f t="shared" ref="AF15:AF23" si="16">IFERROR(IF(AL15="n.a.", -AV15, IF(AV15="n.a.", AL15, AL15-AV15)),"n.a.")</f>
        <v>n.a.</v>
      </c>
      <c r="AG15" s="92" t="str">
        <f t="shared" ref="AG15:AG23" si="17">IFERROR(AC15-AF15, "n.a.")</f>
        <v>n.a.</v>
      </c>
      <c r="AH15" s="135" t="str">
        <f t="shared" ref="AH15:AH23" si="18">IFERROR(IF(AN15="n.a.", -AX15, IF(AX15="n.a.", AN15, AN15-AX15)),"n.a.")</f>
        <v>n.a.</v>
      </c>
      <c r="AI15" s="162" t="str">
        <f>IFERROR(VLOOKUP($B15,VN!$A:$AJ, 27,FALSE), "")</f>
        <v/>
      </c>
      <c r="AJ15" s="84" t="str">
        <f t="shared" si="8"/>
        <v>n.a.</v>
      </c>
      <c r="AK15" s="87" t="str">
        <f t="shared" si="9"/>
        <v>n.a.</v>
      </c>
      <c r="AL15" s="84" t="str">
        <f t="shared" si="10"/>
        <v>n.a.</v>
      </c>
      <c r="AM15" s="91" t="str">
        <f t="shared" ref="AM15:AM23" si="19">IFERROR(-AL15+AI15,"n.a.")</f>
        <v>n.a.</v>
      </c>
      <c r="AN15" s="106" t="str">
        <f t="shared" si="3"/>
        <v>n.a.</v>
      </c>
      <c r="AO15" s="94" t="e">
        <f>VLOOKUP(B15,'Daily Inventory Value'!B:F,2,FALSE)</f>
        <v>#N/A</v>
      </c>
      <c r="AP15" s="94" t="e">
        <f>VLOOKUP(B15,'Daily Inventory Value'!B:F,3,FALSE)</f>
        <v>#N/A</v>
      </c>
      <c r="AQ15" s="94" t="e">
        <f>VLOOKUP(B15,'Daily Inventory Value'!B:F,4,FALSE)</f>
        <v>#N/A</v>
      </c>
      <c r="AR15" s="82" t="e">
        <f>VLOOKUP(B15,'Daily Inventory Value'!B:F,5,FALSE)</f>
        <v>#N/A</v>
      </c>
      <c r="AS15" s="89" t="str">
        <f>IFERROR(VLOOKUP($B15,VN!$A:$AJ, 32,FALSE), "")</f>
        <v/>
      </c>
      <c r="AT15" s="84" t="str">
        <f t="shared" si="11"/>
        <v>n.a.</v>
      </c>
      <c r="AU15" s="84" t="str">
        <f t="shared" si="12"/>
        <v>n.a.</v>
      </c>
      <c r="AV15" s="80" t="str">
        <f t="shared" si="13"/>
        <v>n.a.</v>
      </c>
      <c r="AW15" s="91" t="str">
        <f t="shared" ref="AW15:AW23" si="20">IFERROR(-AS15+AV15, "n.a.")</f>
        <v>n.a.</v>
      </c>
      <c r="AX15" s="106" t="str">
        <f t="shared" si="5"/>
        <v>n.a.</v>
      </c>
      <c r="AY15" s="94" t="e">
        <f>VLOOKUP(B15,'Daily Accounts Payable'!B:F,2,FALSE)</f>
        <v>#N/A</v>
      </c>
      <c r="AZ15" s="94" t="e">
        <f>VLOOKUP(B15,'Daily Accounts Payable'!B:F,3,FALSE)</f>
        <v>#N/A</v>
      </c>
      <c r="BA15" s="94" t="e">
        <f>VLOOKUP(B15,'Daily Accounts Payable'!B:F,4,FALSE)</f>
        <v>#N/A</v>
      </c>
      <c r="BB15" s="94" t="e">
        <f>VLOOKUP(B15,'Daily Accounts Payable'!B:F,5,FALSE)</f>
        <v>#N/A</v>
      </c>
    </row>
    <row r="16" spans="1:56" s="27" customFormat="1" x14ac:dyDescent="0.35">
      <c r="A16" s="88"/>
      <c r="B16" s="97"/>
      <c r="C16" s="100"/>
      <c r="D16" s="100"/>
      <c r="E16" s="101"/>
      <c r="F16" s="95"/>
      <c r="G16" s="95"/>
      <c r="H16" s="95"/>
      <c r="I16" s="95"/>
      <c r="J16" s="82" t="e">
        <f>VLOOKUP($B16,'Daily COGS'!$B:$F,2,FALSE)</f>
        <v>#N/A</v>
      </c>
      <c r="K16" s="82" t="e">
        <f>VLOOKUP($B16,'Daily COGS'!$B:$F,3,FALSE)</f>
        <v>#N/A</v>
      </c>
      <c r="L16" s="82" t="e">
        <f>VLOOKUP($B16,'Daily COGS'!$B:$F,4,FALSE)</f>
        <v>#N/A</v>
      </c>
      <c r="M16" s="82" t="e">
        <f>VLOOKUP($B16,'Daily COGS'!$B:$F,5,FALSE)</f>
        <v>#N/A</v>
      </c>
      <c r="N16" s="82" t="e">
        <f>VLOOKUP($B16,'Daily Inbounds'!$B:$E,2,FALSE)</f>
        <v>#N/A</v>
      </c>
      <c r="O16" s="82" t="e">
        <f>VLOOKUP($B16,'Daily Inbounds'!$B:$E,3,FALSE)</f>
        <v>#N/A</v>
      </c>
      <c r="P16" s="82" t="e">
        <f>VLOOKUP($B16,'Daily Inbounds'!$B:$E,4,FALSE)</f>
        <v>#N/A</v>
      </c>
      <c r="Q16" s="105"/>
      <c r="R16" s="105"/>
      <c r="S16" s="105"/>
      <c r="T16" s="105"/>
      <c r="U16" s="105"/>
      <c r="V16" s="105"/>
      <c r="W16" s="113"/>
      <c r="X16" s="113"/>
      <c r="Y16" s="113"/>
      <c r="Z16" s="105"/>
      <c r="AA16" s="105"/>
      <c r="AB16" s="105"/>
      <c r="AC16" s="83" t="str">
        <f t="shared" si="6"/>
        <v/>
      </c>
      <c r="AD16" s="90" t="str">
        <f t="shared" si="14"/>
        <v>n.a.</v>
      </c>
      <c r="AE16" s="90" t="str">
        <f t="shared" si="15"/>
        <v>n.a.</v>
      </c>
      <c r="AF16" s="107" t="str">
        <f t="shared" si="16"/>
        <v>n.a.</v>
      </c>
      <c r="AG16" s="92" t="str">
        <f t="shared" si="17"/>
        <v>n.a.</v>
      </c>
      <c r="AH16" s="135" t="str">
        <f t="shared" si="18"/>
        <v>n.a.</v>
      </c>
      <c r="AI16" s="162" t="str">
        <f>IFERROR(VLOOKUP($B16,VN!$A:$AJ, 27,FALSE), "")</f>
        <v/>
      </c>
      <c r="AJ16" s="84" t="str">
        <f t="shared" si="8"/>
        <v>n.a.</v>
      </c>
      <c r="AK16" s="87" t="str">
        <f t="shared" si="9"/>
        <v>n.a.</v>
      </c>
      <c r="AL16" s="84" t="str">
        <f t="shared" si="10"/>
        <v>n.a.</v>
      </c>
      <c r="AM16" s="91" t="str">
        <f t="shared" si="19"/>
        <v>n.a.</v>
      </c>
      <c r="AN16" s="106" t="str">
        <f t="shared" si="3"/>
        <v>n.a.</v>
      </c>
      <c r="AO16" s="94" t="e">
        <f>VLOOKUP(B16,'Daily Inventory Value'!B:F,2,FALSE)</f>
        <v>#N/A</v>
      </c>
      <c r="AP16" s="94" t="e">
        <f>VLOOKUP(B16,'Daily Inventory Value'!B:F,3,FALSE)</f>
        <v>#N/A</v>
      </c>
      <c r="AQ16" s="94" t="e">
        <f>VLOOKUP(B16,'Daily Inventory Value'!B:F,4,FALSE)</f>
        <v>#N/A</v>
      </c>
      <c r="AR16" s="82" t="e">
        <f>VLOOKUP(B16,'Daily Inventory Value'!B:F,5,FALSE)</f>
        <v>#N/A</v>
      </c>
      <c r="AS16" s="89" t="str">
        <f>IFERROR(VLOOKUP($B16,VN!$A:$AJ, 32,FALSE), "")</f>
        <v/>
      </c>
      <c r="AT16" s="84" t="str">
        <f t="shared" si="11"/>
        <v>n.a.</v>
      </c>
      <c r="AU16" s="84" t="str">
        <f t="shared" si="12"/>
        <v>n.a.</v>
      </c>
      <c r="AV16" s="80" t="str">
        <f t="shared" si="13"/>
        <v>n.a.</v>
      </c>
      <c r="AW16" s="91" t="str">
        <f t="shared" si="20"/>
        <v>n.a.</v>
      </c>
      <c r="AX16" s="106" t="str">
        <f t="shared" si="5"/>
        <v>n.a.</v>
      </c>
      <c r="AY16" s="94" t="e">
        <f>VLOOKUP(B16,'Daily Accounts Payable'!B:F,2,FALSE)</f>
        <v>#N/A</v>
      </c>
      <c r="AZ16" s="94" t="e">
        <f>VLOOKUP(B16,'Daily Accounts Payable'!B:F,3,FALSE)</f>
        <v>#N/A</v>
      </c>
      <c r="BA16" s="94" t="e">
        <f>VLOOKUP(B16,'Daily Accounts Payable'!B:F,4,FALSE)</f>
        <v>#N/A</v>
      </c>
      <c r="BB16" s="94" t="e">
        <f>VLOOKUP(B16,'Daily Accounts Payable'!B:F,5,FALSE)</f>
        <v>#N/A</v>
      </c>
    </row>
    <row r="17" spans="1:54" s="27" customFormat="1" x14ac:dyDescent="0.35">
      <c r="A17" s="88"/>
      <c r="B17" s="97"/>
      <c r="C17" s="100"/>
      <c r="D17" s="100"/>
      <c r="E17" s="101"/>
      <c r="F17" s="95"/>
      <c r="G17" s="95"/>
      <c r="H17" s="95"/>
      <c r="I17" s="95"/>
      <c r="J17" s="82" t="e">
        <f>VLOOKUP($B17,'Daily COGS'!$B:$F,2,FALSE)</f>
        <v>#N/A</v>
      </c>
      <c r="K17" s="82" t="e">
        <f>VLOOKUP($B17,'Daily COGS'!$B:$F,3,FALSE)</f>
        <v>#N/A</v>
      </c>
      <c r="L17" s="82" t="e">
        <f>VLOOKUP($B17,'Daily COGS'!$B:$F,4,FALSE)</f>
        <v>#N/A</v>
      </c>
      <c r="M17" s="82" t="e">
        <f>VLOOKUP($B17,'Daily COGS'!$B:$F,5,FALSE)</f>
        <v>#N/A</v>
      </c>
      <c r="N17" s="82" t="e">
        <f>VLOOKUP($B17,'Daily Inbounds'!$B:$E,2,FALSE)</f>
        <v>#N/A</v>
      </c>
      <c r="O17" s="82" t="e">
        <f>VLOOKUP($B17,'Daily Inbounds'!$B:$E,3,FALSE)</f>
        <v>#N/A</v>
      </c>
      <c r="P17" s="82" t="e">
        <f>VLOOKUP($B17,'Daily Inbounds'!$B:$E,4,FALSE)</f>
        <v>#N/A</v>
      </c>
      <c r="Q17" s="105"/>
      <c r="R17" s="105"/>
      <c r="S17" s="105"/>
      <c r="T17" s="105"/>
      <c r="U17" s="105"/>
      <c r="V17" s="105"/>
      <c r="W17" s="113"/>
      <c r="X17" s="113"/>
      <c r="Y17" s="113"/>
      <c r="Z17" s="105"/>
      <c r="AA17" s="105"/>
      <c r="AB17" s="105"/>
      <c r="AC17" s="83" t="str">
        <f t="shared" si="6"/>
        <v/>
      </c>
      <c r="AD17" s="90" t="str">
        <f t="shared" si="14"/>
        <v>n.a.</v>
      </c>
      <c r="AE17" s="90" t="str">
        <f t="shared" si="15"/>
        <v>n.a.</v>
      </c>
      <c r="AF17" s="107" t="str">
        <f t="shared" si="16"/>
        <v>n.a.</v>
      </c>
      <c r="AG17" s="92" t="str">
        <f t="shared" si="17"/>
        <v>n.a.</v>
      </c>
      <c r="AH17" s="135" t="str">
        <f t="shared" si="18"/>
        <v>n.a.</v>
      </c>
      <c r="AI17" s="162" t="str">
        <f>IFERROR(VLOOKUP($B17,VN!$A:$AJ, 27,FALSE), "")</f>
        <v/>
      </c>
      <c r="AJ17" s="84" t="str">
        <f t="shared" si="8"/>
        <v>n.a.</v>
      </c>
      <c r="AK17" s="87" t="str">
        <f t="shared" si="9"/>
        <v>n.a.</v>
      </c>
      <c r="AL17" s="84" t="str">
        <f t="shared" si="10"/>
        <v>n.a.</v>
      </c>
      <c r="AM17" s="91" t="str">
        <f t="shared" si="19"/>
        <v>n.a.</v>
      </c>
      <c r="AN17" s="106" t="str">
        <f t="shared" si="3"/>
        <v>n.a.</v>
      </c>
      <c r="AO17" s="94" t="e">
        <f>VLOOKUP(B17,'Daily Inventory Value'!B:F,2,FALSE)</f>
        <v>#N/A</v>
      </c>
      <c r="AP17" s="94" t="e">
        <f>VLOOKUP(B17,'Daily Inventory Value'!B:F,3,FALSE)</f>
        <v>#N/A</v>
      </c>
      <c r="AQ17" s="94" t="e">
        <f>VLOOKUP(B17,'Daily Inventory Value'!B:F,4,FALSE)</f>
        <v>#N/A</v>
      </c>
      <c r="AR17" s="82" t="e">
        <f>VLOOKUP(B17,'Daily Inventory Value'!B:F,5,FALSE)</f>
        <v>#N/A</v>
      </c>
      <c r="AS17" s="89" t="str">
        <f>IFERROR(VLOOKUP($B17,VN!$A:$AJ, 32,FALSE), "")</f>
        <v/>
      </c>
      <c r="AT17" s="84" t="str">
        <f t="shared" si="11"/>
        <v>n.a.</v>
      </c>
      <c r="AU17" s="84" t="str">
        <f t="shared" si="12"/>
        <v>n.a.</v>
      </c>
      <c r="AV17" s="80" t="str">
        <f t="shared" si="13"/>
        <v>n.a.</v>
      </c>
      <c r="AW17" s="91" t="str">
        <f t="shared" si="20"/>
        <v>n.a.</v>
      </c>
      <c r="AX17" s="106" t="str">
        <f t="shared" si="5"/>
        <v>n.a.</v>
      </c>
      <c r="AY17" s="94" t="e">
        <f>VLOOKUP(B17,'Daily Accounts Payable'!B:F,2,FALSE)</f>
        <v>#N/A</v>
      </c>
      <c r="AZ17" s="94" t="e">
        <f>VLOOKUP(B17,'Daily Accounts Payable'!B:F,3,FALSE)</f>
        <v>#N/A</v>
      </c>
      <c r="BA17" s="94" t="e">
        <f>VLOOKUP(B17,'Daily Accounts Payable'!B:F,4,FALSE)</f>
        <v>#N/A</v>
      </c>
      <c r="BB17" s="94" t="e">
        <f>VLOOKUP(B17,'Daily Accounts Payable'!B:F,5,FALSE)</f>
        <v>#N/A</v>
      </c>
    </row>
    <row r="18" spans="1:54" s="27" customFormat="1" x14ac:dyDescent="0.35">
      <c r="A18" s="88"/>
      <c r="B18" s="97"/>
      <c r="C18" s="100"/>
      <c r="D18" s="100"/>
      <c r="E18" s="101"/>
      <c r="F18" s="95"/>
      <c r="G18" s="95"/>
      <c r="H18" s="95"/>
      <c r="I18" s="95"/>
      <c r="J18" s="82" t="e">
        <f>VLOOKUP($B18,'Daily COGS'!$B:$F,2,FALSE)</f>
        <v>#N/A</v>
      </c>
      <c r="K18" s="82" t="e">
        <f>VLOOKUP($B18,'Daily COGS'!$B:$F,3,FALSE)</f>
        <v>#N/A</v>
      </c>
      <c r="L18" s="82" t="e">
        <f>VLOOKUP($B18,'Daily COGS'!$B:$F,4,FALSE)</f>
        <v>#N/A</v>
      </c>
      <c r="M18" s="82" t="e">
        <f>VLOOKUP($B18,'Daily COGS'!$B:$F,5,FALSE)</f>
        <v>#N/A</v>
      </c>
      <c r="N18" s="82" t="e">
        <f>VLOOKUP($B18,'Daily Inbounds'!$B:$E,2,FALSE)</f>
        <v>#N/A</v>
      </c>
      <c r="O18" s="82" t="e">
        <f>VLOOKUP($B18,'Daily Inbounds'!$B:$E,3,FALSE)</f>
        <v>#N/A</v>
      </c>
      <c r="P18" s="82" t="e">
        <f>VLOOKUP($B18,'Daily Inbounds'!$B:$E,4,FALSE)</f>
        <v>#N/A</v>
      </c>
      <c r="Q18" s="105"/>
      <c r="R18" s="105"/>
      <c r="S18" s="105"/>
      <c r="T18" s="105"/>
      <c r="U18" s="105"/>
      <c r="V18" s="105"/>
      <c r="W18" s="113"/>
      <c r="X18" s="113"/>
      <c r="Y18" s="113"/>
      <c r="Z18" s="105"/>
      <c r="AA18" s="105"/>
      <c r="AB18" s="105"/>
      <c r="AC18" s="83" t="str">
        <f t="shared" si="6"/>
        <v/>
      </c>
      <c r="AD18" s="90" t="str">
        <f t="shared" si="14"/>
        <v>n.a.</v>
      </c>
      <c r="AE18" s="90" t="str">
        <f t="shared" si="15"/>
        <v>n.a.</v>
      </c>
      <c r="AF18" s="107" t="str">
        <f t="shared" si="16"/>
        <v>n.a.</v>
      </c>
      <c r="AG18" s="92" t="str">
        <f t="shared" si="17"/>
        <v>n.a.</v>
      </c>
      <c r="AH18" s="135" t="str">
        <f t="shared" si="18"/>
        <v>n.a.</v>
      </c>
      <c r="AI18" s="162" t="str">
        <f>IFERROR(VLOOKUP($B18,VN!$A:$AJ, 27,FALSE), "")</f>
        <v/>
      </c>
      <c r="AJ18" s="84" t="str">
        <f t="shared" si="8"/>
        <v>n.a.</v>
      </c>
      <c r="AK18" s="87" t="str">
        <f t="shared" si="9"/>
        <v>n.a.</v>
      </c>
      <c r="AL18" s="84" t="str">
        <f t="shared" si="10"/>
        <v>n.a.</v>
      </c>
      <c r="AM18" s="91" t="str">
        <f t="shared" si="19"/>
        <v>n.a.</v>
      </c>
      <c r="AN18" s="106" t="str">
        <f t="shared" si="3"/>
        <v>n.a.</v>
      </c>
      <c r="AO18" s="94" t="e">
        <f>VLOOKUP(B18,'Daily Inventory Value'!B:F,2,FALSE)</f>
        <v>#N/A</v>
      </c>
      <c r="AP18" s="94" t="e">
        <f>VLOOKUP(B18,'Daily Inventory Value'!B:F,3,FALSE)</f>
        <v>#N/A</v>
      </c>
      <c r="AQ18" s="94" t="e">
        <f>VLOOKUP(B18,'Daily Inventory Value'!B:F,4,FALSE)</f>
        <v>#N/A</v>
      </c>
      <c r="AR18" s="82" t="e">
        <f>VLOOKUP(B18,'Daily Inventory Value'!B:F,5,FALSE)</f>
        <v>#N/A</v>
      </c>
      <c r="AS18" s="89" t="str">
        <f>IFERROR(VLOOKUP($B18,VN!$A:$AJ, 32,FALSE), "")</f>
        <v/>
      </c>
      <c r="AT18" s="84" t="str">
        <f t="shared" si="11"/>
        <v>n.a.</v>
      </c>
      <c r="AU18" s="84" t="str">
        <f t="shared" si="12"/>
        <v>n.a.</v>
      </c>
      <c r="AV18" s="80" t="str">
        <f t="shared" si="13"/>
        <v>n.a.</v>
      </c>
      <c r="AW18" s="91" t="str">
        <f t="shared" si="20"/>
        <v>n.a.</v>
      </c>
      <c r="AX18" s="106" t="str">
        <f t="shared" si="5"/>
        <v>n.a.</v>
      </c>
      <c r="AY18" s="94" t="e">
        <f>VLOOKUP(B18,'Daily Accounts Payable'!B:F,2,FALSE)</f>
        <v>#N/A</v>
      </c>
      <c r="AZ18" s="94" t="e">
        <f>VLOOKUP(B18,'Daily Accounts Payable'!B:F,3,FALSE)</f>
        <v>#N/A</v>
      </c>
      <c r="BA18" s="94" t="e">
        <f>VLOOKUP(B18,'Daily Accounts Payable'!B:F,4,FALSE)</f>
        <v>#N/A</v>
      </c>
      <c r="BB18" s="94" t="e">
        <f>VLOOKUP(B18,'Daily Accounts Payable'!B:F,5,FALSE)</f>
        <v>#N/A</v>
      </c>
    </row>
    <row r="19" spans="1:54" s="27" customFormat="1" x14ac:dyDescent="0.35">
      <c r="A19" s="88"/>
      <c r="B19" s="97"/>
      <c r="C19" s="100"/>
      <c r="D19" s="100"/>
      <c r="E19" s="101"/>
      <c r="F19" s="95"/>
      <c r="G19" s="95"/>
      <c r="H19" s="95"/>
      <c r="I19" s="95"/>
      <c r="J19" s="82" t="e">
        <f>VLOOKUP($B19,'Daily COGS'!$B:$F,2,FALSE)</f>
        <v>#N/A</v>
      </c>
      <c r="K19" s="82" t="e">
        <f>VLOOKUP($B19,'Daily COGS'!$B:$F,3,FALSE)</f>
        <v>#N/A</v>
      </c>
      <c r="L19" s="82" t="e">
        <f>VLOOKUP($B19,'Daily COGS'!$B:$F,4,FALSE)</f>
        <v>#N/A</v>
      </c>
      <c r="M19" s="82" t="e">
        <f>VLOOKUP($B19,'Daily COGS'!$B:$F,5,FALSE)</f>
        <v>#N/A</v>
      </c>
      <c r="N19" s="82" t="e">
        <f>VLOOKUP($B19,'Daily Inbounds'!$B:$E,2,FALSE)</f>
        <v>#N/A</v>
      </c>
      <c r="O19" s="82" t="e">
        <f>VLOOKUP($B19,'Daily Inbounds'!$B:$E,3,FALSE)</f>
        <v>#N/A</v>
      </c>
      <c r="P19" s="82" t="e">
        <f>VLOOKUP($B19,'Daily Inbounds'!$B:$E,4,FALSE)</f>
        <v>#N/A</v>
      </c>
      <c r="Q19" s="105"/>
      <c r="R19" s="105"/>
      <c r="S19" s="105"/>
      <c r="T19" s="105"/>
      <c r="U19" s="105"/>
      <c r="V19" s="105"/>
      <c r="W19" s="113"/>
      <c r="X19" s="113"/>
      <c r="Y19" s="113"/>
      <c r="Z19" s="105"/>
      <c r="AA19" s="105"/>
      <c r="AB19" s="105"/>
      <c r="AC19" s="83" t="str">
        <f t="shared" si="6"/>
        <v/>
      </c>
      <c r="AD19" s="90" t="str">
        <f t="shared" si="14"/>
        <v>n.a.</v>
      </c>
      <c r="AE19" s="90" t="str">
        <f t="shared" si="15"/>
        <v>n.a.</v>
      </c>
      <c r="AF19" s="107" t="str">
        <f t="shared" si="16"/>
        <v>n.a.</v>
      </c>
      <c r="AG19" s="92" t="str">
        <f t="shared" si="17"/>
        <v>n.a.</v>
      </c>
      <c r="AH19" s="135" t="str">
        <f t="shared" si="18"/>
        <v>n.a.</v>
      </c>
      <c r="AI19" s="162" t="str">
        <f>IFERROR(VLOOKUP($B19,VN!$A:$AJ, 27,FALSE), "")</f>
        <v/>
      </c>
      <c r="AJ19" s="84" t="str">
        <f t="shared" si="8"/>
        <v>n.a.</v>
      </c>
      <c r="AK19" s="87" t="str">
        <f t="shared" si="9"/>
        <v>n.a.</v>
      </c>
      <c r="AL19" s="84" t="str">
        <f t="shared" si="10"/>
        <v>n.a.</v>
      </c>
      <c r="AM19" s="91" t="str">
        <f t="shared" si="19"/>
        <v>n.a.</v>
      </c>
      <c r="AN19" s="106" t="str">
        <f t="shared" si="3"/>
        <v>n.a.</v>
      </c>
      <c r="AO19" s="94" t="e">
        <f>VLOOKUP(B19,'Daily Inventory Value'!B:F,2,FALSE)</f>
        <v>#N/A</v>
      </c>
      <c r="AP19" s="94" t="e">
        <f>VLOOKUP(B19,'Daily Inventory Value'!B:F,3,FALSE)</f>
        <v>#N/A</v>
      </c>
      <c r="AQ19" s="94" t="e">
        <f>VLOOKUP(B19,'Daily Inventory Value'!B:F,4,FALSE)</f>
        <v>#N/A</v>
      </c>
      <c r="AR19" s="82" t="e">
        <f>VLOOKUP(B19,'Daily Inventory Value'!B:F,5,FALSE)</f>
        <v>#N/A</v>
      </c>
      <c r="AS19" s="89" t="str">
        <f>IFERROR(VLOOKUP($B19,VN!$A:$AJ, 32,FALSE), "")</f>
        <v/>
      </c>
      <c r="AT19" s="84" t="str">
        <f t="shared" si="11"/>
        <v>n.a.</v>
      </c>
      <c r="AU19" s="84" t="str">
        <f t="shared" si="12"/>
        <v>n.a.</v>
      </c>
      <c r="AV19" s="80" t="str">
        <f t="shared" si="13"/>
        <v>n.a.</v>
      </c>
      <c r="AW19" s="91" t="str">
        <f t="shared" si="20"/>
        <v>n.a.</v>
      </c>
      <c r="AX19" s="106" t="str">
        <f t="shared" si="5"/>
        <v>n.a.</v>
      </c>
      <c r="AY19" s="94" t="e">
        <f>VLOOKUP(B19,'Daily Accounts Payable'!B:F,2,FALSE)</f>
        <v>#N/A</v>
      </c>
      <c r="AZ19" s="94" t="e">
        <f>VLOOKUP(B19,'Daily Accounts Payable'!B:F,3,FALSE)</f>
        <v>#N/A</v>
      </c>
      <c r="BA19" s="94" t="e">
        <f>VLOOKUP(B19,'Daily Accounts Payable'!B:F,4,FALSE)</f>
        <v>#N/A</v>
      </c>
      <c r="BB19" s="94" t="e">
        <f>VLOOKUP(B19,'Daily Accounts Payable'!B:F,5,FALSE)</f>
        <v>#N/A</v>
      </c>
    </row>
    <row r="20" spans="1:54" s="27" customFormat="1" x14ac:dyDescent="0.35">
      <c r="A20" s="88"/>
      <c r="B20" s="97"/>
      <c r="C20" s="100"/>
      <c r="D20" s="100"/>
      <c r="E20" s="101"/>
      <c r="F20" s="95"/>
      <c r="G20" s="95"/>
      <c r="H20" s="95"/>
      <c r="I20" s="95"/>
      <c r="J20" s="82" t="e">
        <f>VLOOKUP($B20,'Daily COGS'!$B:$F,2,FALSE)</f>
        <v>#N/A</v>
      </c>
      <c r="K20" s="82" t="e">
        <f>VLOOKUP($B20,'Daily COGS'!$B:$F,3,FALSE)</f>
        <v>#N/A</v>
      </c>
      <c r="L20" s="82" t="e">
        <f>VLOOKUP($B20,'Daily COGS'!$B:$F,4,FALSE)</f>
        <v>#N/A</v>
      </c>
      <c r="M20" s="82" t="e">
        <f>VLOOKUP($B20,'Daily COGS'!$B:$F,5,FALSE)</f>
        <v>#N/A</v>
      </c>
      <c r="N20" s="82" t="e">
        <f>VLOOKUP($B20,'Daily Inbounds'!$B:$E,2,FALSE)</f>
        <v>#N/A</v>
      </c>
      <c r="O20" s="82" t="e">
        <f>VLOOKUP($B20,'Daily Inbounds'!$B:$E,3,FALSE)</f>
        <v>#N/A</v>
      </c>
      <c r="P20" s="82" t="e">
        <f>VLOOKUP($B20,'Daily Inbounds'!$B:$E,4,FALSE)</f>
        <v>#N/A</v>
      </c>
      <c r="Q20" s="105"/>
      <c r="R20" s="105"/>
      <c r="S20" s="105"/>
      <c r="T20" s="105"/>
      <c r="U20" s="105"/>
      <c r="V20" s="105"/>
      <c r="W20" s="113"/>
      <c r="X20" s="113"/>
      <c r="Y20" s="113"/>
      <c r="Z20" s="105"/>
      <c r="AA20" s="105"/>
      <c r="AB20" s="105"/>
      <c r="AC20" s="83" t="str">
        <f t="shared" si="6"/>
        <v/>
      </c>
      <c r="AD20" s="90" t="str">
        <f t="shared" si="14"/>
        <v>n.a.</v>
      </c>
      <c r="AE20" s="90" t="str">
        <f t="shared" si="15"/>
        <v>n.a.</v>
      </c>
      <c r="AF20" s="107" t="str">
        <f t="shared" si="16"/>
        <v>n.a.</v>
      </c>
      <c r="AG20" s="92" t="str">
        <f t="shared" si="17"/>
        <v>n.a.</v>
      </c>
      <c r="AH20" s="135" t="str">
        <f t="shared" si="18"/>
        <v>n.a.</v>
      </c>
      <c r="AI20" s="162" t="str">
        <f>IFERROR(VLOOKUP($B20,VN!$A:$AJ, 27,FALSE), "")</f>
        <v/>
      </c>
      <c r="AJ20" s="84" t="str">
        <f t="shared" si="8"/>
        <v>n.a.</v>
      </c>
      <c r="AK20" s="87" t="str">
        <f t="shared" si="9"/>
        <v>n.a.</v>
      </c>
      <c r="AL20" s="84" t="str">
        <f t="shared" si="10"/>
        <v>n.a.</v>
      </c>
      <c r="AM20" s="91" t="str">
        <f t="shared" si="19"/>
        <v>n.a.</v>
      </c>
      <c r="AN20" s="106" t="str">
        <f t="shared" si="3"/>
        <v>n.a.</v>
      </c>
      <c r="AO20" s="94" t="e">
        <f>VLOOKUP(B20,'Daily Inventory Value'!B:F,2,FALSE)</f>
        <v>#N/A</v>
      </c>
      <c r="AP20" s="94" t="e">
        <f>VLOOKUP(B20,'Daily Inventory Value'!B:F,3,FALSE)</f>
        <v>#N/A</v>
      </c>
      <c r="AQ20" s="94" t="e">
        <f>VLOOKUP(B20,'Daily Inventory Value'!B:F,4,FALSE)</f>
        <v>#N/A</v>
      </c>
      <c r="AR20" s="82" t="e">
        <f>VLOOKUP(B20,'Daily Inventory Value'!B:F,5,FALSE)</f>
        <v>#N/A</v>
      </c>
      <c r="AS20" s="89" t="str">
        <f>IFERROR(VLOOKUP($B20,VN!$A:$AJ, 32,FALSE), "")</f>
        <v/>
      </c>
      <c r="AT20" s="84" t="str">
        <f t="shared" si="11"/>
        <v>n.a.</v>
      </c>
      <c r="AU20" s="84" t="str">
        <f t="shared" si="12"/>
        <v>n.a.</v>
      </c>
      <c r="AV20" s="80" t="str">
        <f t="shared" si="13"/>
        <v>n.a.</v>
      </c>
      <c r="AW20" s="91" t="str">
        <f t="shared" si="20"/>
        <v>n.a.</v>
      </c>
      <c r="AX20" s="106" t="str">
        <f t="shared" si="5"/>
        <v>n.a.</v>
      </c>
      <c r="AY20" s="94" t="e">
        <f>VLOOKUP(B20,'Daily Accounts Payable'!B:F,2,FALSE)</f>
        <v>#N/A</v>
      </c>
      <c r="AZ20" s="94" t="e">
        <f>VLOOKUP(B20,'Daily Accounts Payable'!B:F,3,FALSE)</f>
        <v>#N/A</v>
      </c>
      <c r="BA20" s="94" t="e">
        <f>VLOOKUP(B20,'Daily Accounts Payable'!B:F,4,FALSE)</f>
        <v>#N/A</v>
      </c>
      <c r="BB20" s="94" t="e">
        <f>VLOOKUP(B20,'Daily Accounts Payable'!B:F,5,FALSE)</f>
        <v>#N/A</v>
      </c>
    </row>
    <row r="21" spans="1:54" s="27" customFormat="1" x14ac:dyDescent="0.35">
      <c r="A21" s="88"/>
      <c r="B21" s="97"/>
      <c r="C21" s="100"/>
      <c r="D21" s="100"/>
      <c r="E21" s="101"/>
      <c r="F21" s="95"/>
      <c r="G21" s="95"/>
      <c r="H21" s="95"/>
      <c r="I21" s="95"/>
      <c r="J21" s="82" t="e">
        <f>VLOOKUP($B21,'Daily COGS'!$B:$F,2,FALSE)</f>
        <v>#N/A</v>
      </c>
      <c r="K21" s="82" t="e">
        <f>VLOOKUP($B21,'Daily COGS'!$B:$F,3,FALSE)</f>
        <v>#N/A</v>
      </c>
      <c r="L21" s="82" t="e">
        <f>VLOOKUP($B21,'Daily COGS'!$B:$F,4,FALSE)</f>
        <v>#N/A</v>
      </c>
      <c r="M21" s="82" t="e">
        <f>VLOOKUP($B21,'Daily COGS'!$B:$F,5,FALSE)</f>
        <v>#N/A</v>
      </c>
      <c r="N21" s="82" t="e">
        <f>VLOOKUP($B21,'Daily Inbounds'!$B:$E,2,FALSE)</f>
        <v>#N/A</v>
      </c>
      <c r="O21" s="82" t="e">
        <f>VLOOKUP($B21,'Daily Inbounds'!$B:$E,3,FALSE)</f>
        <v>#N/A</v>
      </c>
      <c r="P21" s="82" t="e">
        <f>VLOOKUP($B21,'Daily Inbounds'!$B:$E,4,FALSE)</f>
        <v>#N/A</v>
      </c>
      <c r="Q21" s="105"/>
      <c r="R21" s="105"/>
      <c r="S21" s="105"/>
      <c r="T21" s="105"/>
      <c r="U21" s="105"/>
      <c r="V21" s="105"/>
      <c r="W21" s="113"/>
      <c r="X21" s="113"/>
      <c r="Y21" s="113"/>
      <c r="Z21" s="105"/>
      <c r="AA21" s="105"/>
      <c r="AB21" s="105"/>
      <c r="AC21" s="83" t="str">
        <f t="shared" si="6"/>
        <v/>
      </c>
      <c r="AD21" s="90" t="str">
        <f t="shared" si="14"/>
        <v>n.a.</v>
      </c>
      <c r="AE21" s="90" t="str">
        <f t="shared" si="15"/>
        <v>n.a.</v>
      </c>
      <c r="AF21" s="107" t="str">
        <f t="shared" si="16"/>
        <v>n.a.</v>
      </c>
      <c r="AG21" s="92" t="str">
        <f t="shared" si="17"/>
        <v>n.a.</v>
      </c>
      <c r="AH21" s="135" t="str">
        <f t="shared" si="18"/>
        <v>n.a.</v>
      </c>
      <c r="AI21" s="162" t="str">
        <f>IFERROR(VLOOKUP($B21,VN!$A:$AJ, 27,FALSE), "")</f>
        <v/>
      </c>
      <c r="AJ21" s="84" t="str">
        <f t="shared" si="8"/>
        <v>n.a.</v>
      </c>
      <c r="AK21" s="87" t="str">
        <f t="shared" si="9"/>
        <v>n.a.</v>
      </c>
      <c r="AL21" s="84" t="str">
        <f t="shared" si="10"/>
        <v>n.a.</v>
      </c>
      <c r="AM21" s="91" t="str">
        <f t="shared" si="19"/>
        <v>n.a.</v>
      </c>
      <c r="AN21" s="106" t="str">
        <f t="shared" si="3"/>
        <v>n.a.</v>
      </c>
      <c r="AO21" s="94" t="e">
        <f>VLOOKUP(B21,'Daily Inventory Value'!B:F,2,FALSE)</f>
        <v>#N/A</v>
      </c>
      <c r="AP21" s="94" t="e">
        <f>VLOOKUP(B21,'Daily Inventory Value'!B:F,3,FALSE)</f>
        <v>#N/A</v>
      </c>
      <c r="AQ21" s="94" t="e">
        <f>VLOOKUP(B21,'Daily Inventory Value'!B:F,4,FALSE)</f>
        <v>#N/A</v>
      </c>
      <c r="AR21" s="82" t="e">
        <f>VLOOKUP(B21,'Daily Inventory Value'!B:F,5,FALSE)</f>
        <v>#N/A</v>
      </c>
      <c r="AS21" s="89" t="str">
        <f>IFERROR(VLOOKUP($B21,VN!$A:$AJ, 32,FALSE), "")</f>
        <v/>
      </c>
      <c r="AT21" s="84" t="str">
        <f t="shared" si="11"/>
        <v>n.a.</v>
      </c>
      <c r="AU21" s="84" t="str">
        <f t="shared" si="12"/>
        <v>n.a.</v>
      </c>
      <c r="AV21" s="80" t="str">
        <f t="shared" si="13"/>
        <v>n.a.</v>
      </c>
      <c r="AW21" s="91" t="str">
        <f t="shared" si="20"/>
        <v>n.a.</v>
      </c>
      <c r="AX21" s="106" t="str">
        <f t="shared" si="5"/>
        <v>n.a.</v>
      </c>
      <c r="AY21" s="94" t="e">
        <f>VLOOKUP(B21,'Daily Accounts Payable'!B:F,2,FALSE)</f>
        <v>#N/A</v>
      </c>
      <c r="AZ21" s="94" t="e">
        <f>VLOOKUP(B21,'Daily Accounts Payable'!B:F,3,FALSE)</f>
        <v>#N/A</v>
      </c>
      <c r="BA21" s="94" t="e">
        <f>VLOOKUP(B21,'Daily Accounts Payable'!B:F,4,FALSE)</f>
        <v>#N/A</v>
      </c>
      <c r="BB21" s="94" t="e">
        <f>VLOOKUP(B21,'Daily Accounts Payable'!B:F,5,FALSE)</f>
        <v>#N/A</v>
      </c>
    </row>
    <row r="22" spans="1:54" s="27" customFormat="1" x14ac:dyDescent="0.35">
      <c r="A22" s="88"/>
      <c r="B22" s="97"/>
      <c r="C22" s="100"/>
      <c r="D22" s="100"/>
      <c r="E22" s="101"/>
      <c r="F22" s="95"/>
      <c r="G22" s="95"/>
      <c r="H22" s="95"/>
      <c r="I22" s="95"/>
      <c r="J22" s="82" t="e">
        <f>VLOOKUP($B22,'Daily COGS'!$B:$F,2,FALSE)</f>
        <v>#N/A</v>
      </c>
      <c r="K22" s="82" t="e">
        <f>VLOOKUP($B22,'Daily COGS'!$B:$F,3,FALSE)</f>
        <v>#N/A</v>
      </c>
      <c r="L22" s="82" t="e">
        <f>VLOOKUP($B22,'Daily COGS'!$B:$F,4,FALSE)</f>
        <v>#N/A</v>
      </c>
      <c r="M22" s="82" t="e">
        <f>VLOOKUP($B22,'Daily COGS'!$B:$F,5,FALSE)</f>
        <v>#N/A</v>
      </c>
      <c r="N22" s="82" t="e">
        <f>VLOOKUP($B22,'Daily Inbounds'!$B:$E,2,FALSE)</f>
        <v>#N/A</v>
      </c>
      <c r="O22" s="82" t="e">
        <f>VLOOKUP($B22,'Daily Inbounds'!$B:$E,3,FALSE)</f>
        <v>#N/A</v>
      </c>
      <c r="P22" s="82" t="e">
        <f>VLOOKUP($B22,'Daily Inbounds'!$B:$E,4,FALSE)</f>
        <v>#N/A</v>
      </c>
      <c r="Q22" s="105"/>
      <c r="R22" s="105"/>
      <c r="S22" s="105"/>
      <c r="T22" s="105"/>
      <c r="U22" s="105"/>
      <c r="V22" s="105"/>
      <c r="W22" s="113"/>
      <c r="X22" s="113"/>
      <c r="Y22" s="113"/>
      <c r="Z22" s="105"/>
      <c r="AA22" s="105"/>
      <c r="AB22" s="105"/>
      <c r="AC22" s="83" t="str">
        <f t="shared" si="6"/>
        <v/>
      </c>
      <c r="AD22" s="90" t="str">
        <f t="shared" si="14"/>
        <v>n.a.</v>
      </c>
      <c r="AE22" s="90" t="str">
        <f t="shared" si="15"/>
        <v>n.a.</v>
      </c>
      <c r="AF22" s="107" t="str">
        <f t="shared" si="16"/>
        <v>n.a.</v>
      </c>
      <c r="AG22" s="92" t="str">
        <f t="shared" si="17"/>
        <v>n.a.</v>
      </c>
      <c r="AH22" s="135" t="str">
        <f t="shared" si="18"/>
        <v>n.a.</v>
      </c>
      <c r="AI22" s="162" t="str">
        <f>IFERROR(VLOOKUP($B22,VN!$A:$AJ, 27,FALSE), "")</f>
        <v/>
      </c>
      <c r="AJ22" s="84" t="str">
        <f t="shared" si="8"/>
        <v>n.a.</v>
      </c>
      <c r="AK22" s="87" t="str">
        <f t="shared" si="9"/>
        <v>n.a.</v>
      </c>
      <c r="AL22" s="84" t="str">
        <f t="shared" si="10"/>
        <v>n.a.</v>
      </c>
      <c r="AM22" s="91" t="str">
        <f t="shared" si="19"/>
        <v>n.a.</v>
      </c>
      <c r="AN22" s="106" t="str">
        <f t="shared" si="3"/>
        <v>n.a.</v>
      </c>
      <c r="AO22" s="94" t="e">
        <f>VLOOKUP(B22,'Daily Inventory Value'!B:F,2,FALSE)</f>
        <v>#N/A</v>
      </c>
      <c r="AP22" s="94" t="e">
        <f>VLOOKUP(B22,'Daily Inventory Value'!B:F,3,FALSE)</f>
        <v>#N/A</v>
      </c>
      <c r="AQ22" s="94" t="e">
        <f>VLOOKUP(B22,'Daily Inventory Value'!B:F,4,FALSE)</f>
        <v>#N/A</v>
      </c>
      <c r="AR22" s="82" t="e">
        <f>VLOOKUP(B22,'Daily Inventory Value'!B:F,5,FALSE)</f>
        <v>#N/A</v>
      </c>
      <c r="AS22" s="89" t="str">
        <f>IFERROR(VLOOKUP($B22,VN!$A:$AJ, 32,FALSE), "")</f>
        <v/>
      </c>
      <c r="AT22" s="84" t="str">
        <f t="shared" si="11"/>
        <v>n.a.</v>
      </c>
      <c r="AU22" s="84" t="str">
        <f t="shared" si="12"/>
        <v>n.a.</v>
      </c>
      <c r="AV22" s="80" t="str">
        <f t="shared" si="13"/>
        <v>n.a.</v>
      </c>
      <c r="AW22" s="91" t="str">
        <f t="shared" si="20"/>
        <v>n.a.</v>
      </c>
      <c r="AX22" s="106" t="str">
        <f t="shared" si="5"/>
        <v>n.a.</v>
      </c>
      <c r="AY22" s="94" t="e">
        <f>VLOOKUP(B22,'Daily Accounts Payable'!B:F,2,FALSE)</f>
        <v>#N/A</v>
      </c>
      <c r="AZ22" s="94" t="e">
        <f>VLOOKUP(B22,'Daily Accounts Payable'!B:F,3,FALSE)</f>
        <v>#N/A</v>
      </c>
      <c r="BA22" s="94" t="e">
        <f>VLOOKUP(B22,'Daily Accounts Payable'!B:F,4,FALSE)</f>
        <v>#N/A</v>
      </c>
      <c r="BB22" s="94" t="e">
        <f>VLOOKUP(B22,'Daily Accounts Payable'!B:F,5,FALSE)</f>
        <v>#N/A</v>
      </c>
    </row>
    <row r="23" spans="1:54" s="27" customFormat="1" x14ac:dyDescent="0.35">
      <c r="A23" s="88"/>
      <c r="B23" s="97"/>
      <c r="C23" s="100"/>
      <c r="D23" s="100"/>
      <c r="E23" s="101"/>
      <c r="F23" s="95"/>
      <c r="G23" s="95"/>
      <c r="H23" s="95"/>
      <c r="I23" s="95"/>
      <c r="J23" s="82" t="e">
        <f>VLOOKUP($B23,'Daily COGS'!$B:$F,2,FALSE)</f>
        <v>#N/A</v>
      </c>
      <c r="K23" s="82" t="e">
        <f>VLOOKUP($B23,'Daily COGS'!$B:$F,3,FALSE)</f>
        <v>#N/A</v>
      </c>
      <c r="L23" s="82" t="e">
        <f>VLOOKUP($B23,'Daily COGS'!$B:$F,4,FALSE)</f>
        <v>#N/A</v>
      </c>
      <c r="M23" s="82" t="e">
        <f>VLOOKUP($B23,'Daily COGS'!$B:$F,5,FALSE)</f>
        <v>#N/A</v>
      </c>
      <c r="N23" s="82" t="e">
        <f>VLOOKUP($B23,'Daily Inbounds'!$B:$E,2,FALSE)</f>
        <v>#N/A</v>
      </c>
      <c r="O23" s="82" t="e">
        <f>VLOOKUP($B23,'Daily Inbounds'!$B:$E,3,FALSE)</f>
        <v>#N/A</v>
      </c>
      <c r="P23" s="82" t="e">
        <f>VLOOKUP($B23,'Daily Inbounds'!$B:$E,4,FALSE)</f>
        <v>#N/A</v>
      </c>
      <c r="Q23" s="105"/>
      <c r="R23" s="105"/>
      <c r="S23" s="105"/>
      <c r="T23" s="105"/>
      <c r="U23" s="105"/>
      <c r="V23" s="105"/>
      <c r="W23" s="113"/>
      <c r="X23" s="113"/>
      <c r="Y23" s="113"/>
      <c r="Z23" s="105"/>
      <c r="AA23" s="105"/>
      <c r="AB23" s="105"/>
      <c r="AC23" s="83" t="str">
        <f t="shared" si="6"/>
        <v/>
      </c>
      <c r="AD23" s="90" t="str">
        <f t="shared" si="14"/>
        <v>n.a.</v>
      </c>
      <c r="AE23" s="90" t="str">
        <f t="shared" si="15"/>
        <v>n.a.</v>
      </c>
      <c r="AF23" s="107" t="str">
        <f t="shared" si="16"/>
        <v>n.a.</v>
      </c>
      <c r="AG23" s="92" t="str">
        <f t="shared" si="17"/>
        <v>n.a.</v>
      </c>
      <c r="AH23" s="135" t="str">
        <f t="shared" si="18"/>
        <v>n.a.</v>
      </c>
      <c r="AI23" s="162" t="str">
        <f>IFERROR(VLOOKUP($B23,VN!$A:$AJ, 27,FALSE), "")</f>
        <v/>
      </c>
      <c r="AJ23" s="84" t="str">
        <f t="shared" si="8"/>
        <v>n.a.</v>
      </c>
      <c r="AK23" s="87" t="str">
        <f t="shared" si="9"/>
        <v>n.a.</v>
      </c>
      <c r="AL23" s="84" t="str">
        <f t="shared" si="10"/>
        <v>n.a.</v>
      </c>
      <c r="AM23" s="91" t="str">
        <f t="shared" si="19"/>
        <v>n.a.</v>
      </c>
      <c r="AN23" s="106" t="str">
        <f t="shared" si="3"/>
        <v>n.a.</v>
      </c>
      <c r="AO23" s="94" t="e">
        <f>VLOOKUP(B23,'Daily Inventory Value'!B:F,2,FALSE)</f>
        <v>#N/A</v>
      </c>
      <c r="AP23" s="94" t="e">
        <f>VLOOKUP(B23,'Daily Inventory Value'!B:F,3,FALSE)</f>
        <v>#N/A</v>
      </c>
      <c r="AQ23" s="94" t="e">
        <f>VLOOKUP(B23,'Daily Inventory Value'!B:F,4,FALSE)</f>
        <v>#N/A</v>
      </c>
      <c r="AR23" s="82" t="e">
        <f>VLOOKUP(B23,'Daily Inventory Value'!B:F,5,FALSE)</f>
        <v>#N/A</v>
      </c>
      <c r="AS23" s="89" t="str">
        <f>IFERROR(VLOOKUP($B23,VN!$A:$AJ, 32,FALSE), "")</f>
        <v/>
      </c>
      <c r="AT23" s="84" t="str">
        <f t="shared" si="11"/>
        <v>n.a.</v>
      </c>
      <c r="AU23" s="84" t="str">
        <f t="shared" si="12"/>
        <v>n.a.</v>
      </c>
      <c r="AV23" s="80" t="str">
        <f t="shared" si="13"/>
        <v>n.a.</v>
      </c>
      <c r="AW23" s="91" t="str">
        <f t="shared" si="20"/>
        <v>n.a.</v>
      </c>
      <c r="AX23" s="106" t="str">
        <f t="shared" si="5"/>
        <v>n.a.</v>
      </c>
      <c r="AY23" s="94" t="e">
        <f>VLOOKUP(B23,'Daily Accounts Payable'!B:F,2,FALSE)</f>
        <v>#N/A</v>
      </c>
      <c r="AZ23" s="94" t="e">
        <f>VLOOKUP(B23,'Daily Accounts Payable'!B:F,3,FALSE)</f>
        <v>#N/A</v>
      </c>
      <c r="BA23" s="94" t="e">
        <f>VLOOKUP(B23,'Daily Accounts Payable'!B:F,4,FALSE)</f>
        <v>#N/A</v>
      </c>
      <c r="BB23" s="94" t="e">
        <f>VLOOKUP(B23,'Daily Accounts Payable'!B:F,5,FALSE)</f>
        <v>#N/A</v>
      </c>
    </row>
    <row r="24" spans="1:54" s="129" customFormat="1" x14ac:dyDescent="0.35">
      <c r="A24" s="88"/>
      <c r="B24" s="97"/>
      <c r="C24" s="100"/>
      <c r="D24" s="100"/>
      <c r="E24" s="101"/>
      <c r="F24" s="95"/>
      <c r="G24" s="95"/>
      <c r="H24" s="95"/>
      <c r="I24" s="95"/>
      <c r="J24" s="94" t="e">
        <f>VLOOKUP($B24,'Daily COGS'!$B:$F,2,FALSE)</f>
        <v>#N/A</v>
      </c>
      <c r="K24" s="94" t="e">
        <f>VLOOKUP($B24,'Daily COGS'!$B:$F,3,FALSE)</f>
        <v>#N/A</v>
      </c>
      <c r="L24" s="94" t="e">
        <f>VLOOKUP($B24,'Daily COGS'!$B:$F,4,FALSE)</f>
        <v>#N/A</v>
      </c>
      <c r="M24" s="94" t="e">
        <f>VLOOKUP($B24,'Daily COGS'!$B:$F,5,FALSE)</f>
        <v>#N/A</v>
      </c>
      <c r="N24" s="94" t="e">
        <f>VLOOKUP($B24,'Daily Inbounds'!$B:$E,2,FALSE)</f>
        <v>#N/A</v>
      </c>
      <c r="O24" s="94" t="e">
        <f>VLOOKUP($B24,'Daily Inbounds'!$B:$E,3,FALSE)</f>
        <v>#N/A</v>
      </c>
      <c r="P24" s="94" t="e">
        <f>VLOOKUP($B24,'Daily Inbounds'!$B:$E,4,FALSE)</f>
        <v>#N/A</v>
      </c>
      <c r="Q24" s="127"/>
      <c r="R24" s="127"/>
      <c r="S24" s="127"/>
      <c r="T24" s="127"/>
      <c r="U24" s="127"/>
      <c r="V24" s="127"/>
      <c r="W24" s="128"/>
      <c r="X24" s="128"/>
      <c r="Y24" s="128"/>
      <c r="Z24" s="127"/>
      <c r="AA24" s="127"/>
      <c r="AB24" s="127"/>
      <c r="AC24" s="89" t="str">
        <f t="shared" si="6"/>
        <v/>
      </c>
      <c r="AD24" s="90" t="str">
        <f t="shared" si="0"/>
        <v>n.a.</v>
      </c>
      <c r="AE24" s="90" t="str">
        <f t="shared" si="0"/>
        <v>n.a.</v>
      </c>
      <c r="AF24" s="107" t="str">
        <f t="shared" si="0"/>
        <v>n.a.</v>
      </c>
      <c r="AG24" s="92" t="str">
        <f t="shared" si="1"/>
        <v>n.a.</v>
      </c>
      <c r="AH24" s="136" t="str">
        <f t="shared" si="7"/>
        <v>n.a.</v>
      </c>
      <c r="AI24" s="162" t="str">
        <f>IFERROR(VLOOKUP($B24,VN!$A:$AJ, 27,FALSE), "")</f>
        <v/>
      </c>
      <c r="AJ24" s="90" t="str">
        <f t="shared" si="8"/>
        <v>n.a.</v>
      </c>
      <c r="AK24" s="93" t="str">
        <f t="shared" si="9"/>
        <v>n.a.</v>
      </c>
      <c r="AL24" s="90" t="str">
        <f t="shared" si="10"/>
        <v>n.a.</v>
      </c>
      <c r="AM24" s="91" t="str">
        <f t="shared" si="2"/>
        <v>n.a.</v>
      </c>
      <c r="AN24" s="107" t="str">
        <f t="shared" si="3"/>
        <v>n.a.</v>
      </c>
      <c r="AO24" s="94" t="e">
        <f>VLOOKUP(B24,'Daily Inventory Value'!B:F,2,FALSE)</f>
        <v>#N/A</v>
      </c>
      <c r="AP24" s="94" t="e">
        <f>VLOOKUP(B24,'Daily Inventory Value'!B:F,3,FALSE)</f>
        <v>#N/A</v>
      </c>
      <c r="AQ24" s="94" t="e">
        <f>VLOOKUP(B24,'Daily Inventory Value'!B:F,4,FALSE)</f>
        <v>#N/A</v>
      </c>
      <c r="AR24" s="94" t="e">
        <f>VLOOKUP(B24,'Daily Inventory Value'!B:F,5,FALSE)</f>
        <v>#N/A</v>
      </c>
      <c r="AS24" s="89" t="str">
        <f>IFERROR(VLOOKUP($B24,VN!$A:$AJ, 32,FALSE), "")</f>
        <v/>
      </c>
      <c r="AT24" s="90" t="str">
        <f t="shared" si="11"/>
        <v>n.a.</v>
      </c>
      <c r="AU24" s="90" t="str">
        <f t="shared" si="12"/>
        <v>n.a.</v>
      </c>
      <c r="AV24" s="77" t="str">
        <f t="shared" si="13"/>
        <v>n.a.</v>
      </c>
      <c r="AW24" s="91" t="str">
        <f t="shared" ref="AW24" si="21">IFERROR(-AS24+AV24, "n.a.")</f>
        <v>n.a.</v>
      </c>
      <c r="AX24" s="107" t="str">
        <f t="shared" si="5"/>
        <v>n.a.</v>
      </c>
      <c r="AY24" s="94" t="e">
        <f>VLOOKUP(B24,'Daily Accounts Payable'!B:F,2,FALSE)</f>
        <v>#N/A</v>
      </c>
      <c r="AZ24" s="94" t="e">
        <f>VLOOKUP(B24,'Daily Accounts Payable'!B:F,3,FALSE)</f>
        <v>#N/A</v>
      </c>
      <c r="BA24" s="94" t="e">
        <f>VLOOKUP(B24,'Daily Accounts Payable'!B:F,4,FALSE)</f>
        <v>#N/A</v>
      </c>
      <c r="BB24" s="94" t="e">
        <f>VLOOKUP(B24,'Daily Accounts Payable'!B:F,5,FALSE)</f>
        <v>#N/A</v>
      </c>
    </row>
    <row r="25" spans="1:54" s="4" customFormat="1" ht="15" hidden="1" outlineLevel="1" thickBot="1" x14ac:dyDescent="0.4">
      <c r="A25" s="119" t="s">
        <v>13</v>
      </c>
      <c r="B25" s="119"/>
      <c r="C25" s="120">
        <f>SUM(C4:C24)</f>
        <v>0</v>
      </c>
      <c r="D25" s="120">
        <f>SUM(D4:D24)</f>
        <v>0</v>
      </c>
      <c r="E25" s="121">
        <f>SUM(E4:E24)</f>
        <v>0</v>
      </c>
      <c r="F25" s="120"/>
      <c r="G25" s="120"/>
      <c r="H25" s="120"/>
      <c r="I25" s="119"/>
      <c r="J25" s="121" t="e">
        <f t="shared" ref="J25:P25" si="22">SUM(J4:J24)</f>
        <v>#N/A</v>
      </c>
      <c r="K25" s="121" t="e">
        <f t="shared" si="22"/>
        <v>#N/A</v>
      </c>
      <c r="L25" s="121" t="e">
        <f t="shared" si="22"/>
        <v>#N/A</v>
      </c>
      <c r="M25" s="121" t="e">
        <f t="shared" si="22"/>
        <v>#N/A</v>
      </c>
      <c r="N25" s="121" t="e">
        <f t="shared" si="22"/>
        <v>#N/A</v>
      </c>
      <c r="O25" s="121" t="e">
        <f t="shared" si="22"/>
        <v>#N/A</v>
      </c>
      <c r="P25" s="82" t="e">
        <f>VLOOKUP($B25,'Daily Inbounds'!$B:$E,4,FALSE)</f>
        <v>#N/A</v>
      </c>
      <c r="Q25" s="121"/>
      <c r="R25" s="121"/>
      <c r="S25" s="121"/>
      <c r="T25" s="121"/>
      <c r="U25" s="121"/>
      <c r="V25" s="121"/>
      <c r="W25" s="122"/>
      <c r="X25" s="123"/>
      <c r="Y25" s="123"/>
      <c r="Z25" s="121"/>
      <c r="AA25" s="121"/>
      <c r="AB25" s="121"/>
      <c r="AC25" s="120"/>
      <c r="AD25" s="120" t="str">
        <f t="shared" si="0"/>
        <v>n.a.</v>
      </c>
      <c r="AE25" s="120" t="str">
        <f t="shared" si="0"/>
        <v>n.a.</v>
      </c>
      <c r="AF25" s="120" t="str">
        <f>IFERROR(IF(AL25="n.a.", -AV25, IF(AV25="n.a.", AL25, AL25-AV25)),"n.a.")</f>
        <v>n.a.</v>
      </c>
      <c r="AG25" s="120"/>
      <c r="AH25" s="161" t="str">
        <f t="shared" si="7"/>
        <v>n.a.</v>
      </c>
      <c r="AI25" s="124"/>
      <c r="AJ25" s="164" t="str">
        <f t="shared" si="8"/>
        <v>n.a.</v>
      </c>
      <c r="AK25" s="165" t="str">
        <f t="shared" si="9"/>
        <v>n.a.</v>
      </c>
      <c r="AL25" s="164" t="str">
        <f t="shared" si="10"/>
        <v>n.a.</v>
      </c>
      <c r="AM25" s="120"/>
      <c r="AN25" s="137" t="str">
        <f t="shared" si="3"/>
        <v>n.a.</v>
      </c>
      <c r="AO25" s="121" t="e">
        <f>SUM(AO4:AO24)</f>
        <v>#N/A</v>
      </c>
      <c r="AP25" s="121" t="e">
        <f>SUM(AP4:AP24)</f>
        <v>#N/A</v>
      </c>
      <c r="AQ25" s="121" t="e">
        <f>SUM(AQ4:AQ24)</f>
        <v>#N/A</v>
      </c>
      <c r="AR25" s="121" t="e">
        <f>SUM(AR4:AR24)</f>
        <v>#N/A</v>
      </c>
      <c r="AS25" s="124"/>
      <c r="AT25" s="126" t="str">
        <f>IFERROR(AY25/J25*30,"n.a.")</f>
        <v>n.a.</v>
      </c>
      <c r="AU25" s="126" t="str">
        <f>IFERROR(AZ25/K25*30,"n.a.")</f>
        <v>n.a.</v>
      </c>
      <c r="AV25" s="125" t="str">
        <f>IFERROR(BA25/L25*30,"n.a.")</f>
        <v>n.a.</v>
      </c>
      <c r="AW25" s="120"/>
      <c r="AX25" s="120" t="str">
        <f t="shared" si="5"/>
        <v>n.a.</v>
      </c>
      <c r="AY25" s="121" t="e">
        <f>SUM(AY4:AY24)</f>
        <v>#N/A</v>
      </c>
      <c r="AZ25" s="121" t="e">
        <f>SUM(AZ4:AZ24)</f>
        <v>#N/A</v>
      </c>
      <c r="BA25" s="121" t="e">
        <f>SUM(BA4:BA24)</f>
        <v>#N/A</v>
      </c>
      <c r="BB25" s="138" t="e">
        <f>SUM(BB4:BB24)</f>
        <v>#N/A</v>
      </c>
    </row>
    <row r="26" spans="1:54" collapsed="1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15"/>
      <c r="X26" s="117"/>
      <c r="Y26" s="117"/>
      <c r="Z26" s="17"/>
      <c r="AA26" s="17"/>
      <c r="AB26" s="17"/>
      <c r="AC26" s="17"/>
      <c r="AD26" s="17"/>
      <c r="AE26" s="17"/>
      <c r="AF26" s="17"/>
      <c r="AG26" s="17"/>
      <c r="AH26" s="17"/>
      <c r="AI26" s="78"/>
      <c r="AJ26" s="17"/>
      <c r="AK26" s="17"/>
      <c r="AL26" s="78" t="s">
        <v>36</v>
      </c>
      <c r="AM26" s="17"/>
      <c r="AN26" s="17"/>
      <c r="AO26" s="17"/>
      <c r="AP26" s="17"/>
      <c r="AQ26" s="17"/>
      <c r="AR26" s="17"/>
      <c r="AS26" s="78"/>
      <c r="AT26" s="17"/>
      <c r="AU26" s="17"/>
      <c r="AV26" s="79" t="s">
        <v>37</v>
      </c>
      <c r="AW26" s="17"/>
      <c r="AX26" s="17"/>
      <c r="AY26" s="17"/>
      <c r="AZ26" s="17"/>
      <c r="BA26" s="17"/>
      <c r="BB26" s="17"/>
    </row>
    <row r="27" spans="1:54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15"/>
      <c r="X27" s="117"/>
      <c r="Y27" s="117"/>
      <c r="Z27" s="17"/>
      <c r="AA27" s="17"/>
      <c r="AB27" s="17"/>
      <c r="AC27" s="17"/>
      <c r="AD27" s="17"/>
      <c r="AE27" s="17"/>
      <c r="AF27" s="17"/>
      <c r="AG27" s="17"/>
      <c r="AH27" s="17"/>
      <c r="AI27" s="78"/>
      <c r="AJ27" s="17"/>
      <c r="AK27" s="17"/>
      <c r="AL27" s="17"/>
      <c r="AM27" s="17"/>
      <c r="AN27" s="17"/>
      <c r="AO27" s="17"/>
      <c r="AP27" s="17"/>
      <c r="AQ27" s="17"/>
      <c r="AR27" s="17"/>
      <c r="AS27" s="78"/>
      <c r="AT27" s="17"/>
      <c r="AU27" s="17"/>
      <c r="AV27" s="46"/>
      <c r="AW27" s="17"/>
      <c r="AX27" s="17"/>
      <c r="AY27" s="17"/>
      <c r="AZ27" s="17"/>
      <c r="BA27" s="17"/>
      <c r="BB27" s="17"/>
    </row>
    <row r="28" spans="1:54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15"/>
      <c r="X28" s="117"/>
      <c r="Y28" s="117"/>
      <c r="Z28" s="17"/>
      <c r="AA28" s="17"/>
      <c r="AB28" s="17"/>
      <c r="AC28" s="17"/>
      <c r="AD28" s="17"/>
      <c r="AE28" s="17"/>
      <c r="AF28" s="17"/>
      <c r="AG28" s="17"/>
      <c r="AH28" s="17"/>
      <c r="AI28" s="78"/>
      <c r="AJ28" s="17"/>
      <c r="AK28" s="17"/>
      <c r="AL28" s="17"/>
      <c r="AM28" s="17"/>
      <c r="AN28" s="17"/>
      <c r="AO28" s="17"/>
      <c r="AP28" s="17"/>
      <c r="AQ28" s="17"/>
      <c r="AR28" s="17"/>
      <c r="AS28" s="78"/>
      <c r="AT28" s="17"/>
      <c r="AU28" s="17"/>
      <c r="AV28" s="46"/>
      <c r="AW28" s="17"/>
      <c r="AX28" s="17"/>
      <c r="AY28" s="17"/>
      <c r="AZ28" s="17"/>
      <c r="BA28" s="17"/>
      <c r="BB28" s="17"/>
    </row>
    <row r="29" spans="1:54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15"/>
      <c r="X29" s="117"/>
      <c r="Y29" s="117"/>
      <c r="Z29" s="17"/>
      <c r="AA29" s="17"/>
      <c r="AB29" s="17"/>
      <c r="AC29" s="17"/>
      <c r="AD29" s="17"/>
      <c r="AE29" s="17"/>
      <c r="AF29" s="17"/>
      <c r="AG29" s="17"/>
      <c r="AH29" s="17"/>
      <c r="AI29" s="78"/>
      <c r="AJ29" s="17"/>
      <c r="AK29" s="17"/>
      <c r="AL29" s="17"/>
      <c r="AM29" s="17"/>
      <c r="AN29" s="17"/>
      <c r="AO29" s="17"/>
      <c r="AP29" s="17"/>
      <c r="AQ29" s="17"/>
      <c r="AR29" s="17"/>
      <c r="AS29" s="78"/>
      <c r="AT29" s="17"/>
      <c r="AU29" s="17"/>
      <c r="AV29" s="46"/>
      <c r="AW29" s="17"/>
      <c r="AX29" s="17"/>
      <c r="AY29" s="17"/>
      <c r="AZ29" s="17"/>
      <c r="BA29" s="17"/>
      <c r="BB29" s="17"/>
    </row>
    <row r="30" spans="1:54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15"/>
      <c r="X30" s="117"/>
      <c r="Y30" s="117"/>
      <c r="Z30" s="17"/>
      <c r="AA30" s="17"/>
      <c r="AB30" s="17"/>
      <c r="AC30" s="17"/>
      <c r="AD30" s="17"/>
      <c r="AE30" s="17"/>
      <c r="AF30" s="17"/>
      <c r="AG30" s="17"/>
      <c r="AH30" s="17"/>
      <c r="AI30" s="78"/>
      <c r="AJ30" s="17"/>
      <c r="AK30" s="17"/>
      <c r="AL30" s="17"/>
      <c r="AM30" s="17"/>
      <c r="AN30" s="17"/>
      <c r="AO30" s="17"/>
      <c r="AP30" s="17"/>
      <c r="AQ30" s="17"/>
      <c r="AR30" s="17"/>
      <c r="AS30" s="78"/>
      <c r="AT30" s="17"/>
      <c r="AU30" s="17"/>
      <c r="AV30" s="46"/>
      <c r="AW30" s="17"/>
      <c r="AX30" s="17"/>
      <c r="AY30" s="17"/>
      <c r="AZ30" s="17"/>
      <c r="BA30" s="17"/>
      <c r="BB30" s="17"/>
    </row>
    <row r="31" spans="1:54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15"/>
      <c r="X31" s="117"/>
      <c r="Y31" s="117"/>
      <c r="Z31" s="17"/>
      <c r="AA31" s="17"/>
      <c r="AB31" s="17"/>
      <c r="AC31" s="17"/>
      <c r="AD31" s="17"/>
      <c r="AE31" s="17"/>
      <c r="AF31" s="17"/>
      <c r="AG31" s="17"/>
      <c r="AH31" s="17"/>
      <c r="AI31" s="78"/>
      <c r="AJ31" s="17"/>
      <c r="AK31" s="17"/>
      <c r="AL31" s="17"/>
      <c r="AM31" s="17"/>
      <c r="AN31" s="17"/>
      <c r="AO31" s="17"/>
      <c r="AP31" s="17"/>
      <c r="AQ31" s="17"/>
      <c r="AR31" s="17"/>
      <c r="AS31" s="78"/>
      <c r="AT31" s="17"/>
      <c r="AU31" s="17"/>
      <c r="AV31" s="46"/>
      <c r="AW31" s="17"/>
      <c r="AX31" s="17"/>
      <c r="AY31" s="17"/>
      <c r="AZ31" s="17"/>
      <c r="BA31" s="17"/>
      <c r="BB31" s="17"/>
    </row>
    <row r="32" spans="1:54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15"/>
      <c r="X32" s="117"/>
      <c r="Y32" s="117"/>
      <c r="Z32" s="17"/>
      <c r="AA32" s="17"/>
      <c r="AB32" s="17"/>
      <c r="AC32" s="17"/>
      <c r="AD32" s="17"/>
      <c r="AE32" s="17"/>
      <c r="AF32" s="17"/>
      <c r="AG32" s="17"/>
      <c r="AH32" s="17"/>
      <c r="AI32" s="78"/>
      <c r="AJ32" s="17"/>
      <c r="AK32" s="17"/>
      <c r="AL32" s="17"/>
      <c r="AM32" s="17"/>
      <c r="AN32" s="17"/>
      <c r="AO32" s="17"/>
      <c r="AP32" s="17"/>
      <c r="AQ32" s="17"/>
      <c r="AR32" s="17"/>
      <c r="AS32" s="78"/>
      <c r="AT32" s="17"/>
      <c r="AU32" s="17"/>
      <c r="AV32" s="46"/>
      <c r="AW32" s="17"/>
      <c r="AX32" s="17"/>
      <c r="AY32" s="17"/>
      <c r="AZ32" s="17"/>
      <c r="BA32" s="17"/>
      <c r="BB32" s="17"/>
    </row>
    <row r="33" spans="1:54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15"/>
      <c r="X33" s="117"/>
      <c r="Y33" s="117"/>
      <c r="Z33" s="17"/>
      <c r="AA33" s="17"/>
      <c r="AB33" s="17"/>
      <c r="AC33" s="17"/>
      <c r="AD33" s="17"/>
      <c r="AE33" s="17"/>
      <c r="AF33" s="17"/>
      <c r="AG33" s="17"/>
      <c r="AH33" s="17"/>
      <c r="AI33" s="78"/>
      <c r="AJ33" s="17"/>
      <c r="AK33" s="17"/>
      <c r="AL33" s="17"/>
      <c r="AM33" s="17"/>
      <c r="AN33" s="17"/>
      <c r="AO33" s="17"/>
      <c r="AP33" s="17"/>
      <c r="AQ33" s="17"/>
      <c r="AR33" s="17"/>
      <c r="AS33" s="78"/>
      <c r="AT33" s="17"/>
      <c r="AU33" s="17"/>
      <c r="AV33" s="46"/>
      <c r="AW33" s="17"/>
      <c r="AX33" s="17"/>
      <c r="AY33" s="17"/>
      <c r="AZ33" s="17"/>
      <c r="BA33" s="17"/>
      <c r="BB33" s="17"/>
    </row>
    <row r="34" spans="1:54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15"/>
      <c r="X34" s="117"/>
      <c r="Y34" s="117"/>
      <c r="Z34" s="17"/>
      <c r="AA34" s="17"/>
      <c r="AB34" s="17"/>
      <c r="AC34" s="17"/>
      <c r="AD34" s="17"/>
      <c r="AE34" s="17"/>
      <c r="AF34" s="17"/>
      <c r="AG34" s="17"/>
      <c r="AH34" s="17"/>
      <c r="AI34" s="78"/>
      <c r="AJ34" s="17"/>
      <c r="AK34" s="17"/>
      <c r="AL34" s="17"/>
      <c r="AM34" s="17"/>
      <c r="AN34" s="17"/>
      <c r="AO34" s="17"/>
      <c r="AP34" s="17"/>
      <c r="AQ34" s="17"/>
      <c r="AR34" s="17"/>
      <c r="AS34" s="78"/>
      <c r="AT34" s="17"/>
      <c r="AU34" s="17"/>
      <c r="AV34" s="46"/>
      <c r="AW34" s="17"/>
      <c r="AX34" s="17"/>
      <c r="AY34" s="17"/>
      <c r="AZ34" s="17"/>
      <c r="BA34" s="17"/>
      <c r="BB34" s="17"/>
    </row>
    <row r="35" spans="1:54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15"/>
      <c r="X35" s="117"/>
      <c r="Y35" s="117"/>
      <c r="Z35" s="17"/>
      <c r="AA35" s="17"/>
      <c r="AB35" s="17"/>
      <c r="AC35" s="17"/>
      <c r="AD35" s="17"/>
      <c r="AE35" s="17"/>
      <c r="AF35" s="17"/>
      <c r="AG35" s="17"/>
      <c r="AH35" s="17"/>
      <c r="AI35" s="78"/>
      <c r="AJ35" s="17"/>
      <c r="AK35" s="17"/>
      <c r="AL35" s="17"/>
      <c r="AM35" s="17"/>
      <c r="AN35" s="17"/>
      <c r="AO35" s="17"/>
      <c r="AP35" s="17"/>
      <c r="AQ35" s="17"/>
      <c r="AR35" s="17"/>
      <c r="AS35" s="78"/>
      <c r="AT35" s="17"/>
      <c r="AU35" s="17"/>
      <c r="AV35" s="46"/>
      <c r="AW35" s="17"/>
      <c r="AX35" s="17"/>
      <c r="AY35" s="17"/>
      <c r="AZ35" s="17"/>
      <c r="BA35" s="17"/>
      <c r="BB35" s="17"/>
    </row>
    <row r="36" spans="1:54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15"/>
      <c r="X36" s="117"/>
      <c r="Y36" s="117"/>
      <c r="Z36" s="17"/>
      <c r="AA36" s="17"/>
      <c r="AB36" s="17"/>
      <c r="AC36" s="17"/>
      <c r="AD36" s="17"/>
      <c r="AE36" s="17"/>
      <c r="AF36" s="17"/>
      <c r="AG36" s="17"/>
      <c r="AH36" s="17"/>
      <c r="AI36" s="78"/>
      <c r="AJ36" s="17"/>
      <c r="AK36" s="17"/>
      <c r="AL36" s="17"/>
      <c r="AM36" s="17"/>
      <c r="AN36" s="17"/>
      <c r="AO36" s="17"/>
      <c r="AP36" s="17"/>
      <c r="AQ36" s="17"/>
      <c r="AR36" s="17"/>
      <c r="AS36" s="78"/>
      <c r="AT36" s="17"/>
      <c r="AU36" s="17"/>
      <c r="AV36" s="46"/>
      <c r="AW36" s="17"/>
      <c r="AX36" s="17"/>
      <c r="AY36" s="17"/>
      <c r="AZ36" s="17"/>
      <c r="BA36" s="17"/>
      <c r="BB36" s="17"/>
    </row>
    <row r="37" spans="1:54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15"/>
      <c r="X37" s="117"/>
      <c r="Y37" s="117"/>
      <c r="Z37" s="17"/>
      <c r="AA37" s="17"/>
      <c r="AB37" s="17"/>
      <c r="AC37" s="17"/>
      <c r="AD37" s="17"/>
      <c r="AE37" s="17"/>
      <c r="AF37" s="17"/>
      <c r="AG37" s="17"/>
      <c r="AH37" s="17"/>
      <c r="AI37" s="78"/>
      <c r="AJ37" s="17"/>
      <c r="AK37" s="17"/>
      <c r="AL37" s="17"/>
      <c r="AM37" s="17"/>
      <c r="AN37" s="17"/>
      <c r="AO37" s="17"/>
      <c r="AP37" s="17"/>
      <c r="AQ37" s="17"/>
      <c r="AR37" s="17"/>
      <c r="AS37" s="78"/>
      <c r="AT37" s="17"/>
      <c r="AU37" s="17"/>
      <c r="AV37" s="46"/>
      <c r="AW37" s="17"/>
      <c r="AX37" s="17"/>
      <c r="AY37" s="17"/>
      <c r="AZ37" s="17"/>
      <c r="BA37" s="17"/>
      <c r="BB37" s="17"/>
    </row>
    <row r="38" spans="1:54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15"/>
      <c r="X38" s="117"/>
      <c r="Y38" s="117"/>
      <c r="Z38" s="17"/>
      <c r="AA38" s="17"/>
      <c r="AB38" s="17"/>
      <c r="AC38" s="17"/>
      <c r="AD38" s="17"/>
      <c r="AE38" s="17"/>
      <c r="AF38" s="17"/>
      <c r="AG38" s="17"/>
      <c r="AH38" s="17"/>
      <c r="AI38" s="78"/>
      <c r="AJ38" s="17"/>
      <c r="AK38" s="17"/>
      <c r="AL38" s="17"/>
      <c r="AM38" s="17"/>
      <c r="AN38" s="17"/>
      <c r="AO38" s="17"/>
      <c r="AP38" s="17"/>
      <c r="AQ38" s="17"/>
      <c r="AR38" s="17"/>
      <c r="AS38" s="78"/>
      <c r="AT38" s="17"/>
      <c r="AU38" s="17"/>
      <c r="AV38" s="46"/>
      <c r="AW38" s="17"/>
      <c r="AX38" s="17"/>
      <c r="AY38" s="17"/>
      <c r="AZ38" s="17"/>
      <c r="BA38" s="17"/>
      <c r="BB38" s="17"/>
    </row>
    <row r="39" spans="1:54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15"/>
      <c r="X39" s="117"/>
      <c r="Y39" s="117"/>
      <c r="Z39" s="17"/>
      <c r="AA39" s="17"/>
      <c r="AB39" s="17"/>
      <c r="AC39" s="17"/>
      <c r="AD39" s="17"/>
      <c r="AE39" s="17"/>
      <c r="AF39" s="17"/>
      <c r="AG39" s="17"/>
      <c r="AH39" s="17"/>
      <c r="AI39" s="78"/>
      <c r="AJ39" s="17"/>
      <c r="AK39" s="17"/>
      <c r="AL39" s="17"/>
      <c r="AM39" s="17"/>
      <c r="AN39" s="17"/>
      <c r="AO39" s="17"/>
      <c r="AP39" s="17"/>
      <c r="AQ39" s="17"/>
      <c r="AR39" s="17"/>
      <c r="AS39" s="78"/>
      <c r="AT39" s="17"/>
      <c r="AU39" s="17"/>
      <c r="AV39" s="46"/>
      <c r="AW39" s="17"/>
      <c r="AX39" s="17"/>
      <c r="AY39" s="17"/>
      <c r="AZ39" s="17"/>
      <c r="BA39" s="17"/>
      <c r="BB39" s="17"/>
    </row>
    <row r="40" spans="1:54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15"/>
      <c r="X40" s="117"/>
      <c r="Y40" s="117"/>
      <c r="Z40" s="17"/>
      <c r="AA40" s="17"/>
      <c r="AB40" s="17"/>
      <c r="AC40" s="17"/>
      <c r="AD40" s="17"/>
      <c r="AE40" s="17"/>
      <c r="AF40" s="17"/>
      <c r="AG40" s="17"/>
      <c r="AH40" s="17"/>
      <c r="AI40" s="78"/>
      <c r="AJ40" s="17"/>
      <c r="AK40" s="17"/>
      <c r="AL40" s="17"/>
      <c r="AM40" s="17"/>
      <c r="AN40" s="17"/>
      <c r="AO40" s="17"/>
      <c r="AP40" s="17"/>
      <c r="AQ40" s="17"/>
      <c r="AR40" s="17"/>
      <c r="AS40" s="78"/>
      <c r="AT40" s="17"/>
      <c r="AU40" s="17"/>
      <c r="AV40" s="46"/>
      <c r="AW40" s="17"/>
      <c r="AX40" s="17"/>
      <c r="AY40" s="17"/>
      <c r="AZ40" s="17"/>
      <c r="BA40" s="17"/>
      <c r="BB40" s="17"/>
    </row>
    <row r="41" spans="1:54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15"/>
      <c r="X41" s="117"/>
      <c r="Y41" s="117"/>
      <c r="Z41" s="17"/>
      <c r="AA41" s="17"/>
      <c r="AB41" s="17"/>
      <c r="AC41" s="17"/>
      <c r="AD41" s="17"/>
      <c r="AE41" s="17"/>
      <c r="AF41" s="17"/>
      <c r="AG41" s="17"/>
      <c r="AH41" s="17"/>
      <c r="AI41" s="78"/>
      <c r="AJ41" s="17"/>
      <c r="AK41" s="17"/>
      <c r="AL41" s="17"/>
      <c r="AM41" s="17"/>
      <c r="AN41" s="17"/>
      <c r="AO41" s="17"/>
      <c r="AP41" s="17"/>
      <c r="AQ41" s="17"/>
      <c r="AR41" s="17"/>
      <c r="AS41" s="78"/>
      <c r="AT41" s="17"/>
      <c r="AU41" s="17"/>
      <c r="AV41" s="46"/>
      <c r="AW41" s="17"/>
      <c r="AX41" s="17"/>
      <c r="AY41" s="17"/>
      <c r="AZ41" s="17"/>
      <c r="BA41" s="17"/>
      <c r="BB41" s="17"/>
    </row>
    <row r="42" spans="1:54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15"/>
      <c r="X42" s="117"/>
      <c r="Y42" s="117"/>
      <c r="Z42" s="17"/>
      <c r="AA42" s="17"/>
      <c r="AB42" s="17"/>
      <c r="AC42" s="17"/>
      <c r="AD42" s="17"/>
      <c r="AE42" s="17"/>
      <c r="AF42" s="17"/>
      <c r="AG42" s="17"/>
      <c r="AH42" s="17"/>
      <c r="AI42" s="78"/>
      <c r="AJ42" s="17"/>
      <c r="AK42" s="17"/>
      <c r="AL42" s="17"/>
      <c r="AM42" s="17"/>
      <c r="AN42" s="17"/>
      <c r="AO42" s="17"/>
      <c r="AP42" s="17"/>
      <c r="AQ42" s="17"/>
      <c r="AR42" s="17"/>
      <c r="AS42" s="78"/>
      <c r="AT42" s="17"/>
      <c r="AU42" s="17"/>
      <c r="AV42" s="46"/>
      <c r="AW42" s="17"/>
      <c r="AX42" s="17"/>
      <c r="AY42" s="17"/>
      <c r="AZ42" s="17"/>
      <c r="BA42" s="17"/>
      <c r="BB42" s="17"/>
    </row>
    <row r="43" spans="1:54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15"/>
      <c r="X43" s="117"/>
      <c r="Y43" s="117"/>
      <c r="Z43" s="17"/>
      <c r="AA43" s="17"/>
      <c r="AB43" s="17"/>
      <c r="AC43" s="17"/>
      <c r="AD43" s="17"/>
      <c r="AE43" s="17"/>
      <c r="AF43" s="17"/>
      <c r="AG43" s="17"/>
      <c r="AH43" s="17"/>
      <c r="AI43" s="78"/>
      <c r="AJ43" s="17"/>
      <c r="AK43" s="17"/>
      <c r="AL43" s="17"/>
      <c r="AM43" s="17"/>
      <c r="AN43" s="17"/>
      <c r="AO43" s="17"/>
      <c r="AP43" s="17"/>
      <c r="AQ43" s="17"/>
      <c r="AR43" s="17"/>
      <c r="AS43" s="78"/>
      <c r="AT43" s="17"/>
      <c r="AU43" s="17"/>
      <c r="AV43" s="46"/>
      <c r="AW43" s="17"/>
      <c r="AX43" s="17"/>
      <c r="AY43" s="17"/>
      <c r="AZ43" s="17"/>
      <c r="BA43" s="17"/>
      <c r="BB43" s="17"/>
    </row>
    <row r="44" spans="1:54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15"/>
      <c r="X44" s="117"/>
      <c r="Y44" s="117"/>
      <c r="Z44" s="17"/>
      <c r="AA44" s="17"/>
      <c r="AB44" s="17"/>
      <c r="AC44" s="17"/>
      <c r="AD44" s="17"/>
      <c r="AE44" s="17"/>
      <c r="AF44" s="17"/>
      <c r="AG44" s="17"/>
      <c r="AH44" s="17"/>
      <c r="AI44" s="78"/>
      <c r="AJ44" s="17"/>
      <c r="AK44" s="17"/>
      <c r="AL44" s="17"/>
      <c r="AM44" s="17"/>
      <c r="AN44" s="17"/>
      <c r="AO44" s="17"/>
      <c r="AP44" s="17"/>
      <c r="AQ44" s="17"/>
      <c r="AR44" s="17"/>
      <c r="AS44" s="78"/>
      <c r="AT44" s="17"/>
      <c r="AU44" s="17"/>
      <c r="AV44" s="46"/>
      <c r="AW44" s="17"/>
      <c r="AX44" s="17"/>
      <c r="AY44" s="17"/>
      <c r="AZ44" s="17"/>
      <c r="BA44" s="17"/>
      <c r="BB44" s="17"/>
    </row>
    <row r="45" spans="1:54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15"/>
      <c r="X45" s="117"/>
      <c r="Y45" s="117"/>
      <c r="Z45" s="17"/>
      <c r="AA45" s="17"/>
      <c r="AB45" s="17"/>
      <c r="AC45" s="17"/>
      <c r="AD45" s="17"/>
      <c r="AE45" s="17"/>
      <c r="AF45" s="17"/>
      <c r="AG45" s="17"/>
      <c r="AH45" s="17"/>
      <c r="AI45" s="78"/>
      <c r="AJ45" s="17"/>
      <c r="AK45" s="17"/>
      <c r="AL45" s="17"/>
      <c r="AM45" s="17"/>
      <c r="AN45" s="17"/>
      <c r="AO45" s="17"/>
      <c r="AP45" s="17"/>
      <c r="AQ45" s="17"/>
      <c r="AR45" s="17"/>
      <c r="AS45" s="78"/>
      <c r="AT45" s="17"/>
      <c r="AU45" s="17"/>
      <c r="AV45" s="46"/>
      <c r="AW45" s="17"/>
      <c r="AX45" s="17"/>
      <c r="AY45" s="17"/>
      <c r="AZ45" s="17"/>
      <c r="BA45" s="17"/>
      <c r="BB45" s="17"/>
    </row>
    <row r="46" spans="1:54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15"/>
      <c r="X46" s="117"/>
      <c r="Y46" s="117"/>
      <c r="Z46" s="17"/>
      <c r="AA46" s="17"/>
      <c r="AB46" s="17"/>
      <c r="AC46" s="17"/>
      <c r="AD46" s="17"/>
      <c r="AE46" s="17"/>
      <c r="AF46" s="17"/>
      <c r="AG46" s="17"/>
      <c r="AH46" s="17"/>
      <c r="AI46" s="78"/>
      <c r="AJ46" s="17"/>
      <c r="AK46" s="17"/>
      <c r="AL46" s="17"/>
      <c r="AM46" s="17"/>
      <c r="AN46" s="17"/>
      <c r="AO46" s="17"/>
      <c r="AP46" s="17"/>
      <c r="AQ46" s="17"/>
      <c r="AR46" s="17"/>
      <c r="AS46" s="78"/>
      <c r="AT46" s="17"/>
      <c r="AU46" s="17"/>
      <c r="AV46" s="46"/>
      <c r="AW46" s="17"/>
      <c r="AX46" s="17"/>
      <c r="AY46" s="17"/>
      <c r="AZ46" s="17"/>
      <c r="BA46" s="17"/>
      <c r="BB46" s="17"/>
    </row>
    <row r="47" spans="1:54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15"/>
      <c r="X47" s="117"/>
      <c r="Y47" s="117"/>
      <c r="Z47" s="17"/>
      <c r="AA47" s="17"/>
      <c r="AB47" s="17"/>
      <c r="AC47" s="17"/>
      <c r="AD47" s="17"/>
      <c r="AE47" s="17"/>
      <c r="AF47" s="17"/>
      <c r="AG47" s="17"/>
      <c r="AH47" s="17"/>
      <c r="AI47" s="78"/>
      <c r="AJ47" s="17"/>
      <c r="AK47" s="17"/>
      <c r="AL47" s="17"/>
      <c r="AM47" s="17"/>
      <c r="AN47" s="17"/>
      <c r="AO47" s="17"/>
      <c r="AP47" s="17"/>
      <c r="AQ47" s="17"/>
      <c r="AR47" s="17"/>
      <c r="AS47" s="78"/>
      <c r="AT47" s="17"/>
      <c r="AU47" s="17"/>
      <c r="AV47" s="46"/>
      <c r="AW47" s="17"/>
      <c r="AX47" s="17"/>
      <c r="AY47" s="17"/>
      <c r="AZ47" s="17"/>
      <c r="BA47" s="17"/>
      <c r="BB47" s="17"/>
    </row>
    <row r="48" spans="1:54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15"/>
      <c r="X48" s="117"/>
      <c r="Y48" s="117"/>
      <c r="Z48" s="17"/>
      <c r="AA48" s="17"/>
      <c r="AB48" s="17"/>
      <c r="AC48" s="17"/>
      <c r="AD48" s="17"/>
      <c r="AE48" s="17"/>
      <c r="AF48" s="17"/>
      <c r="AG48" s="17"/>
      <c r="AH48" s="17"/>
      <c r="AI48" s="78"/>
      <c r="AJ48" s="17"/>
      <c r="AK48" s="17"/>
      <c r="AL48" s="17"/>
      <c r="AM48" s="17"/>
      <c r="AN48" s="17"/>
      <c r="AO48" s="17"/>
      <c r="AP48" s="17"/>
      <c r="AQ48" s="17"/>
      <c r="AR48" s="17"/>
      <c r="AS48" s="78"/>
      <c r="AT48" s="17"/>
      <c r="AU48" s="17"/>
      <c r="AV48" s="46"/>
      <c r="AW48" s="17"/>
      <c r="AX48" s="17"/>
      <c r="AY48" s="17"/>
      <c r="AZ48" s="17"/>
      <c r="BA48" s="17"/>
      <c r="BB48" s="17"/>
    </row>
    <row r="49" spans="1:54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15"/>
      <c r="X49" s="117"/>
      <c r="Y49" s="117"/>
      <c r="Z49" s="17"/>
      <c r="AA49" s="17"/>
      <c r="AB49" s="17"/>
      <c r="AC49" s="17"/>
      <c r="AD49" s="17"/>
      <c r="AE49" s="17"/>
      <c r="AF49" s="17"/>
      <c r="AG49" s="17"/>
      <c r="AH49" s="17"/>
      <c r="AI49" s="78"/>
      <c r="AJ49" s="17"/>
      <c r="AK49" s="17"/>
      <c r="AL49" s="17"/>
      <c r="AM49" s="17"/>
      <c r="AN49" s="17"/>
      <c r="AO49" s="17"/>
      <c r="AP49" s="17"/>
      <c r="AQ49" s="17"/>
      <c r="AR49" s="17"/>
      <c r="AS49" s="78"/>
      <c r="AT49" s="17"/>
      <c r="AU49" s="17"/>
      <c r="AV49" s="46"/>
      <c r="AW49" s="17"/>
      <c r="AX49" s="17"/>
      <c r="AY49" s="17"/>
      <c r="AZ49" s="17"/>
      <c r="BA49" s="17"/>
      <c r="BB49" s="17"/>
    </row>
    <row r="50" spans="1:54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15"/>
      <c r="X50" s="117"/>
      <c r="Y50" s="117"/>
      <c r="Z50" s="17"/>
      <c r="AA50" s="17"/>
      <c r="AB50" s="17"/>
      <c r="AC50" s="17"/>
      <c r="AD50" s="17"/>
      <c r="AE50" s="17"/>
      <c r="AF50" s="17"/>
      <c r="AG50" s="17"/>
      <c r="AH50" s="17"/>
      <c r="AI50" s="78"/>
      <c r="AJ50" s="17"/>
      <c r="AK50" s="17"/>
      <c r="AL50" s="17"/>
      <c r="AM50" s="17"/>
      <c r="AN50" s="17"/>
      <c r="AO50" s="17"/>
      <c r="AP50" s="17"/>
      <c r="AQ50" s="17"/>
      <c r="AR50" s="17"/>
      <c r="AS50" s="78"/>
      <c r="AT50" s="17"/>
      <c r="AU50" s="17"/>
      <c r="AV50" s="46"/>
      <c r="AW50" s="17"/>
      <c r="AX50" s="17"/>
      <c r="AY50" s="17"/>
      <c r="AZ50" s="17"/>
      <c r="BA50" s="17"/>
      <c r="BB50" s="17"/>
    </row>
    <row r="51" spans="1:54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15"/>
      <c r="X51" s="117"/>
      <c r="Y51" s="117"/>
      <c r="Z51" s="17"/>
      <c r="AA51" s="17"/>
      <c r="AB51" s="17"/>
      <c r="AC51" s="17"/>
      <c r="AD51" s="17"/>
      <c r="AE51" s="17"/>
      <c r="AF51" s="17"/>
      <c r="AG51" s="17"/>
      <c r="AH51" s="17"/>
      <c r="AI51" s="78"/>
      <c r="AJ51" s="17"/>
      <c r="AK51" s="17"/>
      <c r="AL51" s="17"/>
      <c r="AM51" s="17"/>
      <c r="AN51" s="17"/>
      <c r="AO51" s="17"/>
      <c r="AP51" s="17"/>
      <c r="AQ51" s="17"/>
      <c r="AR51" s="17"/>
      <c r="AS51" s="78"/>
      <c r="AT51" s="17"/>
      <c r="AU51" s="17"/>
      <c r="AV51" s="46"/>
      <c r="AW51" s="17"/>
      <c r="AX51" s="17"/>
      <c r="AY51" s="17"/>
      <c r="AZ51" s="17"/>
      <c r="BA51" s="17"/>
      <c r="BB51" s="17"/>
    </row>
    <row r="52" spans="1:54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15"/>
      <c r="X52" s="117"/>
      <c r="Y52" s="117"/>
      <c r="Z52" s="17"/>
      <c r="AA52" s="17"/>
      <c r="AB52" s="17"/>
      <c r="AC52" s="17"/>
      <c r="AD52" s="17"/>
      <c r="AE52" s="17"/>
      <c r="AF52" s="17"/>
      <c r="AG52" s="17"/>
      <c r="AH52" s="17"/>
      <c r="AI52" s="78"/>
      <c r="AJ52" s="17"/>
      <c r="AK52" s="17"/>
      <c r="AL52" s="17"/>
      <c r="AM52" s="17"/>
      <c r="AN52" s="17"/>
      <c r="AO52" s="17"/>
      <c r="AP52" s="17"/>
      <c r="AQ52" s="17"/>
      <c r="AR52" s="17"/>
      <c r="AS52" s="78"/>
      <c r="AT52" s="17"/>
      <c r="AU52" s="17"/>
      <c r="AV52" s="46"/>
      <c r="AW52" s="17"/>
      <c r="AX52" s="17"/>
      <c r="AY52" s="17"/>
      <c r="AZ52" s="17"/>
      <c r="BA52" s="17"/>
      <c r="BB52" s="17"/>
    </row>
    <row r="53" spans="1:54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15"/>
      <c r="X53" s="117"/>
      <c r="Y53" s="117"/>
      <c r="Z53" s="17"/>
      <c r="AA53" s="17"/>
      <c r="AB53" s="17"/>
      <c r="AC53" s="17"/>
      <c r="AD53" s="17"/>
      <c r="AE53" s="17"/>
      <c r="AF53" s="17"/>
      <c r="AG53" s="17"/>
      <c r="AH53" s="17"/>
      <c r="AI53" s="78"/>
      <c r="AJ53" s="17"/>
      <c r="AK53" s="17"/>
      <c r="AL53" s="17"/>
      <c r="AM53" s="17"/>
      <c r="AN53" s="17"/>
      <c r="AO53" s="17"/>
      <c r="AP53" s="17"/>
      <c r="AQ53" s="17"/>
      <c r="AR53" s="17"/>
      <c r="AS53" s="78"/>
      <c r="AT53" s="17"/>
      <c r="AU53" s="17"/>
      <c r="AV53" s="46"/>
      <c r="AW53" s="17"/>
      <c r="AX53" s="17"/>
      <c r="AY53" s="17"/>
      <c r="AZ53" s="17"/>
      <c r="BA53" s="17"/>
      <c r="BB53" s="17"/>
    </row>
    <row r="54" spans="1:54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15"/>
      <c r="X54" s="117"/>
      <c r="Y54" s="117"/>
      <c r="Z54" s="17"/>
      <c r="AA54" s="17"/>
      <c r="AB54" s="17"/>
      <c r="AC54" s="17"/>
      <c r="AD54" s="17"/>
      <c r="AE54" s="17"/>
      <c r="AF54" s="17"/>
      <c r="AG54" s="17"/>
      <c r="AH54" s="17"/>
      <c r="AI54" s="78"/>
      <c r="AJ54" s="17"/>
      <c r="AK54" s="17"/>
      <c r="AL54" s="17"/>
      <c r="AM54" s="17"/>
      <c r="AN54" s="17"/>
      <c r="AO54" s="17"/>
      <c r="AP54" s="17"/>
      <c r="AQ54" s="17"/>
      <c r="AR54" s="17"/>
      <c r="AS54" s="78"/>
      <c r="AT54" s="17"/>
      <c r="AU54" s="17"/>
      <c r="AV54" s="46"/>
      <c r="AW54" s="17"/>
      <c r="AX54" s="17"/>
      <c r="AY54" s="17"/>
      <c r="AZ54" s="17"/>
      <c r="BA54" s="17"/>
      <c r="BB54" s="17"/>
    </row>
    <row r="55" spans="1:54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15"/>
      <c r="X55" s="117"/>
      <c r="Y55" s="117"/>
      <c r="Z55" s="17"/>
      <c r="AA55" s="17"/>
      <c r="AB55" s="17"/>
      <c r="AC55" s="17"/>
      <c r="AD55" s="17"/>
      <c r="AE55" s="17"/>
      <c r="AF55" s="17"/>
      <c r="AG55" s="17"/>
      <c r="AH55" s="17"/>
      <c r="AI55" s="78"/>
      <c r="AJ55" s="17"/>
      <c r="AK55" s="17"/>
      <c r="AL55" s="17"/>
      <c r="AM55" s="17"/>
      <c r="AN55" s="17"/>
      <c r="AO55" s="17"/>
      <c r="AP55" s="17"/>
      <c r="AQ55" s="17"/>
      <c r="AR55" s="17"/>
      <c r="AS55" s="78"/>
      <c r="AT55" s="17"/>
      <c r="AU55" s="17"/>
      <c r="AV55" s="46"/>
      <c r="AW55" s="17"/>
      <c r="AX55" s="17"/>
      <c r="AY55" s="17"/>
      <c r="AZ55" s="17"/>
      <c r="BA55" s="17"/>
      <c r="BB55" s="17"/>
    </row>
    <row r="56" spans="1:54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15"/>
      <c r="X56" s="117"/>
      <c r="Y56" s="117"/>
      <c r="Z56" s="17"/>
      <c r="AA56" s="17"/>
      <c r="AB56" s="17"/>
      <c r="AC56" s="17"/>
      <c r="AD56" s="17"/>
      <c r="AE56" s="17"/>
      <c r="AF56" s="17"/>
      <c r="AG56" s="17"/>
      <c r="AH56" s="17"/>
      <c r="AI56" s="78"/>
      <c r="AJ56" s="17"/>
      <c r="AK56" s="17"/>
      <c r="AL56" s="17"/>
      <c r="AM56" s="17"/>
      <c r="AN56" s="17"/>
      <c r="AO56" s="17"/>
      <c r="AP56" s="17"/>
      <c r="AQ56" s="17"/>
      <c r="AR56" s="17"/>
      <c r="AS56" s="78"/>
      <c r="AT56" s="17"/>
      <c r="AU56" s="17"/>
      <c r="AV56" s="46"/>
      <c r="AW56" s="17"/>
      <c r="AX56" s="17"/>
      <c r="AY56" s="17"/>
      <c r="AZ56" s="17"/>
      <c r="BA56" s="17"/>
      <c r="BB56" s="17"/>
    </row>
    <row r="57" spans="1:54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15"/>
      <c r="X57" s="117"/>
      <c r="Y57" s="117"/>
      <c r="Z57" s="17"/>
      <c r="AA57" s="17"/>
      <c r="AB57" s="17"/>
      <c r="AC57" s="17"/>
      <c r="AD57" s="17"/>
      <c r="AE57" s="17"/>
      <c r="AF57" s="17"/>
      <c r="AG57" s="17"/>
      <c r="AH57" s="17"/>
      <c r="AI57" s="78"/>
      <c r="AJ57" s="17"/>
      <c r="AK57" s="17"/>
      <c r="AL57" s="17"/>
      <c r="AM57" s="17"/>
      <c r="AN57" s="17"/>
      <c r="AO57" s="17"/>
      <c r="AP57" s="17"/>
      <c r="AQ57" s="17"/>
      <c r="AR57" s="17"/>
      <c r="AS57" s="78"/>
      <c r="AT57" s="17"/>
      <c r="AU57" s="17"/>
      <c r="AV57" s="46"/>
      <c r="AW57" s="17"/>
      <c r="AX57" s="17"/>
      <c r="AY57" s="17"/>
      <c r="AZ57" s="17"/>
      <c r="BA57" s="17"/>
      <c r="BB57" s="17"/>
    </row>
    <row r="58" spans="1:54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15"/>
      <c r="X58" s="117"/>
      <c r="Y58" s="117"/>
      <c r="Z58" s="17"/>
      <c r="AA58" s="17"/>
      <c r="AB58" s="17"/>
      <c r="AC58" s="17"/>
      <c r="AD58" s="17"/>
      <c r="AE58" s="17"/>
      <c r="AF58" s="17"/>
      <c r="AG58" s="17"/>
      <c r="AH58" s="17"/>
      <c r="AI58" s="78"/>
      <c r="AJ58" s="17"/>
      <c r="AK58" s="17"/>
      <c r="AL58" s="17"/>
      <c r="AM58" s="17"/>
      <c r="AN58" s="17"/>
      <c r="AO58" s="17"/>
      <c r="AP58" s="17"/>
      <c r="AQ58" s="17"/>
      <c r="AR58" s="17"/>
      <c r="AS58" s="78"/>
      <c r="AT58" s="17"/>
      <c r="AU58" s="17"/>
      <c r="AV58" s="46"/>
      <c r="AW58" s="17"/>
      <c r="AX58" s="17"/>
      <c r="AY58" s="17"/>
      <c r="AZ58" s="17"/>
      <c r="BA58" s="17"/>
      <c r="BB58" s="17"/>
    </row>
    <row r="59" spans="1:54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15"/>
      <c r="X59" s="117"/>
      <c r="Y59" s="117"/>
      <c r="Z59" s="17"/>
      <c r="AA59" s="17"/>
      <c r="AB59" s="17"/>
      <c r="AC59" s="17"/>
      <c r="AD59" s="17"/>
      <c r="AE59" s="17"/>
      <c r="AF59" s="17"/>
      <c r="AG59" s="17"/>
      <c r="AH59" s="17"/>
      <c r="AI59" s="78"/>
      <c r="AJ59" s="17"/>
      <c r="AK59" s="17"/>
      <c r="AL59" s="17"/>
      <c r="AM59" s="17"/>
      <c r="AN59" s="17"/>
      <c r="AO59" s="17"/>
      <c r="AP59" s="17"/>
      <c r="AQ59" s="17"/>
      <c r="AR59" s="17"/>
      <c r="AS59" s="78"/>
      <c r="AT59" s="17"/>
      <c r="AU59" s="17"/>
      <c r="AV59" s="46"/>
      <c r="AW59" s="17"/>
      <c r="AX59" s="17"/>
      <c r="AY59" s="17"/>
      <c r="AZ59" s="17"/>
      <c r="BA59" s="17"/>
      <c r="BB59" s="17"/>
    </row>
    <row r="60" spans="1:54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15"/>
      <c r="X60" s="117"/>
      <c r="Y60" s="117"/>
      <c r="Z60" s="17"/>
      <c r="AA60" s="17"/>
      <c r="AB60" s="17"/>
      <c r="AC60" s="17"/>
      <c r="AD60" s="17"/>
      <c r="AE60" s="17"/>
      <c r="AF60" s="17"/>
      <c r="AG60" s="17"/>
      <c r="AH60" s="17"/>
      <c r="AI60" s="78"/>
      <c r="AJ60" s="17"/>
      <c r="AK60" s="17"/>
      <c r="AL60" s="17"/>
      <c r="AM60" s="17"/>
      <c r="AN60" s="17"/>
      <c r="AO60" s="17"/>
      <c r="AP60" s="17"/>
      <c r="AQ60" s="17"/>
      <c r="AR60" s="17"/>
      <c r="AS60" s="78"/>
      <c r="AT60" s="17"/>
      <c r="AU60" s="17"/>
      <c r="AV60" s="46"/>
      <c r="AW60" s="17"/>
      <c r="AX60" s="17"/>
      <c r="AY60" s="17"/>
      <c r="AZ60" s="17"/>
      <c r="BA60" s="17"/>
      <c r="BB60" s="17"/>
    </row>
    <row r="61" spans="1:54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15"/>
      <c r="X61" s="117"/>
      <c r="Y61" s="117"/>
      <c r="Z61" s="17"/>
      <c r="AA61" s="17"/>
      <c r="AB61" s="17"/>
      <c r="AC61" s="17"/>
      <c r="AD61" s="17"/>
      <c r="AE61" s="17"/>
      <c r="AF61" s="17"/>
      <c r="AG61" s="17"/>
      <c r="AH61" s="17"/>
      <c r="AI61" s="78"/>
      <c r="AJ61" s="17"/>
      <c r="AK61" s="17"/>
      <c r="AL61" s="17"/>
      <c r="AM61" s="17"/>
      <c r="AN61" s="17"/>
      <c r="AO61" s="17"/>
      <c r="AP61" s="17"/>
      <c r="AQ61" s="17"/>
      <c r="AR61" s="17"/>
      <c r="AS61" s="78"/>
      <c r="AT61" s="17"/>
      <c r="AU61" s="17"/>
      <c r="AV61" s="46"/>
      <c r="AW61" s="17"/>
      <c r="AX61" s="17"/>
      <c r="AY61" s="17"/>
      <c r="AZ61" s="17"/>
      <c r="BA61" s="17"/>
      <c r="BB61" s="17"/>
    </row>
    <row r="62" spans="1:54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15"/>
      <c r="X62" s="117"/>
      <c r="Y62" s="117"/>
      <c r="Z62" s="17"/>
      <c r="AA62" s="17"/>
      <c r="AB62" s="17"/>
      <c r="AC62" s="17"/>
      <c r="AD62" s="17"/>
      <c r="AE62" s="17"/>
      <c r="AF62" s="17"/>
      <c r="AG62" s="17"/>
      <c r="AH62" s="17"/>
      <c r="AI62" s="78"/>
      <c r="AJ62" s="17"/>
      <c r="AK62" s="17"/>
      <c r="AL62" s="17"/>
      <c r="AM62" s="17"/>
      <c r="AN62" s="17"/>
      <c r="AO62" s="17"/>
      <c r="AP62" s="17"/>
      <c r="AQ62" s="17"/>
      <c r="AR62" s="17"/>
      <c r="AS62" s="78"/>
      <c r="AT62" s="17"/>
      <c r="AU62" s="17"/>
      <c r="AV62" s="46"/>
      <c r="AW62" s="17"/>
      <c r="AX62" s="17"/>
      <c r="AY62" s="17"/>
      <c r="AZ62" s="17"/>
      <c r="BA62" s="17"/>
      <c r="BB62" s="17"/>
    </row>
    <row r="63" spans="1:54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15"/>
      <c r="X63" s="117"/>
      <c r="Y63" s="117"/>
      <c r="Z63" s="17"/>
      <c r="AA63" s="17"/>
      <c r="AB63" s="17"/>
      <c r="AC63" s="17"/>
      <c r="AD63" s="17"/>
      <c r="AE63" s="17"/>
      <c r="AF63" s="17"/>
      <c r="AG63" s="17"/>
      <c r="AH63" s="17"/>
      <c r="AI63" s="78"/>
      <c r="AJ63" s="17"/>
      <c r="AK63" s="17"/>
      <c r="AL63" s="17"/>
      <c r="AM63" s="17"/>
      <c r="AN63" s="17"/>
      <c r="AO63" s="17"/>
      <c r="AP63" s="17"/>
      <c r="AQ63" s="17"/>
      <c r="AR63" s="17"/>
      <c r="AS63" s="78"/>
      <c r="AT63" s="17"/>
      <c r="AU63" s="17"/>
      <c r="AV63" s="46"/>
      <c r="AW63" s="17"/>
      <c r="AX63" s="17"/>
      <c r="AY63" s="17"/>
      <c r="AZ63" s="17"/>
      <c r="BA63" s="17"/>
      <c r="BB63" s="17"/>
    </row>
    <row r="64" spans="1:54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15"/>
      <c r="X64" s="117"/>
      <c r="Y64" s="117"/>
      <c r="Z64" s="17"/>
      <c r="AA64" s="17"/>
      <c r="AB64" s="17"/>
      <c r="AC64" s="17"/>
      <c r="AD64" s="17"/>
      <c r="AE64" s="17"/>
      <c r="AF64" s="17"/>
      <c r="AG64" s="17"/>
      <c r="AH64" s="17"/>
      <c r="AI64" s="78"/>
      <c r="AJ64" s="17"/>
      <c r="AK64" s="17"/>
      <c r="AL64" s="17"/>
      <c r="AM64" s="17"/>
      <c r="AN64" s="17"/>
      <c r="AO64" s="17"/>
      <c r="AP64" s="17"/>
      <c r="AQ64" s="17"/>
      <c r="AR64" s="17"/>
      <c r="AS64" s="78"/>
      <c r="AT64" s="17"/>
      <c r="AU64" s="17"/>
      <c r="AV64" s="46"/>
      <c r="AW64" s="17"/>
      <c r="AX64" s="17"/>
      <c r="AY64" s="17"/>
      <c r="AZ64" s="17"/>
      <c r="BA64" s="17"/>
      <c r="BB64" s="17"/>
    </row>
    <row r="65" spans="1:54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15"/>
      <c r="X65" s="117"/>
      <c r="Y65" s="117"/>
      <c r="Z65" s="17"/>
      <c r="AA65" s="17"/>
      <c r="AB65" s="17"/>
      <c r="AC65" s="17"/>
      <c r="AD65" s="17"/>
      <c r="AE65" s="17"/>
      <c r="AF65" s="17"/>
      <c r="AG65" s="17"/>
      <c r="AH65" s="17"/>
      <c r="AI65" s="78"/>
      <c r="AJ65" s="17"/>
      <c r="AK65" s="17"/>
      <c r="AL65" s="17"/>
      <c r="AM65" s="17"/>
      <c r="AN65" s="17"/>
      <c r="AO65" s="17"/>
      <c r="AP65" s="17"/>
      <c r="AQ65" s="17"/>
      <c r="AR65" s="17"/>
      <c r="AS65" s="78"/>
      <c r="AT65" s="17"/>
      <c r="AU65" s="17"/>
      <c r="AV65" s="46"/>
      <c r="AW65" s="17"/>
      <c r="AX65" s="17"/>
      <c r="AY65" s="17"/>
      <c r="AZ65" s="17"/>
      <c r="BA65" s="17"/>
      <c r="BB65" s="17"/>
    </row>
    <row r="66" spans="1:54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15"/>
      <c r="X66" s="117"/>
      <c r="Y66" s="117"/>
      <c r="Z66" s="17"/>
      <c r="AA66" s="17"/>
      <c r="AB66" s="17"/>
      <c r="AC66" s="17"/>
      <c r="AD66" s="17"/>
      <c r="AE66" s="17"/>
      <c r="AF66" s="17"/>
      <c r="AG66" s="17"/>
      <c r="AH66" s="17"/>
      <c r="AI66" s="78"/>
      <c r="AJ66" s="17"/>
      <c r="AK66" s="17"/>
      <c r="AL66" s="17"/>
      <c r="AM66" s="17"/>
      <c r="AN66" s="17"/>
      <c r="AO66" s="17"/>
      <c r="AP66" s="17"/>
      <c r="AQ66" s="17"/>
      <c r="AR66" s="17"/>
      <c r="AS66" s="78"/>
      <c r="AT66" s="17"/>
      <c r="AU66" s="17"/>
      <c r="AV66" s="46"/>
      <c r="AW66" s="17"/>
      <c r="AX66" s="17"/>
      <c r="AY66" s="17"/>
      <c r="AZ66" s="17"/>
      <c r="BA66" s="17"/>
      <c r="BB66" s="17"/>
    </row>
    <row r="67" spans="1:54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15"/>
      <c r="X67" s="117"/>
      <c r="Y67" s="117"/>
      <c r="Z67" s="17"/>
      <c r="AA67" s="17"/>
      <c r="AB67" s="17"/>
      <c r="AC67" s="17"/>
      <c r="AD67" s="17"/>
      <c r="AE67" s="17"/>
      <c r="AF67" s="17"/>
      <c r="AG67" s="17"/>
      <c r="AH67" s="17"/>
      <c r="AI67" s="78"/>
      <c r="AJ67" s="17"/>
      <c r="AK67" s="17"/>
      <c r="AL67" s="17"/>
      <c r="AM67" s="17"/>
      <c r="AN67" s="17"/>
      <c r="AO67" s="17"/>
      <c r="AP67" s="17"/>
      <c r="AQ67" s="17"/>
      <c r="AR67" s="17"/>
      <c r="AS67" s="78"/>
      <c r="AT67" s="17"/>
      <c r="AU67" s="17"/>
      <c r="AV67" s="46"/>
      <c r="AW67" s="17"/>
      <c r="AX67" s="17"/>
      <c r="AY67" s="17"/>
      <c r="AZ67" s="17"/>
      <c r="BA67" s="17"/>
      <c r="BB67" s="17"/>
    </row>
    <row r="68" spans="1:54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15"/>
      <c r="X68" s="117"/>
      <c r="Y68" s="117"/>
      <c r="Z68" s="17"/>
      <c r="AA68" s="17"/>
      <c r="AB68" s="17"/>
      <c r="AC68" s="17"/>
      <c r="AD68" s="17"/>
      <c r="AE68" s="17"/>
      <c r="AF68" s="17"/>
      <c r="AG68" s="17"/>
      <c r="AH68" s="17"/>
      <c r="AI68" s="78"/>
      <c r="AJ68" s="17"/>
      <c r="AK68" s="17"/>
      <c r="AL68" s="17"/>
      <c r="AM68" s="17"/>
      <c r="AN68" s="17"/>
      <c r="AO68" s="17"/>
      <c r="AP68" s="17"/>
      <c r="AQ68" s="17"/>
      <c r="AR68" s="17"/>
      <c r="AS68" s="78"/>
      <c r="AT68" s="17"/>
      <c r="AU68" s="17"/>
      <c r="AV68" s="46"/>
      <c r="AW68" s="17"/>
      <c r="AX68" s="17"/>
      <c r="AY68" s="17"/>
      <c r="AZ68" s="17"/>
      <c r="BA68" s="17"/>
      <c r="BB68" s="17"/>
    </row>
    <row r="69" spans="1:54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15"/>
      <c r="X69" s="117"/>
      <c r="Y69" s="117"/>
      <c r="Z69" s="17"/>
      <c r="AA69" s="17"/>
      <c r="AB69" s="17"/>
      <c r="AC69" s="17"/>
      <c r="AD69" s="17"/>
      <c r="AE69" s="17"/>
      <c r="AF69" s="17"/>
      <c r="AG69" s="17"/>
      <c r="AH69" s="17"/>
      <c r="AI69" s="78"/>
      <c r="AJ69" s="17"/>
      <c r="AK69" s="17"/>
      <c r="AL69" s="17"/>
      <c r="AM69" s="17"/>
      <c r="AN69" s="17"/>
      <c r="AO69" s="17"/>
      <c r="AP69" s="17"/>
      <c r="AQ69" s="17"/>
      <c r="AR69" s="17"/>
      <c r="AS69" s="78"/>
      <c r="AT69" s="17"/>
      <c r="AU69" s="17"/>
      <c r="AV69" s="46"/>
      <c r="AW69" s="17"/>
      <c r="AX69" s="17"/>
      <c r="AY69" s="17"/>
      <c r="AZ69" s="17"/>
      <c r="BA69" s="17"/>
      <c r="BB69" s="17"/>
    </row>
    <row r="70" spans="1:54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15"/>
      <c r="X70" s="117"/>
      <c r="Y70" s="117"/>
      <c r="Z70" s="17"/>
      <c r="AA70" s="17"/>
      <c r="AB70" s="17"/>
      <c r="AC70" s="17"/>
      <c r="AD70" s="17"/>
      <c r="AE70" s="17"/>
      <c r="AF70" s="17"/>
      <c r="AG70" s="17"/>
      <c r="AH70" s="17"/>
      <c r="AI70" s="78"/>
      <c r="AJ70" s="17"/>
      <c r="AK70" s="17"/>
      <c r="AL70" s="17"/>
      <c r="AM70" s="17"/>
      <c r="AN70" s="17"/>
      <c r="AO70" s="17"/>
      <c r="AP70" s="17"/>
      <c r="AQ70" s="17"/>
      <c r="AR70" s="17"/>
      <c r="AS70" s="78"/>
      <c r="AT70" s="17"/>
      <c r="AU70" s="17"/>
      <c r="AV70" s="46"/>
      <c r="AW70" s="17"/>
      <c r="AX70" s="17"/>
      <c r="AY70" s="17"/>
      <c r="AZ70" s="17"/>
      <c r="BA70" s="17"/>
      <c r="BB70" s="17"/>
    </row>
    <row r="71" spans="1:54" x14ac:dyDescent="0.35">
      <c r="A71" s="10"/>
      <c r="B71" s="10"/>
      <c r="C71" s="17"/>
      <c r="D71" s="17"/>
      <c r="E71" s="15"/>
      <c r="F71" s="10"/>
      <c r="G71" s="10"/>
      <c r="H71" s="10"/>
      <c r="I71" s="10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15"/>
      <c r="X71" s="117"/>
      <c r="Y71" s="117"/>
      <c r="Z71" s="17"/>
      <c r="AA71" s="17"/>
      <c r="AB71" s="17"/>
      <c r="AC71" s="17"/>
      <c r="AD71" s="17"/>
      <c r="AE71" s="17"/>
      <c r="AF71" s="17"/>
      <c r="AG71" s="17"/>
      <c r="AH71" s="17"/>
      <c r="AI71" s="78"/>
      <c r="AJ71" s="17"/>
      <c r="AK71" s="17"/>
      <c r="AL71" s="17"/>
      <c r="AM71" s="17"/>
      <c r="AN71" s="17"/>
      <c r="AO71" s="17"/>
      <c r="AP71" s="17"/>
      <c r="AQ71" s="17"/>
      <c r="AR71" s="17"/>
      <c r="AS71" s="78"/>
      <c r="AT71" s="17"/>
      <c r="AU71" s="17"/>
      <c r="AV71" s="46"/>
      <c r="AW71" s="17"/>
      <c r="AX71" s="17"/>
      <c r="AY71" s="17"/>
      <c r="AZ71" s="17"/>
      <c r="BA71" s="17"/>
      <c r="BB71" s="17"/>
    </row>
    <row r="72" spans="1:54" x14ac:dyDescent="0.35">
      <c r="A72" s="10"/>
      <c r="B72" s="10"/>
      <c r="C72" s="17"/>
      <c r="D72" s="17"/>
      <c r="E72" s="15"/>
      <c r="F72" s="10"/>
      <c r="G72" s="10"/>
      <c r="H72" s="10"/>
      <c r="I72" s="10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15"/>
      <c r="X72" s="117"/>
      <c r="Y72" s="117"/>
      <c r="Z72" s="17"/>
      <c r="AA72" s="17"/>
      <c r="AB72" s="17"/>
      <c r="AC72" s="17"/>
      <c r="AD72" s="17"/>
      <c r="AE72" s="17"/>
      <c r="AF72" s="17"/>
      <c r="AG72" s="17"/>
      <c r="AH72" s="17"/>
      <c r="AI72" s="78"/>
      <c r="AJ72" s="17"/>
      <c r="AK72" s="17"/>
      <c r="AL72" s="17"/>
      <c r="AM72" s="17"/>
      <c r="AN72" s="17"/>
      <c r="AO72" s="17"/>
      <c r="AP72" s="17"/>
      <c r="AQ72" s="17"/>
      <c r="AR72" s="17"/>
      <c r="AS72" s="78"/>
      <c r="AT72" s="17"/>
      <c r="AU72" s="17"/>
      <c r="AV72" s="46"/>
      <c r="AW72" s="17"/>
      <c r="AX72" s="17"/>
      <c r="AY72" s="17"/>
      <c r="AZ72" s="17"/>
      <c r="BA72" s="17"/>
      <c r="BB72" s="17"/>
    </row>
    <row r="73" spans="1:54" x14ac:dyDescent="0.35">
      <c r="A73" s="10"/>
      <c r="B73" s="10"/>
      <c r="C73" s="17"/>
      <c r="D73" s="17"/>
      <c r="E73" s="15"/>
      <c r="F73" s="10"/>
      <c r="G73" s="10"/>
      <c r="H73" s="10"/>
      <c r="I73" s="10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15"/>
      <c r="X73" s="117"/>
      <c r="Y73" s="117"/>
      <c r="Z73" s="17"/>
      <c r="AA73" s="17"/>
      <c r="AB73" s="17"/>
      <c r="AC73" s="17"/>
      <c r="AD73" s="17"/>
      <c r="AE73" s="17"/>
      <c r="AF73" s="17"/>
      <c r="AG73" s="17"/>
      <c r="AH73" s="17"/>
      <c r="AI73" s="78"/>
      <c r="AJ73" s="17"/>
      <c r="AK73" s="17"/>
      <c r="AL73" s="17"/>
      <c r="AM73" s="17"/>
      <c r="AN73" s="17"/>
      <c r="AO73" s="17"/>
      <c r="AP73" s="17"/>
      <c r="AQ73" s="17"/>
      <c r="AR73" s="17"/>
      <c r="AS73" s="78"/>
      <c r="AT73" s="17"/>
      <c r="AU73" s="17"/>
      <c r="AV73" s="46"/>
      <c r="AW73" s="17"/>
      <c r="AX73" s="17"/>
      <c r="AY73" s="17"/>
      <c r="AZ73" s="17"/>
      <c r="BA73" s="17"/>
      <c r="BB73" s="17"/>
    </row>
    <row r="74" spans="1:54" x14ac:dyDescent="0.35">
      <c r="A74" s="10"/>
      <c r="B74" s="10"/>
      <c r="C74" s="17"/>
      <c r="D74" s="17"/>
      <c r="E74" s="15"/>
      <c r="F74" s="10"/>
      <c r="G74" s="10"/>
      <c r="H74" s="10"/>
      <c r="I74" s="10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15"/>
      <c r="X74" s="117"/>
      <c r="Y74" s="117"/>
      <c r="Z74" s="17"/>
      <c r="AA74" s="17"/>
      <c r="AB74" s="17"/>
      <c r="AC74" s="17"/>
      <c r="AD74" s="17"/>
      <c r="AE74" s="17"/>
      <c r="AF74" s="17"/>
      <c r="AG74" s="17"/>
      <c r="AH74" s="17"/>
      <c r="AI74" s="78"/>
      <c r="AJ74" s="17"/>
      <c r="AK74" s="17"/>
      <c r="AL74" s="17"/>
      <c r="AM74" s="17"/>
      <c r="AN74" s="17"/>
      <c r="AO74" s="17"/>
      <c r="AP74" s="17"/>
      <c r="AQ74" s="17"/>
      <c r="AR74" s="17"/>
      <c r="AS74" s="78"/>
      <c r="AT74" s="17"/>
      <c r="AU74" s="17"/>
      <c r="AV74" s="46"/>
      <c r="AW74" s="17"/>
      <c r="AX74" s="17"/>
      <c r="AY74" s="17"/>
      <c r="AZ74" s="17"/>
      <c r="BA74" s="17"/>
      <c r="BB74" s="17"/>
    </row>
    <row r="75" spans="1:54" x14ac:dyDescent="0.35">
      <c r="A75" s="10"/>
      <c r="B75" s="10"/>
      <c r="C75" s="17"/>
      <c r="D75" s="17"/>
      <c r="E75" s="15"/>
      <c r="F75" s="10"/>
      <c r="G75" s="10"/>
      <c r="H75" s="10"/>
      <c r="I75" s="10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15"/>
      <c r="X75" s="117"/>
      <c r="Y75" s="117"/>
      <c r="Z75" s="17"/>
      <c r="AA75" s="17"/>
      <c r="AB75" s="17"/>
      <c r="AC75" s="17"/>
      <c r="AD75" s="17"/>
      <c r="AE75" s="17"/>
      <c r="AF75" s="17"/>
      <c r="AG75" s="17"/>
      <c r="AH75" s="17"/>
      <c r="AI75" s="78"/>
      <c r="AJ75" s="17"/>
      <c r="AK75" s="17"/>
      <c r="AL75" s="17"/>
      <c r="AM75" s="17"/>
      <c r="AN75" s="17"/>
      <c r="AO75" s="17"/>
      <c r="AP75" s="17"/>
      <c r="AQ75" s="17"/>
      <c r="AR75" s="17"/>
      <c r="AS75" s="78"/>
      <c r="AT75" s="17"/>
      <c r="AU75" s="17"/>
      <c r="AV75" s="46"/>
      <c r="AW75" s="17"/>
      <c r="AX75" s="17"/>
      <c r="AY75" s="17"/>
      <c r="AZ75" s="17"/>
      <c r="BA75" s="17"/>
      <c r="BB75" s="17"/>
    </row>
    <row r="76" spans="1:54" x14ac:dyDescent="0.35">
      <c r="A76" s="10"/>
      <c r="B76" s="10"/>
      <c r="C76" s="17"/>
      <c r="D76" s="17"/>
      <c r="E76" s="15"/>
      <c r="F76" s="10"/>
      <c r="G76" s="10"/>
      <c r="H76" s="10"/>
      <c r="I76" s="10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15"/>
      <c r="X76" s="117"/>
      <c r="Y76" s="117"/>
      <c r="Z76" s="17"/>
      <c r="AA76" s="17"/>
      <c r="AB76" s="17"/>
      <c r="AC76" s="17"/>
      <c r="AD76" s="17"/>
      <c r="AE76" s="17"/>
      <c r="AF76" s="17"/>
      <c r="AG76" s="17"/>
      <c r="AH76" s="17"/>
      <c r="AI76" s="78"/>
      <c r="AJ76" s="17"/>
      <c r="AK76" s="17"/>
      <c r="AL76" s="17"/>
      <c r="AM76" s="17"/>
      <c r="AN76" s="17"/>
      <c r="AO76" s="17"/>
      <c r="AP76" s="17"/>
      <c r="AQ76" s="17"/>
      <c r="AR76" s="17"/>
      <c r="AS76" s="78"/>
      <c r="AT76" s="17"/>
      <c r="AU76" s="17"/>
      <c r="AV76" s="46"/>
      <c r="AW76" s="17"/>
      <c r="AX76" s="17"/>
      <c r="AY76" s="17"/>
      <c r="AZ76" s="17"/>
      <c r="BA76" s="17"/>
      <c r="BB76" s="17"/>
    </row>
    <row r="77" spans="1:54" x14ac:dyDescent="0.35">
      <c r="A77" s="10"/>
      <c r="B77" s="10"/>
      <c r="C77" s="17"/>
      <c r="D77" s="17"/>
      <c r="E77" s="15"/>
      <c r="F77" s="10"/>
      <c r="G77" s="10"/>
      <c r="H77" s="10"/>
      <c r="I77" s="10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15"/>
      <c r="X77" s="117"/>
      <c r="Y77" s="117"/>
      <c r="Z77" s="17"/>
      <c r="AA77" s="17"/>
      <c r="AB77" s="17"/>
      <c r="AC77" s="17"/>
      <c r="AD77" s="17"/>
      <c r="AE77" s="17"/>
      <c r="AF77" s="17"/>
      <c r="AG77" s="17"/>
      <c r="AH77" s="17"/>
      <c r="AI77" s="78"/>
      <c r="AJ77" s="17"/>
      <c r="AK77" s="17"/>
      <c r="AL77" s="17"/>
      <c r="AM77" s="17"/>
      <c r="AN77" s="17"/>
      <c r="AO77" s="17"/>
      <c r="AP77" s="17"/>
      <c r="AQ77" s="17"/>
      <c r="AR77" s="17"/>
      <c r="AS77" s="78"/>
      <c r="AT77" s="17"/>
      <c r="AU77" s="17"/>
      <c r="AV77" s="46"/>
      <c r="AW77" s="17"/>
      <c r="AX77" s="17"/>
      <c r="AY77" s="17"/>
      <c r="AZ77" s="17"/>
      <c r="BA77" s="17"/>
      <c r="BB77" s="17"/>
    </row>
    <row r="78" spans="1:54" x14ac:dyDescent="0.35">
      <c r="A78" s="10"/>
      <c r="B78" s="10"/>
      <c r="C78" s="17"/>
      <c r="D78" s="17"/>
      <c r="E78" s="15"/>
      <c r="F78" s="10"/>
      <c r="G78" s="10"/>
      <c r="H78" s="10"/>
      <c r="I78" s="10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15"/>
      <c r="X78" s="117"/>
      <c r="Y78" s="117"/>
      <c r="Z78" s="17"/>
      <c r="AA78" s="17"/>
      <c r="AB78" s="17"/>
      <c r="AC78" s="17"/>
      <c r="AD78" s="17"/>
      <c r="AE78" s="17"/>
      <c r="AF78" s="17"/>
      <c r="AG78" s="17"/>
      <c r="AH78" s="17"/>
      <c r="AI78" s="78"/>
      <c r="AJ78" s="17"/>
      <c r="AK78" s="17"/>
      <c r="AL78" s="17"/>
      <c r="AM78" s="17"/>
      <c r="AN78" s="17"/>
      <c r="AO78" s="17"/>
      <c r="AP78" s="17"/>
      <c r="AQ78" s="17"/>
      <c r="AR78" s="17"/>
      <c r="AS78" s="78"/>
      <c r="AT78" s="17"/>
      <c r="AU78" s="17"/>
      <c r="AV78" s="46"/>
      <c r="AW78" s="17"/>
      <c r="AX78" s="17"/>
      <c r="AY78" s="17"/>
      <c r="AZ78" s="17"/>
      <c r="BA78" s="17"/>
      <c r="BB78" s="17"/>
    </row>
  </sheetData>
  <autoFilter ref="A3:BA3" xr:uid="{67E1BDB7-2277-490D-9106-C9CFE26B9B97}">
    <sortState xmlns:xlrd2="http://schemas.microsoft.com/office/spreadsheetml/2017/richdata2" ref="A4:BA26">
      <sortCondition ref="AG3"/>
    </sortState>
  </autoFilter>
  <conditionalFormatting sqref="AM4:AM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G4:AG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W4:AW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AM4:AM24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AG4:AG24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AW4:AW24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CE589-D3C4-4B92-A7EF-B547D001C76A}">
  <dimension ref="A1:AK29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9.1796875" defaultRowHeight="14.5" outlineLevelCol="1" x14ac:dyDescent="0.35"/>
  <cols>
    <col min="1" max="1" width="40.54296875" style="27" customWidth="1"/>
    <col min="2" max="2" width="9.81640625" style="27" customWidth="1"/>
    <col min="3" max="3" width="27.453125" style="27" customWidth="1"/>
    <col min="4" max="11" width="9.81640625" style="27" bestFit="1" customWidth="1" outlineLevel="1"/>
    <col min="12" max="12" width="9.453125" style="27" customWidth="1" outlineLevel="1"/>
    <col min="13" max="15" width="9.81640625" style="27" bestFit="1" customWidth="1" outlineLevel="1"/>
    <col min="16" max="19" width="9.81640625" style="44" bestFit="1" customWidth="1"/>
    <col min="20" max="22" width="4.453125" style="44" bestFit="1" customWidth="1"/>
    <col min="23" max="23" width="4.1796875" style="44" customWidth="1"/>
    <col min="24" max="26" width="4.453125" style="44" bestFit="1" customWidth="1"/>
    <col min="27" max="27" width="3.453125" style="44" bestFit="1" customWidth="1"/>
    <col min="28" max="28" width="43.54296875" style="44" customWidth="1"/>
    <col min="29" max="32" width="6.453125" style="44" customWidth="1"/>
    <col min="33" max="33" width="44.81640625" style="44" customWidth="1"/>
    <col min="34" max="35" width="9.1796875" style="27" hidden="1" customWidth="1" outlineLevel="1"/>
    <col min="36" max="36" width="41.54296875" style="44" hidden="1" customWidth="1" outlineLevel="1"/>
    <col min="37" max="37" width="9.1796875" style="27" customWidth="1" collapsed="1"/>
    <col min="38" max="40" width="9.1796875" style="27" customWidth="1"/>
    <col min="41" max="16384" width="9.1796875" style="27"/>
  </cols>
  <sheetData>
    <row r="1" spans="1:36" x14ac:dyDescent="0.35">
      <c r="A1" s="27">
        <v>1</v>
      </c>
      <c r="B1" s="27">
        <v>2</v>
      </c>
      <c r="C1" s="27">
        <v>3</v>
      </c>
      <c r="D1" s="27">
        <v>4</v>
      </c>
      <c r="E1" s="27">
        <v>5</v>
      </c>
      <c r="F1" s="27">
        <v>6</v>
      </c>
      <c r="G1" s="27">
        <v>7</v>
      </c>
      <c r="H1" s="27">
        <v>8</v>
      </c>
      <c r="I1" s="27">
        <v>9</v>
      </c>
      <c r="J1" s="27">
        <v>10</v>
      </c>
      <c r="K1" s="27">
        <v>11</v>
      </c>
      <c r="L1" s="27">
        <v>12</v>
      </c>
      <c r="M1" s="27">
        <v>13</v>
      </c>
      <c r="N1" s="27">
        <v>14</v>
      </c>
      <c r="O1" s="27">
        <v>15</v>
      </c>
      <c r="P1" s="27">
        <v>16</v>
      </c>
      <c r="Q1" s="27">
        <v>17</v>
      </c>
      <c r="R1" s="27">
        <v>18</v>
      </c>
      <c r="S1" s="27">
        <v>19</v>
      </c>
      <c r="T1" s="27">
        <v>20</v>
      </c>
      <c r="U1" s="27">
        <v>21</v>
      </c>
      <c r="V1" s="27">
        <v>22</v>
      </c>
      <c r="W1" s="27">
        <v>23</v>
      </c>
      <c r="X1" s="27">
        <v>24</v>
      </c>
      <c r="Y1" s="27">
        <v>25</v>
      </c>
      <c r="Z1" s="27">
        <v>26</v>
      </c>
      <c r="AA1" s="27">
        <v>27</v>
      </c>
      <c r="AB1" s="27">
        <v>28</v>
      </c>
      <c r="AC1" s="27">
        <v>29</v>
      </c>
      <c r="AD1" s="27">
        <v>30</v>
      </c>
      <c r="AE1" s="27">
        <v>31</v>
      </c>
      <c r="AF1" s="27">
        <v>32</v>
      </c>
      <c r="AG1" s="27">
        <v>33</v>
      </c>
      <c r="AH1" s="27">
        <v>34</v>
      </c>
      <c r="AI1" s="27">
        <v>35</v>
      </c>
      <c r="AJ1" s="27">
        <v>36</v>
      </c>
    </row>
    <row r="2" spans="1:36" ht="15" customHeight="1" x14ac:dyDescent="0.35">
      <c r="A2" s="24"/>
      <c r="B2" s="25"/>
      <c r="C2" s="26"/>
      <c r="D2" s="166" t="s">
        <v>23</v>
      </c>
      <c r="E2" s="167"/>
      <c r="F2" s="167"/>
      <c r="G2" s="168"/>
      <c r="H2" s="166" t="s">
        <v>24</v>
      </c>
      <c r="I2" s="167"/>
      <c r="J2" s="167"/>
      <c r="K2" s="168"/>
      <c r="L2" s="166" t="s">
        <v>25</v>
      </c>
      <c r="M2" s="167"/>
      <c r="N2" s="167"/>
      <c r="O2" s="168"/>
      <c r="P2" s="166" t="s">
        <v>26</v>
      </c>
      <c r="Q2" s="167"/>
      <c r="R2" s="167"/>
      <c r="S2" s="168"/>
      <c r="T2" s="170" t="s">
        <v>14</v>
      </c>
      <c r="U2" s="167"/>
      <c r="V2" s="167"/>
      <c r="W2" s="167"/>
      <c r="X2" s="166" t="s">
        <v>15</v>
      </c>
      <c r="Y2" s="167"/>
      <c r="Z2" s="167"/>
      <c r="AA2" s="167"/>
      <c r="AB2" s="168"/>
      <c r="AC2" s="166" t="s">
        <v>16</v>
      </c>
      <c r="AD2" s="167"/>
      <c r="AE2" s="167"/>
      <c r="AF2" s="167"/>
      <c r="AG2" s="168"/>
      <c r="AH2" s="169" t="s">
        <v>27</v>
      </c>
      <c r="AI2" s="167"/>
      <c r="AJ2" s="141"/>
    </row>
    <row r="3" spans="1:36" ht="45" customHeight="1" x14ac:dyDescent="0.35">
      <c r="A3" s="28" t="s">
        <v>28</v>
      </c>
      <c r="B3" s="29" t="s">
        <v>17</v>
      </c>
      <c r="C3" s="30" t="s">
        <v>18</v>
      </c>
      <c r="D3" s="139" t="s">
        <v>19</v>
      </c>
      <c r="E3" s="140" t="s">
        <v>57</v>
      </c>
      <c r="F3" s="140" t="s">
        <v>58</v>
      </c>
      <c r="G3" s="141" t="s">
        <v>20</v>
      </c>
      <c r="H3" s="139" t="s">
        <v>19</v>
      </c>
      <c r="I3" s="140" t="s">
        <v>57</v>
      </c>
      <c r="J3" s="140" t="s">
        <v>58</v>
      </c>
      <c r="K3" s="141" t="s">
        <v>20</v>
      </c>
      <c r="L3" s="139" t="s">
        <v>19</v>
      </c>
      <c r="M3" s="140" t="s">
        <v>57</v>
      </c>
      <c r="N3" s="140" t="s">
        <v>58</v>
      </c>
      <c r="O3" s="141" t="s">
        <v>20</v>
      </c>
      <c r="P3" s="139" t="s">
        <v>19</v>
      </c>
      <c r="Q3" s="140" t="s">
        <v>57</v>
      </c>
      <c r="R3" s="140" t="s">
        <v>58</v>
      </c>
      <c r="S3" s="141" t="s">
        <v>29</v>
      </c>
      <c r="T3" s="139" t="s">
        <v>19</v>
      </c>
      <c r="U3" s="140" t="s">
        <v>57</v>
      </c>
      <c r="V3" s="140" t="s">
        <v>58</v>
      </c>
      <c r="W3" s="31" t="s">
        <v>20</v>
      </c>
      <c r="X3" s="139" t="s">
        <v>19</v>
      </c>
      <c r="Y3" s="140" t="s">
        <v>57</v>
      </c>
      <c r="Z3" s="140" t="s">
        <v>58</v>
      </c>
      <c r="AA3" s="32" t="s">
        <v>20</v>
      </c>
      <c r="AB3" s="141" t="s">
        <v>21</v>
      </c>
      <c r="AC3" s="139" t="s">
        <v>19</v>
      </c>
      <c r="AD3" s="140" t="s">
        <v>57</v>
      </c>
      <c r="AE3" s="140" t="s">
        <v>58</v>
      </c>
      <c r="AF3" s="32" t="s">
        <v>20</v>
      </c>
      <c r="AG3" s="141" t="s">
        <v>21</v>
      </c>
      <c r="AH3" s="142" t="s">
        <v>19</v>
      </c>
      <c r="AI3" s="143" t="s">
        <v>30</v>
      </c>
      <c r="AJ3" s="141" t="s">
        <v>21</v>
      </c>
    </row>
    <row r="4" spans="1:36" ht="15.75" customHeight="1" x14ac:dyDescent="0.35">
      <c r="A4" s="144" t="s">
        <v>59</v>
      </c>
      <c r="B4" s="145">
        <v>30</v>
      </c>
      <c r="C4" s="146" t="s">
        <v>60</v>
      </c>
      <c r="D4" s="33">
        <v>-4163.9316406250027</v>
      </c>
      <c r="E4" s="45">
        <v>25584.712449596769</v>
      </c>
      <c r="F4" s="45">
        <v>-14125.251822916671</v>
      </c>
      <c r="G4" s="34">
        <v>0</v>
      </c>
      <c r="H4" s="33">
        <v>41887.616746471773</v>
      </c>
      <c r="I4" s="45">
        <v>125873.3668094758</v>
      </c>
      <c r="J4" s="45">
        <v>141818.07482464379</v>
      </c>
      <c r="K4" s="34">
        <v>99481.598088582352</v>
      </c>
      <c r="L4" s="33">
        <v>46051.548387096773</v>
      </c>
      <c r="M4" s="45">
        <v>100288.654359879</v>
      </c>
      <c r="N4" s="45">
        <v>145838.71328125001</v>
      </c>
      <c r="O4" s="34">
        <v>99481.598088582352</v>
      </c>
      <c r="P4" s="33">
        <v>34863.627380371086</v>
      </c>
      <c r="Q4" s="45">
        <v>102563.983581543</v>
      </c>
      <c r="R4" s="45">
        <v>161017.18330383301</v>
      </c>
      <c r="S4" s="34">
        <v>99481.598088582352</v>
      </c>
      <c r="T4" s="45">
        <v>-3.583045099004281</v>
      </c>
      <c r="U4" s="45">
        <v>7.4835370730084136</v>
      </c>
      <c r="V4" s="45">
        <v>-2.6317536177979619</v>
      </c>
      <c r="W4" s="147">
        <v>0</v>
      </c>
      <c r="X4" s="148">
        <v>36.044112354805037</v>
      </c>
      <c r="Y4" s="149">
        <v>36.8180025035984</v>
      </c>
      <c r="Z4" s="45">
        <v>24.540261869404699</v>
      </c>
      <c r="AA4" s="150">
        <v>30</v>
      </c>
      <c r="AB4" s="77" t="s">
        <v>61</v>
      </c>
      <c r="AC4" s="151">
        <v>39.627157453809318</v>
      </c>
      <c r="AD4" s="151">
        <v>29.33446543058999</v>
      </c>
      <c r="AE4" s="45">
        <v>27.17201548720266</v>
      </c>
      <c r="AF4" s="150">
        <v>30</v>
      </c>
      <c r="AG4" s="152" t="s">
        <v>62</v>
      </c>
      <c r="AH4" s="153"/>
      <c r="AI4" s="154"/>
      <c r="AJ4" s="155"/>
    </row>
    <row r="5" spans="1:36" ht="15.75" customHeight="1" x14ac:dyDescent="0.35">
      <c r="A5" s="144" t="s">
        <v>63</v>
      </c>
      <c r="B5" s="145">
        <v>30</v>
      </c>
      <c r="C5" s="146" t="s">
        <v>64</v>
      </c>
      <c r="D5" s="33">
        <v>185819.05425347219</v>
      </c>
      <c r="E5" s="45">
        <v>54530.691532258053</v>
      </c>
      <c r="F5" s="45">
        <v>7574.5567708333256</v>
      </c>
      <c r="G5" s="34">
        <v>52969.425583733449</v>
      </c>
      <c r="H5" s="33">
        <v>257505.14236111109</v>
      </c>
      <c r="I5" s="45">
        <v>213845.1295362903</v>
      </c>
      <c r="J5" s="45">
        <v>149425.75217074779</v>
      </c>
      <c r="K5" s="34">
        <v>211877.7023349338</v>
      </c>
      <c r="L5" s="33">
        <v>71686.088107638891</v>
      </c>
      <c r="M5" s="45">
        <v>159314.4380040323</v>
      </c>
      <c r="N5" s="45">
        <v>173287.55312500001</v>
      </c>
      <c r="O5" s="34">
        <v>158908.27675120029</v>
      </c>
      <c r="P5" s="33">
        <v>87088.990051269531</v>
      </c>
      <c r="Q5" s="45">
        <v>273783.69171142578</v>
      </c>
      <c r="R5" s="45">
        <v>115852.14849090581</v>
      </c>
      <c r="S5" s="34">
        <v>158908.27675120029</v>
      </c>
      <c r="T5" s="45">
        <v>64.010061711846703</v>
      </c>
      <c r="U5" s="45">
        <v>5.9752307953098942</v>
      </c>
      <c r="V5" s="45">
        <v>1.961437108288393</v>
      </c>
      <c r="W5" s="147">
        <v>10</v>
      </c>
      <c r="X5" s="148">
        <v>88.70414350063669</v>
      </c>
      <c r="Y5" s="149">
        <v>23.432198777020801</v>
      </c>
      <c r="Z5" s="45">
        <v>46.834377847562507</v>
      </c>
      <c r="AA5" s="150">
        <v>40</v>
      </c>
      <c r="AB5" s="77" t="s">
        <v>65</v>
      </c>
      <c r="AC5" s="151">
        <v>24.69408178878998</v>
      </c>
      <c r="AD5" s="151">
        <v>17.4569679817109</v>
      </c>
      <c r="AE5" s="45">
        <v>44.872940739274121</v>
      </c>
      <c r="AF5" s="150">
        <v>30</v>
      </c>
      <c r="AG5" s="152" t="s">
        <v>62</v>
      </c>
      <c r="AH5" s="153"/>
      <c r="AI5" s="154"/>
      <c r="AJ5" s="155"/>
    </row>
    <row r="6" spans="1:36" ht="60" customHeight="1" x14ac:dyDescent="0.35">
      <c r="A6" s="144" t="s">
        <v>66</v>
      </c>
      <c r="B6" s="145">
        <v>21</v>
      </c>
      <c r="C6" s="146" t="s">
        <v>67</v>
      </c>
      <c r="D6" s="33">
        <v>-54113.787676411303</v>
      </c>
      <c r="E6" s="45">
        <v>-68603.316028225803</v>
      </c>
      <c r="F6" s="45">
        <v>-120543.76536458331</v>
      </c>
      <c r="G6" s="34">
        <v>86193.932454427078</v>
      </c>
      <c r="H6" s="33">
        <v>67959.44921875</v>
      </c>
      <c r="I6" s="45">
        <v>99588.843497983864</v>
      </c>
      <c r="J6" s="45">
        <v>104264.3392559004</v>
      </c>
      <c r="K6" s="34">
        <v>258581.79736328119</v>
      </c>
      <c r="L6" s="33">
        <v>122073.2368951613</v>
      </c>
      <c r="M6" s="45">
        <v>168192.1595262097</v>
      </c>
      <c r="N6" s="45">
        <v>224741.16770833329</v>
      </c>
      <c r="O6" s="34">
        <v>172387.86490885419</v>
      </c>
      <c r="P6" s="33">
        <v>146780.40542602539</v>
      </c>
      <c r="Q6" s="45">
        <v>168516.09631347659</v>
      </c>
      <c r="R6" s="45">
        <v>201867.09298706049</v>
      </c>
      <c r="S6" s="34">
        <v>172387.86490885419</v>
      </c>
      <c r="T6" s="45">
        <v>-11.06015224294028</v>
      </c>
      <c r="U6" s="45">
        <v>-12.213073563122791</v>
      </c>
      <c r="V6" s="45">
        <v>-17.914326240232231</v>
      </c>
      <c r="W6" s="147">
        <v>15</v>
      </c>
      <c r="X6" s="148">
        <v>13.8900248343435</v>
      </c>
      <c r="Y6" s="149">
        <v>17.729257740351461</v>
      </c>
      <c r="Z6" s="45">
        <v>15.48505020832131</v>
      </c>
      <c r="AA6" s="150">
        <v>45</v>
      </c>
      <c r="AB6" s="77" t="s">
        <v>68</v>
      </c>
      <c r="AC6" s="151">
        <v>24.950177077283779</v>
      </c>
      <c r="AD6" s="151">
        <v>29.942331303474241</v>
      </c>
      <c r="AE6" s="45">
        <v>33.399376448553546</v>
      </c>
      <c r="AF6" s="150">
        <v>30</v>
      </c>
      <c r="AG6" s="152" t="s">
        <v>69</v>
      </c>
      <c r="AH6" s="153"/>
      <c r="AI6" s="154"/>
      <c r="AJ6" s="155"/>
    </row>
    <row r="7" spans="1:36" ht="75" customHeight="1" x14ac:dyDescent="0.35">
      <c r="A7" s="144" t="s">
        <v>70</v>
      </c>
      <c r="B7" s="145">
        <v>30</v>
      </c>
      <c r="C7" s="146" t="s">
        <v>71</v>
      </c>
      <c r="D7" s="33">
        <v>-4702.887776692708</v>
      </c>
      <c r="E7" s="45">
        <v>-27655.670740927431</v>
      </c>
      <c r="F7" s="45">
        <v>-100252.2140625</v>
      </c>
      <c r="G7" s="34">
        <v>26250.726333957249</v>
      </c>
      <c r="H7" s="33">
        <v>36384.631311487283</v>
      </c>
      <c r="I7" s="45">
        <v>60061.547379032258</v>
      </c>
      <c r="J7" s="45">
        <v>247881.80295193629</v>
      </c>
      <c r="K7" s="34">
        <v>98440.223752339676</v>
      </c>
      <c r="L7" s="33">
        <v>41087.519088179994</v>
      </c>
      <c r="M7" s="45">
        <v>87717.218119959682</v>
      </c>
      <c r="N7" s="45">
        <v>313724.95468750002</v>
      </c>
      <c r="O7" s="34">
        <v>72189.497418382423</v>
      </c>
      <c r="P7" s="33">
        <v>33573.388145446777</v>
      </c>
      <c r="Q7" s="45">
        <v>107351.4625854492</v>
      </c>
      <c r="R7" s="45">
        <v>154395.82052612299</v>
      </c>
      <c r="S7" s="34">
        <v>98440.223752339676</v>
      </c>
      <c r="T7" s="45">
        <v>-4.2023352748779814</v>
      </c>
      <c r="U7" s="45">
        <v>-7.7285404618258013</v>
      </c>
      <c r="V7" s="45">
        <v>-19.479584431925311</v>
      </c>
      <c r="W7" s="147">
        <v>8</v>
      </c>
      <c r="X7" s="148">
        <v>32.512028116311903</v>
      </c>
      <c r="Y7" s="149">
        <v>16.784554005836121</v>
      </c>
      <c r="Z7" s="45">
        <v>41.478986911219152</v>
      </c>
      <c r="AA7" s="150">
        <v>30</v>
      </c>
      <c r="AB7" s="77" t="s">
        <v>61</v>
      </c>
      <c r="AC7" s="151">
        <v>36.714363391189877</v>
      </c>
      <c r="AD7" s="151">
        <v>24.513094467661919</v>
      </c>
      <c r="AE7" s="45">
        <v>60.958571343144463</v>
      </c>
      <c r="AF7" s="150">
        <v>22</v>
      </c>
      <c r="AG7" s="152" t="s">
        <v>72</v>
      </c>
      <c r="AH7" s="153"/>
      <c r="AI7" s="154"/>
      <c r="AJ7" s="155"/>
    </row>
    <row r="8" spans="1:36" ht="45" customHeight="1" x14ac:dyDescent="0.35">
      <c r="A8" s="144" t="s">
        <v>73</v>
      </c>
      <c r="B8" s="145">
        <v>15</v>
      </c>
      <c r="C8" s="146" t="s">
        <v>74</v>
      </c>
      <c r="D8" s="33">
        <v>73741.470237978036</v>
      </c>
      <c r="E8" s="45">
        <v>68680.162613407272</v>
      </c>
      <c r="F8" s="45">
        <v>66600.65296223959</v>
      </c>
      <c r="G8" s="34">
        <v>31807.122381846111</v>
      </c>
      <c r="H8" s="33">
        <v>88481.934853830637</v>
      </c>
      <c r="I8" s="45">
        <v>115565.8941532258</v>
      </c>
      <c r="J8" s="45">
        <v>113693.9603934146</v>
      </c>
      <c r="K8" s="34">
        <v>63614.244763692222</v>
      </c>
      <c r="L8" s="33">
        <v>14740.464615852599</v>
      </c>
      <c r="M8" s="45">
        <v>46885.731539818553</v>
      </c>
      <c r="N8" s="45">
        <v>46438.394694010407</v>
      </c>
      <c r="O8" s="34">
        <v>31807.122381846111</v>
      </c>
      <c r="P8" s="33">
        <v>22923.371147155762</v>
      </c>
      <c r="Q8" s="45">
        <v>78985.135223388672</v>
      </c>
      <c r="R8" s="45">
        <v>88934.227920532227</v>
      </c>
      <c r="S8" s="34">
        <v>63614.244763692222</v>
      </c>
      <c r="T8" s="45">
        <v>96.506054582370069</v>
      </c>
      <c r="U8" s="45">
        <v>26.08598279378651</v>
      </c>
      <c r="V8" s="45">
        <v>22.466261141351911</v>
      </c>
      <c r="W8" s="147">
        <v>15</v>
      </c>
      <c r="X8" s="148">
        <v>115.7970190586158</v>
      </c>
      <c r="Y8" s="149">
        <v>43.894041768635873</v>
      </c>
      <c r="Z8" s="45">
        <v>38.13122921264582</v>
      </c>
      <c r="AA8" s="150">
        <v>30</v>
      </c>
      <c r="AB8" s="77" t="s">
        <v>61</v>
      </c>
      <c r="AC8" s="151">
        <v>19.29096447624573</v>
      </c>
      <c r="AD8" s="151">
        <v>17.808058974849349</v>
      </c>
      <c r="AE8" s="45">
        <v>15.664968071293909</v>
      </c>
      <c r="AF8" s="150">
        <v>15</v>
      </c>
      <c r="AG8" s="152"/>
      <c r="AH8" s="153"/>
      <c r="AI8" s="154"/>
      <c r="AJ8" s="155"/>
    </row>
    <row r="9" spans="1:36" ht="45" customHeight="1" x14ac:dyDescent="0.35">
      <c r="A9" s="144" t="s">
        <v>75</v>
      </c>
      <c r="B9" s="145">
        <v>15</v>
      </c>
      <c r="C9" s="146" t="s">
        <v>76</v>
      </c>
      <c r="D9" s="33">
        <v>9736.8039314516063</v>
      </c>
      <c r="E9" s="45">
        <v>3719.123928931464</v>
      </c>
      <c r="F9" s="45">
        <v>22054.045963541659</v>
      </c>
      <c r="G9" s="34">
        <v>98033.241729736328</v>
      </c>
      <c r="H9" s="33">
        <v>108638.94947076611</v>
      </c>
      <c r="I9" s="45">
        <v>132323.92653729839</v>
      </c>
      <c r="J9" s="45">
        <v>0</v>
      </c>
      <c r="K9" s="34">
        <v>196066.48345947271</v>
      </c>
      <c r="L9" s="33">
        <v>98902.14553931453</v>
      </c>
      <c r="M9" s="45">
        <v>128604.8026083669</v>
      </c>
      <c r="N9" s="45">
        <v>35326.27057291667</v>
      </c>
      <c r="O9" s="34">
        <v>98033.241729736328</v>
      </c>
      <c r="P9" s="33">
        <v>298879.59536743158</v>
      </c>
      <c r="Q9" s="45">
        <v>140925.29052734381</v>
      </c>
      <c r="R9" s="45">
        <v>148394.56448364261</v>
      </c>
      <c r="S9" s="34">
        <v>196066.48345947271</v>
      </c>
      <c r="T9" s="45">
        <v>0.97733041154731914</v>
      </c>
      <c r="U9" s="45">
        <v>0.79172246124477752</v>
      </c>
      <c r="V9" s="45">
        <v>4.4585283915785201</v>
      </c>
      <c r="W9" s="147">
        <v>15</v>
      </c>
      <c r="X9" s="148">
        <v>10.904620237177051</v>
      </c>
      <c r="Y9" s="149">
        <v>28.16895236663505</v>
      </c>
      <c r="Z9" s="45">
        <v>11.600219334741871</v>
      </c>
      <c r="AA9" s="150">
        <v>30</v>
      </c>
      <c r="AB9" s="77" t="s">
        <v>61</v>
      </c>
      <c r="AC9" s="151">
        <v>9.9272898256297335</v>
      </c>
      <c r="AD9" s="151">
        <v>27.377229905390269</v>
      </c>
      <c r="AE9" s="45">
        <v>7.1416909431633506</v>
      </c>
      <c r="AF9" s="150">
        <v>15</v>
      </c>
      <c r="AG9" s="152" t="s">
        <v>77</v>
      </c>
      <c r="AH9" s="153"/>
      <c r="AI9" s="154"/>
      <c r="AJ9" s="155"/>
    </row>
    <row r="10" spans="1:36" ht="45" customHeight="1" x14ac:dyDescent="0.35">
      <c r="A10" s="144" t="s">
        <v>78</v>
      </c>
      <c r="B10" s="145">
        <v>30</v>
      </c>
      <c r="C10" s="146" t="s">
        <v>79</v>
      </c>
      <c r="D10" s="33">
        <v>5361.1523437499955</v>
      </c>
      <c r="E10" s="45">
        <v>-34402.409526209682</v>
      </c>
      <c r="F10" s="45">
        <v>25458.553938802081</v>
      </c>
      <c r="G10" s="34">
        <v>0</v>
      </c>
      <c r="H10" s="33">
        <v>53131.447405133928</v>
      </c>
      <c r="I10" s="45">
        <v>61259.064390120962</v>
      </c>
      <c r="J10" s="45">
        <v>50430.835970989661</v>
      </c>
      <c r="K10" s="34">
        <v>62193.464063008629</v>
      </c>
      <c r="L10" s="33">
        <v>47770.295061383928</v>
      </c>
      <c r="M10" s="45">
        <v>95661.473916330651</v>
      </c>
      <c r="N10" s="45">
        <v>35867.20556640625</v>
      </c>
      <c r="O10" s="34">
        <v>62193.464063008629</v>
      </c>
      <c r="P10" s="33">
        <v>82041.163177490234</v>
      </c>
      <c r="Q10" s="45">
        <v>45652.312133789063</v>
      </c>
      <c r="R10" s="45">
        <v>58886.916877746582</v>
      </c>
      <c r="S10" s="34">
        <v>62193.464063008629</v>
      </c>
      <c r="T10" s="45">
        <v>1.9604130912252631</v>
      </c>
      <c r="U10" s="45">
        <v>-22.60722924091316</v>
      </c>
      <c r="V10" s="45">
        <v>12.969886328905201</v>
      </c>
      <c r="W10" s="147">
        <v>0</v>
      </c>
      <c r="X10" s="148">
        <v>19.428581463498201</v>
      </c>
      <c r="Y10" s="149">
        <v>40.255834716932597</v>
      </c>
      <c r="Z10" s="45">
        <v>31.242470869645778</v>
      </c>
      <c r="AA10" s="150">
        <v>30</v>
      </c>
      <c r="AB10" s="77" t="s">
        <v>61</v>
      </c>
      <c r="AC10" s="151">
        <v>17.468168372272931</v>
      </c>
      <c r="AD10" s="151">
        <v>62.863063957845753</v>
      </c>
      <c r="AE10" s="45">
        <v>18.272584540740581</v>
      </c>
      <c r="AF10" s="150">
        <v>30</v>
      </c>
      <c r="AG10" s="152" t="s">
        <v>80</v>
      </c>
      <c r="AH10" s="153"/>
      <c r="AI10" s="154"/>
      <c r="AJ10" s="155"/>
    </row>
    <row r="11" spans="1:36" ht="45" customHeight="1" x14ac:dyDescent="0.35">
      <c r="A11" s="144" t="s">
        <v>81</v>
      </c>
      <c r="B11" s="145">
        <v>21</v>
      </c>
      <c r="C11" s="146" t="s">
        <v>82</v>
      </c>
      <c r="D11" s="33">
        <v>-22679.576171875</v>
      </c>
      <c r="E11" s="45">
        <v>-14069.742439516131</v>
      </c>
      <c r="F11" s="45">
        <v>-12004.66653645833</v>
      </c>
      <c r="G11" s="34">
        <v>18065.888837528229</v>
      </c>
      <c r="H11" s="33">
        <v>36424.301222278227</v>
      </c>
      <c r="I11" s="45">
        <v>42367.695753528227</v>
      </c>
      <c r="J11" s="45">
        <v>94100.591241065966</v>
      </c>
      <c r="K11" s="34">
        <v>60219.629458427429</v>
      </c>
      <c r="L11" s="33">
        <v>59103.877394153227</v>
      </c>
      <c r="M11" s="45">
        <v>56437.438193044363</v>
      </c>
      <c r="N11" s="45">
        <v>77673.009505208334</v>
      </c>
      <c r="O11" s="34">
        <v>42153.740620899203</v>
      </c>
      <c r="P11" s="33">
        <v>44893.957481384277</v>
      </c>
      <c r="Q11" s="45">
        <v>59230.398513793953</v>
      </c>
      <c r="R11" s="45">
        <v>76534.532380104065</v>
      </c>
      <c r="S11" s="34">
        <v>60219.629458427429</v>
      </c>
      <c r="T11" s="45">
        <v>-15.15543122787469</v>
      </c>
      <c r="U11" s="45">
        <v>-7.1262777860119293</v>
      </c>
      <c r="V11" s="45">
        <v>-4.7055882474741821</v>
      </c>
      <c r="W11" s="147">
        <v>9</v>
      </c>
      <c r="X11" s="148">
        <v>24.340225232347979</v>
      </c>
      <c r="Y11" s="149">
        <v>21.459097093696599</v>
      </c>
      <c r="Z11" s="45">
        <v>25.74067192673715</v>
      </c>
      <c r="AA11" s="150">
        <v>30</v>
      </c>
      <c r="AB11" s="77" t="s">
        <v>61</v>
      </c>
      <c r="AC11" s="151">
        <v>39.495656460222669</v>
      </c>
      <c r="AD11" s="151">
        <v>28.585374879708521</v>
      </c>
      <c r="AE11" s="45">
        <v>30.446260174211329</v>
      </c>
      <c r="AF11" s="150">
        <v>21</v>
      </c>
      <c r="AG11" s="152"/>
      <c r="AH11" s="153"/>
      <c r="AI11" s="154"/>
      <c r="AJ11" s="155"/>
    </row>
    <row r="12" spans="1:36" ht="60" customHeight="1" x14ac:dyDescent="0.35">
      <c r="A12" s="144" t="s">
        <v>83</v>
      </c>
      <c r="B12" s="145">
        <v>30</v>
      </c>
      <c r="C12" s="146" t="s">
        <v>84</v>
      </c>
      <c r="D12" s="33">
        <v>73400.182459677424</v>
      </c>
      <c r="E12" s="45">
        <v>31130.198336693549</v>
      </c>
      <c r="F12" s="45">
        <v>150458.21549479169</v>
      </c>
      <c r="G12" s="34">
        <v>0</v>
      </c>
      <c r="H12" s="33">
        <v>187208.72152217751</v>
      </c>
      <c r="I12" s="45">
        <v>316873.54183467739</v>
      </c>
      <c r="J12" s="45">
        <v>219495.60953635449</v>
      </c>
      <c r="K12" s="34">
        <v>150474.72652689609</v>
      </c>
      <c r="L12" s="33">
        <v>113808.5390625</v>
      </c>
      <c r="M12" s="45">
        <v>285743.34349798388</v>
      </c>
      <c r="N12" s="45">
        <v>66318.725651041663</v>
      </c>
      <c r="O12" s="34">
        <v>150474.72652689609</v>
      </c>
      <c r="P12" s="33">
        <v>116660.3061218262</v>
      </c>
      <c r="Q12" s="45">
        <v>201414.02288818359</v>
      </c>
      <c r="R12" s="45">
        <v>133349.85057067871</v>
      </c>
      <c r="S12" s="34">
        <v>150474.72652689609</v>
      </c>
      <c r="T12" s="45">
        <v>18.875361697498121</v>
      </c>
      <c r="U12" s="45">
        <v>4.636747415641814</v>
      </c>
      <c r="V12" s="45">
        <v>33.848905308306684</v>
      </c>
      <c r="W12" s="147">
        <v>0</v>
      </c>
      <c r="X12" s="148">
        <v>48.142010186398501</v>
      </c>
      <c r="Y12" s="149">
        <v>47.197340675320113</v>
      </c>
      <c r="Z12" s="45">
        <v>48.768770317654663</v>
      </c>
      <c r="AA12" s="150">
        <v>30</v>
      </c>
      <c r="AB12" s="77" t="s">
        <v>61</v>
      </c>
      <c r="AC12" s="151">
        <v>29.26664848890038</v>
      </c>
      <c r="AD12" s="151">
        <v>42.560593259678292</v>
      </c>
      <c r="AE12" s="45">
        <v>14.919865009347969</v>
      </c>
      <c r="AF12" s="150">
        <v>30</v>
      </c>
      <c r="AG12" s="152" t="s">
        <v>85</v>
      </c>
      <c r="AH12" s="153"/>
      <c r="AI12" s="154"/>
      <c r="AJ12" s="155"/>
    </row>
    <row r="13" spans="1:36" ht="45" customHeight="1" x14ac:dyDescent="0.35">
      <c r="A13" s="144" t="s">
        <v>86</v>
      </c>
      <c r="B13" s="145">
        <v>30</v>
      </c>
      <c r="C13" s="146" t="s">
        <v>87</v>
      </c>
      <c r="D13" s="33">
        <v>147098.02167338709</v>
      </c>
      <c r="E13" s="45">
        <v>231619.9107862903</v>
      </c>
      <c r="F13" s="45">
        <v>195006.42656250001</v>
      </c>
      <c r="G13" s="34">
        <v>67516.147876739502</v>
      </c>
      <c r="H13" s="33">
        <v>347867.60080645158</v>
      </c>
      <c r="I13" s="45">
        <v>453073.72681451612</v>
      </c>
      <c r="J13" s="45">
        <v>405842.2984943231</v>
      </c>
      <c r="K13" s="34">
        <v>270064.59150695801</v>
      </c>
      <c r="L13" s="33">
        <v>200769.57913306449</v>
      </c>
      <c r="M13" s="45">
        <v>221453.81602822579</v>
      </c>
      <c r="N13" s="45">
        <v>223783.00468750001</v>
      </c>
      <c r="O13" s="34">
        <v>202548.44363021851</v>
      </c>
      <c r="P13" s="33">
        <v>165863.56498718259</v>
      </c>
      <c r="Q13" s="45">
        <v>167805.93228149411</v>
      </c>
      <c r="R13" s="45">
        <v>273975.83362197882</v>
      </c>
      <c r="S13" s="34">
        <v>202548.44363021851</v>
      </c>
      <c r="T13" s="45">
        <v>26.605847104170412</v>
      </c>
      <c r="U13" s="45">
        <v>41.408532041241848</v>
      </c>
      <c r="V13" s="45">
        <v>21.352951899206079</v>
      </c>
      <c r="W13" s="147">
        <v>10</v>
      </c>
      <c r="X13" s="148">
        <v>62.919351968589417</v>
      </c>
      <c r="Y13" s="149">
        <v>80.99959053673129</v>
      </c>
      <c r="Z13" s="45">
        <v>45.856901944260102</v>
      </c>
      <c r="AA13" s="150">
        <v>40</v>
      </c>
      <c r="AB13" s="77" t="s">
        <v>88</v>
      </c>
      <c r="AC13" s="151">
        <v>36.313504864419023</v>
      </c>
      <c r="AD13" s="151">
        <v>39.591058495489442</v>
      </c>
      <c r="AE13" s="45">
        <v>24.50395004505403</v>
      </c>
      <c r="AF13" s="150">
        <v>30</v>
      </c>
      <c r="AG13" s="152" t="s">
        <v>89</v>
      </c>
      <c r="AH13" s="153"/>
      <c r="AI13" s="154"/>
      <c r="AJ13" s="155"/>
    </row>
    <row r="14" spans="1:36" ht="45" customHeight="1" x14ac:dyDescent="0.35">
      <c r="A14" s="144" t="s">
        <v>90</v>
      </c>
      <c r="B14" s="145">
        <v>15</v>
      </c>
      <c r="C14" s="146" t="s">
        <v>91</v>
      </c>
      <c r="D14" s="33">
        <v>414282.01031297247</v>
      </c>
      <c r="E14" s="45">
        <v>347863.80221459182</v>
      </c>
      <c r="F14" s="45">
        <v>269134.43444010417</v>
      </c>
      <c r="G14" s="34">
        <v>26356.425780487061</v>
      </c>
      <c r="H14" s="33">
        <v>418358.34879032261</v>
      </c>
      <c r="I14" s="45">
        <v>351377.21270161291</v>
      </c>
      <c r="J14" s="45">
        <v>249075.35538879299</v>
      </c>
      <c r="K14" s="34">
        <v>92247.490231704709</v>
      </c>
      <c r="L14" s="33">
        <v>4076.3384773500502</v>
      </c>
      <c r="M14" s="45">
        <v>3513.41048702117</v>
      </c>
      <c r="N14" s="45">
        <v>7640.3780598958347</v>
      </c>
      <c r="O14" s="34">
        <v>65891.064451217651</v>
      </c>
      <c r="P14" s="33">
        <v>26317.310983657841</v>
      </c>
      <c r="Q14" s="45">
        <v>71736.266738891602</v>
      </c>
      <c r="R14" s="45">
        <v>99619.615631103516</v>
      </c>
      <c r="S14" s="34">
        <v>65891.064451217651</v>
      </c>
      <c r="T14" s="45">
        <v>472.25418725746073</v>
      </c>
      <c r="U14" s="45">
        <v>145.476124432608</v>
      </c>
      <c r="V14" s="45">
        <v>81.048626638971172</v>
      </c>
      <c r="W14" s="147">
        <v>12</v>
      </c>
      <c r="X14" s="148">
        <v>476.90094445831761</v>
      </c>
      <c r="Y14" s="149">
        <v>146.94542747000031</v>
      </c>
      <c r="Z14" s="45">
        <v>83.349492189844767</v>
      </c>
      <c r="AA14" s="150">
        <v>42</v>
      </c>
      <c r="AB14" s="77" t="s">
        <v>92</v>
      </c>
      <c r="AC14" s="151">
        <v>4.6467572008568654</v>
      </c>
      <c r="AD14" s="151">
        <v>1.469303037392264</v>
      </c>
      <c r="AE14" s="45">
        <v>2.3008655508735969</v>
      </c>
      <c r="AF14" s="150">
        <v>30</v>
      </c>
      <c r="AG14" s="152" t="s">
        <v>93</v>
      </c>
      <c r="AH14" s="153"/>
      <c r="AI14" s="154"/>
      <c r="AJ14" s="155"/>
    </row>
    <row r="15" spans="1:36" ht="60" customHeight="1" x14ac:dyDescent="0.35">
      <c r="A15" s="144" t="s">
        <v>94</v>
      </c>
      <c r="B15" s="145">
        <v>15</v>
      </c>
      <c r="C15" s="146" t="s">
        <v>95</v>
      </c>
      <c r="D15" s="33">
        <v>588929.2683056246</v>
      </c>
      <c r="E15" s="45">
        <v>190228.98257347851</v>
      </c>
      <c r="F15" s="45">
        <v>65115.356339518228</v>
      </c>
      <c r="G15" s="34">
        <v>30357.135761102039</v>
      </c>
      <c r="H15" s="33">
        <v>589500.62197580631</v>
      </c>
      <c r="I15" s="45">
        <v>190809.83669354839</v>
      </c>
      <c r="J15" s="45">
        <v>32579.28305363152</v>
      </c>
      <c r="K15" s="34">
        <v>212499.95032771429</v>
      </c>
      <c r="L15" s="33">
        <v>571.35367018176669</v>
      </c>
      <c r="M15" s="45">
        <v>580.85412006993454</v>
      </c>
      <c r="N15" s="45">
        <v>1934.377970377604</v>
      </c>
      <c r="O15" s="34">
        <v>182142.81456661221</v>
      </c>
      <c r="P15" s="33">
        <v>288715.6877746582</v>
      </c>
      <c r="Q15" s="45">
        <v>148660.59374713901</v>
      </c>
      <c r="R15" s="45">
        <v>109052.16217803959</v>
      </c>
      <c r="S15" s="34">
        <v>182142.81456661221</v>
      </c>
      <c r="T15" s="45">
        <v>61.194728230211268</v>
      </c>
      <c r="U15" s="45">
        <v>38.388582564868067</v>
      </c>
      <c r="V15" s="45">
        <v>17.91308536364744</v>
      </c>
      <c r="W15" s="147">
        <v>5</v>
      </c>
      <c r="X15" s="148">
        <v>61.254096705258704</v>
      </c>
      <c r="Y15" s="149">
        <v>38.505800067925662</v>
      </c>
      <c r="Z15" s="45">
        <v>18.445228312052119</v>
      </c>
      <c r="AA15" s="150">
        <v>35</v>
      </c>
      <c r="AB15" s="77"/>
      <c r="AC15" s="151">
        <v>5.9368475047435587E-2</v>
      </c>
      <c r="AD15" s="151">
        <v>0.1172175030575875</v>
      </c>
      <c r="AE15" s="45">
        <v>0.53214294840468757</v>
      </c>
      <c r="AF15" s="150">
        <v>30</v>
      </c>
      <c r="AG15" s="152" t="s">
        <v>96</v>
      </c>
      <c r="AH15" s="153"/>
      <c r="AI15" s="154"/>
      <c r="AJ15" s="155"/>
    </row>
    <row r="16" spans="1:36" ht="45" customHeight="1" x14ac:dyDescent="0.35">
      <c r="A16" s="144" t="s">
        <v>97</v>
      </c>
      <c r="B16" s="145">
        <v>30</v>
      </c>
      <c r="C16" s="146" t="s">
        <v>98</v>
      </c>
      <c r="D16" s="33">
        <v>135735.80052923391</v>
      </c>
      <c r="E16" s="45">
        <v>4741.6619203628934</v>
      </c>
      <c r="F16" s="45">
        <v>-131386.17791341149</v>
      </c>
      <c r="G16" s="34">
        <v>-42931.436875915533</v>
      </c>
      <c r="H16" s="33">
        <v>142598.67552923391</v>
      </c>
      <c r="I16" s="45">
        <v>56781.220325100803</v>
      </c>
      <c r="J16" s="45">
        <v>6243.4476296841603</v>
      </c>
      <c r="K16" s="34">
        <v>100173.3527104696</v>
      </c>
      <c r="L16" s="33">
        <v>6862.8750000000009</v>
      </c>
      <c r="M16" s="45">
        <v>52039.558404737923</v>
      </c>
      <c r="N16" s="45">
        <v>206881.37864583329</v>
      </c>
      <c r="O16" s="34">
        <v>143104.7895863851</v>
      </c>
      <c r="P16" s="33">
        <v>152303.40341186521</v>
      </c>
      <c r="Q16" s="45">
        <v>78673.05290222168</v>
      </c>
      <c r="R16" s="45">
        <v>198337.91244506839</v>
      </c>
      <c r="S16" s="34">
        <v>143104.7895863851</v>
      </c>
      <c r="T16" s="45">
        <v>26.736592385037799</v>
      </c>
      <c r="U16" s="45">
        <v>1.808114117392662</v>
      </c>
      <c r="V16" s="45">
        <v>-19.87308068745558</v>
      </c>
      <c r="W16" s="147">
        <v>-9</v>
      </c>
      <c r="X16" s="148">
        <v>28.08840886049261</v>
      </c>
      <c r="Y16" s="149">
        <v>21.65209747065656</v>
      </c>
      <c r="Z16" s="45">
        <v>11.41917848207629</v>
      </c>
      <c r="AA16" s="150">
        <v>21</v>
      </c>
      <c r="AB16" s="77"/>
      <c r="AC16" s="151">
        <v>1.3518164754548121</v>
      </c>
      <c r="AD16" s="151">
        <v>19.843983353263901</v>
      </c>
      <c r="AE16" s="45">
        <v>31.292259169531871</v>
      </c>
      <c r="AF16" s="150">
        <v>30</v>
      </c>
      <c r="AG16" s="152" t="s">
        <v>99</v>
      </c>
      <c r="AH16" s="153"/>
      <c r="AI16" s="154"/>
      <c r="AJ16" s="155"/>
    </row>
    <row r="17" spans="1:36" ht="60" customHeight="1" x14ac:dyDescent="0.35">
      <c r="A17" s="144" t="s">
        <v>100</v>
      </c>
      <c r="B17" s="145">
        <v>30</v>
      </c>
      <c r="C17" s="146" t="s">
        <v>101</v>
      </c>
      <c r="D17" s="33">
        <v>67007.427734374971</v>
      </c>
      <c r="E17" s="45">
        <v>114254.5374558972</v>
      </c>
      <c r="F17" s="45">
        <v>-71961.370833333378</v>
      </c>
      <c r="G17" s="34">
        <v>64257.370548502608</v>
      </c>
      <c r="H17" s="33">
        <v>242863.26663306449</v>
      </c>
      <c r="I17" s="45">
        <v>167673.97580645161</v>
      </c>
      <c r="J17" s="45">
        <v>208146.044869431</v>
      </c>
      <c r="K17" s="34">
        <v>224900.7969197591</v>
      </c>
      <c r="L17" s="33">
        <v>175855.83889868949</v>
      </c>
      <c r="M17" s="45">
        <v>53419.438350554432</v>
      </c>
      <c r="N17" s="45">
        <v>206129.9510416667</v>
      </c>
      <c r="O17" s="34">
        <v>160643.4263712565</v>
      </c>
      <c r="P17" s="33">
        <v>192528.30140686041</v>
      </c>
      <c r="Q17" s="45">
        <v>76543.106262207031</v>
      </c>
      <c r="R17" s="45">
        <v>212858.87144470209</v>
      </c>
      <c r="S17" s="34">
        <v>160643.4263712565</v>
      </c>
      <c r="T17" s="45">
        <v>10.4411809450453</v>
      </c>
      <c r="U17" s="45">
        <v>44.780468040259059</v>
      </c>
      <c r="V17" s="45">
        <v>-10.142124264531009</v>
      </c>
      <c r="W17" s="147">
        <v>12</v>
      </c>
      <c r="X17" s="148">
        <v>37.843257047154921</v>
      </c>
      <c r="Y17" s="149">
        <v>65.717469800114529</v>
      </c>
      <c r="Z17" s="45">
        <v>18.909512105045881</v>
      </c>
      <c r="AA17" s="150">
        <v>42</v>
      </c>
      <c r="AB17" s="77"/>
      <c r="AC17" s="151">
        <v>27.402076102109621</v>
      </c>
      <c r="AD17" s="151">
        <v>20.93700175985547</v>
      </c>
      <c r="AE17" s="45">
        <v>29.05163636957689</v>
      </c>
      <c r="AF17" s="150">
        <v>30</v>
      </c>
      <c r="AG17" s="152" t="s">
        <v>102</v>
      </c>
      <c r="AH17" s="153"/>
      <c r="AI17" s="154"/>
      <c r="AJ17" s="155"/>
    </row>
    <row r="18" spans="1:36" ht="30" customHeight="1" x14ac:dyDescent="0.35">
      <c r="A18" s="144" t="s">
        <v>103</v>
      </c>
      <c r="B18" s="145">
        <v>30</v>
      </c>
      <c r="C18" s="146" t="s">
        <v>104</v>
      </c>
      <c r="D18" s="33">
        <v>56149.708165322583</v>
      </c>
      <c r="E18" s="45">
        <v>-128690.5317540322</v>
      </c>
      <c r="F18" s="45">
        <v>70927.316927083317</v>
      </c>
      <c r="G18" s="34">
        <v>0</v>
      </c>
      <c r="H18" s="33">
        <v>173895.48513104839</v>
      </c>
      <c r="I18" s="45">
        <v>276869.69254032261</v>
      </c>
      <c r="J18" s="45">
        <v>208337.9579516956</v>
      </c>
      <c r="K18" s="34">
        <v>212634.92477925619</v>
      </c>
      <c r="L18" s="33">
        <v>117745.7769657258</v>
      </c>
      <c r="M18" s="45">
        <v>405560.22429435479</v>
      </c>
      <c r="N18" s="45">
        <v>176636.33671875001</v>
      </c>
      <c r="O18" s="34">
        <v>212634.92477925619</v>
      </c>
      <c r="P18" s="33">
        <v>84461.200637817383</v>
      </c>
      <c r="Q18" s="45">
        <v>344990.78610229492</v>
      </c>
      <c r="R18" s="45">
        <v>208452.78759765619</v>
      </c>
      <c r="S18" s="34">
        <v>212634.92477925619</v>
      </c>
      <c r="T18" s="45">
        <v>19.94396518447606</v>
      </c>
      <c r="U18" s="45">
        <v>-11.190779893687379</v>
      </c>
      <c r="V18" s="45">
        <v>10.20768075272515</v>
      </c>
      <c r="W18" s="147">
        <v>0</v>
      </c>
      <c r="X18" s="148">
        <v>61.766402970071063</v>
      </c>
      <c r="Y18" s="149">
        <v>24.07626844198326</v>
      </c>
      <c r="Z18" s="45">
        <v>35.628737302904291</v>
      </c>
      <c r="AA18" s="150">
        <v>30</v>
      </c>
      <c r="AB18" s="77"/>
      <c r="AC18" s="151">
        <v>41.822437785595</v>
      </c>
      <c r="AD18" s="151">
        <v>35.267048335670637</v>
      </c>
      <c r="AE18" s="45">
        <v>25.421056550179141</v>
      </c>
      <c r="AF18" s="150">
        <v>30</v>
      </c>
      <c r="AG18" s="152"/>
      <c r="AH18" s="153"/>
      <c r="AI18" s="154"/>
      <c r="AJ18" s="155"/>
    </row>
    <row r="19" spans="1:36" ht="45" customHeight="1" x14ac:dyDescent="0.35">
      <c r="A19" s="144" t="s">
        <v>105</v>
      </c>
      <c r="B19" s="145">
        <v>0</v>
      </c>
      <c r="C19" s="146" t="s">
        <v>106</v>
      </c>
      <c r="D19" s="33">
        <v>171960.91232201361</v>
      </c>
      <c r="E19" s="45">
        <v>149344.13797883061</v>
      </c>
      <c r="F19" s="45">
        <v>318931.01542968763</v>
      </c>
      <c r="G19" s="34">
        <v>0</v>
      </c>
      <c r="H19" s="33">
        <v>171960.91232201361</v>
      </c>
      <c r="I19" s="45">
        <v>149344.13797883061</v>
      </c>
      <c r="J19" s="45">
        <v>681391.40072119201</v>
      </c>
      <c r="K19" s="34">
        <v>473659.28922526038</v>
      </c>
      <c r="L19" s="33">
        <v>0</v>
      </c>
      <c r="M19" s="45">
        <v>0</v>
      </c>
      <c r="N19" s="45">
        <v>0</v>
      </c>
      <c r="O19" s="34">
        <v>473659.28922526038</v>
      </c>
      <c r="P19" s="33">
        <v>662542.3777923584</v>
      </c>
      <c r="Q19" s="45">
        <v>582741.82318115234</v>
      </c>
      <c r="R19" s="45">
        <v>175693.66670227051</v>
      </c>
      <c r="S19" s="34">
        <v>473659.28922526038</v>
      </c>
      <c r="T19" s="45">
        <v>7.7864111679165546</v>
      </c>
      <c r="U19" s="45">
        <v>7.6883517900038481</v>
      </c>
      <c r="V19" s="45">
        <v>54.458027101821408</v>
      </c>
      <c r="W19" s="147">
        <v>0</v>
      </c>
      <c r="X19" s="148">
        <v>7.7864111679165546</v>
      </c>
      <c r="Y19" s="149">
        <v>7.6883517900038481</v>
      </c>
      <c r="Z19" s="45">
        <v>54.458027101821408</v>
      </c>
      <c r="AA19" s="150">
        <v>30</v>
      </c>
      <c r="AB19" s="77" t="s">
        <v>107</v>
      </c>
      <c r="AC19" s="151">
        <v>0</v>
      </c>
      <c r="AD19" s="151">
        <v>0</v>
      </c>
      <c r="AE19" s="45">
        <v>0</v>
      </c>
      <c r="AF19" s="150">
        <v>30</v>
      </c>
      <c r="AG19" s="152" t="s">
        <v>108</v>
      </c>
      <c r="AH19" s="153"/>
      <c r="AI19" s="154"/>
      <c r="AJ19" s="155"/>
    </row>
    <row r="20" spans="1:36" ht="45" customHeight="1" x14ac:dyDescent="0.35">
      <c r="A20" s="144" t="s">
        <v>109</v>
      </c>
      <c r="B20" s="145">
        <v>21</v>
      </c>
      <c r="C20" s="146" t="s">
        <v>110</v>
      </c>
      <c r="D20" s="33">
        <v>128620.1368447581</v>
      </c>
      <c r="E20" s="45">
        <v>141806.82636088709</v>
      </c>
      <c r="F20" s="45">
        <v>116792.75319010419</v>
      </c>
      <c r="G20" s="34">
        <v>16266.003509521481</v>
      </c>
      <c r="H20" s="33">
        <v>160583.41784274191</v>
      </c>
      <c r="I20" s="45">
        <v>156092.68069556449</v>
      </c>
      <c r="J20" s="45">
        <v>126366.77287933649</v>
      </c>
      <c r="K20" s="34">
        <v>56931.012283325203</v>
      </c>
      <c r="L20" s="33">
        <v>31963.280997983871</v>
      </c>
      <c r="M20" s="45">
        <v>14285.85433467742</v>
      </c>
      <c r="N20" s="45">
        <v>29069.423632812501</v>
      </c>
      <c r="O20" s="34">
        <v>40665.008773803711</v>
      </c>
      <c r="P20" s="33">
        <v>32286.806518554691</v>
      </c>
      <c r="Q20" s="45">
        <v>46456.581420898438</v>
      </c>
      <c r="R20" s="45">
        <v>43251.638381958008</v>
      </c>
      <c r="S20" s="34">
        <v>40665.008773803711</v>
      </c>
      <c r="T20" s="45">
        <v>119.5102433907567</v>
      </c>
      <c r="U20" s="45">
        <v>91.573780521716643</v>
      </c>
      <c r="V20" s="45">
        <v>81.009245586513856</v>
      </c>
      <c r="W20" s="147">
        <v>12</v>
      </c>
      <c r="X20" s="148">
        <v>149.20963250155199</v>
      </c>
      <c r="Y20" s="149">
        <v>100.7990746981738</v>
      </c>
      <c r="Z20" s="45">
        <v>101.1722438360358</v>
      </c>
      <c r="AA20" s="150">
        <v>42</v>
      </c>
      <c r="AB20" s="77" t="s">
        <v>111</v>
      </c>
      <c r="AC20" s="151">
        <v>29.699389110795249</v>
      </c>
      <c r="AD20" s="151">
        <v>9.225294176457167</v>
      </c>
      <c r="AE20" s="45">
        <v>20.16299824952193</v>
      </c>
      <c r="AF20" s="150">
        <v>30</v>
      </c>
      <c r="AG20" s="152" t="s">
        <v>112</v>
      </c>
      <c r="AH20" s="153"/>
      <c r="AI20" s="154"/>
      <c r="AJ20" s="155"/>
    </row>
    <row r="21" spans="1:36" ht="90" customHeight="1" x14ac:dyDescent="0.35">
      <c r="A21" s="144" t="s">
        <v>113</v>
      </c>
      <c r="B21" s="145">
        <v>0</v>
      </c>
      <c r="C21" s="146" t="s">
        <v>114</v>
      </c>
      <c r="D21" s="33">
        <v>62838.097656249993</v>
      </c>
      <c r="E21" s="45">
        <v>107349.18926411289</v>
      </c>
      <c r="F21" s="45">
        <v>148654.86249999999</v>
      </c>
      <c r="G21" s="34">
        <v>8677.9101593017585</v>
      </c>
      <c r="H21" s="33">
        <v>62838.097656249993</v>
      </c>
      <c r="I21" s="45">
        <v>107349.18926411289</v>
      </c>
      <c r="J21" s="45">
        <v>120976.3125768332</v>
      </c>
      <c r="K21" s="34">
        <v>30372.685557556149</v>
      </c>
      <c r="L21" s="33">
        <v>0</v>
      </c>
      <c r="M21" s="45">
        <v>0</v>
      </c>
      <c r="N21" s="45">
        <v>0</v>
      </c>
      <c r="O21" s="34">
        <v>21694.775398254391</v>
      </c>
      <c r="P21" s="33">
        <v>16797.888847351071</v>
      </c>
      <c r="Q21" s="45">
        <v>11612.686935424799</v>
      </c>
      <c r="R21" s="45">
        <v>36673.750411987297</v>
      </c>
      <c r="S21" s="34">
        <v>21694.775398254391</v>
      </c>
      <c r="T21" s="45">
        <v>112.2249912961399</v>
      </c>
      <c r="U21" s="45">
        <v>277.3239040914159</v>
      </c>
      <c r="V21" s="45">
        <v>121.6032127857396</v>
      </c>
      <c r="W21" s="147">
        <v>12</v>
      </c>
      <c r="X21" s="148">
        <v>112.2249912961399</v>
      </c>
      <c r="Y21" s="149">
        <v>277.3239040914159</v>
      </c>
      <c r="Z21" s="45">
        <v>121.6032127857396</v>
      </c>
      <c r="AA21" s="150">
        <v>42</v>
      </c>
      <c r="AB21" s="77" t="s">
        <v>115</v>
      </c>
      <c r="AC21" s="151">
        <v>0</v>
      </c>
      <c r="AD21" s="151">
        <v>0</v>
      </c>
      <c r="AE21" s="45">
        <v>0</v>
      </c>
      <c r="AF21" s="150">
        <v>30</v>
      </c>
      <c r="AG21" s="152" t="s">
        <v>108</v>
      </c>
      <c r="AH21" s="153"/>
      <c r="AI21" s="154"/>
      <c r="AJ21" s="155"/>
    </row>
    <row r="22" spans="1:36" ht="45" customHeight="1" x14ac:dyDescent="0.35">
      <c r="A22" s="144" t="s">
        <v>116</v>
      </c>
      <c r="B22" s="145">
        <v>7</v>
      </c>
      <c r="C22" s="146" t="s">
        <v>117</v>
      </c>
      <c r="D22" s="33">
        <v>63234.746207101001</v>
      </c>
      <c r="E22" s="45">
        <v>61146.287172379038</v>
      </c>
      <c r="F22" s="45">
        <v>21069.95201009114</v>
      </c>
      <c r="G22" s="34">
        <v>7635.0528462727862</v>
      </c>
      <c r="H22" s="33">
        <v>71273.98297991071</v>
      </c>
      <c r="I22" s="45">
        <v>61146.287172379038</v>
      </c>
      <c r="J22" s="45">
        <v>17719.670093917939</v>
      </c>
      <c r="K22" s="34">
        <v>26722.68496195475</v>
      </c>
      <c r="L22" s="33">
        <v>8039.2367728097106</v>
      </c>
      <c r="M22" s="45">
        <v>0</v>
      </c>
      <c r="N22" s="45">
        <v>386.40729980468763</v>
      </c>
      <c r="O22" s="34">
        <v>19087.632115681961</v>
      </c>
      <c r="P22" s="33">
        <v>6902.4768676757813</v>
      </c>
      <c r="Q22" s="45">
        <v>49183.578491210938</v>
      </c>
      <c r="R22" s="45">
        <v>1176.8409881591799</v>
      </c>
      <c r="S22" s="34">
        <v>19087.632115681961</v>
      </c>
      <c r="T22" s="45">
        <v>274.83502264192401</v>
      </c>
      <c r="U22" s="45">
        <v>37.296770008289947</v>
      </c>
      <c r="V22" s="45">
        <v>537.11467110902197</v>
      </c>
      <c r="W22" s="147">
        <v>12</v>
      </c>
      <c r="X22" s="148">
        <v>309.77568348118308</v>
      </c>
      <c r="Y22" s="149">
        <v>37.296770008289947</v>
      </c>
      <c r="Z22" s="45">
        <v>546.9649559909866</v>
      </c>
      <c r="AA22" s="150">
        <v>42</v>
      </c>
      <c r="AB22" s="77" t="s">
        <v>118</v>
      </c>
      <c r="AC22" s="151">
        <v>34.940660839259152</v>
      </c>
      <c r="AD22" s="151">
        <v>0</v>
      </c>
      <c r="AE22" s="45">
        <v>9.8502848819645816</v>
      </c>
      <c r="AF22" s="150">
        <v>30</v>
      </c>
      <c r="AG22" s="152" t="s">
        <v>119</v>
      </c>
      <c r="AH22" s="153"/>
      <c r="AI22" s="154"/>
      <c r="AJ22" s="155"/>
    </row>
    <row r="23" spans="1:36" ht="30" customHeight="1" x14ac:dyDescent="0.35">
      <c r="A23" s="144" t="s">
        <v>120</v>
      </c>
      <c r="B23" s="145">
        <v>30</v>
      </c>
      <c r="C23" s="146" t="s">
        <v>121</v>
      </c>
      <c r="D23" s="33">
        <v>88264.466418850832</v>
      </c>
      <c r="E23" s="45">
        <v>74525.594254032258</v>
      </c>
      <c r="F23" s="45">
        <v>52608.116471354173</v>
      </c>
      <c r="G23" s="34">
        <v>7598.9478598700634</v>
      </c>
      <c r="H23" s="33">
        <v>126815.49294354839</v>
      </c>
      <c r="I23" s="45">
        <v>98127.167590725803</v>
      </c>
      <c r="J23" s="45">
        <v>80033.484618864561</v>
      </c>
      <c r="K23" s="34">
        <v>53192.635019090441</v>
      </c>
      <c r="L23" s="33">
        <v>38551.026524697583</v>
      </c>
      <c r="M23" s="45">
        <v>23601.573336693549</v>
      </c>
      <c r="N23" s="45">
        <v>30599.8017578125</v>
      </c>
      <c r="O23" s="34">
        <v>45593.687159220382</v>
      </c>
      <c r="P23" s="33">
        <v>51423.068359375</v>
      </c>
      <c r="Q23" s="45">
        <v>45498.322448730469</v>
      </c>
      <c r="R23" s="45">
        <v>39859.670669555657</v>
      </c>
      <c r="S23" s="34">
        <v>45593.687159220382</v>
      </c>
      <c r="T23" s="45">
        <v>51.493115386662389</v>
      </c>
      <c r="U23" s="45">
        <v>49.139566192585022</v>
      </c>
      <c r="V23" s="45">
        <v>39.59499583487699</v>
      </c>
      <c r="W23" s="147">
        <v>5</v>
      </c>
      <c r="X23" s="148">
        <v>73.983620769546235</v>
      </c>
      <c r="Y23" s="149">
        <v>64.701616879149682</v>
      </c>
      <c r="Z23" s="45">
        <v>62.625644039291977</v>
      </c>
      <c r="AA23" s="150">
        <v>35</v>
      </c>
      <c r="AB23" s="77" t="s">
        <v>122</v>
      </c>
      <c r="AC23" s="151">
        <v>22.49050538288385</v>
      </c>
      <c r="AD23" s="151">
        <v>15.56205068656466</v>
      </c>
      <c r="AE23" s="45">
        <v>23.030648204414991</v>
      </c>
      <c r="AF23" s="150">
        <v>30</v>
      </c>
      <c r="AG23" s="152" t="s">
        <v>123</v>
      </c>
      <c r="AH23" s="153"/>
      <c r="AI23" s="154"/>
      <c r="AJ23" s="155"/>
    </row>
    <row r="24" spans="1:36" ht="30" customHeight="1" x14ac:dyDescent="0.35">
      <c r="A24" s="144" t="s">
        <v>124</v>
      </c>
      <c r="B24" s="145">
        <v>30</v>
      </c>
      <c r="C24" s="146" t="s">
        <v>125</v>
      </c>
      <c r="D24" s="33">
        <v>-21455.753024193578</v>
      </c>
      <c r="E24" s="45">
        <v>281497.31955645169</v>
      </c>
      <c r="F24" s="45">
        <v>208235.11796875001</v>
      </c>
      <c r="G24" s="34">
        <v>71278.906969706222</v>
      </c>
      <c r="H24" s="33">
        <v>746681.53125000012</v>
      </c>
      <c r="I24" s="45">
        <v>738200.53326612909</v>
      </c>
      <c r="J24" s="45">
        <v>407240.14976324461</v>
      </c>
      <c r="K24" s="34">
        <v>498952.34878794348</v>
      </c>
      <c r="L24" s="33">
        <v>768137.28427419369</v>
      </c>
      <c r="M24" s="45">
        <v>456703.21370967739</v>
      </c>
      <c r="N24" s="45">
        <v>283798.28098958341</v>
      </c>
      <c r="O24" s="34">
        <v>427673.4418182373</v>
      </c>
      <c r="P24" s="33">
        <v>532351.4008026123</v>
      </c>
      <c r="Q24" s="45">
        <v>542390.68737792969</v>
      </c>
      <c r="R24" s="45">
        <v>208278.23727416989</v>
      </c>
      <c r="S24" s="34">
        <v>427673.4418182373</v>
      </c>
      <c r="T24" s="45">
        <v>-1.2091122325504531</v>
      </c>
      <c r="U24" s="45">
        <v>15.56980933341368</v>
      </c>
      <c r="V24" s="45">
        <v>29.99378917749868</v>
      </c>
      <c r="W24" s="147">
        <v>5</v>
      </c>
      <c r="X24" s="148">
        <v>42.078307493372677</v>
      </c>
      <c r="Y24" s="149">
        <v>40.830376541020627</v>
      </c>
      <c r="Z24" s="45">
        <v>70.871552217523103</v>
      </c>
      <c r="AA24" s="150">
        <v>35</v>
      </c>
      <c r="AB24" s="152" t="s">
        <v>126</v>
      </c>
      <c r="AC24" s="151">
        <v>43.287419725923129</v>
      </c>
      <c r="AD24" s="151">
        <v>25.26056720760695</v>
      </c>
      <c r="AE24" s="45">
        <v>40.877763040024433</v>
      </c>
      <c r="AF24" s="150">
        <v>30</v>
      </c>
      <c r="AG24" s="152"/>
      <c r="AH24" s="153"/>
      <c r="AI24" s="154"/>
      <c r="AJ24" s="155"/>
    </row>
    <row r="25" spans="1:36" ht="15.75" customHeight="1" thickBot="1" x14ac:dyDescent="0.4">
      <c r="A25" s="156" t="s">
        <v>22</v>
      </c>
      <c r="B25" s="156"/>
      <c r="C25" s="146"/>
      <c r="D25" s="35">
        <v>2165063.3231064212</v>
      </c>
      <c r="E25" s="35">
        <v>1614601.46790929</v>
      </c>
      <c r="F25" s="36">
        <v>1288347.9304361979</v>
      </c>
      <c r="G25" s="37">
        <v>570332.80175681645</v>
      </c>
      <c r="H25" s="35">
        <v>4132859.6279723989</v>
      </c>
      <c r="I25" s="36">
        <v>3974604.6707409271</v>
      </c>
      <c r="J25" s="36">
        <v>3665063.144386</v>
      </c>
      <c r="K25" s="37">
        <v>3453301.6321216272</v>
      </c>
      <c r="L25" s="35">
        <v>1967796.304865978</v>
      </c>
      <c r="M25" s="36">
        <v>2360003.2028316371</v>
      </c>
      <c r="N25" s="36">
        <v>2286075.3355957032</v>
      </c>
      <c r="O25" s="37">
        <v>2882968.8303648098</v>
      </c>
      <c r="P25" s="38">
        <v>3080198.2926883702</v>
      </c>
      <c r="Q25" s="39">
        <v>3344715.8113679891</v>
      </c>
      <c r="R25" s="39">
        <v>2746463.3248872762</v>
      </c>
      <c r="S25" s="40">
        <v>3057125.8096478782</v>
      </c>
      <c r="T25" s="39">
        <v>21.086921529491271</v>
      </c>
      <c r="U25" s="39">
        <v>14.481961030186159</v>
      </c>
      <c r="V25" s="39">
        <v>14.072803216723189</v>
      </c>
      <c r="W25" s="41">
        <v>5.5967549646493726</v>
      </c>
      <c r="X25" s="38">
        <v>40.252534758389949</v>
      </c>
      <c r="Y25" s="39">
        <v>35.649707433128498</v>
      </c>
      <c r="Z25" s="39">
        <v>40.0339932943007</v>
      </c>
      <c r="AA25" s="41">
        <v>33.887728348209983</v>
      </c>
      <c r="AB25" s="40"/>
      <c r="AC25" s="38">
        <v>19.165613228898671</v>
      </c>
      <c r="AD25" s="39">
        <v>21.167746402942338</v>
      </c>
      <c r="AE25" s="39">
        <v>24.971118109026978</v>
      </c>
      <c r="AF25" s="41">
        <v>28.290973383560608</v>
      </c>
      <c r="AG25" s="40"/>
      <c r="AH25" s="42" t="e">
        <v>#REF!</v>
      </c>
      <c r="AI25" s="43" t="e">
        <v>#REF!</v>
      </c>
      <c r="AJ25" s="37"/>
    </row>
    <row r="26" spans="1:36" ht="15.75" customHeight="1" thickTop="1" x14ac:dyDescent="0.35">
      <c r="A26" s="157"/>
      <c r="B26" s="157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158"/>
      <c r="Q26" s="158"/>
      <c r="R26" s="158"/>
      <c r="S26" s="158"/>
      <c r="T26" s="158"/>
      <c r="U26" s="158"/>
      <c r="V26" s="158"/>
      <c r="W26" s="159"/>
      <c r="X26" s="158"/>
      <c r="Y26" s="158"/>
      <c r="Z26" s="158"/>
      <c r="AA26" s="159"/>
      <c r="AB26" s="158"/>
      <c r="AC26" s="158"/>
      <c r="AD26" s="158"/>
      <c r="AE26" s="158"/>
      <c r="AF26" s="159"/>
      <c r="AG26" s="158"/>
      <c r="AH26" s="160"/>
      <c r="AI26" s="160"/>
      <c r="AJ26" s="45"/>
    </row>
    <row r="28" spans="1:36" x14ac:dyDescent="0.35">
      <c r="F28" s="45"/>
      <c r="R28" s="45"/>
      <c r="X28" s="45"/>
      <c r="Y28" s="45"/>
      <c r="Z28" s="45"/>
      <c r="AA28" s="45"/>
      <c r="AB28" s="45"/>
      <c r="AC28" s="45"/>
      <c r="AD28" s="45"/>
      <c r="AG28" s="45"/>
      <c r="AJ28" s="45"/>
    </row>
    <row r="29" spans="1:36" x14ac:dyDescent="0.35">
      <c r="R29" s="27"/>
      <c r="Z29" s="45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5429687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48</v>
      </c>
      <c r="G1" s="61" t="s">
        <v>39</v>
      </c>
      <c r="H1" s="2"/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108" t="s">
        <v>55</v>
      </c>
      <c r="F2" s="111" t="s">
        <v>56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0">
        <f t="shared" si="0"/>
        <v>43738</v>
      </c>
      <c r="AK2" s="60">
        <f>AJ2+1</f>
        <v>43739</v>
      </c>
      <c r="AL2" s="60">
        <f t="shared" ref="AL2:CT2" si="1">AK2+1</f>
        <v>43740</v>
      </c>
      <c r="AM2" s="60">
        <f t="shared" si="1"/>
        <v>43741</v>
      </c>
      <c r="AN2" s="60">
        <f t="shared" si="1"/>
        <v>43742</v>
      </c>
      <c r="AO2" s="60">
        <f t="shared" si="1"/>
        <v>43743</v>
      </c>
      <c r="AP2" s="60">
        <f t="shared" si="1"/>
        <v>43744</v>
      </c>
      <c r="AQ2" s="60">
        <f t="shared" si="1"/>
        <v>43745</v>
      </c>
      <c r="AR2" s="60">
        <f t="shared" si="1"/>
        <v>43746</v>
      </c>
      <c r="AS2" s="60">
        <f t="shared" si="1"/>
        <v>43747</v>
      </c>
      <c r="AT2" s="60">
        <f t="shared" si="1"/>
        <v>43748</v>
      </c>
      <c r="AU2" s="60">
        <f t="shared" si="1"/>
        <v>43749</v>
      </c>
      <c r="AV2" s="60">
        <f t="shared" si="1"/>
        <v>43750</v>
      </c>
      <c r="AW2" s="60">
        <f t="shared" si="1"/>
        <v>43751</v>
      </c>
      <c r="AX2" s="60">
        <f t="shared" si="1"/>
        <v>43752</v>
      </c>
      <c r="AY2" s="60">
        <f t="shared" si="1"/>
        <v>43753</v>
      </c>
      <c r="AZ2" s="60">
        <f t="shared" si="1"/>
        <v>43754</v>
      </c>
      <c r="BA2" s="60">
        <f t="shared" si="1"/>
        <v>43755</v>
      </c>
      <c r="BB2" s="60">
        <f t="shared" si="1"/>
        <v>43756</v>
      </c>
      <c r="BC2" s="60">
        <f t="shared" si="1"/>
        <v>43757</v>
      </c>
      <c r="BD2" s="60">
        <f t="shared" si="1"/>
        <v>43758</v>
      </c>
      <c r="BE2" s="60">
        <f t="shared" si="1"/>
        <v>43759</v>
      </c>
      <c r="BF2" s="60">
        <f t="shared" si="1"/>
        <v>43760</v>
      </c>
      <c r="BG2" s="60">
        <f t="shared" si="1"/>
        <v>43761</v>
      </c>
      <c r="BH2" s="60">
        <f t="shared" si="1"/>
        <v>43762</v>
      </c>
      <c r="BI2" s="60">
        <f t="shared" si="1"/>
        <v>43763</v>
      </c>
      <c r="BJ2" s="60">
        <f t="shared" si="1"/>
        <v>43764</v>
      </c>
      <c r="BK2" s="60">
        <f t="shared" si="1"/>
        <v>43765</v>
      </c>
      <c r="BL2" s="60">
        <f t="shared" si="1"/>
        <v>43766</v>
      </c>
      <c r="BM2" s="60">
        <f t="shared" si="1"/>
        <v>43767</v>
      </c>
      <c r="BN2" s="60">
        <f t="shared" si="1"/>
        <v>43768</v>
      </c>
      <c r="BO2" s="60">
        <f t="shared" si="1"/>
        <v>43769</v>
      </c>
      <c r="BP2" s="60">
        <f t="shared" si="1"/>
        <v>43770</v>
      </c>
      <c r="BQ2" s="60">
        <f t="shared" si="1"/>
        <v>43771</v>
      </c>
      <c r="BR2" s="60">
        <f t="shared" si="1"/>
        <v>43772</v>
      </c>
      <c r="BS2" s="60">
        <f t="shared" si="1"/>
        <v>43773</v>
      </c>
      <c r="BT2" s="60">
        <f t="shared" si="1"/>
        <v>43774</v>
      </c>
      <c r="BU2" s="60">
        <f t="shared" si="1"/>
        <v>43775</v>
      </c>
      <c r="BV2" s="60">
        <f t="shared" si="1"/>
        <v>43776</v>
      </c>
      <c r="BW2" s="60">
        <f t="shared" si="1"/>
        <v>43777</v>
      </c>
      <c r="BX2" s="60">
        <f t="shared" si="1"/>
        <v>43778</v>
      </c>
      <c r="BY2" s="60">
        <f t="shared" si="1"/>
        <v>43779</v>
      </c>
      <c r="BZ2" s="60">
        <f t="shared" si="1"/>
        <v>43780</v>
      </c>
      <c r="CA2" s="60">
        <f t="shared" si="1"/>
        <v>43781</v>
      </c>
      <c r="CB2" s="60">
        <f t="shared" si="1"/>
        <v>43782</v>
      </c>
      <c r="CC2" s="60">
        <f t="shared" si="1"/>
        <v>43783</v>
      </c>
      <c r="CD2" s="60">
        <f t="shared" si="1"/>
        <v>43784</v>
      </c>
      <c r="CE2" s="60">
        <f t="shared" si="1"/>
        <v>43785</v>
      </c>
      <c r="CF2" s="60">
        <f t="shared" si="1"/>
        <v>43786</v>
      </c>
      <c r="CG2" s="60">
        <f t="shared" si="1"/>
        <v>43787</v>
      </c>
      <c r="CH2" s="60">
        <f t="shared" si="1"/>
        <v>43788</v>
      </c>
      <c r="CI2" s="60">
        <f t="shared" si="1"/>
        <v>43789</v>
      </c>
      <c r="CJ2" s="60">
        <f t="shared" si="1"/>
        <v>43790</v>
      </c>
      <c r="CK2" s="60">
        <f t="shared" si="1"/>
        <v>43791</v>
      </c>
      <c r="CL2" s="60">
        <f t="shared" si="1"/>
        <v>43792</v>
      </c>
      <c r="CM2" s="60">
        <f t="shared" si="1"/>
        <v>43793</v>
      </c>
      <c r="CN2" s="60">
        <f t="shared" si="1"/>
        <v>43794</v>
      </c>
      <c r="CO2" s="60">
        <f t="shared" si="1"/>
        <v>43795</v>
      </c>
      <c r="CP2" s="60">
        <f t="shared" si="1"/>
        <v>43796</v>
      </c>
      <c r="CQ2" s="60">
        <f t="shared" si="1"/>
        <v>43797</v>
      </c>
      <c r="CR2" s="60">
        <f t="shared" si="1"/>
        <v>43798</v>
      </c>
      <c r="CS2" s="60">
        <f t="shared" si="1"/>
        <v>43799</v>
      </c>
      <c r="CT2" s="60">
        <f t="shared" si="1"/>
        <v>43800</v>
      </c>
      <c r="CU2" s="60">
        <f t="shared" ref="CU2" si="2">CT2+1</f>
        <v>43801</v>
      </c>
      <c r="CV2" s="60">
        <f t="shared" ref="CV2" si="3">CU2+1</f>
        <v>43802</v>
      </c>
      <c r="CW2" s="60">
        <f t="shared" ref="CW2" si="4">CV2+1</f>
        <v>43803</v>
      </c>
      <c r="CX2" s="60">
        <f t="shared" ref="CX2" si="5">CW2+1</f>
        <v>43804</v>
      </c>
      <c r="CY2" s="60">
        <f t="shared" ref="CY2" si="6">CX2+1</f>
        <v>43805</v>
      </c>
      <c r="CZ2" s="60">
        <f t="shared" ref="CZ2" si="7">CY2+1</f>
        <v>43806</v>
      </c>
      <c r="DA2" s="60">
        <f t="shared" ref="DA2" si="8">CZ2+1</f>
        <v>43807</v>
      </c>
      <c r="DB2" s="60">
        <f t="shared" ref="DB2" si="9">DA2+1</f>
        <v>43808</v>
      </c>
      <c r="DC2" s="60">
        <f t="shared" ref="DC2" si="10">DB2+1</f>
        <v>43809</v>
      </c>
      <c r="DD2" s="60">
        <f t="shared" ref="DD2" si="11">DC2+1</f>
        <v>43810</v>
      </c>
      <c r="DE2" s="60">
        <f t="shared" ref="DE2" si="12">DD2+1</f>
        <v>43811</v>
      </c>
      <c r="DF2" s="60">
        <f t="shared" ref="DF2" si="13">DE2+1</f>
        <v>43812</v>
      </c>
      <c r="DG2" s="60">
        <f t="shared" ref="DG2" si="14">DF2+1</f>
        <v>43813</v>
      </c>
      <c r="DH2" s="60">
        <f t="shared" ref="DH2" si="15">DG2+1</f>
        <v>43814</v>
      </c>
      <c r="DI2" s="60">
        <f t="shared" ref="DI2" si="16">DH2+1</f>
        <v>43815</v>
      </c>
      <c r="DJ2" s="60">
        <f t="shared" ref="DJ2" si="17">DI2+1</f>
        <v>43816</v>
      </c>
      <c r="DK2" s="60">
        <f t="shared" ref="DK2" si="18">DJ2+1</f>
        <v>43817</v>
      </c>
      <c r="DL2" s="60">
        <f t="shared" ref="DL2" si="19">DK2+1</f>
        <v>43818</v>
      </c>
      <c r="DM2" s="60">
        <f t="shared" ref="DM2" si="20">DL2+1</f>
        <v>43819</v>
      </c>
      <c r="DN2" s="60">
        <f t="shared" ref="DN2" si="21">DM2+1</f>
        <v>43820</v>
      </c>
      <c r="DO2" s="60">
        <f t="shared" ref="DO2" si="22">DN2+1</f>
        <v>43821</v>
      </c>
      <c r="DP2" s="60">
        <f t="shared" ref="DP2" si="23">DO2+1</f>
        <v>43822</v>
      </c>
      <c r="DQ2" s="60">
        <f t="shared" ref="DQ2" si="24">DP2+1</f>
        <v>43823</v>
      </c>
      <c r="DR2" s="60">
        <f t="shared" ref="DR2" si="25">DQ2+1</f>
        <v>43824</v>
      </c>
      <c r="DS2" s="60">
        <f t="shared" ref="DS2" si="26">DR2+1</f>
        <v>43825</v>
      </c>
      <c r="DT2" s="60">
        <f t="shared" ref="DT2" si="27">DS2+1</f>
        <v>43826</v>
      </c>
      <c r="DU2" s="60">
        <f t="shared" ref="DU2" si="28">DT2+1</f>
        <v>43827</v>
      </c>
      <c r="DV2" s="60">
        <f t="shared" ref="DV2" si="29">DU2+1</f>
        <v>43828</v>
      </c>
      <c r="DW2" s="60">
        <f t="shared" ref="DW2" si="30">DV2+1</f>
        <v>43829</v>
      </c>
      <c r="DX2" s="60">
        <f t="shared" ref="DX2" si="31">DW2+1</f>
        <v>43830</v>
      </c>
      <c r="DY2" s="60">
        <f t="shared" ref="DY2" si="32">DX2+1</f>
        <v>43831</v>
      </c>
      <c r="DZ2" s="60">
        <f t="shared" ref="DZ2" si="33">DY2+1</f>
        <v>43832</v>
      </c>
      <c r="EA2" s="60">
        <f t="shared" ref="EA2" si="34">DZ2+1</f>
        <v>43833</v>
      </c>
      <c r="EB2" s="60">
        <f t="shared" ref="EB2" si="35">EA2+1</f>
        <v>43834</v>
      </c>
      <c r="EC2" s="60">
        <f t="shared" ref="EC2" si="36">EB2+1</f>
        <v>43835</v>
      </c>
      <c r="ED2" s="60">
        <f t="shared" ref="ED2" si="37">EC2+1</f>
        <v>43836</v>
      </c>
      <c r="EE2" s="60">
        <f t="shared" ref="EE2" si="38">ED2+1</f>
        <v>43837</v>
      </c>
      <c r="EF2" s="60">
        <f t="shared" ref="EF2" si="39">EE2+1</f>
        <v>43838</v>
      </c>
      <c r="EG2" s="60">
        <f t="shared" ref="EG2" si="40">EF2+1</f>
        <v>43839</v>
      </c>
      <c r="EH2" s="60">
        <f t="shared" ref="EH2" si="41">EG2+1</f>
        <v>43840</v>
      </c>
      <c r="EI2" s="60">
        <f t="shared" ref="EI2" si="42">EH2+1</f>
        <v>43841</v>
      </c>
      <c r="EJ2" s="60">
        <f t="shared" ref="EJ2" si="43">EI2+1</f>
        <v>43842</v>
      </c>
      <c r="EK2" s="60">
        <f t="shared" ref="EK2" si="44">EJ2+1</f>
        <v>43843</v>
      </c>
      <c r="EL2" s="60">
        <f t="shared" ref="EL2" si="45">EK2+1</f>
        <v>43844</v>
      </c>
      <c r="EM2" s="60">
        <f t="shared" ref="EM2" si="46">EL2+1</f>
        <v>43845</v>
      </c>
      <c r="EN2" s="60">
        <f t="shared" ref="EN2" si="47">EM2+1</f>
        <v>43846</v>
      </c>
      <c r="EO2" s="60">
        <f t="shared" ref="EO2" si="48">EN2+1</f>
        <v>43847</v>
      </c>
      <c r="EP2" s="60">
        <f t="shared" ref="EP2" si="49">EO2+1</f>
        <v>43848</v>
      </c>
      <c r="EQ2" s="60">
        <f t="shared" ref="EQ2" si="50">EP2+1</f>
        <v>43849</v>
      </c>
      <c r="ER2" s="60">
        <f t="shared" ref="ER2" si="51">EQ2+1</f>
        <v>43850</v>
      </c>
      <c r="ES2" s="60">
        <f t="shared" ref="ES2" si="52">ER2+1</f>
        <v>43851</v>
      </c>
      <c r="ET2" s="60">
        <f t="shared" ref="ET2" si="53">ES2+1</f>
        <v>43852</v>
      </c>
      <c r="EU2" s="60">
        <f t="shared" ref="EU2" si="54">ET2+1</f>
        <v>43853</v>
      </c>
      <c r="EV2" s="60">
        <f t="shared" ref="EV2" si="55">EU2+1</f>
        <v>43854</v>
      </c>
      <c r="EW2" s="60">
        <f t="shared" ref="EW2" si="56">EV2+1</f>
        <v>43855</v>
      </c>
      <c r="EX2" s="60">
        <f t="shared" ref="EX2" si="57">EW2+1</f>
        <v>43856</v>
      </c>
      <c r="EY2" s="60">
        <f t="shared" ref="EY2" si="58">EX2+1</f>
        <v>43857</v>
      </c>
      <c r="EZ2" s="60">
        <f t="shared" ref="EZ2" si="59">EY2+1</f>
        <v>43858</v>
      </c>
      <c r="FA2" s="60">
        <f t="shared" ref="FA2" si="60">EZ2+1</f>
        <v>43859</v>
      </c>
      <c r="FB2" s="60">
        <f t="shared" ref="FB2" si="61">FA2+1</f>
        <v>43860</v>
      </c>
      <c r="FC2" s="60">
        <f t="shared" ref="FC2" si="62">FB2+1</f>
        <v>43861</v>
      </c>
    </row>
    <row r="3" spans="1:159" s="18" customFormat="1" x14ac:dyDescent="0.35">
      <c r="A3" s="96"/>
      <c r="B3"/>
      <c r="E3" s="109"/>
      <c r="F3" s="11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96"/>
      <c r="B4"/>
      <c r="E4" s="109"/>
      <c r="F4" s="11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96"/>
      <c r="B5"/>
      <c r="E5" s="109"/>
      <c r="F5" s="11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96"/>
      <c r="B6"/>
      <c r="E6" s="109"/>
      <c r="F6" s="11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96"/>
      <c r="B7"/>
      <c r="E7" s="109"/>
      <c r="F7" s="11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96"/>
      <c r="B8"/>
      <c r="E8" s="109"/>
      <c r="F8" s="11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96"/>
      <c r="B9"/>
      <c r="E9" s="109"/>
      <c r="F9" s="11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96"/>
      <c r="B10"/>
      <c r="E10" s="109"/>
      <c r="F10" s="112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96"/>
      <c r="B11"/>
      <c r="E11" s="109"/>
      <c r="F11" s="112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96"/>
      <c r="B12"/>
      <c r="E12" s="109"/>
      <c r="F12" s="1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96"/>
      <c r="B13"/>
      <c r="E13" s="109"/>
      <c r="F13" s="112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96"/>
      <c r="B14"/>
      <c r="E14" s="109"/>
      <c r="F14" s="112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96"/>
      <c r="B15"/>
      <c r="E15" s="109"/>
      <c r="F15" s="11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09"/>
      <c r="F16" s="112"/>
      <c r="G16" s="109"/>
    </row>
    <row r="17" spans="1:7" s="18" customFormat="1" x14ac:dyDescent="0.35">
      <c r="A17"/>
      <c r="B17"/>
      <c r="E17" s="109"/>
      <c r="F17" s="112"/>
      <c r="G17" s="109"/>
    </row>
    <row r="18" spans="1:7" s="18" customFormat="1" x14ac:dyDescent="0.35">
      <c r="A18"/>
      <c r="B18"/>
      <c r="E18" s="109"/>
      <c r="F18" s="112"/>
      <c r="G18" s="109"/>
    </row>
    <row r="19" spans="1:7" s="18" customFormat="1" x14ac:dyDescent="0.35">
      <c r="A19"/>
      <c r="B19"/>
      <c r="E19" s="109"/>
      <c r="F19" s="112"/>
      <c r="G19" s="109"/>
    </row>
    <row r="20" spans="1:7" s="18" customFormat="1" x14ac:dyDescent="0.35">
      <c r="A20"/>
      <c r="B20"/>
      <c r="E20" s="109"/>
      <c r="F20" s="112"/>
      <c r="G20" s="109"/>
    </row>
    <row r="21" spans="1:7" s="18" customFormat="1" x14ac:dyDescent="0.35">
      <c r="A21"/>
      <c r="B21"/>
      <c r="F21" s="112"/>
      <c r="G21" s="109"/>
    </row>
    <row r="22" spans="1:7" s="18" customFormat="1" x14ac:dyDescent="0.35">
      <c r="A22"/>
      <c r="B22"/>
      <c r="F22" s="112"/>
      <c r="G22" s="109"/>
    </row>
    <row r="23" spans="1:7" s="18" customFormat="1" x14ac:dyDescent="0.35">
      <c r="A23"/>
      <c r="B23"/>
      <c r="F23" s="112"/>
      <c r="G23" s="109"/>
    </row>
    <row r="24" spans="1:7" s="18" customFormat="1" x14ac:dyDescent="0.35">
      <c r="A24"/>
      <c r="B24"/>
      <c r="F24" s="112"/>
      <c r="G24" s="109"/>
    </row>
    <row r="25" spans="1:7" s="18" customFormat="1" x14ac:dyDescent="0.35">
      <c r="A25"/>
      <c r="B25"/>
      <c r="G25" s="62"/>
    </row>
    <row r="26" spans="1:7" s="18" customFormat="1" x14ac:dyDescent="0.35">
      <c r="A26"/>
      <c r="B26"/>
      <c r="G26" s="62"/>
    </row>
    <row r="27" spans="1:7" s="18" customFormat="1" x14ac:dyDescent="0.35">
      <c r="A27"/>
      <c r="B27"/>
      <c r="G27" s="62"/>
    </row>
    <row r="28" spans="1:7" s="18" customFormat="1" x14ac:dyDescent="0.35">
      <c r="A28"/>
      <c r="B28"/>
      <c r="G28" s="62"/>
    </row>
    <row r="29" spans="1:7" s="18" customFormat="1" x14ac:dyDescent="0.35">
      <c r="A29"/>
      <c r="B29"/>
      <c r="G29" s="62"/>
    </row>
    <row r="30" spans="1:7" s="18" customFormat="1" x14ac:dyDescent="0.35">
      <c r="A30"/>
      <c r="B30"/>
      <c r="G30" s="62"/>
    </row>
    <row r="31" spans="1:7" s="18" customFormat="1" x14ac:dyDescent="0.35">
      <c r="A31"/>
      <c r="B31"/>
      <c r="G31" s="62"/>
    </row>
    <row r="32" spans="1:7" s="18" customFormat="1" x14ac:dyDescent="0.35">
      <c r="A32"/>
      <c r="B32"/>
      <c r="G32" s="62"/>
    </row>
    <row r="33" spans="1:109" s="18" customFormat="1" x14ac:dyDescent="0.35">
      <c r="A33"/>
      <c r="B33"/>
      <c r="G33" s="62"/>
    </row>
    <row r="34" spans="1:109" s="18" customFormat="1" x14ac:dyDescent="0.35">
      <c r="A34"/>
      <c r="B34"/>
      <c r="G34" s="62"/>
    </row>
    <row r="35" spans="1:109" s="18" customFormat="1" x14ac:dyDescent="0.35">
      <c r="A35"/>
      <c r="B35"/>
      <c r="G35" s="62"/>
    </row>
    <row r="36" spans="1:109" s="18" customFormat="1" x14ac:dyDescent="0.35">
      <c r="A36"/>
      <c r="B36"/>
      <c r="G36" s="62"/>
    </row>
    <row r="37" spans="1:109" s="18" customFormat="1" x14ac:dyDescent="0.35">
      <c r="A37"/>
      <c r="B37"/>
      <c r="G37" s="62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62"/>
    </row>
    <row r="39" spans="1:109" s="18" customFormat="1" x14ac:dyDescent="0.35">
      <c r="A39"/>
      <c r="B39"/>
      <c r="G39" s="62"/>
    </row>
    <row r="40" spans="1:109" s="18" customFormat="1" x14ac:dyDescent="0.35">
      <c r="A40"/>
      <c r="B40"/>
      <c r="G40" s="62"/>
    </row>
    <row r="41" spans="1:109" s="18" customFormat="1" x14ac:dyDescent="0.35">
      <c r="A41"/>
      <c r="B41"/>
      <c r="G41" s="62"/>
    </row>
    <row r="42" spans="1:109" s="18" customFormat="1" x14ac:dyDescent="0.35">
      <c r="A42"/>
      <c r="B42"/>
      <c r="G42" s="62"/>
    </row>
    <row r="43" spans="1:109" s="18" customFormat="1" x14ac:dyDescent="0.35">
      <c r="A43"/>
      <c r="B43"/>
      <c r="G43" s="62"/>
    </row>
    <row r="44" spans="1:109" s="18" customFormat="1" x14ac:dyDescent="0.35">
      <c r="A44"/>
      <c r="B44"/>
      <c r="G44" s="62"/>
    </row>
    <row r="45" spans="1:109" s="18" customFormat="1" x14ac:dyDescent="0.35">
      <c r="A45"/>
      <c r="B45"/>
      <c r="G45" s="62"/>
    </row>
    <row r="46" spans="1:109" s="18" customFormat="1" x14ac:dyDescent="0.35">
      <c r="A46"/>
      <c r="B46"/>
      <c r="G46" s="62"/>
    </row>
    <row r="47" spans="1:109" s="18" customFormat="1" x14ac:dyDescent="0.35">
      <c r="A47"/>
      <c r="B47"/>
      <c r="G47" s="62"/>
    </row>
    <row r="48" spans="1:109" s="18" customFormat="1" x14ac:dyDescent="0.35">
      <c r="A48"/>
      <c r="B48"/>
      <c r="G48" s="62"/>
    </row>
    <row r="49" spans="1:7" s="18" customFormat="1" x14ac:dyDescent="0.35">
      <c r="A49"/>
      <c r="B49"/>
      <c r="G49" s="62"/>
    </row>
    <row r="50" spans="1:7" s="18" customFormat="1" x14ac:dyDescent="0.35">
      <c r="A50"/>
      <c r="B50"/>
      <c r="G50" s="62"/>
    </row>
    <row r="51" spans="1:7" s="18" customFormat="1" x14ac:dyDescent="0.35">
      <c r="A51"/>
      <c r="B51"/>
      <c r="G51" s="62"/>
    </row>
    <row r="52" spans="1:7" s="18" customFormat="1" x14ac:dyDescent="0.35">
      <c r="A52"/>
      <c r="B52"/>
      <c r="G52" s="62"/>
    </row>
    <row r="53" spans="1:7" s="18" customFormat="1" x14ac:dyDescent="0.35">
      <c r="A53"/>
      <c r="B53"/>
      <c r="G53" s="62"/>
    </row>
    <row r="54" spans="1:7" s="18" customFormat="1" x14ac:dyDescent="0.35">
      <c r="A54"/>
      <c r="B54"/>
      <c r="G54" s="62"/>
    </row>
    <row r="55" spans="1:7" s="18" customFormat="1" x14ac:dyDescent="0.35">
      <c r="A55"/>
      <c r="B55"/>
      <c r="G55" s="62"/>
    </row>
    <row r="56" spans="1:7" s="18" customFormat="1" x14ac:dyDescent="0.35">
      <c r="A56"/>
      <c r="B56"/>
      <c r="G56" s="62"/>
    </row>
    <row r="57" spans="1:7" s="18" customFormat="1" x14ac:dyDescent="0.35">
      <c r="A57"/>
      <c r="B57"/>
      <c r="G57" s="62"/>
    </row>
    <row r="58" spans="1:7" s="18" customFormat="1" x14ac:dyDescent="0.35">
      <c r="A58"/>
      <c r="B58"/>
      <c r="G58" s="62"/>
    </row>
    <row r="59" spans="1:7" s="18" customFormat="1" x14ac:dyDescent="0.35">
      <c r="A59"/>
      <c r="B59"/>
      <c r="G59" s="62"/>
    </row>
    <row r="60" spans="1:7" s="18" customFormat="1" x14ac:dyDescent="0.35">
      <c r="A60"/>
      <c r="B60"/>
      <c r="G60" s="62"/>
    </row>
    <row r="61" spans="1:7" s="18" customFormat="1" x14ac:dyDescent="0.35">
      <c r="A61"/>
      <c r="B61"/>
      <c r="G61" s="62"/>
    </row>
    <row r="62" spans="1:7" s="18" customFormat="1" x14ac:dyDescent="0.35">
      <c r="A62"/>
      <c r="B62"/>
      <c r="G62" s="62"/>
    </row>
    <row r="63" spans="1:7" s="18" customFormat="1" x14ac:dyDescent="0.35">
      <c r="A63"/>
      <c r="B63"/>
      <c r="G63" s="62"/>
    </row>
    <row r="64" spans="1:7" s="18" customFormat="1" x14ac:dyDescent="0.35">
      <c r="A64"/>
      <c r="B64"/>
      <c r="G64" s="62"/>
    </row>
    <row r="65" spans="1:7" s="18" customFormat="1" x14ac:dyDescent="0.35">
      <c r="A65"/>
      <c r="B65"/>
      <c r="G65" s="62"/>
    </row>
    <row r="66" spans="1:7" s="18" customFormat="1" x14ac:dyDescent="0.35">
      <c r="A66"/>
      <c r="B66"/>
      <c r="G66" s="62"/>
    </row>
    <row r="67" spans="1:7" s="18" customFormat="1" x14ac:dyDescent="0.35">
      <c r="A67"/>
      <c r="B67"/>
      <c r="G67" s="62"/>
    </row>
    <row r="68" spans="1:7" s="18" customFormat="1" x14ac:dyDescent="0.35">
      <c r="A68"/>
      <c r="B68"/>
      <c r="G68" s="62"/>
    </row>
    <row r="69" spans="1:7" s="18" customFormat="1" x14ac:dyDescent="0.35">
      <c r="A69"/>
      <c r="B69"/>
      <c r="G69" s="62"/>
    </row>
    <row r="70" spans="1:7" s="18" customFormat="1" x14ac:dyDescent="0.35">
      <c r="A70"/>
      <c r="B70"/>
      <c r="G70" s="62"/>
    </row>
    <row r="71" spans="1:7" s="18" customFormat="1" x14ac:dyDescent="0.35">
      <c r="A71"/>
      <c r="B71"/>
      <c r="G71" s="62"/>
    </row>
    <row r="72" spans="1:7" s="18" customFormat="1" x14ac:dyDescent="0.35">
      <c r="A72"/>
      <c r="B72"/>
      <c r="G72" s="62"/>
    </row>
    <row r="73" spans="1:7" s="18" customFormat="1" x14ac:dyDescent="0.35">
      <c r="A73"/>
      <c r="B73"/>
      <c r="G73" s="62"/>
    </row>
    <row r="74" spans="1:7" s="18" customFormat="1" x14ac:dyDescent="0.35">
      <c r="A74"/>
      <c r="B74"/>
      <c r="G74" s="62"/>
    </row>
    <row r="75" spans="1:7" s="18" customFormat="1" x14ac:dyDescent="0.35">
      <c r="A75"/>
      <c r="B75"/>
      <c r="G75" s="62"/>
    </row>
    <row r="76" spans="1:7" s="18" customFormat="1" x14ac:dyDescent="0.35">
      <c r="A76"/>
      <c r="B76"/>
      <c r="G76" s="62"/>
    </row>
    <row r="77" spans="1:7" s="18" customFormat="1" x14ac:dyDescent="0.35">
      <c r="A77"/>
      <c r="B77"/>
      <c r="G77" s="62"/>
    </row>
    <row r="78" spans="1:7" s="18" customFormat="1" x14ac:dyDescent="0.35">
      <c r="A78"/>
      <c r="B78"/>
      <c r="G78" s="62"/>
    </row>
    <row r="79" spans="1:7" s="18" customFormat="1" x14ac:dyDescent="0.35">
      <c r="A79"/>
      <c r="B79"/>
      <c r="G79" s="62"/>
    </row>
    <row r="80" spans="1:7" s="18" customFormat="1" x14ac:dyDescent="0.35">
      <c r="A80"/>
      <c r="B80"/>
      <c r="G80" s="62"/>
    </row>
    <row r="81" spans="1:7" s="18" customFormat="1" x14ac:dyDescent="0.35">
      <c r="A81"/>
      <c r="B81"/>
      <c r="G81" s="62"/>
    </row>
    <row r="82" spans="1:7" s="18" customFormat="1" x14ac:dyDescent="0.35">
      <c r="A82"/>
      <c r="B82"/>
      <c r="G82" s="62"/>
    </row>
    <row r="83" spans="1:7" s="18" customFormat="1" x14ac:dyDescent="0.35">
      <c r="A83"/>
      <c r="B83"/>
      <c r="G83" s="62"/>
    </row>
    <row r="84" spans="1:7" s="18" customFormat="1" x14ac:dyDescent="0.35">
      <c r="A84"/>
      <c r="B84"/>
      <c r="G84" s="62"/>
    </row>
    <row r="85" spans="1:7" s="18" customFormat="1" x14ac:dyDescent="0.35">
      <c r="A85"/>
      <c r="B85"/>
      <c r="G85" s="62"/>
    </row>
    <row r="86" spans="1:7" s="18" customFormat="1" x14ac:dyDescent="0.35">
      <c r="A86"/>
      <c r="B86"/>
      <c r="G86" s="62"/>
    </row>
    <row r="87" spans="1:7" s="18" customFormat="1" x14ac:dyDescent="0.35">
      <c r="A87"/>
      <c r="B87"/>
      <c r="G87" s="62"/>
    </row>
    <row r="88" spans="1:7" s="18" customFormat="1" x14ac:dyDescent="0.35">
      <c r="A88"/>
      <c r="B88"/>
      <c r="G88" s="62"/>
    </row>
    <row r="89" spans="1:7" s="18" customFormat="1" x14ac:dyDescent="0.35">
      <c r="A89"/>
      <c r="B89"/>
      <c r="G89" s="62"/>
    </row>
    <row r="90" spans="1:7" s="18" customFormat="1" x14ac:dyDescent="0.35">
      <c r="A90"/>
      <c r="B90"/>
      <c r="G90" s="62"/>
    </row>
    <row r="91" spans="1:7" s="18" customFormat="1" x14ac:dyDescent="0.35">
      <c r="A91"/>
      <c r="B91"/>
      <c r="G91" s="62"/>
    </row>
    <row r="92" spans="1:7" s="18" customFormat="1" x14ac:dyDescent="0.35">
      <c r="A92"/>
      <c r="B92"/>
      <c r="G92" s="62"/>
    </row>
    <row r="93" spans="1:7" s="18" customFormat="1" x14ac:dyDescent="0.35">
      <c r="A93"/>
      <c r="B93"/>
      <c r="G93" s="62"/>
    </row>
    <row r="94" spans="1:7" s="18" customFormat="1" x14ac:dyDescent="0.35">
      <c r="A94"/>
      <c r="B94"/>
      <c r="G94" s="62"/>
    </row>
    <row r="95" spans="1:7" s="18" customFormat="1" x14ac:dyDescent="0.35">
      <c r="A95"/>
      <c r="B95"/>
      <c r="G95" s="62"/>
    </row>
    <row r="96" spans="1:7" s="18" customFormat="1" x14ac:dyDescent="0.35">
      <c r="A96"/>
      <c r="B96"/>
      <c r="G96" s="62"/>
    </row>
    <row r="97" spans="1:7" s="18" customFormat="1" x14ac:dyDescent="0.35">
      <c r="A97"/>
      <c r="B97"/>
      <c r="G97" s="62"/>
    </row>
    <row r="98" spans="1:7" s="18" customFormat="1" x14ac:dyDescent="0.35">
      <c r="A98"/>
      <c r="B98"/>
      <c r="G98" s="62"/>
    </row>
    <row r="99" spans="1:7" s="18" customFormat="1" x14ac:dyDescent="0.35">
      <c r="A99"/>
      <c r="B99"/>
      <c r="G99" s="62"/>
    </row>
    <row r="100" spans="1:7" s="18" customFormat="1" x14ac:dyDescent="0.35">
      <c r="A100"/>
      <c r="B100"/>
      <c r="G100" s="62"/>
    </row>
    <row r="101" spans="1:7" s="18" customFormat="1" x14ac:dyDescent="0.35">
      <c r="A101"/>
      <c r="B101"/>
      <c r="G101" s="62"/>
    </row>
    <row r="102" spans="1:7" s="18" customFormat="1" x14ac:dyDescent="0.35">
      <c r="A102"/>
      <c r="B102"/>
      <c r="G102" s="62"/>
    </row>
    <row r="103" spans="1:7" s="18" customFormat="1" x14ac:dyDescent="0.35">
      <c r="A103"/>
      <c r="B103"/>
      <c r="G103" s="62"/>
    </row>
    <row r="104" spans="1:7" s="18" customFormat="1" x14ac:dyDescent="0.35">
      <c r="A104"/>
      <c r="B104"/>
      <c r="G104" s="62"/>
    </row>
    <row r="105" spans="1:7" s="18" customFormat="1" x14ac:dyDescent="0.35">
      <c r="A105"/>
      <c r="B105"/>
      <c r="G105" s="62"/>
    </row>
    <row r="106" spans="1:7" s="18" customFormat="1" x14ac:dyDescent="0.35">
      <c r="A106"/>
      <c r="B106"/>
      <c r="G106" s="62"/>
    </row>
    <row r="107" spans="1:7" s="18" customFormat="1" x14ac:dyDescent="0.35">
      <c r="A107"/>
      <c r="B107"/>
      <c r="G107" s="62"/>
    </row>
    <row r="108" spans="1:7" s="18" customFormat="1" x14ac:dyDescent="0.35">
      <c r="A108"/>
      <c r="B108"/>
      <c r="G108" s="62"/>
    </row>
    <row r="109" spans="1:7" s="18" customFormat="1" x14ac:dyDescent="0.35">
      <c r="A109"/>
      <c r="B109"/>
      <c r="G109" s="62"/>
    </row>
    <row r="110" spans="1:7" s="18" customFormat="1" x14ac:dyDescent="0.35">
      <c r="A110"/>
      <c r="B110"/>
      <c r="G110" s="62"/>
    </row>
    <row r="111" spans="1:7" s="18" customFormat="1" x14ac:dyDescent="0.35">
      <c r="A111"/>
      <c r="B111"/>
      <c r="G111" s="62"/>
    </row>
    <row r="112" spans="1:7" s="18" customFormat="1" x14ac:dyDescent="0.35">
      <c r="A112"/>
      <c r="B112"/>
      <c r="G112" s="62"/>
    </row>
    <row r="113" spans="1:7" s="18" customFormat="1" x14ac:dyDescent="0.35">
      <c r="A113"/>
      <c r="B113"/>
      <c r="G113" s="62"/>
    </row>
    <row r="114" spans="1:7" s="18" customFormat="1" x14ac:dyDescent="0.35">
      <c r="A114"/>
      <c r="B114"/>
      <c r="G114" s="62"/>
    </row>
    <row r="115" spans="1:7" s="18" customFormat="1" x14ac:dyDescent="0.35">
      <c r="A115"/>
      <c r="B115"/>
      <c r="G115" s="62"/>
    </row>
    <row r="116" spans="1:7" s="18" customFormat="1" x14ac:dyDescent="0.35">
      <c r="A116"/>
      <c r="B116"/>
      <c r="G116" s="62"/>
    </row>
    <row r="117" spans="1:7" s="18" customFormat="1" x14ac:dyDescent="0.35">
      <c r="A117"/>
      <c r="B117"/>
      <c r="G117" s="62"/>
    </row>
    <row r="118" spans="1:7" s="18" customFormat="1" x14ac:dyDescent="0.35">
      <c r="A118"/>
      <c r="B118"/>
      <c r="G118" s="62"/>
    </row>
    <row r="119" spans="1:7" s="18" customFormat="1" x14ac:dyDescent="0.35">
      <c r="A119"/>
      <c r="B119"/>
      <c r="G119" s="62"/>
    </row>
    <row r="120" spans="1:7" s="18" customFormat="1" x14ac:dyDescent="0.35">
      <c r="A120"/>
      <c r="B120"/>
      <c r="G120" s="62"/>
    </row>
    <row r="121" spans="1:7" s="18" customFormat="1" x14ac:dyDescent="0.35">
      <c r="A121"/>
      <c r="B121"/>
      <c r="G121" s="62"/>
    </row>
    <row r="122" spans="1:7" s="18" customFormat="1" x14ac:dyDescent="0.35">
      <c r="A122"/>
      <c r="B122"/>
      <c r="G122" s="62"/>
    </row>
    <row r="123" spans="1:7" s="18" customFormat="1" x14ac:dyDescent="0.35">
      <c r="A123"/>
      <c r="B123"/>
      <c r="G123" s="62"/>
    </row>
    <row r="124" spans="1:7" s="18" customFormat="1" x14ac:dyDescent="0.35">
      <c r="A124"/>
      <c r="B124"/>
      <c r="G124" s="62"/>
    </row>
    <row r="125" spans="1:7" s="18" customFormat="1" x14ac:dyDescent="0.35">
      <c r="A125"/>
      <c r="B125"/>
      <c r="G125" s="62"/>
    </row>
    <row r="126" spans="1:7" s="18" customFormat="1" x14ac:dyDescent="0.35">
      <c r="A126"/>
      <c r="B126"/>
      <c r="G126" s="62"/>
    </row>
    <row r="127" spans="1:7" s="18" customFormat="1" x14ac:dyDescent="0.35">
      <c r="A127"/>
      <c r="B127"/>
      <c r="G127" s="62"/>
    </row>
    <row r="128" spans="1:7" s="18" customFormat="1" x14ac:dyDescent="0.35">
      <c r="A128"/>
      <c r="B128"/>
      <c r="G128" s="62"/>
    </row>
    <row r="129" spans="1:7" s="18" customFormat="1" x14ac:dyDescent="0.35">
      <c r="A129"/>
      <c r="B129"/>
      <c r="G129" s="62"/>
    </row>
    <row r="130" spans="1:7" s="18" customFormat="1" x14ac:dyDescent="0.35">
      <c r="A130"/>
      <c r="B130"/>
      <c r="G130" s="62"/>
    </row>
    <row r="131" spans="1:7" s="18" customFormat="1" x14ac:dyDescent="0.35">
      <c r="A131"/>
      <c r="B131"/>
      <c r="G131" s="62"/>
    </row>
    <row r="132" spans="1:7" s="18" customFormat="1" x14ac:dyDescent="0.35">
      <c r="A132"/>
      <c r="B132"/>
      <c r="G132" s="62"/>
    </row>
    <row r="133" spans="1:7" s="18" customFormat="1" x14ac:dyDescent="0.35">
      <c r="A133"/>
      <c r="B133"/>
      <c r="G133" s="62"/>
    </row>
    <row r="134" spans="1:7" s="18" customFormat="1" x14ac:dyDescent="0.35">
      <c r="A134"/>
      <c r="B134"/>
      <c r="G134" s="62"/>
    </row>
    <row r="135" spans="1:7" s="18" customFormat="1" x14ac:dyDescent="0.35">
      <c r="A135"/>
      <c r="B135"/>
      <c r="G135" s="62"/>
    </row>
    <row r="136" spans="1:7" s="18" customFormat="1" x14ac:dyDescent="0.35">
      <c r="A136"/>
      <c r="B136"/>
      <c r="G136" s="62"/>
    </row>
    <row r="137" spans="1:7" s="18" customFormat="1" x14ac:dyDescent="0.35">
      <c r="A137"/>
      <c r="B137"/>
      <c r="G137" s="62"/>
    </row>
    <row r="138" spans="1:7" s="18" customFormat="1" x14ac:dyDescent="0.35">
      <c r="A138"/>
      <c r="B138"/>
      <c r="G138" s="62"/>
    </row>
    <row r="139" spans="1:7" s="18" customFormat="1" x14ac:dyDescent="0.35">
      <c r="A139"/>
      <c r="B139"/>
      <c r="G139" s="62"/>
    </row>
    <row r="140" spans="1:7" s="18" customFormat="1" x14ac:dyDescent="0.35">
      <c r="A140"/>
      <c r="B140"/>
      <c r="G140" s="62"/>
    </row>
    <row r="141" spans="1:7" s="18" customFormat="1" x14ac:dyDescent="0.35">
      <c r="A141"/>
      <c r="B141"/>
      <c r="G141" s="62"/>
    </row>
    <row r="142" spans="1:7" s="18" customFormat="1" x14ac:dyDescent="0.35">
      <c r="A142"/>
      <c r="B142"/>
      <c r="G142" s="62"/>
    </row>
    <row r="143" spans="1:7" s="18" customFormat="1" x14ac:dyDescent="0.35">
      <c r="A143"/>
      <c r="B143"/>
      <c r="G143" s="62"/>
    </row>
    <row r="144" spans="1:7" s="18" customFormat="1" x14ac:dyDescent="0.35">
      <c r="A144"/>
      <c r="B144"/>
      <c r="G144" s="62"/>
    </row>
    <row r="145" spans="1:7" s="18" customFormat="1" x14ac:dyDescent="0.35">
      <c r="A145"/>
      <c r="B145"/>
      <c r="G145" s="62"/>
    </row>
    <row r="146" spans="1:7" s="18" customFormat="1" x14ac:dyDescent="0.35">
      <c r="A146"/>
      <c r="B146"/>
      <c r="G146" s="62"/>
    </row>
    <row r="147" spans="1:7" s="18" customFormat="1" x14ac:dyDescent="0.35">
      <c r="A147"/>
      <c r="B147"/>
      <c r="G147" s="62"/>
    </row>
    <row r="148" spans="1:7" s="18" customFormat="1" x14ac:dyDescent="0.35">
      <c r="A148"/>
      <c r="B148"/>
      <c r="G148" s="62"/>
    </row>
    <row r="149" spans="1:7" s="18" customFormat="1" x14ac:dyDescent="0.35">
      <c r="A149"/>
      <c r="B149"/>
      <c r="G149" s="62"/>
    </row>
    <row r="150" spans="1:7" s="18" customFormat="1" x14ac:dyDescent="0.35">
      <c r="A150"/>
      <c r="B150"/>
      <c r="G150" s="62"/>
    </row>
    <row r="151" spans="1:7" s="18" customFormat="1" x14ac:dyDescent="0.35">
      <c r="A151"/>
      <c r="B151"/>
      <c r="G151" s="62"/>
    </row>
    <row r="152" spans="1:7" s="18" customFormat="1" x14ac:dyDescent="0.35">
      <c r="A152"/>
      <c r="B152"/>
      <c r="G152" s="62"/>
    </row>
    <row r="153" spans="1:7" s="18" customFormat="1" x14ac:dyDescent="0.35">
      <c r="A153"/>
      <c r="B153"/>
      <c r="G153" s="62"/>
    </row>
    <row r="154" spans="1:7" s="18" customFormat="1" x14ac:dyDescent="0.35">
      <c r="A154"/>
      <c r="B154"/>
      <c r="G154" s="62"/>
    </row>
    <row r="155" spans="1:7" s="18" customFormat="1" x14ac:dyDescent="0.35">
      <c r="A155"/>
      <c r="B155"/>
      <c r="G155" s="62"/>
    </row>
    <row r="156" spans="1:7" s="18" customFormat="1" x14ac:dyDescent="0.35">
      <c r="A156"/>
      <c r="B156"/>
      <c r="G156" s="62"/>
    </row>
    <row r="157" spans="1:7" s="18" customFormat="1" x14ac:dyDescent="0.35">
      <c r="A157"/>
      <c r="B157"/>
      <c r="G157" s="62"/>
    </row>
    <row r="158" spans="1:7" s="18" customFormat="1" x14ac:dyDescent="0.35">
      <c r="A158"/>
      <c r="B158"/>
      <c r="G158" s="62"/>
    </row>
    <row r="159" spans="1:7" s="18" customFormat="1" x14ac:dyDescent="0.35">
      <c r="A159"/>
      <c r="B159"/>
      <c r="G159" s="62"/>
    </row>
    <row r="160" spans="1:7" s="18" customFormat="1" x14ac:dyDescent="0.35">
      <c r="A160"/>
      <c r="B160"/>
      <c r="G160" s="62"/>
    </row>
    <row r="161" spans="1:7" s="18" customFormat="1" x14ac:dyDescent="0.35">
      <c r="A161"/>
      <c r="B161"/>
      <c r="G161" s="62"/>
    </row>
    <row r="162" spans="1:7" s="18" customFormat="1" x14ac:dyDescent="0.35">
      <c r="A162"/>
      <c r="B162"/>
      <c r="G162" s="62"/>
    </row>
    <row r="163" spans="1:7" s="18" customFormat="1" x14ac:dyDescent="0.35">
      <c r="A163"/>
      <c r="B163"/>
      <c r="G163" s="62"/>
    </row>
    <row r="164" spans="1:7" s="18" customFormat="1" x14ac:dyDescent="0.35">
      <c r="A164"/>
      <c r="B164"/>
      <c r="G164" s="62"/>
    </row>
    <row r="165" spans="1:7" s="18" customFormat="1" x14ac:dyDescent="0.35">
      <c r="A165"/>
      <c r="B165"/>
      <c r="G165" s="62"/>
    </row>
    <row r="166" spans="1:7" s="18" customFormat="1" x14ac:dyDescent="0.35">
      <c r="A166"/>
      <c r="B166"/>
      <c r="G166" s="62"/>
    </row>
    <row r="167" spans="1:7" s="18" customFormat="1" x14ac:dyDescent="0.35">
      <c r="A167"/>
      <c r="B167"/>
      <c r="G167" s="62"/>
    </row>
    <row r="168" spans="1:7" s="18" customFormat="1" x14ac:dyDescent="0.35">
      <c r="A168"/>
      <c r="B168"/>
      <c r="G168" s="62"/>
    </row>
    <row r="169" spans="1:7" s="18" customFormat="1" x14ac:dyDescent="0.35">
      <c r="A169"/>
      <c r="B169"/>
      <c r="G169" s="62"/>
    </row>
    <row r="170" spans="1:7" s="18" customFormat="1" x14ac:dyDescent="0.35">
      <c r="A170"/>
      <c r="B170"/>
      <c r="G170" s="62"/>
    </row>
    <row r="171" spans="1:7" s="18" customFormat="1" x14ac:dyDescent="0.35">
      <c r="A171"/>
      <c r="B171"/>
      <c r="G171" s="62"/>
    </row>
    <row r="172" spans="1:7" s="18" customFormat="1" x14ac:dyDescent="0.35">
      <c r="A172"/>
      <c r="B172"/>
      <c r="G172" s="62"/>
    </row>
    <row r="173" spans="1:7" s="18" customFormat="1" x14ac:dyDescent="0.35">
      <c r="A173"/>
      <c r="B173"/>
      <c r="G173" s="62"/>
    </row>
    <row r="174" spans="1:7" s="18" customFormat="1" x14ac:dyDescent="0.35">
      <c r="A174"/>
      <c r="B174"/>
      <c r="G174" s="62"/>
    </row>
    <row r="175" spans="1:7" s="18" customFormat="1" x14ac:dyDescent="0.35">
      <c r="A175"/>
      <c r="B175"/>
      <c r="G175" s="62"/>
    </row>
    <row r="176" spans="1:7" s="18" customFormat="1" x14ac:dyDescent="0.35">
      <c r="A176"/>
      <c r="B176"/>
      <c r="G176" s="62"/>
    </row>
    <row r="177" spans="1:7" s="18" customFormat="1" x14ac:dyDescent="0.35">
      <c r="A177"/>
      <c r="B177"/>
      <c r="G177" s="62"/>
    </row>
    <row r="178" spans="1:7" s="18" customFormat="1" x14ac:dyDescent="0.35">
      <c r="A178"/>
      <c r="B178"/>
      <c r="G178" s="62"/>
    </row>
    <row r="179" spans="1:7" s="18" customFormat="1" x14ac:dyDescent="0.35">
      <c r="A179"/>
      <c r="B179"/>
      <c r="G179" s="62"/>
    </row>
    <row r="180" spans="1:7" s="18" customFormat="1" x14ac:dyDescent="0.35">
      <c r="A180"/>
      <c r="B180"/>
      <c r="G180" s="62"/>
    </row>
    <row r="181" spans="1:7" s="18" customFormat="1" x14ac:dyDescent="0.35">
      <c r="A181"/>
      <c r="B181"/>
      <c r="G181" s="62"/>
    </row>
    <row r="182" spans="1:7" s="18" customFormat="1" x14ac:dyDescent="0.35">
      <c r="A182"/>
      <c r="B182"/>
      <c r="G182" s="62"/>
    </row>
    <row r="183" spans="1:7" s="18" customFormat="1" x14ac:dyDescent="0.35">
      <c r="A183"/>
      <c r="B183"/>
      <c r="G183" s="62"/>
    </row>
    <row r="184" spans="1:7" s="18" customFormat="1" x14ac:dyDescent="0.35">
      <c r="A184"/>
      <c r="B184"/>
      <c r="G184" s="62"/>
    </row>
    <row r="185" spans="1:7" s="18" customFormat="1" x14ac:dyDescent="0.35">
      <c r="A185"/>
      <c r="B185"/>
      <c r="G185" s="62"/>
    </row>
    <row r="186" spans="1:7" s="18" customFormat="1" x14ac:dyDescent="0.35">
      <c r="A186"/>
      <c r="B186"/>
      <c r="G186" s="62"/>
    </row>
    <row r="187" spans="1:7" s="18" customFormat="1" x14ac:dyDescent="0.35">
      <c r="A187"/>
      <c r="B187"/>
      <c r="G187" s="62"/>
    </row>
    <row r="188" spans="1:7" s="18" customFormat="1" x14ac:dyDescent="0.35">
      <c r="A188"/>
      <c r="B188"/>
      <c r="G188" s="62"/>
    </row>
    <row r="189" spans="1:7" s="18" customFormat="1" x14ac:dyDescent="0.35">
      <c r="A189"/>
      <c r="B189"/>
      <c r="G189" s="62"/>
    </row>
    <row r="190" spans="1:7" s="18" customFormat="1" x14ac:dyDescent="0.35">
      <c r="A190"/>
      <c r="B190"/>
      <c r="G190" s="62"/>
    </row>
    <row r="191" spans="1:7" s="18" customFormat="1" x14ac:dyDescent="0.35">
      <c r="A191"/>
      <c r="B191"/>
      <c r="G191" s="62"/>
    </row>
    <row r="192" spans="1:7" s="18" customFormat="1" x14ac:dyDescent="0.35">
      <c r="A192"/>
      <c r="B192"/>
      <c r="G192" s="62"/>
    </row>
    <row r="193" spans="1:7" s="18" customFormat="1" x14ac:dyDescent="0.35">
      <c r="A193"/>
      <c r="B193"/>
      <c r="G193" s="62"/>
    </row>
    <row r="194" spans="1:7" s="18" customFormat="1" x14ac:dyDescent="0.35">
      <c r="A194"/>
      <c r="B194"/>
      <c r="G194" s="62"/>
    </row>
    <row r="195" spans="1:7" s="18" customFormat="1" x14ac:dyDescent="0.35">
      <c r="A195"/>
      <c r="B195"/>
      <c r="G195" s="62"/>
    </row>
    <row r="196" spans="1:7" s="18" customFormat="1" x14ac:dyDescent="0.35">
      <c r="A196"/>
      <c r="B196"/>
      <c r="G196" s="62"/>
    </row>
    <row r="197" spans="1:7" s="18" customFormat="1" x14ac:dyDescent="0.35">
      <c r="A197"/>
      <c r="B197"/>
      <c r="G197" s="62"/>
    </row>
    <row r="198" spans="1:7" s="18" customFormat="1" x14ac:dyDescent="0.35">
      <c r="A198"/>
      <c r="B198"/>
      <c r="G198" s="62"/>
    </row>
    <row r="199" spans="1:7" s="18" customFormat="1" x14ac:dyDescent="0.35">
      <c r="A199"/>
      <c r="B199"/>
      <c r="G199" s="62"/>
    </row>
    <row r="200" spans="1:7" s="18" customFormat="1" x14ac:dyDescent="0.35">
      <c r="A200"/>
      <c r="B200"/>
      <c r="G200" s="62"/>
    </row>
    <row r="201" spans="1:7" s="18" customFormat="1" x14ac:dyDescent="0.35">
      <c r="A201"/>
      <c r="B201"/>
      <c r="G201" s="62"/>
    </row>
    <row r="202" spans="1:7" s="18" customFormat="1" x14ac:dyDescent="0.35">
      <c r="A202"/>
      <c r="B202"/>
      <c r="G202" s="62"/>
    </row>
    <row r="203" spans="1:7" s="18" customFormat="1" x14ac:dyDescent="0.35">
      <c r="A203"/>
      <c r="B203"/>
      <c r="G203" s="62"/>
    </row>
    <row r="204" spans="1:7" s="18" customFormat="1" x14ac:dyDescent="0.35">
      <c r="A204"/>
      <c r="B204"/>
      <c r="G204" s="62"/>
    </row>
    <row r="205" spans="1:7" s="18" customFormat="1" x14ac:dyDescent="0.35">
      <c r="A205"/>
      <c r="B205"/>
      <c r="G205" s="62"/>
    </row>
    <row r="206" spans="1:7" s="18" customFormat="1" x14ac:dyDescent="0.35">
      <c r="A206"/>
      <c r="B206"/>
      <c r="G206" s="62"/>
    </row>
    <row r="207" spans="1:7" s="18" customFormat="1" x14ac:dyDescent="0.35">
      <c r="A207"/>
      <c r="B207"/>
      <c r="G207" s="62"/>
    </row>
    <row r="208" spans="1:7" s="18" customFormat="1" x14ac:dyDescent="0.35">
      <c r="A208"/>
      <c r="B208"/>
      <c r="G208" s="62"/>
    </row>
    <row r="209" spans="1:7" s="18" customFormat="1" x14ac:dyDescent="0.35">
      <c r="A209"/>
      <c r="B209"/>
      <c r="G209" s="62"/>
    </row>
    <row r="210" spans="1:7" s="18" customFormat="1" x14ac:dyDescent="0.35">
      <c r="A210"/>
      <c r="B210"/>
      <c r="G210" s="62"/>
    </row>
    <row r="211" spans="1:7" s="18" customFormat="1" x14ac:dyDescent="0.35">
      <c r="A211"/>
      <c r="B211"/>
      <c r="G211" s="62"/>
    </row>
    <row r="212" spans="1:7" s="18" customFormat="1" x14ac:dyDescent="0.35">
      <c r="A212"/>
      <c r="B212"/>
      <c r="G212" s="62"/>
    </row>
    <row r="213" spans="1:7" s="18" customFormat="1" x14ac:dyDescent="0.35">
      <c r="A213"/>
      <c r="B213"/>
      <c r="G213" s="62"/>
    </row>
    <row r="214" spans="1:7" s="18" customFormat="1" x14ac:dyDescent="0.35">
      <c r="A214"/>
      <c r="B214"/>
      <c r="G214" s="62"/>
    </row>
    <row r="215" spans="1:7" s="18" customFormat="1" x14ac:dyDescent="0.35">
      <c r="A215"/>
      <c r="B215"/>
      <c r="G215" s="62"/>
    </row>
    <row r="216" spans="1:7" s="18" customFormat="1" x14ac:dyDescent="0.35">
      <c r="A216"/>
      <c r="B216"/>
      <c r="G216" s="62"/>
    </row>
    <row r="217" spans="1:7" s="18" customFormat="1" x14ac:dyDescent="0.35">
      <c r="A217"/>
      <c r="B217"/>
      <c r="G217" s="62"/>
    </row>
    <row r="218" spans="1:7" s="18" customFormat="1" x14ac:dyDescent="0.35">
      <c r="A218"/>
      <c r="B218"/>
      <c r="G218" s="62"/>
    </row>
    <row r="219" spans="1:7" s="18" customFormat="1" x14ac:dyDescent="0.35">
      <c r="A219"/>
      <c r="B219"/>
      <c r="G219" s="62"/>
    </row>
    <row r="220" spans="1:7" s="18" customFormat="1" x14ac:dyDescent="0.35">
      <c r="A220"/>
      <c r="B220"/>
      <c r="G220" s="62"/>
    </row>
    <row r="221" spans="1:7" s="18" customFormat="1" x14ac:dyDescent="0.35">
      <c r="A221"/>
      <c r="B221"/>
      <c r="G221" s="62"/>
    </row>
    <row r="222" spans="1:7" s="18" customFormat="1" x14ac:dyDescent="0.35">
      <c r="A222"/>
      <c r="B222"/>
      <c r="G222" s="62"/>
    </row>
    <row r="223" spans="1:7" s="18" customFormat="1" x14ac:dyDescent="0.35">
      <c r="A223"/>
      <c r="B223"/>
      <c r="G223" s="62"/>
    </row>
    <row r="224" spans="1:7" s="18" customFormat="1" x14ac:dyDescent="0.35">
      <c r="A224"/>
      <c r="B224"/>
      <c r="G224" s="62"/>
    </row>
    <row r="225" spans="1:7" s="18" customFormat="1" x14ac:dyDescent="0.35">
      <c r="A225"/>
      <c r="B225"/>
      <c r="G225" s="62"/>
    </row>
    <row r="226" spans="1:7" s="18" customFormat="1" x14ac:dyDescent="0.35">
      <c r="A226"/>
      <c r="B226"/>
      <c r="G226" s="62"/>
    </row>
    <row r="227" spans="1:7" s="18" customFormat="1" x14ac:dyDescent="0.35">
      <c r="A227"/>
      <c r="B227"/>
      <c r="G227" s="62"/>
    </row>
    <row r="228" spans="1:7" s="18" customFormat="1" x14ac:dyDescent="0.35">
      <c r="A228"/>
      <c r="B228"/>
      <c r="G228" s="62"/>
    </row>
    <row r="229" spans="1:7" s="18" customFormat="1" x14ac:dyDescent="0.35">
      <c r="A229"/>
      <c r="B229"/>
      <c r="G229" s="62"/>
    </row>
    <row r="230" spans="1:7" s="18" customFormat="1" x14ac:dyDescent="0.35">
      <c r="A230"/>
      <c r="B230"/>
      <c r="G230" s="62"/>
    </row>
    <row r="231" spans="1:7" s="18" customFormat="1" x14ac:dyDescent="0.35">
      <c r="A231"/>
      <c r="B231"/>
      <c r="G231" s="62"/>
    </row>
    <row r="232" spans="1:7" s="18" customFormat="1" x14ac:dyDescent="0.35">
      <c r="A232"/>
      <c r="B232"/>
      <c r="G232" s="62"/>
    </row>
    <row r="233" spans="1:7" s="18" customFormat="1" x14ac:dyDescent="0.35">
      <c r="A233"/>
      <c r="B233"/>
      <c r="G233" s="62"/>
    </row>
    <row r="234" spans="1:7" s="18" customFormat="1" x14ac:dyDescent="0.35">
      <c r="A234"/>
      <c r="B234"/>
      <c r="G234" s="62"/>
    </row>
    <row r="235" spans="1:7" s="18" customFormat="1" x14ac:dyDescent="0.35">
      <c r="A235"/>
      <c r="B235"/>
      <c r="G235" s="62"/>
    </row>
    <row r="236" spans="1:7" s="18" customFormat="1" x14ac:dyDescent="0.35">
      <c r="A236"/>
      <c r="B236"/>
      <c r="G236" s="62"/>
    </row>
    <row r="237" spans="1:7" s="18" customFormat="1" x14ac:dyDescent="0.35">
      <c r="A237"/>
      <c r="B237"/>
      <c r="G237" s="62"/>
    </row>
    <row r="238" spans="1:7" s="18" customFormat="1" x14ac:dyDescent="0.35">
      <c r="A238"/>
      <c r="B238"/>
      <c r="G238" s="62"/>
    </row>
    <row r="239" spans="1:7" s="18" customFormat="1" x14ac:dyDescent="0.35">
      <c r="A239"/>
      <c r="B239"/>
      <c r="G239" s="62"/>
    </row>
    <row r="240" spans="1:7" s="18" customFormat="1" x14ac:dyDescent="0.35">
      <c r="A240"/>
      <c r="B240"/>
      <c r="G240" s="62"/>
    </row>
    <row r="241" spans="1:7" s="18" customFormat="1" x14ac:dyDescent="0.35">
      <c r="A241"/>
      <c r="B241"/>
      <c r="G241" s="62"/>
    </row>
    <row r="242" spans="1:7" s="18" customFormat="1" x14ac:dyDescent="0.35">
      <c r="A242"/>
      <c r="B242"/>
      <c r="G242" s="62"/>
    </row>
    <row r="243" spans="1:7" s="18" customFormat="1" x14ac:dyDescent="0.35">
      <c r="A243"/>
      <c r="B243"/>
      <c r="G243" s="62"/>
    </row>
    <row r="244" spans="1:7" s="18" customFormat="1" x14ac:dyDescent="0.35">
      <c r="A244"/>
      <c r="B244"/>
      <c r="G244" s="62"/>
    </row>
    <row r="245" spans="1:7" s="18" customFormat="1" x14ac:dyDescent="0.35">
      <c r="A245"/>
      <c r="B245"/>
      <c r="G245" s="62"/>
    </row>
    <row r="246" spans="1:7" s="18" customFormat="1" x14ac:dyDescent="0.35">
      <c r="A246"/>
      <c r="B246"/>
      <c r="G246" s="62"/>
    </row>
    <row r="247" spans="1:7" s="18" customFormat="1" x14ac:dyDescent="0.35">
      <c r="A247"/>
      <c r="B247"/>
      <c r="G247" s="62"/>
    </row>
    <row r="248" spans="1:7" s="18" customFormat="1" x14ac:dyDescent="0.35">
      <c r="A248"/>
      <c r="B248"/>
      <c r="G248" s="62"/>
    </row>
    <row r="249" spans="1:7" s="18" customFormat="1" x14ac:dyDescent="0.35">
      <c r="A249"/>
      <c r="B249"/>
      <c r="G249" s="62"/>
    </row>
    <row r="250" spans="1:7" s="18" customFormat="1" x14ac:dyDescent="0.35">
      <c r="A250"/>
      <c r="B250"/>
      <c r="G250" s="62"/>
    </row>
    <row r="251" spans="1:7" s="18" customFormat="1" x14ac:dyDescent="0.35">
      <c r="A251"/>
      <c r="B251"/>
      <c r="G251" s="62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43</v>
      </c>
      <c r="G1" s="61" t="s">
        <v>41</v>
      </c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4" t="s">
        <v>55</v>
      </c>
      <c r="F2" s="111" t="s">
        <v>56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0">
        <f t="shared" si="0"/>
        <v>43738</v>
      </c>
      <c r="AK2" s="60">
        <f>AJ2+1</f>
        <v>43739</v>
      </c>
      <c r="AL2" s="60">
        <f t="shared" ref="AL2:CW2" si="1">AK2+1</f>
        <v>43740</v>
      </c>
      <c r="AM2" s="60">
        <f t="shared" si="1"/>
        <v>43741</v>
      </c>
      <c r="AN2" s="60">
        <f t="shared" si="1"/>
        <v>43742</v>
      </c>
      <c r="AO2" s="60">
        <f t="shared" si="1"/>
        <v>43743</v>
      </c>
      <c r="AP2" s="60">
        <f t="shared" si="1"/>
        <v>43744</v>
      </c>
      <c r="AQ2" s="60">
        <f t="shared" si="1"/>
        <v>43745</v>
      </c>
      <c r="AR2" s="60">
        <f t="shared" si="1"/>
        <v>43746</v>
      </c>
      <c r="AS2" s="60">
        <f t="shared" si="1"/>
        <v>43747</v>
      </c>
      <c r="AT2" s="60">
        <f t="shared" si="1"/>
        <v>43748</v>
      </c>
      <c r="AU2" s="60">
        <f t="shared" si="1"/>
        <v>43749</v>
      </c>
      <c r="AV2" s="60">
        <f t="shared" si="1"/>
        <v>43750</v>
      </c>
      <c r="AW2" s="60">
        <f t="shared" si="1"/>
        <v>43751</v>
      </c>
      <c r="AX2" s="60">
        <f t="shared" si="1"/>
        <v>43752</v>
      </c>
      <c r="AY2" s="60">
        <f t="shared" si="1"/>
        <v>43753</v>
      </c>
      <c r="AZ2" s="60">
        <f t="shared" si="1"/>
        <v>43754</v>
      </c>
      <c r="BA2" s="60">
        <f t="shared" si="1"/>
        <v>43755</v>
      </c>
      <c r="BB2" s="60">
        <f t="shared" si="1"/>
        <v>43756</v>
      </c>
      <c r="BC2" s="60">
        <f t="shared" si="1"/>
        <v>43757</v>
      </c>
      <c r="BD2" s="60">
        <f t="shared" si="1"/>
        <v>43758</v>
      </c>
      <c r="BE2" s="60">
        <f t="shared" si="1"/>
        <v>43759</v>
      </c>
      <c r="BF2" s="60">
        <f t="shared" si="1"/>
        <v>43760</v>
      </c>
      <c r="BG2" s="60">
        <f t="shared" si="1"/>
        <v>43761</v>
      </c>
      <c r="BH2" s="60">
        <f t="shared" si="1"/>
        <v>43762</v>
      </c>
      <c r="BI2" s="60">
        <f t="shared" si="1"/>
        <v>43763</v>
      </c>
      <c r="BJ2" s="60">
        <f t="shared" si="1"/>
        <v>43764</v>
      </c>
      <c r="BK2" s="60">
        <f t="shared" si="1"/>
        <v>43765</v>
      </c>
      <c r="BL2" s="60">
        <f t="shared" si="1"/>
        <v>43766</v>
      </c>
      <c r="BM2" s="60">
        <f t="shared" si="1"/>
        <v>43767</v>
      </c>
      <c r="BN2" s="60">
        <f t="shared" si="1"/>
        <v>43768</v>
      </c>
      <c r="BO2" s="60">
        <f t="shared" si="1"/>
        <v>43769</v>
      </c>
      <c r="BP2" s="60">
        <f t="shared" si="1"/>
        <v>43770</v>
      </c>
      <c r="BQ2" s="60">
        <f t="shared" si="1"/>
        <v>43771</v>
      </c>
      <c r="BR2" s="60">
        <f t="shared" si="1"/>
        <v>43772</v>
      </c>
      <c r="BS2" s="60">
        <f t="shared" si="1"/>
        <v>43773</v>
      </c>
      <c r="BT2" s="60">
        <f t="shared" si="1"/>
        <v>43774</v>
      </c>
      <c r="BU2" s="60">
        <f t="shared" si="1"/>
        <v>43775</v>
      </c>
      <c r="BV2" s="60">
        <f t="shared" si="1"/>
        <v>43776</v>
      </c>
      <c r="BW2" s="60">
        <f t="shared" si="1"/>
        <v>43777</v>
      </c>
      <c r="BX2" s="60">
        <f t="shared" si="1"/>
        <v>43778</v>
      </c>
      <c r="BY2" s="60">
        <f t="shared" si="1"/>
        <v>43779</v>
      </c>
      <c r="BZ2" s="60">
        <f t="shared" si="1"/>
        <v>43780</v>
      </c>
      <c r="CA2" s="60">
        <f t="shared" si="1"/>
        <v>43781</v>
      </c>
      <c r="CB2" s="60">
        <f t="shared" si="1"/>
        <v>43782</v>
      </c>
      <c r="CC2" s="60">
        <f t="shared" si="1"/>
        <v>43783</v>
      </c>
      <c r="CD2" s="60">
        <f t="shared" si="1"/>
        <v>43784</v>
      </c>
      <c r="CE2" s="60">
        <f t="shared" si="1"/>
        <v>43785</v>
      </c>
      <c r="CF2" s="60">
        <f t="shared" si="1"/>
        <v>43786</v>
      </c>
      <c r="CG2" s="60">
        <f t="shared" si="1"/>
        <v>43787</v>
      </c>
      <c r="CH2" s="60">
        <f t="shared" si="1"/>
        <v>43788</v>
      </c>
      <c r="CI2" s="60">
        <f t="shared" si="1"/>
        <v>43789</v>
      </c>
      <c r="CJ2" s="60">
        <f t="shared" si="1"/>
        <v>43790</v>
      </c>
      <c r="CK2" s="60">
        <f t="shared" si="1"/>
        <v>43791</v>
      </c>
      <c r="CL2" s="60">
        <f t="shared" si="1"/>
        <v>43792</v>
      </c>
      <c r="CM2" s="60">
        <f t="shared" si="1"/>
        <v>43793</v>
      </c>
      <c r="CN2" s="60">
        <f t="shared" si="1"/>
        <v>43794</v>
      </c>
      <c r="CO2" s="60">
        <f t="shared" si="1"/>
        <v>43795</v>
      </c>
      <c r="CP2" s="60">
        <f t="shared" si="1"/>
        <v>43796</v>
      </c>
      <c r="CQ2" s="60">
        <f t="shared" si="1"/>
        <v>43797</v>
      </c>
      <c r="CR2" s="60">
        <f t="shared" si="1"/>
        <v>43798</v>
      </c>
      <c r="CS2" s="60">
        <f t="shared" si="1"/>
        <v>43799</v>
      </c>
      <c r="CT2" s="60">
        <f t="shared" si="1"/>
        <v>43800</v>
      </c>
      <c r="CU2" s="60">
        <f t="shared" si="1"/>
        <v>43801</v>
      </c>
      <c r="CV2" s="60">
        <f t="shared" si="1"/>
        <v>43802</v>
      </c>
      <c r="CW2" s="60">
        <f t="shared" si="1"/>
        <v>43803</v>
      </c>
      <c r="CX2" s="60">
        <f t="shared" ref="CX2:FC2" si="2">CW2+1</f>
        <v>43804</v>
      </c>
      <c r="CY2" s="60">
        <f t="shared" si="2"/>
        <v>43805</v>
      </c>
      <c r="CZ2" s="60">
        <f t="shared" si="2"/>
        <v>43806</v>
      </c>
      <c r="DA2" s="60">
        <f t="shared" si="2"/>
        <v>43807</v>
      </c>
      <c r="DB2" s="60">
        <f t="shared" si="2"/>
        <v>43808</v>
      </c>
      <c r="DC2" s="60">
        <f t="shared" si="2"/>
        <v>43809</v>
      </c>
      <c r="DD2" s="60">
        <f t="shared" si="2"/>
        <v>43810</v>
      </c>
      <c r="DE2" s="60">
        <f t="shared" si="2"/>
        <v>43811</v>
      </c>
      <c r="DF2" s="60">
        <f t="shared" si="2"/>
        <v>43812</v>
      </c>
      <c r="DG2" s="60">
        <f t="shared" si="2"/>
        <v>43813</v>
      </c>
      <c r="DH2" s="60">
        <f t="shared" si="2"/>
        <v>43814</v>
      </c>
      <c r="DI2" s="60">
        <f t="shared" si="2"/>
        <v>43815</v>
      </c>
      <c r="DJ2" s="60">
        <f t="shared" si="2"/>
        <v>43816</v>
      </c>
      <c r="DK2" s="60">
        <f t="shared" si="2"/>
        <v>43817</v>
      </c>
      <c r="DL2" s="60">
        <f t="shared" si="2"/>
        <v>43818</v>
      </c>
      <c r="DM2" s="60">
        <f t="shared" si="2"/>
        <v>43819</v>
      </c>
      <c r="DN2" s="60">
        <f t="shared" si="2"/>
        <v>43820</v>
      </c>
      <c r="DO2" s="60">
        <f t="shared" si="2"/>
        <v>43821</v>
      </c>
      <c r="DP2" s="60">
        <f t="shared" si="2"/>
        <v>43822</v>
      </c>
      <c r="DQ2" s="60">
        <f t="shared" si="2"/>
        <v>43823</v>
      </c>
      <c r="DR2" s="60">
        <f t="shared" si="2"/>
        <v>43824</v>
      </c>
      <c r="DS2" s="60">
        <f t="shared" si="2"/>
        <v>43825</v>
      </c>
      <c r="DT2" s="60">
        <f t="shared" si="2"/>
        <v>43826</v>
      </c>
      <c r="DU2" s="60">
        <f t="shared" si="2"/>
        <v>43827</v>
      </c>
      <c r="DV2" s="60">
        <f t="shared" si="2"/>
        <v>43828</v>
      </c>
      <c r="DW2" s="60">
        <f t="shared" si="2"/>
        <v>43829</v>
      </c>
      <c r="DX2" s="60">
        <f t="shared" si="2"/>
        <v>43830</v>
      </c>
      <c r="DY2" s="60">
        <f t="shared" si="2"/>
        <v>43831</v>
      </c>
      <c r="DZ2" s="60">
        <f t="shared" si="2"/>
        <v>43832</v>
      </c>
      <c r="EA2" s="60">
        <f t="shared" si="2"/>
        <v>43833</v>
      </c>
      <c r="EB2" s="60">
        <f t="shared" si="2"/>
        <v>43834</v>
      </c>
      <c r="EC2" s="60">
        <f t="shared" si="2"/>
        <v>43835</v>
      </c>
      <c r="ED2" s="60">
        <f t="shared" si="2"/>
        <v>43836</v>
      </c>
      <c r="EE2" s="60">
        <f t="shared" si="2"/>
        <v>43837</v>
      </c>
      <c r="EF2" s="60">
        <f t="shared" si="2"/>
        <v>43838</v>
      </c>
      <c r="EG2" s="60">
        <f t="shared" si="2"/>
        <v>43839</v>
      </c>
      <c r="EH2" s="60">
        <f t="shared" si="2"/>
        <v>43840</v>
      </c>
      <c r="EI2" s="60">
        <f t="shared" si="2"/>
        <v>43841</v>
      </c>
      <c r="EJ2" s="60">
        <f t="shared" si="2"/>
        <v>43842</v>
      </c>
      <c r="EK2" s="60">
        <f t="shared" si="2"/>
        <v>43843</v>
      </c>
      <c r="EL2" s="60">
        <f t="shared" si="2"/>
        <v>43844</v>
      </c>
      <c r="EM2" s="60">
        <f t="shared" si="2"/>
        <v>43845</v>
      </c>
      <c r="EN2" s="60">
        <f t="shared" si="2"/>
        <v>43846</v>
      </c>
      <c r="EO2" s="60">
        <f t="shared" si="2"/>
        <v>43847</v>
      </c>
      <c r="EP2" s="60">
        <f t="shared" si="2"/>
        <v>43848</v>
      </c>
      <c r="EQ2" s="60">
        <f t="shared" si="2"/>
        <v>43849</v>
      </c>
      <c r="ER2" s="60">
        <f t="shared" si="2"/>
        <v>43850</v>
      </c>
      <c r="ES2" s="60">
        <f t="shared" si="2"/>
        <v>43851</v>
      </c>
      <c r="ET2" s="60">
        <f t="shared" si="2"/>
        <v>43852</v>
      </c>
      <c r="EU2" s="60">
        <f t="shared" si="2"/>
        <v>43853</v>
      </c>
      <c r="EV2" s="60">
        <f t="shared" si="2"/>
        <v>43854</v>
      </c>
      <c r="EW2" s="60">
        <f t="shared" si="2"/>
        <v>43855</v>
      </c>
      <c r="EX2" s="60">
        <f t="shared" si="2"/>
        <v>43856</v>
      </c>
      <c r="EY2" s="60">
        <f t="shared" si="2"/>
        <v>43857</v>
      </c>
      <c r="EZ2" s="60">
        <f t="shared" si="2"/>
        <v>43858</v>
      </c>
      <c r="FA2" s="60">
        <f t="shared" si="2"/>
        <v>43859</v>
      </c>
      <c r="FB2" s="60">
        <f t="shared" si="2"/>
        <v>43860</v>
      </c>
      <c r="FC2" s="60">
        <f t="shared" si="2"/>
        <v>43861</v>
      </c>
    </row>
    <row r="3" spans="1:159" x14ac:dyDescent="0.35">
      <c r="C3" s="18"/>
      <c r="D3" s="18"/>
      <c r="E3" s="18"/>
      <c r="F3" s="112"/>
    </row>
    <row r="4" spans="1:159" x14ac:dyDescent="0.35">
      <c r="C4" s="18"/>
      <c r="D4" s="18"/>
      <c r="E4" s="18"/>
      <c r="F4" s="112"/>
    </row>
    <row r="5" spans="1:159" x14ac:dyDescent="0.35">
      <c r="C5" s="18"/>
      <c r="D5" s="18"/>
      <c r="E5" s="18"/>
      <c r="F5" s="112"/>
    </row>
    <row r="6" spans="1:159" x14ac:dyDescent="0.35">
      <c r="C6" s="18"/>
      <c r="D6" s="18"/>
      <c r="E6" s="18"/>
      <c r="F6" s="112"/>
    </row>
    <row r="7" spans="1:159" x14ac:dyDescent="0.35">
      <c r="C7" s="18"/>
      <c r="D7" s="18"/>
      <c r="E7" s="18"/>
      <c r="F7" s="112"/>
    </row>
    <row r="8" spans="1:159" x14ac:dyDescent="0.35">
      <c r="C8" s="18"/>
      <c r="D8" s="18"/>
      <c r="E8" s="18"/>
      <c r="F8" s="112"/>
    </row>
    <row r="9" spans="1:159" x14ac:dyDescent="0.35">
      <c r="C9" s="18"/>
      <c r="D9" s="18"/>
      <c r="E9" s="18"/>
      <c r="F9" s="112"/>
    </row>
    <row r="10" spans="1:159" x14ac:dyDescent="0.35">
      <c r="C10" s="18"/>
      <c r="D10" s="18"/>
      <c r="E10" s="18"/>
      <c r="F10" s="112"/>
    </row>
    <row r="11" spans="1:159" x14ac:dyDescent="0.35">
      <c r="C11" s="18"/>
      <c r="D11" s="18"/>
      <c r="E11" s="18"/>
      <c r="F11" s="112"/>
    </row>
    <row r="12" spans="1:159" x14ac:dyDescent="0.35">
      <c r="C12" s="18"/>
      <c r="D12" s="18"/>
      <c r="E12" s="18"/>
      <c r="F12" s="112"/>
    </row>
    <row r="13" spans="1:159" x14ac:dyDescent="0.35">
      <c r="C13" s="18"/>
      <c r="D13" s="18"/>
      <c r="E13" s="18"/>
      <c r="F13" s="112"/>
    </row>
    <row r="14" spans="1:159" x14ac:dyDescent="0.35">
      <c r="C14" s="18"/>
      <c r="D14" s="18"/>
      <c r="E14" s="18"/>
      <c r="F14" s="112"/>
    </row>
    <row r="15" spans="1:159" x14ac:dyDescent="0.35">
      <c r="C15" s="18"/>
      <c r="D15" s="18"/>
      <c r="E15" s="18"/>
      <c r="F15" s="112"/>
    </row>
    <row r="16" spans="1:159" x14ac:dyDescent="0.35">
      <c r="C16" s="18"/>
      <c r="D16" s="18"/>
      <c r="E16" s="18"/>
      <c r="F16" s="112"/>
      <c r="G16" s="10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12"/>
      <c r="G17" s="10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12"/>
      <c r="G18" s="10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6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6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6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6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6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6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6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6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6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6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6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62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62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62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6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6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6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6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62"/>
      <c r="H37" s="18"/>
    </row>
    <row r="38" spans="3:98" x14ac:dyDescent="0.35">
      <c r="C38" s="18"/>
      <c r="D38" s="18"/>
      <c r="E38" s="18"/>
      <c r="F38" s="18"/>
      <c r="G38" s="6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6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6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6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6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6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6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6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6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6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62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62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62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62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6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62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62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62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62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62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62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62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62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62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62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62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62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62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62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62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62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62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62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62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62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62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62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62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62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62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62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62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62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62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62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62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62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62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62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62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62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62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62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62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62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62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62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62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62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62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62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62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62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62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62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62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62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62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62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62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62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62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62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62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62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62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62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62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62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62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62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62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62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62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62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62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62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62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62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62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62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62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62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62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62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62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62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62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62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62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62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62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62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62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62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62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62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62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62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62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62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62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62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62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62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62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62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62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62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62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62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62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62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62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62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62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62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62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62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62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62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62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62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62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62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62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62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62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62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62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62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62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62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62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62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62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62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62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62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62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62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62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62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62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62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62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62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62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62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62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62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62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62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62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62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62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62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62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62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62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62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62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62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62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62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62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62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62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62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62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62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62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62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62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62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62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62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62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62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62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62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62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62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62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62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62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62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62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62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62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62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62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62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62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62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62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62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62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62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62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62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62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62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62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B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158" x14ac:dyDescent="0.35">
      <c r="C1" s="4" t="s">
        <v>47</v>
      </c>
      <c r="E1" s="110"/>
      <c r="F1" s="108" t="s">
        <v>38</v>
      </c>
    </row>
    <row r="2" spans="1:158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111" t="s">
        <v>56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60">
        <f t="shared" si="0"/>
        <v>43738</v>
      </c>
      <c r="AJ2" s="60">
        <f>AI2+1</f>
        <v>43739</v>
      </c>
      <c r="AK2" s="60">
        <f t="shared" ref="AK2:CV2" si="1">AJ2+1</f>
        <v>43740</v>
      </c>
      <c r="AL2" s="60">
        <f t="shared" si="1"/>
        <v>43741</v>
      </c>
      <c r="AM2" s="60">
        <f t="shared" si="1"/>
        <v>43742</v>
      </c>
      <c r="AN2" s="60">
        <f t="shared" si="1"/>
        <v>43743</v>
      </c>
      <c r="AO2" s="60">
        <f t="shared" si="1"/>
        <v>43744</v>
      </c>
      <c r="AP2" s="60">
        <f t="shared" si="1"/>
        <v>43745</v>
      </c>
      <c r="AQ2" s="60">
        <f t="shared" si="1"/>
        <v>43746</v>
      </c>
      <c r="AR2" s="60">
        <f t="shared" si="1"/>
        <v>43747</v>
      </c>
      <c r="AS2" s="60">
        <f t="shared" si="1"/>
        <v>43748</v>
      </c>
      <c r="AT2" s="60">
        <f t="shared" si="1"/>
        <v>43749</v>
      </c>
      <c r="AU2" s="60">
        <f t="shared" si="1"/>
        <v>43750</v>
      </c>
      <c r="AV2" s="60">
        <f t="shared" si="1"/>
        <v>43751</v>
      </c>
      <c r="AW2" s="60">
        <f t="shared" si="1"/>
        <v>43752</v>
      </c>
      <c r="AX2" s="60">
        <f t="shared" si="1"/>
        <v>43753</v>
      </c>
      <c r="AY2" s="60">
        <f t="shared" si="1"/>
        <v>43754</v>
      </c>
      <c r="AZ2" s="60">
        <f t="shared" si="1"/>
        <v>43755</v>
      </c>
      <c r="BA2" s="60">
        <f t="shared" si="1"/>
        <v>43756</v>
      </c>
      <c r="BB2" s="60">
        <f t="shared" si="1"/>
        <v>43757</v>
      </c>
      <c r="BC2" s="60">
        <f t="shared" si="1"/>
        <v>43758</v>
      </c>
      <c r="BD2" s="60">
        <f t="shared" si="1"/>
        <v>43759</v>
      </c>
      <c r="BE2" s="60">
        <f t="shared" si="1"/>
        <v>43760</v>
      </c>
      <c r="BF2" s="60">
        <f t="shared" si="1"/>
        <v>43761</v>
      </c>
      <c r="BG2" s="60">
        <f t="shared" si="1"/>
        <v>43762</v>
      </c>
      <c r="BH2" s="60">
        <f t="shared" si="1"/>
        <v>43763</v>
      </c>
      <c r="BI2" s="60">
        <f t="shared" si="1"/>
        <v>43764</v>
      </c>
      <c r="BJ2" s="60">
        <f t="shared" si="1"/>
        <v>43765</v>
      </c>
      <c r="BK2" s="60">
        <f t="shared" si="1"/>
        <v>43766</v>
      </c>
      <c r="BL2" s="60">
        <f t="shared" si="1"/>
        <v>43767</v>
      </c>
      <c r="BM2" s="60">
        <f t="shared" si="1"/>
        <v>43768</v>
      </c>
      <c r="BN2" s="60">
        <f t="shared" si="1"/>
        <v>43769</v>
      </c>
      <c r="BO2" s="60">
        <f t="shared" si="1"/>
        <v>43770</v>
      </c>
      <c r="BP2" s="60">
        <f t="shared" si="1"/>
        <v>43771</v>
      </c>
      <c r="BQ2" s="60">
        <f t="shared" si="1"/>
        <v>43772</v>
      </c>
      <c r="BR2" s="60">
        <f t="shared" si="1"/>
        <v>43773</v>
      </c>
      <c r="BS2" s="60">
        <f t="shared" si="1"/>
        <v>43774</v>
      </c>
      <c r="BT2" s="60">
        <f t="shared" si="1"/>
        <v>43775</v>
      </c>
      <c r="BU2" s="60">
        <f t="shared" si="1"/>
        <v>43776</v>
      </c>
      <c r="BV2" s="60">
        <f t="shared" si="1"/>
        <v>43777</v>
      </c>
      <c r="BW2" s="60">
        <f t="shared" si="1"/>
        <v>43778</v>
      </c>
      <c r="BX2" s="60">
        <f t="shared" si="1"/>
        <v>43779</v>
      </c>
      <c r="BY2" s="60">
        <f t="shared" si="1"/>
        <v>43780</v>
      </c>
      <c r="BZ2" s="60">
        <f t="shared" si="1"/>
        <v>43781</v>
      </c>
      <c r="CA2" s="60">
        <f t="shared" si="1"/>
        <v>43782</v>
      </c>
      <c r="CB2" s="60">
        <f t="shared" si="1"/>
        <v>43783</v>
      </c>
      <c r="CC2" s="60">
        <f t="shared" si="1"/>
        <v>43784</v>
      </c>
      <c r="CD2" s="60">
        <f t="shared" si="1"/>
        <v>43785</v>
      </c>
      <c r="CE2" s="60">
        <f t="shared" si="1"/>
        <v>43786</v>
      </c>
      <c r="CF2" s="60">
        <f t="shared" si="1"/>
        <v>43787</v>
      </c>
      <c r="CG2" s="60">
        <f t="shared" si="1"/>
        <v>43788</v>
      </c>
      <c r="CH2" s="60">
        <f t="shared" si="1"/>
        <v>43789</v>
      </c>
      <c r="CI2" s="60">
        <f t="shared" si="1"/>
        <v>43790</v>
      </c>
      <c r="CJ2" s="60">
        <f t="shared" si="1"/>
        <v>43791</v>
      </c>
      <c r="CK2" s="60">
        <f t="shared" si="1"/>
        <v>43792</v>
      </c>
      <c r="CL2" s="60">
        <f t="shared" si="1"/>
        <v>43793</v>
      </c>
      <c r="CM2" s="60">
        <f t="shared" si="1"/>
        <v>43794</v>
      </c>
      <c r="CN2" s="60">
        <f t="shared" si="1"/>
        <v>43795</v>
      </c>
      <c r="CO2" s="60">
        <f t="shared" si="1"/>
        <v>43796</v>
      </c>
      <c r="CP2" s="60">
        <f t="shared" si="1"/>
        <v>43797</v>
      </c>
      <c r="CQ2" s="60">
        <f t="shared" si="1"/>
        <v>43798</v>
      </c>
      <c r="CR2" s="60">
        <f t="shared" si="1"/>
        <v>43799</v>
      </c>
      <c r="CS2" s="60">
        <f t="shared" si="1"/>
        <v>43800</v>
      </c>
      <c r="CT2" s="60">
        <f t="shared" si="1"/>
        <v>43801</v>
      </c>
      <c r="CU2" s="60">
        <f t="shared" si="1"/>
        <v>43802</v>
      </c>
      <c r="CV2" s="60">
        <f t="shared" si="1"/>
        <v>43803</v>
      </c>
      <c r="CW2" s="60">
        <f t="shared" ref="CW2:FB2" si="2">CV2+1</f>
        <v>43804</v>
      </c>
      <c r="CX2" s="60">
        <f t="shared" si="2"/>
        <v>43805</v>
      </c>
      <c r="CY2" s="60">
        <f t="shared" si="2"/>
        <v>43806</v>
      </c>
      <c r="CZ2" s="60">
        <f t="shared" si="2"/>
        <v>43807</v>
      </c>
      <c r="DA2" s="60">
        <f t="shared" si="2"/>
        <v>43808</v>
      </c>
      <c r="DB2" s="60">
        <f t="shared" si="2"/>
        <v>43809</v>
      </c>
      <c r="DC2" s="60">
        <f t="shared" si="2"/>
        <v>43810</v>
      </c>
      <c r="DD2" s="60">
        <f t="shared" si="2"/>
        <v>43811</v>
      </c>
      <c r="DE2" s="60">
        <f t="shared" si="2"/>
        <v>43812</v>
      </c>
      <c r="DF2" s="60">
        <f t="shared" si="2"/>
        <v>43813</v>
      </c>
      <c r="DG2" s="60">
        <f t="shared" si="2"/>
        <v>43814</v>
      </c>
      <c r="DH2" s="60">
        <f t="shared" si="2"/>
        <v>43815</v>
      </c>
      <c r="DI2" s="60">
        <f t="shared" si="2"/>
        <v>43816</v>
      </c>
      <c r="DJ2" s="60">
        <f t="shared" si="2"/>
        <v>43817</v>
      </c>
      <c r="DK2" s="60">
        <f t="shared" si="2"/>
        <v>43818</v>
      </c>
      <c r="DL2" s="60">
        <f t="shared" si="2"/>
        <v>43819</v>
      </c>
      <c r="DM2" s="60">
        <f t="shared" si="2"/>
        <v>43820</v>
      </c>
      <c r="DN2" s="60">
        <f t="shared" si="2"/>
        <v>43821</v>
      </c>
      <c r="DO2" s="60">
        <f t="shared" si="2"/>
        <v>43822</v>
      </c>
      <c r="DP2" s="60">
        <f t="shared" si="2"/>
        <v>43823</v>
      </c>
      <c r="DQ2" s="60">
        <f t="shared" si="2"/>
        <v>43824</v>
      </c>
      <c r="DR2" s="60">
        <f t="shared" si="2"/>
        <v>43825</v>
      </c>
      <c r="DS2" s="60">
        <f t="shared" si="2"/>
        <v>43826</v>
      </c>
      <c r="DT2" s="60">
        <f t="shared" si="2"/>
        <v>43827</v>
      </c>
      <c r="DU2" s="60">
        <f t="shared" si="2"/>
        <v>43828</v>
      </c>
      <c r="DV2" s="60">
        <f t="shared" si="2"/>
        <v>43829</v>
      </c>
      <c r="DW2" s="60">
        <f t="shared" si="2"/>
        <v>43830</v>
      </c>
      <c r="DX2" s="60">
        <f t="shared" si="2"/>
        <v>43831</v>
      </c>
      <c r="DY2" s="60">
        <f t="shared" si="2"/>
        <v>43832</v>
      </c>
      <c r="DZ2" s="60">
        <f t="shared" si="2"/>
        <v>43833</v>
      </c>
      <c r="EA2" s="60">
        <f t="shared" si="2"/>
        <v>43834</v>
      </c>
      <c r="EB2" s="60">
        <f t="shared" si="2"/>
        <v>43835</v>
      </c>
      <c r="EC2" s="60">
        <f t="shared" si="2"/>
        <v>43836</v>
      </c>
      <c r="ED2" s="60">
        <f t="shared" si="2"/>
        <v>43837</v>
      </c>
      <c r="EE2" s="60">
        <f t="shared" si="2"/>
        <v>43838</v>
      </c>
      <c r="EF2" s="60">
        <f t="shared" si="2"/>
        <v>43839</v>
      </c>
      <c r="EG2" s="60">
        <f t="shared" si="2"/>
        <v>43840</v>
      </c>
      <c r="EH2" s="60">
        <f t="shared" si="2"/>
        <v>43841</v>
      </c>
      <c r="EI2" s="60">
        <f t="shared" si="2"/>
        <v>43842</v>
      </c>
      <c r="EJ2" s="60">
        <f t="shared" si="2"/>
        <v>43843</v>
      </c>
      <c r="EK2" s="60">
        <f t="shared" si="2"/>
        <v>43844</v>
      </c>
      <c r="EL2" s="60">
        <f t="shared" si="2"/>
        <v>43845</v>
      </c>
      <c r="EM2" s="60">
        <f t="shared" si="2"/>
        <v>43846</v>
      </c>
      <c r="EN2" s="60">
        <f t="shared" si="2"/>
        <v>43847</v>
      </c>
      <c r="EO2" s="60">
        <f t="shared" si="2"/>
        <v>43848</v>
      </c>
      <c r="EP2" s="60">
        <f t="shared" si="2"/>
        <v>43849</v>
      </c>
      <c r="EQ2" s="60">
        <f t="shared" si="2"/>
        <v>43850</v>
      </c>
      <c r="ER2" s="60">
        <f t="shared" si="2"/>
        <v>43851</v>
      </c>
      <c r="ES2" s="60">
        <f t="shared" si="2"/>
        <v>43852</v>
      </c>
      <c r="ET2" s="60">
        <f t="shared" si="2"/>
        <v>43853</v>
      </c>
      <c r="EU2" s="60">
        <f t="shared" si="2"/>
        <v>43854</v>
      </c>
      <c r="EV2" s="60">
        <f t="shared" si="2"/>
        <v>43855</v>
      </c>
      <c r="EW2" s="60">
        <f t="shared" si="2"/>
        <v>43856</v>
      </c>
      <c r="EX2" s="60">
        <f t="shared" si="2"/>
        <v>43857</v>
      </c>
      <c r="EY2" s="60">
        <f t="shared" si="2"/>
        <v>43858</v>
      </c>
      <c r="EZ2" s="60">
        <f t="shared" si="2"/>
        <v>43859</v>
      </c>
      <c r="FA2" s="60">
        <f t="shared" si="2"/>
        <v>43860</v>
      </c>
      <c r="FB2" s="60">
        <f t="shared" si="2"/>
        <v>43861</v>
      </c>
    </row>
    <row r="3" spans="1:158" s="18" customFormat="1" x14ac:dyDescent="0.35">
      <c r="A3"/>
      <c r="B3"/>
      <c r="E3" s="112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158" s="18" customFormat="1" x14ac:dyDescent="0.35">
      <c r="A4"/>
      <c r="B4"/>
      <c r="E4" s="11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158" s="18" customFormat="1" x14ac:dyDescent="0.35">
      <c r="A5"/>
      <c r="B5"/>
      <c r="E5" s="112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158" s="18" customFormat="1" x14ac:dyDescent="0.35">
      <c r="A6"/>
      <c r="B6"/>
      <c r="E6" s="112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158" s="18" customFormat="1" x14ac:dyDescent="0.35">
      <c r="A7"/>
      <c r="B7"/>
      <c r="E7" s="112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158" s="18" customFormat="1" x14ac:dyDescent="0.35">
      <c r="A8"/>
      <c r="B8"/>
      <c r="E8" s="112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158" s="18" customFormat="1" x14ac:dyDescent="0.35">
      <c r="A9"/>
      <c r="B9"/>
      <c r="E9" s="112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158" s="18" customFormat="1" x14ac:dyDescent="0.35">
      <c r="A10"/>
      <c r="B10"/>
      <c r="E10" s="112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158" s="18" customFormat="1" x14ac:dyDescent="0.35">
      <c r="A11"/>
      <c r="B11"/>
      <c r="E11" s="112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 s="98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158" s="18" customFormat="1" x14ac:dyDescent="0.35">
      <c r="A12"/>
      <c r="B12"/>
      <c r="E12" s="1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158" s="18" customFormat="1" x14ac:dyDescent="0.35">
      <c r="A13"/>
      <c r="B13"/>
      <c r="E13" s="112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158" s="18" customFormat="1" x14ac:dyDescent="0.35">
      <c r="A14"/>
      <c r="B14"/>
      <c r="E14" s="112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158" s="18" customFormat="1" x14ac:dyDescent="0.35">
      <c r="A15"/>
      <c r="B15"/>
      <c r="E15" s="112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158" s="18" customFormat="1" x14ac:dyDescent="0.35">
      <c r="A16"/>
      <c r="B16"/>
      <c r="E16" s="112"/>
      <c r="F16" s="109"/>
    </row>
    <row r="17" spans="1:6" s="18" customFormat="1" x14ac:dyDescent="0.35">
      <c r="A17"/>
      <c r="B17"/>
      <c r="E17" s="112"/>
      <c r="F17" s="109"/>
    </row>
    <row r="18" spans="1:6" s="18" customFormat="1" x14ac:dyDescent="0.35">
      <c r="A18"/>
      <c r="B18"/>
      <c r="F18" s="62"/>
    </row>
    <row r="19" spans="1:6" s="18" customFormat="1" x14ac:dyDescent="0.35">
      <c r="A19"/>
      <c r="B19"/>
      <c r="F19" s="62"/>
    </row>
    <row r="20" spans="1:6" s="18" customFormat="1" x14ac:dyDescent="0.35">
      <c r="A20"/>
      <c r="B20"/>
      <c r="F20" s="62"/>
    </row>
    <row r="21" spans="1:6" s="18" customFormat="1" x14ac:dyDescent="0.35">
      <c r="A21"/>
      <c r="B21"/>
      <c r="F21" s="62"/>
    </row>
    <row r="22" spans="1:6" s="18" customFormat="1" x14ac:dyDescent="0.35">
      <c r="A22"/>
      <c r="B22"/>
      <c r="F22" s="62"/>
    </row>
    <row r="23" spans="1:6" s="18" customFormat="1" x14ac:dyDescent="0.35">
      <c r="A23"/>
      <c r="B23"/>
      <c r="F23" s="62"/>
    </row>
    <row r="24" spans="1:6" s="18" customFormat="1" x14ac:dyDescent="0.35">
      <c r="A24"/>
      <c r="B24"/>
      <c r="F24" s="62"/>
    </row>
    <row r="25" spans="1:6" s="18" customFormat="1" x14ac:dyDescent="0.35">
      <c r="A25"/>
      <c r="B25"/>
      <c r="F25" s="62"/>
    </row>
    <row r="26" spans="1:6" s="18" customFormat="1" x14ac:dyDescent="0.35">
      <c r="A26"/>
      <c r="B26"/>
      <c r="F26" s="62"/>
    </row>
    <row r="27" spans="1:6" s="18" customFormat="1" x14ac:dyDescent="0.35">
      <c r="A27"/>
      <c r="B27"/>
      <c r="F27" s="62"/>
    </row>
    <row r="28" spans="1:6" s="18" customFormat="1" x14ac:dyDescent="0.35">
      <c r="A28"/>
      <c r="B28"/>
      <c r="F28" s="62"/>
    </row>
    <row r="29" spans="1:6" s="18" customFormat="1" x14ac:dyDescent="0.35">
      <c r="A29"/>
      <c r="B29"/>
      <c r="F29" s="62"/>
    </row>
    <row r="30" spans="1:6" s="18" customFormat="1" x14ac:dyDescent="0.35">
      <c r="A30"/>
      <c r="B30"/>
      <c r="F30" s="62"/>
    </row>
    <row r="31" spans="1:6" s="18" customFormat="1" x14ac:dyDescent="0.35">
      <c r="A31"/>
      <c r="B31"/>
      <c r="F31" s="62"/>
    </row>
    <row r="32" spans="1:6" s="18" customFormat="1" x14ac:dyDescent="0.35">
      <c r="A32"/>
      <c r="B32"/>
      <c r="F32" s="62"/>
    </row>
    <row r="33" spans="1:6" s="18" customFormat="1" x14ac:dyDescent="0.35">
      <c r="A33"/>
      <c r="B33"/>
      <c r="F33" s="62"/>
    </row>
    <row r="34" spans="1:6" s="18" customFormat="1" x14ac:dyDescent="0.35">
      <c r="A34"/>
      <c r="B34"/>
      <c r="F34" s="62"/>
    </row>
    <row r="35" spans="1:6" s="18" customFormat="1" x14ac:dyDescent="0.35">
      <c r="A35"/>
      <c r="B35"/>
      <c r="F35" s="62"/>
    </row>
    <row r="36" spans="1:6" s="18" customFormat="1" x14ac:dyDescent="0.35">
      <c r="A36"/>
      <c r="B36"/>
      <c r="F36" s="62"/>
    </row>
    <row r="37" spans="1:6" s="18" customFormat="1" x14ac:dyDescent="0.35">
      <c r="A37"/>
      <c r="B37"/>
      <c r="F37" s="62"/>
    </row>
    <row r="38" spans="1:6" s="18" customFormat="1" x14ac:dyDescent="0.35">
      <c r="A38"/>
      <c r="B38"/>
      <c r="F38" s="62"/>
    </row>
    <row r="39" spans="1:6" s="18" customFormat="1" x14ac:dyDescent="0.35">
      <c r="A39"/>
      <c r="B39"/>
      <c r="F39" s="62"/>
    </row>
    <row r="40" spans="1:6" s="18" customFormat="1" x14ac:dyDescent="0.35">
      <c r="A40"/>
      <c r="B40"/>
      <c r="F40" s="62"/>
    </row>
    <row r="41" spans="1:6" s="18" customFormat="1" x14ac:dyDescent="0.35">
      <c r="A41"/>
      <c r="B41"/>
      <c r="F41" s="62"/>
    </row>
    <row r="42" spans="1:6" s="18" customFormat="1" x14ac:dyDescent="0.35">
      <c r="A42"/>
      <c r="B42"/>
      <c r="F42" s="62"/>
    </row>
    <row r="43" spans="1:6" s="18" customFormat="1" x14ac:dyDescent="0.35">
      <c r="A43"/>
      <c r="B43"/>
      <c r="F43" s="62"/>
    </row>
    <row r="44" spans="1:6" s="18" customFormat="1" x14ac:dyDescent="0.35">
      <c r="A44"/>
      <c r="B44"/>
      <c r="F44" s="62"/>
    </row>
    <row r="45" spans="1:6" s="18" customFormat="1" x14ac:dyDescent="0.35">
      <c r="A45"/>
      <c r="B45"/>
      <c r="F45" s="62"/>
    </row>
    <row r="46" spans="1:6" s="18" customFormat="1" x14ac:dyDescent="0.35">
      <c r="A46"/>
      <c r="B46"/>
      <c r="F46" s="62"/>
    </row>
    <row r="47" spans="1:6" s="18" customFormat="1" x14ac:dyDescent="0.35">
      <c r="A47"/>
      <c r="B47"/>
      <c r="F47" s="62"/>
    </row>
    <row r="48" spans="1:6" s="18" customFormat="1" x14ac:dyDescent="0.35">
      <c r="A48"/>
      <c r="B48"/>
      <c r="F48" s="62"/>
    </row>
    <row r="49" spans="1:6" s="18" customFormat="1" x14ac:dyDescent="0.35">
      <c r="A49"/>
      <c r="B49"/>
      <c r="F49" s="62"/>
    </row>
    <row r="50" spans="1:6" s="18" customFormat="1" x14ac:dyDescent="0.35">
      <c r="A50"/>
      <c r="B50"/>
      <c r="F50" s="62"/>
    </row>
    <row r="51" spans="1:6" s="18" customFormat="1" x14ac:dyDescent="0.35">
      <c r="A51"/>
      <c r="B51"/>
      <c r="F51" s="62"/>
    </row>
    <row r="52" spans="1:6" s="18" customFormat="1" x14ac:dyDescent="0.35">
      <c r="A52"/>
      <c r="B52"/>
      <c r="F52" s="62"/>
    </row>
    <row r="53" spans="1:6" s="18" customFormat="1" x14ac:dyDescent="0.35">
      <c r="A53"/>
      <c r="B53"/>
      <c r="F53" s="62"/>
    </row>
    <row r="54" spans="1:6" s="18" customFormat="1" x14ac:dyDescent="0.35">
      <c r="A54"/>
      <c r="B54"/>
      <c r="F54" s="62"/>
    </row>
    <row r="55" spans="1:6" s="18" customFormat="1" x14ac:dyDescent="0.35">
      <c r="A55"/>
      <c r="B55"/>
      <c r="F55" s="62"/>
    </row>
    <row r="56" spans="1:6" s="18" customFormat="1" x14ac:dyDescent="0.35">
      <c r="A56"/>
      <c r="B56"/>
      <c r="F56" s="62"/>
    </row>
    <row r="57" spans="1:6" s="18" customFormat="1" x14ac:dyDescent="0.35">
      <c r="A57"/>
      <c r="B57"/>
      <c r="F57" s="62"/>
    </row>
    <row r="58" spans="1:6" s="18" customFormat="1" x14ac:dyDescent="0.35">
      <c r="A58"/>
      <c r="B58"/>
      <c r="F58" s="62"/>
    </row>
    <row r="59" spans="1:6" s="18" customFormat="1" x14ac:dyDescent="0.35">
      <c r="A59"/>
      <c r="B59"/>
      <c r="F59" s="62"/>
    </row>
    <row r="60" spans="1:6" s="18" customFormat="1" x14ac:dyDescent="0.35">
      <c r="A60"/>
      <c r="B60"/>
      <c r="F60" s="62"/>
    </row>
    <row r="61" spans="1:6" s="18" customFormat="1" x14ac:dyDescent="0.35">
      <c r="A61"/>
      <c r="B61"/>
      <c r="F61" s="62"/>
    </row>
    <row r="62" spans="1:6" s="18" customFormat="1" x14ac:dyDescent="0.35">
      <c r="A62"/>
      <c r="B62"/>
      <c r="F62" s="62"/>
    </row>
    <row r="63" spans="1:6" s="18" customFormat="1" x14ac:dyDescent="0.35">
      <c r="A63"/>
      <c r="B63"/>
      <c r="F63" s="62"/>
    </row>
    <row r="64" spans="1:6" s="18" customFormat="1" x14ac:dyDescent="0.35">
      <c r="A64"/>
      <c r="B64"/>
      <c r="F64" s="62"/>
    </row>
    <row r="65" spans="1:6" s="18" customFormat="1" x14ac:dyDescent="0.35">
      <c r="A65"/>
      <c r="B65"/>
      <c r="F65" s="62"/>
    </row>
    <row r="66" spans="1:6" s="18" customFormat="1" x14ac:dyDescent="0.35">
      <c r="A66"/>
      <c r="B66"/>
      <c r="F66" s="62"/>
    </row>
    <row r="67" spans="1:6" s="18" customFormat="1" x14ac:dyDescent="0.35">
      <c r="A67"/>
      <c r="B67"/>
      <c r="F67" s="62"/>
    </row>
    <row r="68" spans="1:6" s="18" customFormat="1" x14ac:dyDescent="0.35">
      <c r="A68"/>
      <c r="B68"/>
      <c r="F68" s="62"/>
    </row>
    <row r="69" spans="1:6" s="18" customFormat="1" x14ac:dyDescent="0.35">
      <c r="A69"/>
      <c r="B69"/>
      <c r="F69" s="62"/>
    </row>
    <row r="70" spans="1:6" s="18" customFormat="1" x14ac:dyDescent="0.35">
      <c r="A70"/>
      <c r="B70"/>
      <c r="F70" s="62"/>
    </row>
    <row r="71" spans="1:6" s="18" customFormat="1" x14ac:dyDescent="0.35">
      <c r="A71"/>
      <c r="B71"/>
      <c r="F71" s="62"/>
    </row>
    <row r="72" spans="1:6" s="18" customFormat="1" x14ac:dyDescent="0.35">
      <c r="A72"/>
      <c r="B72"/>
      <c r="F72" s="62"/>
    </row>
    <row r="73" spans="1:6" s="18" customFormat="1" x14ac:dyDescent="0.35">
      <c r="A73"/>
      <c r="B73"/>
      <c r="F73" s="62"/>
    </row>
    <row r="74" spans="1:6" s="18" customFormat="1" x14ac:dyDescent="0.35">
      <c r="A74"/>
      <c r="B74"/>
      <c r="F74" s="62"/>
    </row>
    <row r="75" spans="1:6" s="18" customFormat="1" x14ac:dyDescent="0.35">
      <c r="A75"/>
      <c r="B75"/>
      <c r="F75" s="62"/>
    </row>
    <row r="76" spans="1:6" s="18" customFormat="1" x14ac:dyDescent="0.35">
      <c r="A76"/>
      <c r="B76"/>
      <c r="F76" s="62"/>
    </row>
    <row r="77" spans="1:6" s="18" customFormat="1" x14ac:dyDescent="0.35">
      <c r="A77"/>
      <c r="B77"/>
      <c r="F77" s="62"/>
    </row>
    <row r="78" spans="1:6" s="18" customFormat="1" x14ac:dyDescent="0.35">
      <c r="A78"/>
      <c r="B78"/>
      <c r="F78" s="62"/>
    </row>
    <row r="79" spans="1:6" s="18" customFormat="1" x14ac:dyDescent="0.35">
      <c r="A79"/>
      <c r="B79"/>
      <c r="F79" s="62"/>
    </row>
    <row r="80" spans="1:6" s="18" customFormat="1" x14ac:dyDescent="0.35">
      <c r="A80"/>
      <c r="B80"/>
      <c r="F80" s="62"/>
    </row>
    <row r="81" spans="1:6" s="18" customFormat="1" x14ac:dyDescent="0.35">
      <c r="A81"/>
      <c r="B81"/>
      <c r="F81" s="62"/>
    </row>
    <row r="82" spans="1:6" s="18" customFormat="1" x14ac:dyDescent="0.35">
      <c r="A82"/>
      <c r="B82"/>
      <c r="F82" s="62"/>
    </row>
    <row r="83" spans="1:6" s="18" customFormat="1" x14ac:dyDescent="0.35">
      <c r="A83"/>
      <c r="B83"/>
      <c r="F83" s="62"/>
    </row>
    <row r="84" spans="1:6" s="18" customFormat="1" x14ac:dyDescent="0.35">
      <c r="A84"/>
      <c r="B84"/>
      <c r="F84" s="62"/>
    </row>
    <row r="85" spans="1:6" s="18" customFormat="1" x14ac:dyDescent="0.35">
      <c r="A85"/>
      <c r="B85"/>
      <c r="F85" s="62"/>
    </row>
    <row r="86" spans="1:6" s="18" customFormat="1" x14ac:dyDescent="0.35">
      <c r="A86"/>
      <c r="B86"/>
      <c r="F86" s="62"/>
    </row>
    <row r="87" spans="1:6" s="18" customFormat="1" x14ac:dyDescent="0.35">
      <c r="A87"/>
      <c r="B87"/>
      <c r="F87" s="62"/>
    </row>
    <row r="88" spans="1:6" s="18" customFormat="1" x14ac:dyDescent="0.35">
      <c r="A88"/>
      <c r="B88"/>
      <c r="F88" s="62"/>
    </row>
    <row r="89" spans="1:6" s="18" customFormat="1" x14ac:dyDescent="0.35">
      <c r="A89"/>
      <c r="B89"/>
      <c r="F89" s="62"/>
    </row>
    <row r="90" spans="1:6" s="18" customFormat="1" x14ac:dyDescent="0.35">
      <c r="A90"/>
      <c r="B90"/>
      <c r="F90" s="62"/>
    </row>
    <row r="91" spans="1:6" s="18" customFormat="1" x14ac:dyDescent="0.35">
      <c r="A91"/>
      <c r="B91"/>
      <c r="F91" s="62"/>
    </row>
    <row r="92" spans="1:6" s="18" customFormat="1" x14ac:dyDescent="0.35">
      <c r="A92"/>
      <c r="B92"/>
      <c r="F92" s="62"/>
    </row>
    <row r="93" spans="1:6" s="18" customFormat="1" x14ac:dyDescent="0.35">
      <c r="A93"/>
      <c r="B93"/>
      <c r="F93" s="62"/>
    </row>
    <row r="94" spans="1:6" s="18" customFormat="1" x14ac:dyDescent="0.35">
      <c r="A94"/>
      <c r="B94"/>
      <c r="F94" s="62"/>
    </row>
    <row r="95" spans="1:6" s="18" customFormat="1" x14ac:dyDescent="0.35">
      <c r="A95"/>
      <c r="B95"/>
      <c r="F95" s="62"/>
    </row>
    <row r="96" spans="1:6" s="18" customFormat="1" x14ac:dyDescent="0.35">
      <c r="A96"/>
      <c r="B96"/>
      <c r="F96" s="62"/>
    </row>
    <row r="97" spans="1:6" s="18" customFormat="1" x14ac:dyDescent="0.35">
      <c r="A97"/>
      <c r="B97"/>
      <c r="F97" s="62"/>
    </row>
    <row r="98" spans="1:6" s="18" customFormat="1" x14ac:dyDescent="0.35">
      <c r="A98"/>
      <c r="B98"/>
      <c r="F98" s="62"/>
    </row>
    <row r="99" spans="1:6" s="18" customFormat="1" x14ac:dyDescent="0.35">
      <c r="A99"/>
      <c r="B99"/>
      <c r="F99" s="62"/>
    </row>
    <row r="100" spans="1:6" s="18" customFormat="1" x14ac:dyDescent="0.35">
      <c r="A100"/>
      <c r="B100"/>
      <c r="F100" s="62"/>
    </row>
    <row r="101" spans="1:6" s="18" customFormat="1" x14ac:dyDescent="0.35">
      <c r="A101"/>
      <c r="B101"/>
      <c r="F101" s="62"/>
    </row>
    <row r="102" spans="1:6" s="18" customFormat="1" x14ac:dyDescent="0.35">
      <c r="A102"/>
      <c r="B102"/>
      <c r="F102" s="62"/>
    </row>
    <row r="103" spans="1:6" s="18" customFormat="1" x14ac:dyDescent="0.35">
      <c r="A103"/>
      <c r="B103"/>
      <c r="F103" s="62"/>
    </row>
    <row r="104" spans="1:6" s="18" customFormat="1" x14ac:dyDescent="0.35">
      <c r="A104"/>
      <c r="B104"/>
      <c r="F104" s="62"/>
    </row>
    <row r="105" spans="1:6" s="18" customFormat="1" x14ac:dyDescent="0.35">
      <c r="A105"/>
      <c r="B105"/>
      <c r="F105" s="62"/>
    </row>
    <row r="106" spans="1:6" s="18" customFormat="1" x14ac:dyDescent="0.35">
      <c r="A106"/>
      <c r="B106"/>
      <c r="F106" s="62"/>
    </row>
    <row r="107" spans="1:6" s="18" customFormat="1" x14ac:dyDescent="0.35">
      <c r="A107"/>
      <c r="B107"/>
      <c r="F107" s="62"/>
    </row>
    <row r="108" spans="1:6" s="18" customFormat="1" x14ac:dyDescent="0.35">
      <c r="A108"/>
      <c r="B108"/>
      <c r="F108" s="62"/>
    </row>
    <row r="109" spans="1:6" s="18" customFormat="1" x14ac:dyDescent="0.35">
      <c r="A109"/>
      <c r="B109"/>
      <c r="F109" s="62"/>
    </row>
    <row r="110" spans="1:6" s="18" customFormat="1" x14ac:dyDescent="0.35">
      <c r="A110"/>
      <c r="B110"/>
      <c r="F110" s="62"/>
    </row>
    <row r="111" spans="1:6" s="18" customFormat="1" x14ac:dyDescent="0.35">
      <c r="A111"/>
      <c r="B111"/>
      <c r="F111" s="62"/>
    </row>
    <row r="112" spans="1:6" s="18" customFormat="1" x14ac:dyDescent="0.35">
      <c r="A112"/>
      <c r="B112"/>
      <c r="F112" s="62"/>
    </row>
    <row r="113" spans="1:6" s="18" customFormat="1" x14ac:dyDescent="0.35">
      <c r="A113"/>
      <c r="B113"/>
      <c r="F113" s="62"/>
    </row>
    <row r="114" spans="1:6" s="18" customFormat="1" x14ac:dyDescent="0.35">
      <c r="A114"/>
      <c r="B114"/>
      <c r="F114" s="62"/>
    </row>
    <row r="115" spans="1:6" s="18" customFormat="1" x14ac:dyDescent="0.35">
      <c r="A115"/>
      <c r="B115"/>
      <c r="F115" s="62"/>
    </row>
    <row r="116" spans="1:6" s="18" customFormat="1" x14ac:dyDescent="0.35">
      <c r="A116"/>
      <c r="B116"/>
      <c r="F116" s="62"/>
    </row>
    <row r="117" spans="1:6" s="18" customFormat="1" x14ac:dyDescent="0.35">
      <c r="A117"/>
      <c r="B117"/>
      <c r="F117" s="62"/>
    </row>
    <row r="118" spans="1:6" s="18" customFormat="1" x14ac:dyDescent="0.35">
      <c r="A118"/>
      <c r="B118"/>
      <c r="F118" s="62"/>
    </row>
    <row r="119" spans="1:6" s="18" customFormat="1" x14ac:dyDescent="0.35">
      <c r="A119"/>
      <c r="B119"/>
      <c r="F119" s="62"/>
    </row>
    <row r="120" spans="1:6" s="18" customFormat="1" x14ac:dyDescent="0.35">
      <c r="A120"/>
      <c r="B120"/>
      <c r="F120" s="62"/>
    </row>
    <row r="121" spans="1:6" s="18" customFormat="1" x14ac:dyDescent="0.35">
      <c r="A121"/>
      <c r="B121"/>
      <c r="F121" s="62"/>
    </row>
    <row r="122" spans="1:6" s="18" customFormat="1" x14ac:dyDescent="0.35">
      <c r="A122"/>
      <c r="B122"/>
      <c r="F122" s="62"/>
    </row>
    <row r="123" spans="1:6" s="18" customFormat="1" x14ac:dyDescent="0.35">
      <c r="A123"/>
      <c r="B123"/>
      <c r="F123" s="62"/>
    </row>
    <row r="124" spans="1:6" s="18" customFormat="1" x14ac:dyDescent="0.35">
      <c r="A124"/>
      <c r="B124"/>
      <c r="F124" s="62"/>
    </row>
    <row r="125" spans="1:6" s="18" customFormat="1" x14ac:dyDescent="0.35">
      <c r="A125"/>
      <c r="B125"/>
      <c r="F125" s="62"/>
    </row>
    <row r="126" spans="1:6" s="18" customFormat="1" x14ac:dyDescent="0.35">
      <c r="A126"/>
      <c r="B126"/>
      <c r="F126" s="62"/>
    </row>
    <row r="127" spans="1:6" s="18" customFormat="1" x14ac:dyDescent="0.35">
      <c r="A127"/>
      <c r="B127"/>
      <c r="F127" s="62"/>
    </row>
    <row r="128" spans="1:6" s="18" customFormat="1" x14ac:dyDescent="0.35">
      <c r="A128"/>
      <c r="B128"/>
      <c r="F128" s="62"/>
    </row>
    <row r="129" spans="1:6" s="18" customFormat="1" x14ac:dyDescent="0.35">
      <c r="A129"/>
      <c r="B129"/>
      <c r="F129" s="62"/>
    </row>
    <row r="130" spans="1:6" s="18" customFormat="1" x14ac:dyDescent="0.35">
      <c r="A130"/>
      <c r="B130"/>
      <c r="F130" s="62"/>
    </row>
    <row r="131" spans="1:6" s="18" customFormat="1" x14ac:dyDescent="0.35">
      <c r="A131"/>
      <c r="B131"/>
      <c r="F131" s="62"/>
    </row>
    <row r="132" spans="1:6" s="18" customFormat="1" x14ac:dyDescent="0.35">
      <c r="A132"/>
      <c r="B132"/>
      <c r="F132" s="62"/>
    </row>
    <row r="133" spans="1:6" s="18" customFormat="1" x14ac:dyDescent="0.35">
      <c r="A133"/>
      <c r="B133"/>
      <c r="F133" s="62"/>
    </row>
    <row r="134" spans="1:6" s="18" customFormat="1" x14ac:dyDescent="0.35">
      <c r="A134"/>
      <c r="B134"/>
      <c r="F134" s="62"/>
    </row>
    <row r="135" spans="1:6" s="18" customFormat="1" x14ac:dyDescent="0.35">
      <c r="A135"/>
      <c r="B135"/>
      <c r="F135" s="62"/>
    </row>
    <row r="136" spans="1:6" s="18" customFormat="1" x14ac:dyDescent="0.35">
      <c r="A136"/>
      <c r="B136"/>
      <c r="F136" s="62"/>
    </row>
    <row r="137" spans="1:6" s="18" customFormat="1" x14ac:dyDescent="0.35">
      <c r="A137"/>
      <c r="B137"/>
      <c r="F137" s="62"/>
    </row>
    <row r="138" spans="1:6" s="18" customFormat="1" x14ac:dyDescent="0.35">
      <c r="A138"/>
      <c r="B138"/>
      <c r="F138" s="62"/>
    </row>
    <row r="139" spans="1:6" s="18" customFormat="1" x14ac:dyDescent="0.35">
      <c r="A139"/>
      <c r="B139"/>
      <c r="F139" s="62"/>
    </row>
    <row r="140" spans="1:6" s="18" customFormat="1" x14ac:dyDescent="0.35">
      <c r="A140"/>
      <c r="B140"/>
      <c r="F140" s="62"/>
    </row>
    <row r="141" spans="1:6" s="18" customFormat="1" x14ac:dyDescent="0.35">
      <c r="A141"/>
      <c r="B141"/>
      <c r="F141" s="62"/>
    </row>
    <row r="142" spans="1:6" s="18" customFormat="1" x14ac:dyDescent="0.35">
      <c r="A142"/>
      <c r="B142"/>
      <c r="F142" s="62"/>
    </row>
    <row r="143" spans="1:6" s="18" customFormat="1" x14ac:dyDescent="0.35">
      <c r="A143"/>
      <c r="B143"/>
      <c r="F143" s="62"/>
    </row>
    <row r="144" spans="1:6" s="18" customFormat="1" x14ac:dyDescent="0.35">
      <c r="A144"/>
      <c r="B144"/>
      <c r="F144" s="62"/>
    </row>
    <row r="145" spans="1:6" s="18" customFormat="1" x14ac:dyDescent="0.35">
      <c r="A145"/>
      <c r="B145"/>
      <c r="F145" s="62"/>
    </row>
    <row r="146" spans="1:6" s="18" customFormat="1" x14ac:dyDescent="0.35">
      <c r="A146"/>
      <c r="B146"/>
      <c r="F146" s="62"/>
    </row>
    <row r="147" spans="1:6" s="18" customFormat="1" x14ac:dyDescent="0.35">
      <c r="A147"/>
      <c r="B147"/>
      <c r="F147" s="62"/>
    </row>
    <row r="148" spans="1:6" s="18" customFormat="1" x14ac:dyDescent="0.35">
      <c r="A148"/>
      <c r="B148"/>
      <c r="F148" s="62"/>
    </row>
    <row r="149" spans="1:6" s="18" customFormat="1" x14ac:dyDescent="0.35">
      <c r="A149"/>
      <c r="B149"/>
      <c r="F149" s="62"/>
    </row>
    <row r="150" spans="1:6" s="18" customFormat="1" x14ac:dyDescent="0.35">
      <c r="A150"/>
      <c r="B150"/>
      <c r="F150" s="62"/>
    </row>
    <row r="151" spans="1:6" s="18" customFormat="1" x14ac:dyDescent="0.35">
      <c r="A151"/>
      <c r="B151"/>
      <c r="F151" s="62"/>
    </row>
    <row r="152" spans="1:6" s="18" customFormat="1" x14ac:dyDescent="0.35">
      <c r="A152"/>
      <c r="B152"/>
      <c r="F152" s="62"/>
    </row>
    <row r="153" spans="1:6" s="18" customFormat="1" x14ac:dyDescent="0.35">
      <c r="A153"/>
      <c r="B153"/>
      <c r="F153" s="62"/>
    </row>
    <row r="154" spans="1:6" s="18" customFormat="1" x14ac:dyDescent="0.35">
      <c r="A154"/>
      <c r="B154"/>
      <c r="F154" s="62"/>
    </row>
    <row r="155" spans="1:6" s="18" customFormat="1" x14ac:dyDescent="0.35">
      <c r="A155"/>
      <c r="B155"/>
      <c r="F155" s="62"/>
    </row>
    <row r="156" spans="1:6" s="18" customFormat="1" x14ac:dyDescent="0.35">
      <c r="A156"/>
      <c r="B156"/>
      <c r="F156" s="62"/>
    </row>
    <row r="157" spans="1:6" s="18" customFormat="1" x14ac:dyDescent="0.35">
      <c r="A157"/>
      <c r="B157"/>
      <c r="F157" s="62"/>
    </row>
    <row r="158" spans="1:6" s="18" customFormat="1" x14ac:dyDescent="0.35">
      <c r="A158"/>
      <c r="B158"/>
      <c r="F158" s="62"/>
    </row>
    <row r="159" spans="1:6" s="18" customFormat="1" x14ac:dyDescent="0.35">
      <c r="A159"/>
      <c r="B159"/>
      <c r="F159" s="62"/>
    </row>
    <row r="160" spans="1:6" s="18" customFormat="1" x14ac:dyDescent="0.35">
      <c r="A160"/>
      <c r="B160"/>
      <c r="F160" s="62"/>
    </row>
    <row r="161" spans="1:6" s="18" customFormat="1" x14ac:dyDescent="0.35">
      <c r="A161"/>
      <c r="B161"/>
      <c r="F161" s="62"/>
    </row>
    <row r="162" spans="1:6" s="18" customFormat="1" x14ac:dyDescent="0.35">
      <c r="A162"/>
      <c r="B162"/>
      <c r="F162" s="62"/>
    </row>
    <row r="163" spans="1:6" s="18" customFormat="1" x14ac:dyDescent="0.35">
      <c r="A163"/>
      <c r="B163"/>
      <c r="F163" s="62"/>
    </row>
    <row r="164" spans="1:6" s="18" customFormat="1" x14ac:dyDescent="0.35">
      <c r="A164"/>
      <c r="B164"/>
      <c r="F164" s="62"/>
    </row>
    <row r="165" spans="1:6" s="18" customFormat="1" x14ac:dyDescent="0.35">
      <c r="A165"/>
      <c r="B165"/>
      <c r="F165" s="62"/>
    </row>
    <row r="166" spans="1:6" s="18" customFormat="1" x14ac:dyDescent="0.35">
      <c r="A166"/>
      <c r="B166"/>
      <c r="F166" s="62"/>
    </row>
    <row r="167" spans="1:6" s="18" customFormat="1" x14ac:dyDescent="0.35">
      <c r="A167"/>
      <c r="B167"/>
      <c r="F167" s="62"/>
    </row>
    <row r="168" spans="1:6" s="18" customFormat="1" x14ac:dyDescent="0.35">
      <c r="A168"/>
      <c r="B168"/>
      <c r="F168" s="62"/>
    </row>
    <row r="169" spans="1:6" s="18" customFormat="1" x14ac:dyDescent="0.35">
      <c r="A169"/>
      <c r="B169"/>
      <c r="F169" s="62"/>
    </row>
    <row r="170" spans="1:6" s="18" customFormat="1" x14ac:dyDescent="0.35">
      <c r="A170"/>
      <c r="B170"/>
      <c r="F170" s="62"/>
    </row>
    <row r="171" spans="1:6" s="18" customFormat="1" x14ac:dyDescent="0.35">
      <c r="A171"/>
      <c r="B171"/>
      <c r="F171" s="62"/>
    </row>
    <row r="172" spans="1:6" s="18" customFormat="1" x14ac:dyDescent="0.35">
      <c r="A172"/>
      <c r="B172"/>
      <c r="F172" s="62"/>
    </row>
    <row r="173" spans="1:6" s="18" customFormat="1" x14ac:dyDescent="0.35">
      <c r="A173"/>
      <c r="B173"/>
      <c r="F173" s="62"/>
    </row>
    <row r="174" spans="1:6" s="18" customFormat="1" x14ac:dyDescent="0.35">
      <c r="A174"/>
      <c r="B174"/>
      <c r="F174" s="62"/>
    </row>
    <row r="175" spans="1:6" s="18" customFormat="1" x14ac:dyDescent="0.35">
      <c r="A175"/>
      <c r="B175"/>
      <c r="F175" s="62"/>
    </row>
    <row r="176" spans="1:6" s="18" customFormat="1" x14ac:dyDescent="0.35">
      <c r="A176"/>
      <c r="B176"/>
      <c r="F176" s="62"/>
    </row>
    <row r="177" spans="1:6" s="18" customFormat="1" x14ac:dyDescent="0.35">
      <c r="A177"/>
      <c r="B177"/>
      <c r="F177" s="62"/>
    </row>
    <row r="178" spans="1:6" s="18" customFormat="1" x14ac:dyDescent="0.35">
      <c r="A178"/>
      <c r="B178"/>
      <c r="F178" s="62"/>
    </row>
    <row r="179" spans="1:6" s="18" customFormat="1" x14ac:dyDescent="0.35">
      <c r="A179"/>
      <c r="B179"/>
      <c r="F179" s="62"/>
    </row>
    <row r="180" spans="1:6" s="18" customFormat="1" x14ac:dyDescent="0.35">
      <c r="A180"/>
      <c r="B180"/>
      <c r="F180" s="62"/>
    </row>
    <row r="181" spans="1:6" s="18" customFormat="1" x14ac:dyDescent="0.35">
      <c r="A181"/>
      <c r="B181"/>
      <c r="F181" s="62"/>
    </row>
    <row r="182" spans="1:6" s="18" customFormat="1" x14ac:dyDescent="0.35">
      <c r="A182"/>
      <c r="B182"/>
      <c r="F182" s="62"/>
    </row>
    <row r="183" spans="1:6" s="18" customFormat="1" x14ac:dyDescent="0.35">
      <c r="A183"/>
      <c r="B183"/>
      <c r="F183" s="62"/>
    </row>
    <row r="184" spans="1:6" s="18" customFormat="1" x14ac:dyDescent="0.35">
      <c r="A184"/>
      <c r="B184"/>
      <c r="F184" s="62"/>
    </row>
    <row r="185" spans="1:6" s="18" customFormat="1" x14ac:dyDescent="0.35">
      <c r="A185"/>
      <c r="B185"/>
      <c r="F185" s="62"/>
    </row>
    <row r="186" spans="1:6" s="18" customFormat="1" x14ac:dyDescent="0.35">
      <c r="A186"/>
      <c r="B186"/>
      <c r="F186" s="62"/>
    </row>
    <row r="187" spans="1:6" s="18" customFormat="1" x14ac:dyDescent="0.35">
      <c r="A187"/>
      <c r="B187"/>
      <c r="F187" s="62"/>
    </row>
    <row r="188" spans="1:6" s="18" customFormat="1" x14ac:dyDescent="0.35">
      <c r="A188"/>
      <c r="B188"/>
      <c r="F188" s="62"/>
    </row>
    <row r="189" spans="1:6" s="18" customFormat="1" x14ac:dyDescent="0.35">
      <c r="A189"/>
      <c r="B189"/>
      <c r="F189" s="62"/>
    </row>
    <row r="190" spans="1:6" s="18" customFormat="1" x14ac:dyDescent="0.35">
      <c r="A190"/>
      <c r="B190"/>
      <c r="F190" s="62"/>
    </row>
    <row r="191" spans="1:6" s="18" customFormat="1" x14ac:dyDescent="0.35">
      <c r="A191"/>
      <c r="B191"/>
      <c r="F191" s="62"/>
    </row>
    <row r="192" spans="1:6" s="18" customFormat="1" x14ac:dyDescent="0.35">
      <c r="A192"/>
      <c r="B192"/>
      <c r="F192" s="62"/>
    </row>
    <row r="193" spans="1:6" s="18" customFormat="1" x14ac:dyDescent="0.35">
      <c r="A193"/>
      <c r="B193"/>
      <c r="F193" s="62"/>
    </row>
    <row r="194" spans="1:6" s="18" customFormat="1" x14ac:dyDescent="0.35">
      <c r="A194"/>
      <c r="B194"/>
      <c r="F194" s="62"/>
    </row>
    <row r="195" spans="1:6" s="18" customFormat="1" x14ac:dyDescent="0.35">
      <c r="A195"/>
      <c r="B195"/>
      <c r="F195" s="62"/>
    </row>
    <row r="196" spans="1:6" s="18" customFormat="1" x14ac:dyDescent="0.35">
      <c r="A196"/>
      <c r="B196"/>
      <c r="F196" s="62"/>
    </row>
    <row r="197" spans="1:6" s="18" customFormat="1" x14ac:dyDescent="0.35">
      <c r="A197"/>
      <c r="B197"/>
      <c r="F197" s="62"/>
    </row>
    <row r="198" spans="1:6" s="18" customFormat="1" x14ac:dyDescent="0.35">
      <c r="A198"/>
      <c r="B198"/>
      <c r="F198" s="62"/>
    </row>
    <row r="199" spans="1:6" s="18" customFormat="1" x14ac:dyDescent="0.35">
      <c r="A199"/>
      <c r="B199"/>
      <c r="F199" s="62"/>
    </row>
    <row r="200" spans="1:6" s="18" customFormat="1" x14ac:dyDescent="0.35">
      <c r="A200"/>
      <c r="B200"/>
      <c r="F200" s="62"/>
    </row>
    <row r="201" spans="1:6" s="18" customFormat="1" x14ac:dyDescent="0.35">
      <c r="A201"/>
      <c r="B201"/>
      <c r="F201" s="62"/>
    </row>
    <row r="202" spans="1:6" s="18" customFormat="1" x14ac:dyDescent="0.35">
      <c r="A202"/>
      <c r="B202"/>
      <c r="F202" s="62"/>
    </row>
    <row r="203" spans="1:6" s="18" customFormat="1" x14ac:dyDescent="0.35">
      <c r="A203"/>
      <c r="B203"/>
      <c r="F203" s="62"/>
    </row>
    <row r="204" spans="1:6" s="18" customFormat="1" x14ac:dyDescent="0.35">
      <c r="A204"/>
      <c r="B204"/>
      <c r="F204" s="62"/>
    </row>
    <row r="205" spans="1:6" s="18" customFormat="1" x14ac:dyDescent="0.35">
      <c r="A205"/>
      <c r="B205"/>
      <c r="F205" s="62"/>
    </row>
    <row r="206" spans="1:6" s="18" customFormat="1" x14ac:dyDescent="0.35">
      <c r="A206"/>
      <c r="B206"/>
      <c r="F206" s="62"/>
    </row>
    <row r="207" spans="1:6" s="18" customFormat="1" x14ac:dyDescent="0.35">
      <c r="A207"/>
      <c r="B207"/>
      <c r="F207" s="62"/>
    </row>
    <row r="208" spans="1:6" s="18" customFormat="1" x14ac:dyDescent="0.35">
      <c r="A208"/>
      <c r="B208"/>
      <c r="F208" s="62"/>
    </row>
    <row r="209" spans="1:6" s="18" customFormat="1" x14ac:dyDescent="0.35">
      <c r="A209"/>
      <c r="B209"/>
      <c r="F209" s="62"/>
    </row>
    <row r="210" spans="1:6" s="18" customFormat="1" x14ac:dyDescent="0.35">
      <c r="A210"/>
      <c r="B210"/>
      <c r="F210" s="62"/>
    </row>
    <row r="211" spans="1:6" s="18" customFormat="1" x14ac:dyDescent="0.35">
      <c r="A211"/>
      <c r="B211"/>
      <c r="F211" s="62"/>
    </row>
    <row r="212" spans="1:6" s="18" customFormat="1" x14ac:dyDescent="0.35">
      <c r="A212"/>
      <c r="B212"/>
      <c r="F212" s="62"/>
    </row>
    <row r="213" spans="1:6" s="18" customFormat="1" x14ac:dyDescent="0.35">
      <c r="A213"/>
      <c r="B213"/>
      <c r="F213" s="62"/>
    </row>
    <row r="214" spans="1:6" s="18" customFormat="1" x14ac:dyDescent="0.35">
      <c r="A214"/>
      <c r="B214"/>
      <c r="F214" s="62"/>
    </row>
    <row r="215" spans="1:6" s="18" customFormat="1" x14ac:dyDescent="0.35">
      <c r="A215"/>
      <c r="B215"/>
      <c r="F215" s="62"/>
    </row>
    <row r="216" spans="1:6" s="18" customFormat="1" x14ac:dyDescent="0.35">
      <c r="A216"/>
      <c r="B216"/>
      <c r="F216" s="62"/>
    </row>
    <row r="217" spans="1:6" s="18" customFormat="1" x14ac:dyDescent="0.35">
      <c r="A217"/>
      <c r="B217"/>
      <c r="F217" s="62"/>
    </row>
    <row r="218" spans="1:6" s="18" customFormat="1" x14ac:dyDescent="0.35">
      <c r="A218"/>
      <c r="B218"/>
      <c r="F218" s="62"/>
    </row>
    <row r="219" spans="1:6" s="18" customFormat="1" x14ac:dyDescent="0.35">
      <c r="A219"/>
      <c r="B219"/>
      <c r="F219" s="62"/>
    </row>
    <row r="220" spans="1:6" s="18" customFormat="1" x14ac:dyDescent="0.35">
      <c r="A220"/>
      <c r="B220"/>
      <c r="F220" s="62"/>
    </row>
    <row r="221" spans="1:6" s="18" customFormat="1" x14ac:dyDescent="0.35">
      <c r="A221"/>
      <c r="B221"/>
      <c r="F221" s="62"/>
    </row>
    <row r="222" spans="1:6" s="18" customFormat="1" x14ac:dyDescent="0.35">
      <c r="A222"/>
      <c r="B222"/>
      <c r="F222" s="62"/>
    </row>
    <row r="223" spans="1:6" s="18" customFormat="1" x14ac:dyDescent="0.35">
      <c r="A223"/>
      <c r="B223"/>
      <c r="F223" s="62"/>
    </row>
    <row r="224" spans="1:6" s="18" customFormat="1" x14ac:dyDescent="0.35">
      <c r="A224"/>
      <c r="B224"/>
      <c r="F224" s="62"/>
    </row>
    <row r="225" spans="1:6" s="18" customFormat="1" x14ac:dyDescent="0.35">
      <c r="A225"/>
      <c r="B225"/>
      <c r="F225" s="62"/>
    </row>
    <row r="226" spans="1:6" s="18" customFormat="1" x14ac:dyDescent="0.35">
      <c r="A226"/>
      <c r="B226"/>
      <c r="F226" s="62"/>
    </row>
    <row r="227" spans="1:6" s="18" customFormat="1" x14ac:dyDescent="0.35">
      <c r="A227"/>
      <c r="B227"/>
      <c r="F227" s="62"/>
    </row>
    <row r="228" spans="1:6" s="18" customFormat="1" x14ac:dyDescent="0.35">
      <c r="A228"/>
      <c r="B228"/>
      <c r="F228" s="62"/>
    </row>
    <row r="229" spans="1:6" s="18" customFormat="1" x14ac:dyDescent="0.35">
      <c r="A229"/>
      <c r="B229"/>
      <c r="F229" s="62"/>
    </row>
    <row r="230" spans="1:6" s="18" customFormat="1" x14ac:dyDescent="0.35">
      <c r="A230"/>
      <c r="B230"/>
      <c r="F230" s="62"/>
    </row>
    <row r="231" spans="1:6" s="18" customFormat="1" x14ac:dyDescent="0.35">
      <c r="A231"/>
      <c r="B231"/>
      <c r="F231" s="62"/>
    </row>
    <row r="232" spans="1:6" s="18" customFormat="1" x14ac:dyDescent="0.35">
      <c r="A232"/>
      <c r="B232"/>
      <c r="F232" s="62"/>
    </row>
    <row r="233" spans="1:6" s="18" customFormat="1" x14ac:dyDescent="0.35">
      <c r="A233"/>
      <c r="B233"/>
      <c r="F233" s="62"/>
    </row>
    <row r="234" spans="1:6" s="18" customFormat="1" x14ac:dyDescent="0.35">
      <c r="A234"/>
      <c r="B234"/>
      <c r="F234" s="62"/>
    </row>
    <row r="235" spans="1:6" s="18" customFormat="1" x14ac:dyDescent="0.35">
      <c r="A235"/>
      <c r="B235"/>
      <c r="F235" s="62"/>
    </row>
    <row r="236" spans="1:6" s="18" customFormat="1" x14ac:dyDescent="0.35">
      <c r="A236"/>
      <c r="B236"/>
      <c r="F236" s="62"/>
    </row>
    <row r="237" spans="1:6" s="18" customFormat="1" x14ac:dyDescent="0.35">
      <c r="A237"/>
      <c r="B237"/>
      <c r="F237" s="62"/>
    </row>
    <row r="238" spans="1:6" s="18" customFormat="1" x14ac:dyDescent="0.35">
      <c r="A238"/>
      <c r="B238"/>
      <c r="F238" s="62"/>
    </row>
    <row r="239" spans="1:6" s="18" customFormat="1" x14ac:dyDescent="0.35">
      <c r="A239"/>
      <c r="B239"/>
      <c r="F239" s="62"/>
    </row>
    <row r="240" spans="1:6" s="18" customFormat="1" x14ac:dyDescent="0.35">
      <c r="A240"/>
      <c r="B240"/>
      <c r="F240" s="62"/>
    </row>
    <row r="241" spans="1:6" s="18" customFormat="1" x14ac:dyDescent="0.35">
      <c r="A241"/>
      <c r="B241"/>
      <c r="F241" s="62"/>
    </row>
    <row r="242" spans="1:6" s="18" customFormat="1" x14ac:dyDescent="0.35">
      <c r="A242"/>
      <c r="B242"/>
      <c r="F242" s="62"/>
    </row>
    <row r="243" spans="1:6" s="18" customFormat="1" x14ac:dyDescent="0.35">
      <c r="A243"/>
      <c r="B243"/>
      <c r="F243" s="62"/>
    </row>
    <row r="244" spans="1:6" s="18" customFormat="1" x14ac:dyDescent="0.35">
      <c r="A244"/>
      <c r="B244"/>
      <c r="F244" s="62"/>
    </row>
    <row r="245" spans="1:6" s="18" customFormat="1" x14ac:dyDescent="0.35">
      <c r="A245"/>
      <c r="B245"/>
      <c r="F245" s="62"/>
    </row>
    <row r="246" spans="1:6" s="18" customFormat="1" x14ac:dyDescent="0.35">
      <c r="A246"/>
      <c r="B246"/>
      <c r="F246" s="62"/>
    </row>
    <row r="247" spans="1:6" s="18" customFormat="1" x14ac:dyDescent="0.35">
      <c r="A247"/>
      <c r="B247"/>
      <c r="F247" s="62"/>
    </row>
    <row r="248" spans="1:6" s="18" customFormat="1" x14ac:dyDescent="0.35">
      <c r="A248"/>
      <c r="B248"/>
      <c r="F248" s="62"/>
    </row>
    <row r="249" spans="1:6" s="18" customFormat="1" x14ac:dyDescent="0.35">
      <c r="A249"/>
      <c r="B249"/>
      <c r="F249" s="62"/>
    </row>
    <row r="250" spans="1:6" s="18" customFormat="1" x14ac:dyDescent="0.35">
      <c r="A250"/>
      <c r="B250"/>
      <c r="F250" s="62"/>
    </row>
    <row r="251" spans="1:6" s="18" customFormat="1" x14ac:dyDescent="0.35">
      <c r="A251"/>
      <c r="B251"/>
      <c r="F251" s="62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5429687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42</v>
      </c>
      <c r="G1" s="61" t="s">
        <v>40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4" t="s">
        <v>55</v>
      </c>
      <c r="F2" s="111" t="s">
        <v>56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0">
        <f t="shared" si="0"/>
        <v>43738</v>
      </c>
      <c r="AK2" s="60">
        <f>AJ2+1</f>
        <v>43739</v>
      </c>
      <c r="AL2" s="60">
        <f t="shared" ref="AL2:CW2" si="1">AK2+1</f>
        <v>43740</v>
      </c>
      <c r="AM2" s="60">
        <f t="shared" si="1"/>
        <v>43741</v>
      </c>
      <c r="AN2" s="60">
        <f t="shared" si="1"/>
        <v>43742</v>
      </c>
      <c r="AO2" s="60">
        <f t="shared" si="1"/>
        <v>43743</v>
      </c>
      <c r="AP2" s="60">
        <f t="shared" si="1"/>
        <v>43744</v>
      </c>
      <c r="AQ2" s="60">
        <f t="shared" si="1"/>
        <v>43745</v>
      </c>
      <c r="AR2" s="60">
        <f t="shared" si="1"/>
        <v>43746</v>
      </c>
      <c r="AS2" s="60">
        <f t="shared" si="1"/>
        <v>43747</v>
      </c>
      <c r="AT2" s="60">
        <f t="shared" si="1"/>
        <v>43748</v>
      </c>
      <c r="AU2" s="60">
        <f t="shared" si="1"/>
        <v>43749</v>
      </c>
      <c r="AV2" s="60">
        <f t="shared" si="1"/>
        <v>43750</v>
      </c>
      <c r="AW2" s="60">
        <f t="shared" si="1"/>
        <v>43751</v>
      </c>
      <c r="AX2" s="60">
        <f t="shared" si="1"/>
        <v>43752</v>
      </c>
      <c r="AY2" s="60">
        <f t="shared" si="1"/>
        <v>43753</v>
      </c>
      <c r="AZ2" s="60">
        <f t="shared" si="1"/>
        <v>43754</v>
      </c>
      <c r="BA2" s="60">
        <f t="shared" si="1"/>
        <v>43755</v>
      </c>
      <c r="BB2" s="60">
        <f t="shared" si="1"/>
        <v>43756</v>
      </c>
      <c r="BC2" s="60">
        <f t="shared" si="1"/>
        <v>43757</v>
      </c>
      <c r="BD2" s="60">
        <f t="shared" si="1"/>
        <v>43758</v>
      </c>
      <c r="BE2" s="60">
        <f t="shared" si="1"/>
        <v>43759</v>
      </c>
      <c r="BF2" s="60">
        <f t="shared" si="1"/>
        <v>43760</v>
      </c>
      <c r="BG2" s="60">
        <f t="shared" si="1"/>
        <v>43761</v>
      </c>
      <c r="BH2" s="60">
        <f t="shared" si="1"/>
        <v>43762</v>
      </c>
      <c r="BI2" s="60">
        <f t="shared" si="1"/>
        <v>43763</v>
      </c>
      <c r="BJ2" s="60">
        <f t="shared" si="1"/>
        <v>43764</v>
      </c>
      <c r="BK2" s="60">
        <f t="shared" si="1"/>
        <v>43765</v>
      </c>
      <c r="BL2" s="60">
        <f t="shared" si="1"/>
        <v>43766</v>
      </c>
      <c r="BM2" s="60">
        <f t="shared" si="1"/>
        <v>43767</v>
      </c>
      <c r="BN2" s="60">
        <f t="shared" si="1"/>
        <v>43768</v>
      </c>
      <c r="BO2" s="60">
        <f t="shared" si="1"/>
        <v>43769</v>
      </c>
      <c r="BP2" s="60">
        <f t="shared" si="1"/>
        <v>43770</v>
      </c>
      <c r="BQ2" s="60">
        <f t="shared" si="1"/>
        <v>43771</v>
      </c>
      <c r="BR2" s="60">
        <f t="shared" si="1"/>
        <v>43772</v>
      </c>
      <c r="BS2" s="60">
        <f t="shared" si="1"/>
        <v>43773</v>
      </c>
      <c r="BT2" s="60">
        <f t="shared" si="1"/>
        <v>43774</v>
      </c>
      <c r="BU2" s="60">
        <f t="shared" si="1"/>
        <v>43775</v>
      </c>
      <c r="BV2" s="60">
        <f t="shared" si="1"/>
        <v>43776</v>
      </c>
      <c r="BW2" s="60">
        <f t="shared" si="1"/>
        <v>43777</v>
      </c>
      <c r="BX2" s="60">
        <f t="shared" si="1"/>
        <v>43778</v>
      </c>
      <c r="BY2" s="60">
        <f t="shared" si="1"/>
        <v>43779</v>
      </c>
      <c r="BZ2" s="60">
        <f t="shared" si="1"/>
        <v>43780</v>
      </c>
      <c r="CA2" s="60">
        <f t="shared" si="1"/>
        <v>43781</v>
      </c>
      <c r="CB2" s="60">
        <f t="shared" si="1"/>
        <v>43782</v>
      </c>
      <c r="CC2" s="60">
        <f t="shared" si="1"/>
        <v>43783</v>
      </c>
      <c r="CD2" s="60">
        <f t="shared" si="1"/>
        <v>43784</v>
      </c>
      <c r="CE2" s="60">
        <f t="shared" si="1"/>
        <v>43785</v>
      </c>
      <c r="CF2" s="60">
        <f t="shared" si="1"/>
        <v>43786</v>
      </c>
      <c r="CG2" s="60">
        <f t="shared" si="1"/>
        <v>43787</v>
      </c>
      <c r="CH2" s="60">
        <f t="shared" si="1"/>
        <v>43788</v>
      </c>
      <c r="CI2" s="60">
        <f t="shared" si="1"/>
        <v>43789</v>
      </c>
      <c r="CJ2" s="60">
        <f t="shared" si="1"/>
        <v>43790</v>
      </c>
      <c r="CK2" s="60">
        <f t="shared" si="1"/>
        <v>43791</v>
      </c>
      <c r="CL2" s="60">
        <f t="shared" si="1"/>
        <v>43792</v>
      </c>
      <c r="CM2" s="60">
        <f t="shared" si="1"/>
        <v>43793</v>
      </c>
      <c r="CN2" s="60">
        <f t="shared" si="1"/>
        <v>43794</v>
      </c>
      <c r="CO2" s="60">
        <f t="shared" si="1"/>
        <v>43795</v>
      </c>
      <c r="CP2" s="60">
        <f t="shared" si="1"/>
        <v>43796</v>
      </c>
      <c r="CQ2" s="60">
        <f t="shared" si="1"/>
        <v>43797</v>
      </c>
      <c r="CR2" s="60">
        <f t="shared" si="1"/>
        <v>43798</v>
      </c>
      <c r="CS2" s="60">
        <f t="shared" si="1"/>
        <v>43799</v>
      </c>
      <c r="CT2" s="60">
        <f t="shared" si="1"/>
        <v>43800</v>
      </c>
      <c r="CU2" s="60">
        <f t="shared" si="1"/>
        <v>43801</v>
      </c>
      <c r="CV2" s="60">
        <f t="shared" si="1"/>
        <v>43802</v>
      </c>
      <c r="CW2" s="60">
        <f t="shared" si="1"/>
        <v>43803</v>
      </c>
      <c r="CX2" s="60">
        <f t="shared" ref="CX2:FC2" si="2">CW2+1</f>
        <v>43804</v>
      </c>
      <c r="CY2" s="60">
        <f t="shared" si="2"/>
        <v>43805</v>
      </c>
      <c r="CZ2" s="60">
        <f t="shared" si="2"/>
        <v>43806</v>
      </c>
      <c r="DA2" s="60">
        <f t="shared" si="2"/>
        <v>43807</v>
      </c>
      <c r="DB2" s="60">
        <f t="shared" si="2"/>
        <v>43808</v>
      </c>
      <c r="DC2" s="60">
        <f t="shared" si="2"/>
        <v>43809</v>
      </c>
      <c r="DD2" s="60">
        <f t="shared" si="2"/>
        <v>43810</v>
      </c>
      <c r="DE2" s="60">
        <f t="shared" si="2"/>
        <v>43811</v>
      </c>
      <c r="DF2" s="60">
        <f t="shared" si="2"/>
        <v>43812</v>
      </c>
      <c r="DG2" s="60">
        <f t="shared" si="2"/>
        <v>43813</v>
      </c>
      <c r="DH2" s="60">
        <f t="shared" si="2"/>
        <v>43814</v>
      </c>
      <c r="DI2" s="60">
        <f t="shared" si="2"/>
        <v>43815</v>
      </c>
      <c r="DJ2" s="60">
        <f t="shared" si="2"/>
        <v>43816</v>
      </c>
      <c r="DK2" s="60">
        <f t="shared" si="2"/>
        <v>43817</v>
      </c>
      <c r="DL2" s="60">
        <f t="shared" si="2"/>
        <v>43818</v>
      </c>
      <c r="DM2" s="60">
        <f t="shared" si="2"/>
        <v>43819</v>
      </c>
      <c r="DN2" s="60">
        <f t="shared" si="2"/>
        <v>43820</v>
      </c>
      <c r="DO2" s="60">
        <f t="shared" si="2"/>
        <v>43821</v>
      </c>
      <c r="DP2" s="60">
        <f t="shared" si="2"/>
        <v>43822</v>
      </c>
      <c r="DQ2" s="60">
        <f t="shared" si="2"/>
        <v>43823</v>
      </c>
      <c r="DR2" s="60">
        <f t="shared" si="2"/>
        <v>43824</v>
      </c>
      <c r="DS2" s="60">
        <f t="shared" si="2"/>
        <v>43825</v>
      </c>
      <c r="DT2" s="60">
        <f t="shared" si="2"/>
        <v>43826</v>
      </c>
      <c r="DU2" s="60">
        <f t="shared" si="2"/>
        <v>43827</v>
      </c>
      <c r="DV2" s="60">
        <f t="shared" si="2"/>
        <v>43828</v>
      </c>
      <c r="DW2" s="60">
        <f t="shared" si="2"/>
        <v>43829</v>
      </c>
      <c r="DX2" s="60">
        <f t="shared" si="2"/>
        <v>43830</v>
      </c>
      <c r="DY2" s="60">
        <f t="shared" si="2"/>
        <v>43831</v>
      </c>
      <c r="DZ2" s="60">
        <f t="shared" si="2"/>
        <v>43832</v>
      </c>
      <c r="EA2" s="60">
        <f t="shared" si="2"/>
        <v>43833</v>
      </c>
      <c r="EB2" s="60">
        <f t="shared" si="2"/>
        <v>43834</v>
      </c>
      <c r="EC2" s="60">
        <f t="shared" si="2"/>
        <v>43835</v>
      </c>
      <c r="ED2" s="60">
        <f t="shared" si="2"/>
        <v>43836</v>
      </c>
      <c r="EE2" s="60">
        <f t="shared" si="2"/>
        <v>43837</v>
      </c>
      <c r="EF2" s="60">
        <f t="shared" si="2"/>
        <v>43838</v>
      </c>
      <c r="EG2" s="60">
        <f t="shared" si="2"/>
        <v>43839</v>
      </c>
      <c r="EH2" s="60">
        <f t="shared" si="2"/>
        <v>43840</v>
      </c>
      <c r="EI2" s="60">
        <f t="shared" si="2"/>
        <v>43841</v>
      </c>
      <c r="EJ2" s="60">
        <f t="shared" si="2"/>
        <v>43842</v>
      </c>
      <c r="EK2" s="60">
        <f t="shared" si="2"/>
        <v>43843</v>
      </c>
      <c r="EL2" s="60">
        <f t="shared" si="2"/>
        <v>43844</v>
      </c>
      <c r="EM2" s="60">
        <f t="shared" si="2"/>
        <v>43845</v>
      </c>
      <c r="EN2" s="60">
        <f t="shared" si="2"/>
        <v>43846</v>
      </c>
      <c r="EO2" s="60">
        <f t="shared" si="2"/>
        <v>43847</v>
      </c>
      <c r="EP2" s="60">
        <f t="shared" si="2"/>
        <v>43848</v>
      </c>
      <c r="EQ2" s="60">
        <f t="shared" si="2"/>
        <v>43849</v>
      </c>
      <c r="ER2" s="60">
        <f t="shared" si="2"/>
        <v>43850</v>
      </c>
      <c r="ES2" s="60">
        <f t="shared" si="2"/>
        <v>43851</v>
      </c>
      <c r="ET2" s="60">
        <f t="shared" si="2"/>
        <v>43852</v>
      </c>
      <c r="EU2" s="60">
        <f t="shared" si="2"/>
        <v>43853</v>
      </c>
      <c r="EV2" s="60">
        <f t="shared" si="2"/>
        <v>43854</v>
      </c>
      <c r="EW2" s="60">
        <f t="shared" si="2"/>
        <v>43855</v>
      </c>
      <c r="EX2" s="60">
        <f t="shared" si="2"/>
        <v>43856</v>
      </c>
      <c r="EY2" s="60">
        <f t="shared" si="2"/>
        <v>43857</v>
      </c>
      <c r="EZ2" s="60">
        <f t="shared" si="2"/>
        <v>43858</v>
      </c>
      <c r="FA2" s="60">
        <f t="shared" si="2"/>
        <v>43859</v>
      </c>
      <c r="FB2" s="60">
        <f t="shared" si="2"/>
        <v>43860</v>
      </c>
      <c r="FC2" s="60">
        <f t="shared" si="2"/>
        <v>43861</v>
      </c>
    </row>
    <row r="3" spans="1:159" x14ac:dyDescent="0.35">
      <c r="C3" s="18"/>
      <c r="D3" s="18"/>
      <c r="E3" s="18"/>
      <c r="F3" s="112"/>
    </row>
    <row r="4" spans="1:159" x14ac:dyDescent="0.35">
      <c r="C4" s="18"/>
      <c r="D4" s="18"/>
      <c r="E4" s="18"/>
      <c r="F4" s="112"/>
    </row>
    <row r="5" spans="1:159" x14ac:dyDescent="0.35">
      <c r="C5" s="18"/>
      <c r="D5" s="18"/>
      <c r="E5" s="18"/>
      <c r="F5" s="112"/>
    </row>
    <row r="6" spans="1:159" x14ac:dyDescent="0.35">
      <c r="C6" s="18"/>
      <c r="D6" s="18"/>
      <c r="E6" s="18"/>
      <c r="F6" s="112"/>
    </row>
    <row r="7" spans="1:159" x14ac:dyDescent="0.35">
      <c r="C7" s="18"/>
      <c r="D7" s="18"/>
      <c r="E7" s="18"/>
      <c r="F7" s="112"/>
    </row>
    <row r="8" spans="1:159" x14ac:dyDescent="0.35">
      <c r="C8" s="18"/>
      <c r="D8" s="18"/>
      <c r="E8" s="18"/>
      <c r="F8" s="112"/>
    </row>
    <row r="9" spans="1:159" x14ac:dyDescent="0.35">
      <c r="C9" s="18"/>
      <c r="D9" s="18"/>
      <c r="E9" s="18"/>
      <c r="F9" s="112"/>
    </row>
    <row r="10" spans="1:159" x14ac:dyDescent="0.35">
      <c r="C10" s="18"/>
      <c r="D10" s="18"/>
      <c r="E10" s="18"/>
      <c r="F10" s="112"/>
    </row>
    <row r="11" spans="1:159" x14ac:dyDescent="0.35">
      <c r="C11" s="18"/>
      <c r="D11" s="18"/>
      <c r="E11" s="18"/>
      <c r="F11" s="112"/>
    </row>
    <row r="12" spans="1:159" x14ac:dyDescent="0.35">
      <c r="C12" s="18"/>
      <c r="D12" s="18"/>
      <c r="E12" s="18"/>
      <c r="F12" s="112"/>
    </row>
    <row r="13" spans="1:159" x14ac:dyDescent="0.35">
      <c r="C13" s="18"/>
      <c r="D13" s="18"/>
      <c r="E13" s="18"/>
      <c r="F13" s="112"/>
    </row>
    <row r="14" spans="1:159" x14ac:dyDescent="0.35">
      <c r="C14" s="18"/>
      <c r="D14" s="18"/>
      <c r="E14" s="18"/>
      <c r="F14" s="112"/>
    </row>
    <row r="15" spans="1:159" x14ac:dyDescent="0.35">
      <c r="C15" s="18"/>
      <c r="D15" s="18"/>
      <c r="E15" s="18"/>
      <c r="F15" s="112"/>
    </row>
    <row r="16" spans="1:159" x14ac:dyDescent="0.35">
      <c r="C16" s="18"/>
      <c r="D16" s="18"/>
      <c r="E16" s="18"/>
      <c r="F16" s="112"/>
      <c r="G16" s="10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12"/>
      <c r="G17" s="10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62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6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6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6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6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6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6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6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6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6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6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6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62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62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62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6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6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6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6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62"/>
      <c r="H37" s="18"/>
    </row>
    <row r="38" spans="3:98" x14ac:dyDescent="0.35">
      <c r="C38" s="18"/>
      <c r="D38" s="18"/>
      <c r="E38" s="18"/>
      <c r="F38" s="18"/>
      <c r="G38" s="6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6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6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6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6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6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6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6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6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6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62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62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62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62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6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62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62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62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62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62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62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62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62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62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62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62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62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62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62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62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62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62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62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62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62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62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62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62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62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62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62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62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62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62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62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62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62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62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62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62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62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62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62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62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62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62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62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62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62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62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62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62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62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62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62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62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62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62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62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62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62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62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62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62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62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62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62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62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62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62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62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62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62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62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62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62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62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62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62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62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62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62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62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62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62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62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62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62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62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62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62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62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62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62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62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62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62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62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62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62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62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62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62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62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62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62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62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62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62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62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62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62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62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62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62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62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62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62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62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62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62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62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62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62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62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62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62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62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62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62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62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62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62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62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62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62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62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62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62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62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62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62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62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62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62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62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62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62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62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62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62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62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62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62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62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62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62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62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62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62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62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62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62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62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62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62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62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62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62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62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62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62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62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62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62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62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62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62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62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62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62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62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62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62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62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62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62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62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62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62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62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62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62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62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62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62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62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62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62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62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62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62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62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62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VN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2019-11-22T03:58:38Z</dcterms:modified>
</cp:coreProperties>
</file>