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10BC3E9D-6289-41B3-8837-1F9924849CCD}" xr6:coauthVersionLast="41" xr6:coauthVersionMax="41" xr10:uidLastSave="{00000000-0000-0000-0000-000000000000}"/>
  <bookViews>
    <workbookView xWindow="31095" yWindow="2235" windowWidth="25725" windowHeight="13095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6" i="10" l="1"/>
  <c r="BD16" i="10"/>
  <c r="BC16" i="10"/>
  <c r="BB16" i="10"/>
  <c r="AU16" i="10"/>
  <c r="AT16" i="10"/>
  <c r="AS16" i="10"/>
  <c r="AN16" i="10" s="1"/>
  <c r="AR16" i="10"/>
  <c r="BE15" i="10"/>
  <c r="BD15" i="10"/>
  <c r="BC15" i="10"/>
  <c r="BB15" i="10"/>
  <c r="AU15" i="10"/>
  <c r="AT15" i="10"/>
  <c r="AS15" i="10"/>
  <c r="AN15" i="10" s="1"/>
  <c r="AR15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N8" i="10" s="1"/>
  <c r="AR8" i="10"/>
  <c r="BE7" i="10"/>
  <c r="BD7" i="10"/>
  <c r="BC7" i="10"/>
  <c r="BB7" i="10"/>
  <c r="AU7" i="10"/>
  <c r="AT7" i="10"/>
  <c r="AS7" i="10"/>
  <c r="AN7" i="10" s="1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S17" i="10" s="1"/>
  <c r="AR4" i="10"/>
  <c r="AR17" i="10"/>
  <c r="Q5" i="10"/>
  <c r="Q6" i="10"/>
  <c r="Q7" i="10"/>
  <c r="Q8" i="10"/>
  <c r="Q9" i="10"/>
  <c r="Q10" i="10"/>
  <c r="Q11" i="10"/>
  <c r="Q12" i="10"/>
  <c r="Q13" i="10"/>
  <c r="Q14" i="10"/>
  <c r="Q15" i="10"/>
  <c r="Q16" i="10"/>
  <c r="P5" i="10"/>
  <c r="P6" i="10"/>
  <c r="P7" i="10"/>
  <c r="P8" i="10"/>
  <c r="P9" i="10"/>
  <c r="P10" i="10"/>
  <c r="P11" i="10"/>
  <c r="P12" i="10"/>
  <c r="P13" i="10"/>
  <c r="P14" i="10"/>
  <c r="P15" i="10"/>
  <c r="P16" i="10"/>
  <c r="O5" i="10"/>
  <c r="O6" i="10"/>
  <c r="O7" i="10"/>
  <c r="O8" i="10"/>
  <c r="O9" i="10"/>
  <c r="O10" i="10"/>
  <c r="O11" i="10"/>
  <c r="O12" i="10"/>
  <c r="O13" i="10"/>
  <c r="O14" i="10"/>
  <c r="O15" i="10"/>
  <c r="O16" i="10"/>
  <c r="Q4" i="10"/>
  <c r="Q17" i="10" s="1"/>
  <c r="P4" i="10"/>
  <c r="P17" i="10" s="1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Q6" i="10" s="1"/>
  <c r="M7" i="10"/>
  <c r="M8" i="10"/>
  <c r="M9" i="10"/>
  <c r="BA9" i="10" s="1"/>
  <c r="M10" i="10"/>
  <c r="M11" i="10"/>
  <c r="M12" i="10"/>
  <c r="M13" i="10"/>
  <c r="AQ13" i="10" s="1"/>
  <c r="M14" i="10"/>
  <c r="AQ14" i="10" s="1"/>
  <c r="M15" i="10"/>
  <c r="M16" i="10"/>
  <c r="M4" i="10"/>
  <c r="M17" i="10" s="1"/>
  <c r="L5" i="10"/>
  <c r="L6" i="10"/>
  <c r="L7" i="10"/>
  <c r="L8" i="10"/>
  <c r="L9" i="10"/>
  <c r="AO9" i="10" s="1"/>
  <c r="L10" i="10"/>
  <c r="L11" i="10"/>
  <c r="L12" i="10"/>
  <c r="L13" i="10"/>
  <c r="AO13" i="10" s="1"/>
  <c r="L14" i="10"/>
  <c r="L15" i="10"/>
  <c r="L16" i="10"/>
  <c r="L4" i="10"/>
  <c r="L17" i="10" s="1"/>
  <c r="K5" i="10"/>
  <c r="K6" i="10"/>
  <c r="AX6" i="10" s="1"/>
  <c r="K7" i="10"/>
  <c r="K8" i="10"/>
  <c r="K9" i="10"/>
  <c r="K10" i="10"/>
  <c r="K11" i="10"/>
  <c r="K12" i="10"/>
  <c r="K13" i="10"/>
  <c r="AX13" i="10" s="1"/>
  <c r="K14" i="10"/>
  <c r="K15" i="10"/>
  <c r="K16" i="10"/>
  <c r="K4" i="10"/>
  <c r="K17" i="10" s="1"/>
  <c r="J5" i="10"/>
  <c r="J6" i="10"/>
  <c r="J7" i="10"/>
  <c r="AM7" i="10" s="1"/>
  <c r="J8" i="10"/>
  <c r="J9" i="10"/>
  <c r="J10" i="10"/>
  <c r="J11" i="10"/>
  <c r="J12" i="10"/>
  <c r="J13" i="10"/>
  <c r="J14" i="10"/>
  <c r="J15" i="10"/>
  <c r="AM15" i="10" s="1"/>
  <c r="J16" i="10"/>
  <c r="J4" i="10"/>
  <c r="J17" i="10" s="1"/>
  <c r="AV16" i="10"/>
  <c r="AL16" i="10"/>
  <c r="AF16" i="10"/>
  <c r="AV15" i="10"/>
  <c r="AL15" i="10"/>
  <c r="AF15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X15" i="10"/>
  <c r="AY15" i="10"/>
  <c r="AZ15" i="10" s="1"/>
  <c r="BA15" i="10"/>
  <c r="AW16" i="10"/>
  <c r="AX16" i="10"/>
  <c r="AY16" i="10"/>
  <c r="AO15" i="10"/>
  <c r="AQ15" i="10"/>
  <c r="E17" i="10"/>
  <c r="D17" i="10"/>
  <c r="C17" i="10"/>
  <c r="AO16" i="10"/>
  <c r="AM14" i="10"/>
  <c r="AW13" i="10"/>
  <c r="AY12" i="10"/>
  <c r="AY11" i="10"/>
  <c r="AQ11" i="10"/>
  <c r="AO11" i="10"/>
  <c r="AX11" i="10"/>
  <c r="AQ10" i="10"/>
  <c r="AX9" i="10"/>
  <c r="AO8" i="10"/>
  <c r="AM8" i="10"/>
  <c r="AO7" i="10"/>
  <c r="AM6" i="10"/>
  <c r="AO5" i="10"/>
  <c r="AW5" i="10"/>
  <c r="BE17" i="10"/>
  <c r="BD17" i="10"/>
  <c r="BB17" i="10"/>
  <c r="AU17" i="10"/>
  <c r="AT17" i="10"/>
  <c r="C2" i="10"/>
  <c r="AW15" i="10" l="1"/>
  <c r="AW7" i="10"/>
  <c r="AY7" i="10"/>
  <c r="AZ7" i="10" s="1"/>
  <c r="AN12" i="10"/>
  <c r="AN14" i="10"/>
  <c r="BA5" i="10"/>
  <c r="AN10" i="10"/>
  <c r="BA12" i="10"/>
  <c r="AY6" i="10"/>
  <c r="AQ5" i="10"/>
  <c r="AK5" i="10" s="1"/>
  <c r="BA16" i="10"/>
  <c r="AK16" i="10" s="1"/>
  <c r="BA13" i="10"/>
  <c r="AK13" i="10" s="1"/>
  <c r="AY14" i="10"/>
  <c r="AZ12" i="10"/>
  <c r="AY10" i="10"/>
  <c r="AO12" i="10"/>
  <c r="AN6" i="10"/>
  <c r="AN13" i="10"/>
  <c r="AH13" i="10" s="1"/>
  <c r="AX4" i="10"/>
  <c r="AM11" i="10"/>
  <c r="AW12" i="10"/>
  <c r="AW11" i="10"/>
  <c r="AM10" i="10"/>
  <c r="AM12" i="10"/>
  <c r="AM4" i="10"/>
  <c r="AZ11" i="10"/>
  <c r="AZ16" i="10"/>
  <c r="AG15" i="10"/>
  <c r="AH15" i="10"/>
  <c r="AK15" i="10"/>
  <c r="AP15" i="10"/>
  <c r="AI15" i="10"/>
  <c r="AJ15" i="10" s="1"/>
  <c r="AM17" i="10"/>
  <c r="AH6" i="10"/>
  <c r="AW9" i="10"/>
  <c r="AG9" i="10" s="1"/>
  <c r="AX10" i="10"/>
  <c r="AH10" i="10" s="1"/>
  <c r="AM13" i="10"/>
  <c r="AG13" i="10" s="1"/>
  <c r="AY13" i="10"/>
  <c r="AZ13" i="10" s="1"/>
  <c r="AH16" i="10"/>
  <c r="AX5" i="10"/>
  <c r="AW6" i="10"/>
  <c r="AG6" i="10" s="1"/>
  <c r="BA7" i="10"/>
  <c r="AQ8" i="10"/>
  <c r="BA10" i="10"/>
  <c r="AK10" i="10" s="1"/>
  <c r="AX12" i="10"/>
  <c r="AM16" i="10"/>
  <c r="AG16" i="10" s="1"/>
  <c r="AQ9" i="10"/>
  <c r="AK9" i="10" s="1"/>
  <c r="AM9" i="10"/>
  <c r="AY9" i="10"/>
  <c r="AI9" i="10" s="1"/>
  <c r="AJ9" i="10" s="1"/>
  <c r="AO10" i="10"/>
  <c r="AP10" i="10" s="1"/>
  <c r="AW14" i="10"/>
  <c r="AG14" i="10" s="1"/>
  <c r="AZ14" i="10"/>
  <c r="AM5" i="10"/>
  <c r="AG5" i="10" s="1"/>
  <c r="AY5" i="10"/>
  <c r="AZ5" i="10" s="1"/>
  <c r="AQ7" i="10"/>
  <c r="AW8" i="10"/>
  <c r="AG8" i="10" s="1"/>
  <c r="AN9" i="10"/>
  <c r="AH9" i="10" s="1"/>
  <c r="AX14" i="10"/>
  <c r="AH14" i="10" s="1"/>
  <c r="AN5" i="10"/>
  <c r="AO6" i="10"/>
  <c r="AI6" i="10" s="1"/>
  <c r="AJ6" i="10" s="1"/>
  <c r="BA6" i="10"/>
  <c r="AK6" i="10" s="1"/>
  <c r="AY8" i="10"/>
  <c r="AZ8" i="10" s="1"/>
  <c r="AX8" i="10"/>
  <c r="AH8" i="10" s="1"/>
  <c r="AZ10" i="10"/>
  <c r="AQ16" i="10"/>
  <c r="BA14" i="10"/>
  <c r="AK14" i="10" s="1"/>
  <c r="AN17" i="10"/>
  <c r="AG7" i="10"/>
  <c r="AN4" i="10"/>
  <c r="AZ6" i="10"/>
  <c r="BA8" i="10"/>
  <c r="AW10" i="10"/>
  <c r="AG10" i="10" s="1"/>
  <c r="AN11" i="10"/>
  <c r="AH11" i="10" s="1"/>
  <c r="BA11" i="10"/>
  <c r="AK11" i="10" s="1"/>
  <c r="AQ12" i="10"/>
  <c r="AK12" i="10" s="1"/>
  <c r="AO14" i="10"/>
  <c r="AI14" i="10" s="1"/>
  <c r="AJ14" i="10" s="1"/>
  <c r="BA17" i="10"/>
  <c r="AP8" i="10"/>
  <c r="AI16" i="10"/>
  <c r="AJ16" i="10" s="1"/>
  <c r="AY17" i="10"/>
  <c r="AO17" i="10"/>
  <c r="AQ17" i="10"/>
  <c r="AW17" i="10"/>
  <c r="AI11" i="10"/>
  <c r="AJ11" i="10" s="1"/>
  <c r="AI12" i="10"/>
  <c r="AJ12" i="10" s="1"/>
  <c r="AP12" i="10"/>
  <c r="AP11" i="10"/>
  <c r="AP16" i="10"/>
  <c r="AP7" i="10"/>
  <c r="AX7" i="10"/>
  <c r="AH7" i="10" s="1"/>
  <c r="AO4" i="10"/>
  <c r="AW4" i="10"/>
  <c r="AQ4" i="10"/>
  <c r="AP5" i="10"/>
  <c r="AP9" i="10"/>
  <c r="AP13" i="10"/>
  <c r="BC17" i="10"/>
  <c r="AX17" i="10" s="1"/>
  <c r="AY4" i="10"/>
  <c r="AZ4" i="10" s="1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2" i="10" l="1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17" i="10"/>
  <c r="AG12" i="10"/>
  <c r="AH17" i="10"/>
  <c r="AZ9" i="10"/>
  <c r="AI10" i="10"/>
  <c r="AJ10" i="10" s="1"/>
  <c r="AK17" i="10"/>
  <c r="AI17" i="10"/>
  <c r="AI4" i="10"/>
  <c r="AJ4" i="10" s="1"/>
  <c r="AP4" i="10"/>
  <c r="AK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<sst xmlns="http://schemas.openxmlformats.org/spreadsheetml/2006/main" count="163" uniqueCount="98">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</sst>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0" borderId="18" xfId="0" applyNumberFormat="1" applyFon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0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Q17" sqref="AQ17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57" customWidth="1" outlineLevel="1"/>
    <col min="27" max="28" width="13.1796875" style="159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86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44"/>
      <c r="AA1" s="104"/>
      <c r="AB1" s="104"/>
      <c r="AC1" s="104"/>
      <c r="AD1" s="104"/>
      <c r="AE1" s="104"/>
      <c r="AF1" s="97" t="s">
        <v>72</v>
      </c>
      <c r="AG1" s="87"/>
      <c r="AH1" s="87"/>
      <c r="AI1" s="87"/>
      <c r="AJ1" s="87"/>
      <c r="AK1" s="87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174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83</v>
      </c>
      <c r="K2" s="107"/>
      <c r="L2" s="107"/>
      <c r="M2" s="108"/>
      <c r="N2" s="106" t="s">
        <v>85</v>
      </c>
      <c r="O2" s="107"/>
      <c r="P2" s="107"/>
      <c r="Q2" s="108"/>
      <c r="R2" s="107" t="s">
        <v>90</v>
      </c>
      <c r="S2" s="107"/>
      <c r="T2" s="107"/>
      <c r="U2" s="107"/>
      <c r="V2" s="106" t="s">
        <v>91</v>
      </c>
      <c r="W2" s="107"/>
      <c r="X2" s="107"/>
      <c r="Y2" s="107"/>
      <c r="Z2" s="145" t="s">
        <v>92</v>
      </c>
      <c r="AA2" s="143"/>
      <c r="AB2" s="143"/>
      <c r="AC2" s="107" t="s">
        <v>93</v>
      </c>
      <c r="AD2" s="107"/>
      <c r="AE2" s="107"/>
      <c r="AF2" s="92" t="s">
        <v>71</v>
      </c>
      <c r="AG2" s="88"/>
      <c r="AH2" s="88"/>
      <c r="AI2" s="88"/>
      <c r="AJ2" s="88"/>
      <c r="AK2" s="93"/>
      <c r="AL2" s="92" t="s">
        <v>11</v>
      </c>
      <c r="AM2" s="88"/>
      <c r="AN2" s="88"/>
      <c r="AO2" s="88"/>
      <c r="AP2" s="88"/>
      <c r="AQ2" s="93"/>
      <c r="AR2" s="88" t="s">
        <v>82</v>
      </c>
      <c r="AS2" s="88"/>
      <c r="AT2" s="88"/>
      <c r="AU2" s="88"/>
      <c r="AV2" s="92" t="s">
        <v>10</v>
      </c>
      <c r="AW2" s="88"/>
      <c r="AX2" s="88"/>
      <c r="AY2" s="88"/>
      <c r="AZ2" s="88"/>
      <c r="BA2" s="93"/>
      <c r="BB2" s="88" t="s">
        <v>81</v>
      </c>
      <c r="BC2" s="88"/>
      <c r="BD2" s="88"/>
      <c r="BE2" s="93"/>
    </row>
    <row r="3" spans="1:59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84</v>
      </c>
      <c r="J3" s="105">
        <v>43709</v>
      </c>
      <c r="K3" s="105">
        <v>43739</v>
      </c>
      <c r="L3" s="105">
        <v>43770</v>
      </c>
      <c r="M3" s="105" t="s">
        <v>96</v>
      </c>
      <c r="N3" s="105">
        <v>43709</v>
      </c>
      <c r="O3" s="105">
        <v>43739</v>
      </c>
      <c r="P3" s="105">
        <v>43770</v>
      </c>
      <c r="Q3" s="105" t="s">
        <v>96</v>
      </c>
      <c r="R3" s="105">
        <v>43709</v>
      </c>
      <c r="S3" s="105">
        <v>43739</v>
      </c>
      <c r="T3" s="105">
        <v>43770</v>
      </c>
      <c r="U3" s="105" t="s">
        <v>96</v>
      </c>
      <c r="V3" s="105">
        <v>43709</v>
      </c>
      <c r="W3" s="105">
        <v>43739</v>
      </c>
      <c r="X3" s="105">
        <v>43770</v>
      </c>
      <c r="Y3" s="105" t="s">
        <v>96</v>
      </c>
      <c r="Z3" s="105">
        <v>43709</v>
      </c>
      <c r="AA3" s="105">
        <v>43739</v>
      </c>
      <c r="AB3" s="105">
        <v>43770</v>
      </c>
      <c r="AC3" s="105">
        <v>43709</v>
      </c>
      <c r="AD3" s="105">
        <v>43739</v>
      </c>
      <c r="AE3" s="105">
        <v>43770</v>
      </c>
      <c r="AF3" s="96" t="s">
        <v>36</v>
      </c>
      <c r="AG3" s="102">
        <v>43709</v>
      </c>
      <c r="AH3" s="102">
        <v>43739</v>
      </c>
      <c r="AI3" s="102">
        <v>43770</v>
      </c>
      <c r="AJ3" s="96" t="s">
        <v>70</v>
      </c>
      <c r="AK3" s="94" t="s">
        <v>96</v>
      </c>
      <c r="AL3" s="94" t="s">
        <v>36</v>
      </c>
      <c r="AM3" s="102">
        <v>43709</v>
      </c>
      <c r="AN3" s="102">
        <v>43739</v>
      </c>
      <c r="AO3" s="102">
        <v>43770</v>
      </c>
      <c r="AP3" s="96" t="s">
        <v>70</v>
      </c>
      <c r="AQ3" s="94" t="s">
        <v>97</v>
      </c>
      <c r="AR3" s="102">
        <v>43709</v>
      </c>
      <c r="AS3" s="102">
        <v>43739</v>
      </c>
      <c r="AT3" s="140">
        <v>43770</v>
      </c>
      <c r="AU3" s="171" t="s">
        <v>96</v>
      </c>
      <c r="AV3" s="96" t="s">
        <v>36</v>
      </c>
      <c r="AW3" s="102">
        <v>43709</v>
      </c>
      <c r="AX3" s="102">
        <v>43739</v>
      </c>
      <c r="AY3" s="140">
        <v>43770</v>
      </c>
      <c r="AZ3" s="95" t="s">
        <v>70</v>
      </c>
      <c r="BA3" s="172" t="s">
        <v>96</v>
      </c>
      <c r="BB3" s="102">
        <v>43709</v>
      </c>
      <c r="BC3" s="102">
        <v>43739</v>
      </c>
      <c r="BD3" s="173">
        <v>43770</v>
      </c>
      <c r="BE3" s="175" t="s">
        <v>96</v>
      </c>
      <c r="BF3" s="2"/>
      <c r="BG3" s="2"/>
    </row>
    <row r="4" spans="1:59" s="28" customFormat="1" x14ac:dyDescent="0.35">
      <c r="A4" s="120"/>
      <c r="B4" s="138"/>
      <c r="C4" s="141"/>
      <c r="D4" s="141"/>
      <c r="E4" s="142"/>
      <c r="F4" s="136"/>
      <c r="G4" s="136"/>
      <c r="H4" s="136"/>
      <c r="I4" s="136"/>
      <c r="J4" s="121" t="e">
        <f>VLOOKUP($B4,'Daily COGS'!$B:$F,2,FALSE)</f>
        <v>#N/A</v>
      </c>
      <c r="K4" s="121" t="e">
        <f>VLOOKUP($B4,'Daily COGS'!$B:$F,3,FALSE)</f>
        <v>#N/A</v>
      </c>
      <c r="L4" s="121" t="e">
        <f>VLOOKUP($B4,'Daily COGS'!$B:$F,4,FALSE)</f>
        <v>#N/A</v>
      </c>
      <c r="M4" s="121" t="e">
        <f>VLOOKUP($B4,'Daily COGS'!$B:$F,5,FALSE)</f>
        <v>#N/A</v>
      </c>
      <c r="N4" s="121" t="e">
        <f>VLOOKUP($B4,'Daily Inbounds'!$B:$F,2,FALSE)</f>
        <v>#N/A</v>
      </c>
      <c r="O4" s="121" t="e">
        <f>VLOOKUP($B4,'Daily Inbounds'!$B:$F,3,FALSE)</f>
        <v>#N/A</v>
      </c>
      <c r="P4" s="121" t="e">
        <f>VLOOKUP($B4,'Daily Inbounds'!$B:$F,4,FALSE)</f>
        <v>#N/A</v>
      </c>
      <c r="Q4" s="121" t="e">
        <f>VLOOKUP($B4,'Daily Inbounds'!$B:$F,5,FALSE)</f>
        <v>#N/A</v>
      </c>
      <c r="R4" s="146"/>
      <c r="S4" s="146"/>
      <c r="T4" s="146"/>
      <c r="U4" s="146"/>
      <c r="V4" s="146"/>
      <c r="W4" s="146"/>
      <c r="X4" s="146"/>
      <c r="Y4" s="146"/>
      <c r="Z4" s="154"/>
      <c r="AA4" s="154"/>
      <c r="AB4" s="154"/>
      <c r="AC4" s="146"/>
      <c r="AD4" s="146"/>
      <c r="AE4" s="146"/>
      <c r="AF4" s="122" t="str">
        <f>IFERROR(VLOOKUP($B4,ID!$A:$AJ, 23,FALSE), "")</f>
        <v/>
      </c>
      <c r="AG4" s="123" t="str">
        <f t="shared" ref="AG4:AI17" si="0">IFERROR(IF(AM4="n.a.", -AW4, IF(AW4="n.a.", AM4, AM4-AW4)),"n.a.")</f>
        <v>n.a.</v>
      </c>
      <c r="AH4" s="123" t="str">
        <f t="shared" si="0"/>
        <v>n.a.</v>
      </c>
      <c r="AI4" s="147" t="str">
        <f t="shared" si="0"/>
        <v>n.a.</v>
      </c>
      <c r="AJ4" s="125" t="str">
        <f t="shared" ref="AJ4:AJ16" si="1">IFERROR(AF4-AI4, "n.a.")</f>
        <v>n.a.</v>
      </c>
      <c r="AK4" s="176" t="str">
        <f>IFERROR(IF(AQ4="n.a.", -BA4, IF(BA4="n.a.", AQ4, AQ4-BA4)),"n.a.")</f>
        <v>n.a.</v>
      </c>
      <c r="AL4" s="132" t="str">
        <f>IFERROR(VLOOKUP($B4,ID!$A:$AJ, 27,FALSE), "")</f>
        <v/>
      </c>
      <c r="AM4" s="123" t="str">
        <f t="shared" ref="AM4:AO17" si="2">IFERROR(AR4/J4*30,"n.a.")</f>
        <v>n.a.</v>
      </c>
      <c r="AN4" s="126" t="str">
        <f t="shared" si="2"/>
        <v>n.a.</v>
      </c>
      <c r="AO4" s="123" t="str">
        <f>IFERROR(AT4/L4*30,"n.a.")</f>
        <v>n.a.</v>
      </c>
      <c r="AP4" s="124" t="str">
        <f t="shared" ref="AP4:AP16" si="3">IFERROR(-AO4+AL4,"n.a.")</f>
        <v>n.a.</v>
      </c>
      <c r="AQ4" s="147" t="str">
        <f>IFERROR(AU4/M4*30,"n.a.")</f>
        <v>n.a.</v>
      </c>
      <c r="AR4" s="121" t="e">
        <f>VLOOKUP(B4,'Daily Inventory Value'!B:F,2,FALSE)</f>
        <v>#N/A</v>
      </c>
      <c r="AS4" s="121" t="e">
        <f>VLOOKUP(B4,'Daily Inventory Value'!B:F,3,FALSE)</f>
        <v>#N/A</v>
      </c>
      <c r="AT4" s="121" t="e">
        <f>VLOOKUP(B4,'Daily Inventory Value'!B:F,4,FALSE)</f>
        <v>#N/A</v>
      </c>
      <c r="AU4" s="121" t="e">
        <f>VLOOKUP(B4,'Daily Inventory Value'!B:F,5,FALSE)</f>
        <v>#N/A</v>
      </c>
      <c r="AV4" s="135" t="str">
        <f>IFERROR(VLOOKUP($B4,ID!$A:$AJ, 32,FALSE), "")</f>
        <v/>
      </c>
      <c r="AW4" s="123" t="str">
        <f t="shared" ref="AW4:AY17" si="4">IFERROR(BB4/J4*30,"n.a.")</f>
        <v>n.a.</v>
      </c>
      <c r="AX4" s="123" t="str">
        <f t="shared" si="4"/>
        <v>n.a.</v>
      </c>
      <c r="AY4" s="119" t="str">
        <f t="shared" si="4"/>
        <v>n.a.</v>
      </c>
      <c r="AZ4" s="124" t="str">
        <f t="shared" ref="AZ4:AZ14" si="5">IFERROR(-AV4+AY4, "n.a.")</f>
        <v>n.a.</v>
      </c>
      <c r="BA4" s="147" t="str">
        <f>IFERROR(BE4/M4*30,"n.a.")</f>
        <v>n.a.</v>
      </c>
      <c r="BB4" s="121" t="e">
        <f>VLOOKUP(B4,'Daily Accounts Payable'!B:F,2,FALSE)</f>
        <v>#N/A</v>
      </c>
      <c r="BC4" s="121" t="e">
        <f>VLOOKUP(B4,'Daily Accounts Payable'!B:F,3,FALSE)</f>
        <v>#N/A</v>
      </c>
      <c r="BD4" s="121" t="e">
        <f>VLOOKUP(B4,'Daily Accounts Payable'!B:F,4,FALSE)</f>
        <v>#N/A</v>
      </c>
      <c r="BE4" s="134" t="e">
        <f>VLOOKUP(B4,'Daily Accounts Payable'!B:F,5,FALSE)</f>
        <v>#N/A</v>
      </c>
    </row>
    <row r="5" spans="1:59" s="28" customFormat="1" x14ac:dyDescent="0.35">
      <c r="A5" s="127"/>
      <c r="B5" s="138"/>
      <c r="C5" s="141"/>
      <c r="D5" s="141"/>
      <c r="E5" s="142"/>
      <c r="F5" s="136"/>
      <c r="G5" s="136"/>
      <c r="H5" s="136"/>
      <c r="I5" s="136"/>
      <c r="J5" s="121" t="e">
        <f>VLOOKUP($B5,'Daily COGS'!$B:$F,2,FALSE)</f>
        <v>#N/A</v>
      </c>
      <c r="K5" s="121" t="e">
        <f>VLOOKUP($B5,'Daily COGS'!$B:$F,3,FALSE)</f>
        <v>#N/A</v>
      </c>
      <c r="L5" s="121" t="e">
        <f>VLOOKUP($B5,'Daily COGS'!$B:$F,4,FALSE)</f>
        <v>#N/A</v>
      </c>
      <c r="M5" s="121" t="e">
        <f>VLOOKUP($B5,'Daily COGS'!$B:$F,5,FALSE)</f>
        <v>#N/A</v>
      </c>
      <c r="N5" s="121" t="e">
        <f>VLOOKUP($B5,'Daily Inbounds'!$B:$F,2,FALSE)</f>
        <v>#N/A</v>
      </c>
      <c r="O5" s="121" t="e">
        <f>VLOOKUP($B5,'Daily Inbounds'!$B:$F,3,FALSE)</f>
        <v>#N/A</v>
      </c>
      <c r="P5" s="121" t="e">
        <f>VLOOKUP($B5,'Daily Inbounds'!$B:$F,4,FALSE)</f>
        <v>#N/A</v>
      </c>
      <c r="Q5" s="121" t="e">
        <f>VLOOKUP($B5,'Daily Inbounds'!$B:$F,5,FALSE)</f>
        <v>#N/A</v>
      </c>
      <c r="R5" s="146"/>
      <c r="S5" s="146"/>
      <c r="T5" s="146"/>
      <c r="U5" s="146"/>
      <c r="V5" s="146"/>
      <c r="W5" s="146"/>
      <c r="X5" s="146"/>
      <c r="Y5" s="146"/>
      <c r="Z5" s="155"/>
      <c r="AA5" s="155"/>
      <c r="AB5" s="154"/>
      <c r="AC5" s="146"/>
      <c r="AD5" s="146"/>
      <c r="AE5" s="146"/>
      <c r="AF5" s="122" t="str">
        <f>IFERROR(VLOOKUP($B5,ID!$A:$AJ, 23,FALSE), "")</f>
        <v/>
      </c>
      <c r="AG5" s="129" t="str">
        <f t="shared" si="0"/>
        <v>n.a.</v>
      </c>
      <c r="AH5" s="129" t="str">
        <f t="shared" si="0"/>
        <v>n.a.</v>
      </c>
      <c r="AI5" s="148" t="str">
        <f t="shared" si="0"/>
        <v>n.a.</v>
      </c>
      <c r="AJ5" s="131" t="str">
        <f t="shared" si="1"/>
        <v>n.a.</v>
      </c>
      <c r="AK5" s="176" t="str">
        <f t="shared" ref="AK5:AK17" si="6">IFERROR(IF(AQ5="n.a.", -BA5, IF(BA5="n.a.", AQ5, AQ5-BA5)),"n.a.")</f>
        <v>n.a.</v>
      </c>
      <c r="AL5" s="132" t="str">
        <f>IFERROR(VLOOKUP($B5,ID!$A:$AJ, 27,FALSE), "")</f>
        <v/>
      </c>
      <c r="AM5" s="129" t="str">
        <f t="shared" si="2"/>
        <v>n.a.</v>
      </c>
      <c r="AN5" s="126" t="str">
        <f t="shared" si="2"/>
        <v>n.a.</v>
      </c>
      <c r="AO5" s="129" t="str">
        <f t="shared" si="2"/>
        <v>n.a.</v>
      </c>
      <c r="AP5" s="130" t="str">
        <f t="shared" si="3"/>
        <v>n.a.</v>
      </c>
      <c r="AQ5" s="147" t="str">
        <f t="shared" ref="AQ5:AQ17" si="7">IFERROR(AU5/M5*30,"n.a.")</f>
        <v>n.a.</v>
      </c>
      <c r="AR5" s="134" t="e">
        <f>VLOOKUP(B5,'Daily Inventory Value'!B:F,2,FALSE)</f>
        <v>#N/A</v>
      </c>
      <c r="AS5" s="134" t="e">
        <f>VLOOKUP(B5,'Daily Inventory Value'!B:F,3,FALSE)</f>
        <v>#N/A</v>
      </c>
      <c r="AT5" s="134" t="e">
        <f>VLOOKUP(B5,'Daily Inventory Value'!B:F,4,FALSE)</f>
        <v>#N/A</v>
      </c>
      <c r="AU5" s="121" t="e">
        <f>VLOOKUP(B5,'Daily Inventory Value'!B:F,5,FALSE)</f>
        <v>#N/A</v>
      </c>
      <c r="AV5" s="135" t="str">
        <f>IFERROR(VLOOKUP($B5,ID!$A:$AJ, 32,FALSE), "")</f>
        <v/>
      </c>
      <c r="AW5" s="129" t="str">
        <f t="shared" si="4"/>
        <v>n.a.</v>
      </c>
      <c r="AX5" s="129" t="str">
        <f t="shared" si="4"/>
        <v>n.a.</v>
      </c>
      <c r="AY5" s="116" t="str">
        <f t="shared" si="4"/>
        <v>n.a.</v>
      </c>
      <c r="AZ5" s="130" t="str">
        <f t="shared" si="5"/>
        <v>n.a.</v>
      </c>
      <c r="BA5" s="147" t="str">
        <f t="shared" ref="BA5:BA14" si="8">IFERROR(BE5/M5*30,"n.a.")</f>
        <v>n.a.</v>
      </c>
      <c r="BB5" s="134" t="e">
        <f>VLOOKUP(B5,'Daily Accounts Payable'!B:F,2,FALSE)</f>
        <v>#N/A</v>
      </c>
      <c r="BC5" s="134" t="e">
        <f>VLOOKUP(B5,'Daily Accounts Payable'!B:F,3,FALSE)</f>
        <v>#N/A</v>
      </c>
      <c r="BD5" s="134" t="e">
        <f>VLOOKUP(B5,'Daily Accounts Payable'!B:F,4,FALSE)</f>
        <v>#N/A</v>
      </c>
      <c r="BE5" s="134" t="e">
        <f>VLOOKUP(B5,'Daily Accounts Payable'!B:F,5,FALSE)</f>
        <v>#N/A</v>
      </c>
    </row>
    <row r="6" spans="1:59" s="28" customFormat="1" x14ac:dyDescent="0.35">
      <c r="A6" s="127"/>
      <c r="B6" s="138"/>
      <c r="C6" s="141"/>
      <c r="D6" s="141"/>
      <c r="E6" s="142"/>
      <c r="F6" s="136"/>
      <c r="G6" s="136"/>
      <c r="H6" s="136"/>
      <c r="I6" s="136"/>
      <c r="J6" s="121" t="e">
        <f>VLOOKUP($B6,'Daily COGS'!$B:$F,2,FALSE)</f>
        <v>#N/A</v>
      </c>
      <c r="K6" s="121" t="e">
        <f>VLOOKUP($B6,'Daily COGS'!$B:$F,3,FALSE)</f>
        <v>#N/A</v>
      </c>
      <c r="L6" s="121" t="e">
        <f>VLOOKUP($B6,'Daily COGS'!$B:$F,4,FALSE)</f>
        <v>#N/A</v>
      </c>
      <c r="M6" s="121" t="e">
        <f>VLOOKUP($B6,'Daily COGS'!$B:$F,5,FALSE)</f>
        <v>#N/A</v>
      </c>
      <c r="N6" s="121" t="e">
        <f>VLOOKUP($B6,'Daily Inbounds'!$B:$F,2,FALSE)</f>
        <v>#N/A</v>
      </c>
      <c r="O6" s="121" t="e">
        <f>VLOOKUP($B6,'Daily Inbounds'!$B:$F,3,FALSE)</f>
        <v>#N/A</v>
      </c>
      <c r="P6" s="121" t="e">
        <f>VLOOKUP($B6,'Daily Inbounds'!$B:$F,4,FALSE)</f>
        <v>#N/A</v>
      </c>
      <c r="Q6" s="121" t="e">
        <f>VLOOKUP($B6,'Daily Inbounds'!$B:$F,5,FALSE)</f>
        <v>#N/A</v>
      </c>
      <c r="R6" s="146"/>
      <c r="S6" s="146"/>
      <c r="T6" s="146"/>
      <c r="U6" s="146"/>
      <c r="V6" s="146"/>
      <c r="W6" s="146"/>
      <c r="X6" s="146"/>
      <c r="Y6" s="146"/>
      <c r="Z6" s="154"/>
      <c r="AA6" s="154"/>
      <c r="AB6" s="154"/>
      <c r="AC6" s="146"/>
      <c r="AD6" s="146"/>
      <c r="AE6" s="146"/>
      <c r="AF6" s="122" t="str">
        <f>IFERROR(VLOOKUP($B6,ID!$A:$AJ, 23,FALSE), "")</f>
        <v/>
      </c>
      <c r="AG6" s="129" t="str">
        <f t="shared" si="0"/>
        <v>n.a.</v>
      </c>
      <c r="AH6" s="129" t="str">
        <f t="shared" si="0"/>
        <v>n.a.</v>
      </c>
      <c r="AI6" s="148" t="str">
        <f t="shared" si="0"/>
        <v>n.a.</v>
      </c>
      <c r="AJ6" s="131" t="str">
        <f t="shared" si="1"/>
        <v>n.a.</v>
      </c>
      <c r="AK6" s="176" t="str">
        <f t="shared" si="6"/>
        <v>n.a.</v>
      </c>
      <c r="AL6" s="132" t="str">
        <f>IFERROR(VLOOKUP($B6,ID!$A:$AJ, 27,FALSE), "")</f>
        <v/>
      </c>
      <c r="AM6" s="129" t="str">
        <f t="shared" si="2"/>
        <v>n.a.</v>
      </c>
      <c r="AN6" s="133" t="str">
        <f t="shared" si="2"/>
        <v>n.a.</v>
      </c>
      <c r="AO6" s="129" t="str">
        <f t="shared" si="2"/>
        <v>n.a.</v>
      </c>
      <c r="AP6" s="130" t="str">
        <f t="shared" si="3"/>
        <v>n.a.</v>
      </c>
      <c r="AQ6" s="147" t="str">
        <f t="shared" si="7"/>
        <v>n.a.</v>
      </c>
      <c r="AR6" s="134" t="e">
        <f>VLOOKUP(B6,'Daily Inventory Value'!B:F,2,FALSE)</f>
        <v>#N/A</v>
      </c>
      <c r="AS6" s="134" t="e">
        <f>VLOOKUP(B6,'Daily Inventory Value'!B:F,3,FALSE)</f>
        <v>#N/A</v>
      </c>
      <c r="AT6" s="134" t="e">
        <f>VLOOKUP(B6,'Daily Inventory Value'!B:F,4,FALSE)</f>
        <v>#N/A</v>
      </c>
      <c r="AU6" s="121" t="e">
        <f>VLOOKUP(B6,'Daily Inventory Value'!B:F,5,FALSE)</f>
        <v>#N/A</v>
      </c>
      <c r="AV6" s="135" t="str">
        <f>IFERROR(VLOOKUP($B6,ID!$A:$AJ, 32,FALSE), "")</f>
        <v/>
      </c>
      <c r="AW6" s="129" t="str">
        <f t="shared" si="4"/>
        <v>n.a.</v>
      </c>
      <c r="AX6" s="129" t="str">
        <f t="shared" si="4"/>
        <v>n.a.</v>
      </c>
      <c r="AY6" s="116" t="str">
        <f t="shared" si="4"/>
        <v>n.a.</v>
      </c>
      <c r="AZ6" s="130" t="str">
        <f t="shared" si="5"/>
        <v>n.a.</v>
      </c>
      <c r="BA6" s="147" t="str">
        <f t="shared" si="8"/>
        <v>n.a.</v>
      </c>
      <c r="BB6" s="134" t="e">
        <f>VLOOKUP(B6,'Daily Accounts Payable'!B:F,2,FALSE)</f>
        <v>#N/A</v>
      </c>
      <c r="BC6" s="134" t="e">
        <f>VLOOKUP(B6,'Daily Accounts Payable'!B:F,3,FALSE)</f>
        <v>#N/A</v>
      </c>
      <c r="BD6" s="134" t="e">
        <f>VLOOKUP(B6,'Daily Accounts Payable'!B:F,4,FALSE)</f>
        <v>#N/A</v>
      </c>
      <c r="BE6" s="134" t="e">
        <f>VLOOKUP(B6,'Daily Accounts Payable'!B:F,5,FALSE)</f>
        <v>#N/A</v>
      </c>
    </row>
    <row r="7" spans="1:59" s="28" customFormat="1" x14ac:dyDescent="0.35">
      <c r="A7" s="127"/>
      <c r="B7" s="138"/>
      <c r="C7" s="141"/>
      <c r="D7" s="141"/>
      <c r="E7" s="142"/>
      <c r="F7" s="136"/>
      <c r="G7" s="136"/>
      <c r="H7" s="136"/>
      <c r="I7" s="136"/>
      <c r="J7" s="121" t="e">
        <f>VLOOKUP($B7,'Daily COGS'!$B:$F,2,FALSE)</f>
        <v>#N/A</v>
      </c>
      <c r="K7" s="121" t="e">
        <f>VLOOKUP($B7,'Daily COGS'!$B:$F,3,FALSE)</f>
        <v>#N/A</v>
      </c>
      <c r="L7" s="121" t="e">
        <f>VLOOKUP($B7,'Daily COGS'!$B:$F,4,FALSE)</f>
        <v>#N/A</v>
      </c>
      <c r="M7" s="121" t="e">
        <f>VLOOKUP($B7,'Daily COGS'!$B:$F,5,FALSE)</f>
        <v>#N/A</v>
      </c>
      <c r="N7" s="121" t="e">
        <f>VLOOKUP($B7,'Daily Inbounds'!$B:$F,2,FALSE)</f>
        <v>#N/A</v>
      </c>
      <c r="O7" s="121" t="e">
        <f>VLOOKUP($B7,'Daily Inbounds'!$B:$F,3,FALSE)</f>
        <v>#N/A</v>
      </c>
      <c r="P7" s="121" t="e">
        <f>VLOOKUP($B7,'Daily Inbounds'!$B:$F,4,FALSE)</f>
        <v>#N/A</v>
      </c>
      <c r="Q7" s="121" t="e">
        <f>VLOOKUP($B7,'Daily Inbounds'!$B:$F,5,FALSE)</f>
        <v>#N/A</v>
      </c>
      <c r="R7" s="146"/>
      <c r="S7" s="146"/>
      <c r="T7" s="146"/>
      <c r="U7" s="146"/>
      <c r="V7" s="146"/>
      <c r="W7" s="146"/>
      <c r="X7" s="146"/>
      <c r="Y7" s="146"/>
      <c r="Z7" s="154"/>
      <c r="AA7" s="154"/>
      <c r="AB7" s="154"/>
      <c r="AC7" s="146"/>
      <c r="AD7" s="146"/>
      <c r="AE7" s="146"/>
      <c r="AF7" s="122" t="str">
        <f>IFERROR(VLOOKUP($B7,ID!$A:$AJ, 23,FALSE), "")</f>
        <v/>
      </c>
      <c r="AG7" s="129" t="str">
        <f t="shared" si="0"/>
        <v>n.a.</v>
      </c>
      <c r="AH7" s="129" t="str">
        <f t="shared" si="0"/>
        <v>n.a.</v>
      </c>
      <c r="AI7" s="148" t="str">
        <f t="shared" si="0"/>
        <v>n.a.</v>
      </c>
      <c r="AJ7" s="131" t="str">
        <f t="shared" si="1"/>
        <v>n.a.</v>
      </c>
      <c r="AK7" s="176" t="str">
        <f t="shared" si="6"/>
        <v>n.a.</v>
      </c>
      <c r="AL7" s="132" t="str">
        <f>IFERROR(VLOOKUP($B7,ID!$A:$AJ, 27,FALSE), "")</f>
        <v/>
      </c>
      <c r="AM7" s="129" t="str">
        <f t="shared" si="2"/>
        <v>n.a.</v>
      </c>
      <c r="AN7" s="133" t="str">
        <f t="shared" si="2"/>
        <v>n.a.</v>
      </c>
      <c r="AO7" s="129" t="str">
        <f t="shared" si="2"/>
        <v>n.a.</v>
      </c>
      <c r="AP7" s="130" t="str">
        <f t="shared" si="3"/>
        <v>n.a.</v>
      </c>
      <c r="AQ7" s="147" t="str">
        <f t="shared" si="7"/>
        <v>n.a.</v>
      </c>
      <c r="AR7" s="134" t="e">
        <f>VLOOKUP(B7,'Daily Inventory Value'!B:F,2,FALSE)</f>
        <v>#N/A</v>
      </c>
      <c r="AS7" s="134" t="e">
        <f>VLOOKUP(B7,'Daily Inventory Value'!B:F,3,FALSE)</f>
        <v>#N/A</v>
      </c>
      <c r="AT7" s="134" t="e">
        <f>VLOOKUP(B7,'Daily Inventory Value'!B:F,4,FALSE)</f>
        <v>#N/A</v>
      </c>
      <c r="AU7" s="121" t="e">
        <f>VLOOKUP(B7,'Daily Inventory Value'!B:F,5,FALSE)</f>
        <v>#N/A</v>
      </c>
      <c r="AV7" s="135" t="str">
        <f>IFERROR(VLOOKUP($B7,ID!$A:$AJ, 32,FALSE), "")</f>
        <v/>
      </c>
      <c r="AW7" s="129" t="str">
        <f t="shared" si="4"/>
        <v>n.a.</v>
      </c>
      <c r="AX7" s="129" t="str">
        <f t="shared" si="4"/>
        <v>n.a.</v>
      </c>
      <c r="AY7" s="116" t="str">
        <f t="shared" si="4"/>
        <v>n.a.</v>
      </c>
      <c r="AZ7" s="130" t="str">
        <f t="shared" si="5"/>
        <v>n.a.</v>
      </c>
      <c r="BA7" s="147" t="str">
        <f t="shared" si="8"/>
        <v>n.a.</v>
      </c>
      <c r="BB7" s="134" t="e">
        <f>VLOOKUP(B7,'Daily Accounts Payable'!B:F,2,FALSE)</f>
        <v>#N/A</v>
      </c>
      <c r="BC7" s="134" t="e">
        <f>VLOOKUP(B7,'Daily Accounts Payable'!B:F,3,FALSE)</f>
        <v>#N/A</v>
      </c>
      <c r="BD7" s="134" t="e">
        <f>VLOOKUP(B7,'Daily Accounts Payable'!B:F,4,FALSE)</f>
        <v>#N/A</v>
      </c>
      <c r="BE7" s="134" t="e">
        <f>VLOOKUP(B7,'Daily Accounts Payable'!B:F,5,FALSE)</f>
        <v>#N/A</v>
      </c>
    </row>
    <row r="8" spans="1:59" s="28" customFormat="1" x14ac:dyDescent="0.35">
      <c r="A8" s="127"/>
      <c r="B8" s="138"/>
      <c r="C8" s="141"/>
      <c r="D8" s="141"/>
      <c r="E8" s="142"/>
      <c r="F8" s="136"/>
      <c r="G8" s="136"/>
      <c r="H8" s="136"/>
      <c r="I8" s="136"/>
      <c r="J8" s="121" t="e">
        <f>VLOOKUP($B8,'Daily COGS'!$B:$F,2,FALSE)</f>
        <v>#N/A</v>
      </c>
      <c r="K8" s="121" t="e">
        <f>VLOOKUP($B8,'Daily COGS'!$B:$F,3,FALSE)</f>
        <v>#N/A</v>
      </c>
      <c r="L8" s="121" t="e">
        <f>VLOOKUP($B8,'Daily COGS'!$B:$F,4,FALSE)</f>
        <v>#N/A</v>
      </c>
      <c r="M8" s="121" t="e">
        <f>VLOOKUP($B8,'Daily COGS'!$B:$F,5,FALSE)</f>
        <v>#N/A</v>
      </c>
      <c r="N8" s="121" t="e">
        <f>VLOOKUP($B8,'Daily Inbounds'!$B:$F,2,FALSE)</f>
        <v>#N/A</v>
      </c>
      <c r="O8" s="121" t="e">
        <f>VLOOKUP($B8,'Daily Inbounds'!$B:$F,3,FALSE)</f>
        <v>#N/A</v>
      </c>
      <c r="P8" s="121" t="e">
        <f>VLOOKUP($B8,'Daily Inbounds'!$B:$F,4,FALSE)</f>
        <v>#N/A</v>
      </c>
      <c r="Q8" s="121" t="e">
        <f>VLOOKUP($B8,'Daily Inbounds'!$B:$F,5,FALSE)</f>
        <v>#N/A</v>
      </c>
      <c r="R8" s="146"/>
      <c r="S8" s="146"/>
      <c r="T8" s="146"/>
      <c r="U8" s="146"/>
      <c r="V8" s="146"/>
      <c r="W8" s="146"/>
      <c r="X8" s="146"/>
      <c r="Y8" s="146"/>
      <c r="Z8" s="154"/>
      <c r="AA8" s="154"/>
      <c r="AB8" s="154"/>
      <c r="AC8" s="146"/>
      <c r="AD8" s="146"/>
      <c r="AE8" s="146"/>
      <c r="AF8" s="122" t="str">
        <f>IFERROR(VLOOKUP($B8,ID!$A:$AJ, 23,FALSE), "")</f>
        <v/>
      </c>
      <c r="AG8" s="129" t="str">
        <f t="shared" si="0"/>
        <v>n.a.</v>
      </c>
      <c r="AH8" s="129" t="str">
        <f t="shared" si="0"/>
        <v>n.a.</v>
      </c>
      <c r="AI8" s="148" t="str">
        <f t="shared" si="0"/>
        <v>n.a.</v>
      </c>
      <c r="AJ8" s="131" t="str">
        <f t="shared" si="1"/>
        <v>n.a.</v>
      </c>
      <c r="AK8" s="176" t="str">
        <f t="shared" si="6"/>
        <v>n.a.</v>
      </c>
      <c r="AL8" s="132" t="str">
        <f>IFERROR(VLOOKUP($B8,ID!$A:$AJ, 27,FALSE), "")</f>
        <v/>
      </c>
      <c r="AM8" s="129" t="str">
        <f t="shared" si="2"/>
        <v>n.a.</v>
      </c>
      <c r="AN8" s="133" t="str">
        <f t="shared" si="2"/>
        <v>n.a.</v>
      </c>
      <c r="AO8" s="129" t="str">
        <f t="shared" si="2"/>
        <v>n.a.</v>
      </c>
      <c r="AP8" s="130" t="str">
        <f t="shared" si="3"/>
        <v>n.a.</v>
      </c>
      <c r="AQ8" s="147" t="str">
        <f t="shared" si="7"/>
        <v>n.a.</v>
      </c>
      <c r="AR8" s="134" t="e">
        <f>VLOOKUP(B8,'Daily Inventory Value'!B:F,2,FALSE)</f>
        <v>#N/A</v>
      </c>
      <c r="AS8" s="134" t="e">
        <f>VLOOKUP(B8,'Daily Inventory Value'!B:F,3,FALSE)</f>
        <v>#N/A</v>
      </c>
      <c r="AT8" s="134" t="e">
        <f>VLOOKUP(B8,'Daily Inventory Value'!B:F,4,FALSE)</f>
        <v>#N/A</v>
      </c>
      <c r="AU8" s="121" t="e">
        <f>VLOOKUP(B8,'Daily Inventory Value'!B:F,5,FALSE)</f>
        <v>#N/A</v>
      </c>
      <c r="AV8" s="135" t="str">
        <f>IFERROR(VLOOKUP($B8,ID!$A:$AJ, 32,FALSE), "")</f>
        <v/>
      </c>
      <c r="AW8" s="129" t="str">
        <f t="shared" si="4"/>
        <v>n.a.</v>
      </c>
      <c r="AX8" s="129" t="str">
        <f t="shared" si="4"/>
        <v>n.a.</v>
      </c>
      <c r="AY8" s="116" t="str">
        <f t="shared" si="4"/>
        <v>n.a.</v>
      </c>
      <c r="AZ8" s="130" t="str">
        <f t="shared" si="5"/>
        <v>n.a.</v>
      </c>
      <c r="BA8" s="147" t="str">
        <f t="shared" si="8"/>
        <v>n.a.</v>
      </c>
      <c r="BB8" s="134" t="e">
        <f>VLOOKUP(B8,'Daily Accounts Payable'!B:F,2,FALSE)</f>
        <v>#N/A</v>
      </c>
      <c r="BC8" s="134" t="e">
        <f>VLOOKUP(B8,'Daily Accounts Payable'!B:F,3,FALSE)</f>
        <v>#N/A</v>
      </c>
      <c r="BD8" s="134" t="e">
        <f>VLOOKUP(B8,'Daily Accounts Payable'!B:F,4,FALSE)</f>
        <v>#N/A</v>
      </c>
      <c r="BE8" s="134" t="e">
        <f>VLOOKUP(B8,'Daily Accounts Payable'!B:F,5,FALSE)</f>
        <v>#N/A</v>
      </c>
    </row>
    <row r="9" spans="1:59" s="28" customFormat="1" x14ac:dyDescent="0.35">
      <c r="A9" s="127"/>
      <c r="B9" s="138"/>
      <c r="C9" s="141"/>
      <c r="D9" s="141"/>
      <c r="E9" s="142"/>
      <c r="F9" s="136"/>
      <c r="G9" s="136"/>
      <c r="H9" s="136"/>
      <c r="I9" s="136"/>
      <c r="J9" s="121" t="e">
        <f>VLOOKUP($B9,'Daily COGS'!$B:$F,2,FALSE)</f>
        <v>#N/A</v>
      </c>
      <c r="K9" s="121" t="e">
        <f>VLOOKUP($B9,'Daily COGS'!$B:$F,3,FALSE)</f>
        <v>#N/A</v>
      </c>
      <c r="L9" s="121" t="e">
        <f>VLOOKUP($B9,'Daily COGS'!$B:$F,4,FALSE)</f>
        <v>#N/A</v>
      </c>
      <c r="M9" s="121" t="e">
        <f>VLOOKUP($B9,'Daily COGS'!$B:$F,5,FALSE)</f>
        <v>#N/A</v>
      </c>
      <c r="N9" s="121" t="e">
        <f>VLOOKUP($B9,'Daily Inbounds'!$B:$F,2,FALSE)</f>
        <v>#N/A</v>
      </c>
      <c r="O9" s="121" t="e">
        <f>VLOOKUP($B9,'Daily Inbounds'!$B:$F,3,FALSE)</f>
        <v>#N/A</v>
      </c>
      <c r="P9" s="121" t="e">
        <f>VLOOKUP($B9,'Daily Inbounds'!$B:$F,4,FALSE)</f>
        <v>#N/A</v>
      </c>
      <c r="Q9" s="121" t="e">
        <f>VLOOKUP($B9,'Daily Inbounds'!$B:$F,5,FALSE)</f>
        <v>#N/A</v>
      </c>
      <c r="R9" s="146"/>
      <c r="S9" s="146"/>
      <c r="T9" s="146"/>
      <c r="U9" s="146"/>
      <c r="V9" s="146"/>
      <c r="W9" s="146"/>
      <c r="X9" s="146"/>
      <c r="Y9" s="146"/>
      <c r="Z9" s="154"/>
      <c r="AA9" s="154"/>
      <c r="AB9" s="154"/>
      <c r="AC9" s="146"/>
      <c r="AD9" s="146"/>
      <c r="AE9" s="146"/>
      <c r="AF9" s="122" t="str">
        <f>IFERROR(VLOOKUP($B9,ID!$A:$AJ, 23,FALSE), "")</f>
        <v/>
      </c>
      <c r="AG9" s="129" t="str">
        <f t="shared" si="0"/>
        <v>n.a.</v>
      </c>
      <c r="AH9" s="129" t="str">
        <f t="shared" si="0"/>
        <v>n.a.</v>
      </c>
      <c r="AI9" s="148" t="str">
        <f t="shared" si="0"/>
        <v>n.a.</v>
      </c>
      <c r="AJ9" s="131" t="str">
        <f t="shared" si="1"/>
        <v>n.a.</v>
      </c>
      <c r="AK9" s="176" t="str">
        <f t="shared" si="6"/>
        <v>n.a.</v>
      </c>
      <c r="AL9" s="132" t="str">
        <f>IFERROR(VLOOKUP($B9,ID!$A:$AJ, 27,FALSE), "")</f>
        <v/>
      </c>
      <c r="AM9" s="129" t="str">
        <f t="shared" si="2"/>
        <v>n.a.</v>
      </c>
      <c r="AN9" s="133" t="str">
        <f t="shared" si="2"/>
        <v>n.a.</v>
      </c>
      <c r="AO9" s="129" t="str">
        <f t="shared" si="2"/>
        <v>n.a.</v>
      </c>
      <c r="AP9" s="130" t="str">
        <f t="shared" si="3"/>
        <v>n.a.</v>
      </c>
      <c r="AQ9" s="147" t="str">
        <f t="shared" si="7"/>
        <v>n.a.</v>
      </c>
      <c r="AR9" s="134" t="e">
        <f>VLOOKUP(B9,'Daily Inventory Value'!B:F,2,FALSE)</f>
        <v>#N/A</v>
      </c>
      <c r="AS9" s="134" t="e">
        <f>VLOOKUP(B9,'Daily Inventory Value'!B:F,3,FALSE)</f>
        <v>#N/A</v>
      </c>
      <c r="AT9" s="134" t="e">
        <f>VLOOKUP(B9,'Daily Inventory Value'!B:F,4,FALSE)</f>
        <v>#N/A</v>
      </c>
      <c r="AU9" s="121" t="e">
        <f>VLOOKUP(B9,'Daily Inventory Value'!B:F,5,FALSE)</f>
        <v>#N/A</v>
      </c>
      <c r="AV9" s="135" t="str">
        <f>IFERROR(VLOOKUP($B9,ID!$A:$AJ, 32,FALSE), "")</f>
        <v/>
      </c>
      <c r="AW9" s="129" t="str">
        <f t="shared" si="4"/>
        <v>n.a.</v>
      </c>
      <c r="AX9" s="129" t="str">
        <f t="shared" si="4"/>
        <v>n.a.</v>
      </c>
      <c r="AY9" s="116" t="str">
        <f t="shared" si="4"/>
        <v>n.a.</v>
      </c>
      <c r="AZ9" s="130" t="str">
        <f t="shared" si="5"/>
        <v>n.a.</v>
      </c>
      <c r="BA9" s="147" t="str">
        <f t="shared" si="8"/>
        <v>n.a.</v>
      </c>
      <c r="BB9" s="134" t="e">
        <f>VLOOKUP(B9,'Daily Accounts Payable'!B:F,2,FALSE)</f>
        <v>#N/A</v>
      </c>
      <c r="BC9" s="134" t="e">
        <f>VLOOKUP(B9,'Daily Accounts Payable'!B:F,3,FALSE)</f>
        <v>#N/A</v>
      </c>
      <c r="BD9" s="134" t="e">
        <f>VLOOKUP(B9,'Daily Accounts Payable'!B:F,4,FALSE)</f>
        <v>#N/A</v>
      </c>
      <c r="BE9" s="134" t="e">
        <f>VLOOKUP(B9,'Daily Accounts Payable'!B:F,5,FALSE)</f>
        <v>#N/A</v>
      </c>
    </row>
    <row r="10" spans="1:59" s="28" customFormat="1" x14ac:dyDescent="0.35">
      <c r="A10" s="127"/>
      <c r="B10" s="138"/>
      <c r="C10" s="141"/>
      <c r="D10" s="141"/>
      <c r="E10" s="142"/>
      <c r="F10" s="136"/>
      <c r="G10" s="136"/>
      <c r="H10" s="136"/>
      <c r="I10" s="136"/>
      <c r="J10" s="121" t="e">
        <f>VLOOKUP($B10,'Daily COGS'!$B:$F,2,FALSE)</f>
        <v>#N/A</v>
      </c>
      <c r="K10" s="121" t="e">
        <f>VLOOKUP($B10,'Daily COGS'!$B:$F,3,FALSE)</f>
        <v>#N/A</v>
      </c>
      <c r="L10" s="121" t="e">
        <f>VLOOKUP($B10,'Daily COGS'!$B:$F,4,FALSE)</f>
        <v>#N/A</v>
      </c>
      <c r="M10" s="121" t="e">
        <f>VLOOKUP($B10,'Daily COGS'!$B:$F,5,FALSE)</f>
        <v>#N/A</v>
      </c>
      <c r="N10" s="121" t="e">
        <f>VLOOKUP($B10,'Daily Inbounds'!$B:$F,2,FALSE)</f>
        <v>#N/A</v>
      </c>
      <c r="O10" s="121" t="e">
        <f>VLOOKUP($B10,'Daily Inbounds'!$B:$F,3,FALSE)</f>
        <v>#N/A</v>
      </c>
      <c r="P10" s="121" t="e">
        <f>VLOOKUP($B10,'Daily Inbounds'!$B:$F,4,FALSE)</f>
        <v>#N/A</v>
      </c>
      <c r="Q10" s="121" t="e">
        <f>VLOOKUP($B10,'Daily Inbounds'!$B:$F,5,FALSE)</f>
        <v>#N/A</v>
      </c>
      <c r="R10" s="146"/>
      <c r="S10" s="146"/>
      <c r="T10" s="146"/>
      <c r="U10" s="146"/>
      <c r="V10" s="146"/>
      <c r="W10" s="146"/>
      <c r="X10" s="146"/>
      <c r="Y10" s="146"/>
      <c r="Z10" s="154"/>
      <c r="AA10" s="154"/>
      <c r="AB10" s="154"/>
      <c r="AC10" s="146"/>
      <c r="AD10" s="146"/>
      <c r="AE10" s="146"/>
      <c r="AF10" s="122" t="str">
        <f>IFERROR(VLOOKUP($B10,ID!$A:$AJ, 23,FALSE), "")</f>
        <v/>
      </c>
      <c r="AG10" s="129" t="str">
        <f t="shared" si="0"/>
        <v>n.a.</v>
      </c>
      <c r="AH10" s="129" t="str">
        <f t="shared" si="0"/>
        <v>n.a.</v>
      </c>
      <c r="AI10" s="148" t="str">
        <f t="shared" si="0"/>
        <v>n.a.</v>
      </c>
      <c r="AJ10" s="131" t="str">
        <f t="shared" si="1"/>
        <v>n.a.</v>
      </c>
      <c r="AK10" s="176" t="str">
        <f t="shared" si="6"/>
        <v>n.a.</v>
      </c>
      <c r="AL10" s="132" t="str">
        <f>IFERROR(VLOOKUP($B10,ID!$A:$AJ, 27,FALSE), "")</f>
        <v/>
      </c>
      <c r="AM10" s="129" t="str">
        <f t="shared" si="2"/>
        <v>n.a.</v>
      </c>
      <c r="AN10" s="133" t="str">
        <f t="shared" si="2"/>
        <v>n.a.</v>
      </c>
      <c r="AO10" s="129" t="str">
        <f t="shared" si="2"/>
        <v>n.a.</v>
      </c>
      <c r="AP10" s="130" t="str">
        <f t="shared" si="3"/>
        <v>n.a.</v>
      </c>
      <c r="AQ10" s="147" t="str">
        <f t="shared" si="7"/>
        <v>n.a.</v>
      </c>
      <c r="AR10" s="134" t="e">
        <f>VLOOKUP(B10,'Daily Inventory Value'!B:F,2,FALSE)</f>
        <v>#N/A</v>
      </c>
      <c r="AS10" s="134" t="e">
        <f>VLOOKUP(B10,'Daily Inventory Value'!B:F,3,FALSE)</f>
        <v>#N/A</v>
      </c>
      <c r="AT10" s="134" t="e">
        <f>VLOOKUP(B10,'Daily Inventory Value'!B:F,4,FALSE)</f>
        <v>#N/A</v>
      </c>
      <c r="AU10" s="121" t="e">
        <f>VLOOKUP(B10,'Daily Inventory Value'!B:F,5,FALSE)</f>
        <v>#N/A</v>
      </c>
      <c r="AV10" s="135" t="str">
        <f>IFERROR(VLOOKUP($B10,ID!$A:$AJ, 32,FALSE), "")</f>
        <v/>
      </c>
      <c r="AW10" s="129" t="str">
        <f t="shared" si="4"/>
        <v>n.a.</v>
      </c>
      <c r="AX10" s="129" t="str">
        <f t="shared" si="4"/>
        <v>n.a.</v>
      </c>
      <c r="AY10" s="116" t="str">
        <f t="shared" si="4"/>
        <v>n.a.</v>
      </c>
      <c r="AZ10" s="130" t="str">
        <f t="shared" si="5"/>
        <v>n.a.</v>
      </c>
      <c r="BA10" s="147" t="str">
        <f t="shared" si="8"/>
        <v>n.a.</v>
      </c>
      <c r="BB10" s="134" t="e">
        <f>VLOOKUP(B10,'Daily Accounts Payable'!B:F,2,FALSE)</f>
        <v>#N/A</v>
      </c>
      <c r="BC10" s="134" t="e">
        <f>VLOOKUP(B10,'Daily Accounts Payable'!B:F,3,FALSE)</f>
        <v>#N/A</v>
      </c>
      <c r="BD10" s="134" t="e">
        <f>VLOOKUP(B10,'Daily Accounts Payable'!B:F,4,FALSE)</f>
        <v>#N/A</v>
      </c>
      <c r="BE10" s="134" t="e">
        <f>VLOOKUP(B10,'Daily Accounts Payable'!B:F,5,FALSE)</f>
        <v>#N/A</v>
      </c>
    </row>
    <row r="11" spans="1:59" s="28" customFormat="1" x14ac:dyDescent="0.35">
      <c r="A11" s="127"/>
      <c r="B11" s="138"/>
      <c r="C11" s="141"/>
      <c r="D11" s="141"/>
      <c r="E11" s="142"/>
      <c r="F11" s="136"/>
      <c r="G11" s="136"/>
      <c r="H11" s="136"/>
      <c r="I11" s="136"/>
      <c r="J11" s="121" t="e">
        <f>VLOOKUP($B11,'Daily COGS'!$B:$F,2,FALSE)</f>
        <v>#N/A</v>
      </c>
      <c r="K11" s="121" t="e">
        <f>VLOOKUP($B11,'Daily COGS'!$B:$F,3,FALSE)</f>
        <v>#N/A</v>
      </c>
      <c r="L11" s="121" t="e">
        <f>VLOOKUP($B11,'Daily COGS'!$B:$F,4,FALSE)</f>
        <v>#N/A</v>
      </c>
      <c r="M11" s="121" t="e">
        <f>VLOOKUP($B11,'Daily COGS'!$B:$F,5,FALSE)</f>
        <v>#N/A</v>
      </c>
      <c r="N11" s="121" t="e">
        <f>VLOOKUP($B11,'Daily Inbounds'!$B:$F,2,FALSE)</f>
        <v>#N/A</v>
      </c>
      <c r="O11" s="121" t="e">
        <f>VLOOKUP($B11,'Daily Inbounds'!$B:$F,3,FALSE)</f>
        <v>#N/A</v>
      </c>
      <c r="P11" s="121" t="e">
        <f>VLOOKUP($B11,'Daily Inbounds'!$B:$F,4,FALSE)</f>
        <v>#N/A</v>
      </c>
      <c r="Q11" s="121" t="e">
        <f>VLOOKUP($B11,'Daily Inbounds'!$B:$F,5,FALSE)</f>
        <v>#N/A</v>
      </c>
      <c r="R11" s="146"/>
      <c r="S11" s="146"/>
      <c r="T11" s="146"/>
      <c r="U11" s="146"/>
      <c r="V11" s="146"/>
      <c r="W11" s="146"/>
      <c r="X11" s="146"/>
      <c r="Y11" s="146"/>
      <c r="Z11" s="154"/>
      <c r="AA11" s="154"/>
      <c r="AB11" s="154"/>
      <c r="AC11" s="146"/>
      <c r="AD11" s="146"/>
      <c r="AE11" s="146"/>
      <c r="AF11" s="122" t="str">
        <f>IFERROR(VLOOKUP($B11,ID!$A:$AJ, 23,FALSE), "")</f>
        <v/>
      </c>
      <c r="AG11" s="129" t="str">
        <f t="shared" si="0"/>
        <v>n.a.</v>
      </c>
      <c r="AH11" s="129" t="str">
        <f t="shared" si="0"/>
        <v>n.a.</v>
      </c>
      <c r="AI11" s="148" t="str">
        <f t="shared" si="0"/>
        <v>n.a.</v>
      </c>
      <c r="AJ11" s="131" t="str">
        <f t="shared" si="1"/>
        <v>n.a.</v>
      </c>
      <c r="AK11" s="176" t="str">
        <f t="shared" si="6"/>
        <v>n.a.</v>
      </c>
      <c r="AL11" s="132" t="str">
        <f>IFERROR(VLOOKUP($B11,ID!$A:$AJ, 27,FALSE), "")</f>
        <v/>
      </c>
      <c r="AM11" s="129" t="str">
        <f t="shared" si="2"/>
        <v>n.a.</v>
      </c>
      <c r="AN11" s="133" t="str">
        <f t="shared" si="2"/>
        <v>n.a.</v>
      </c>
      <c r="AO11" s="129" t="str">
        <f t="shared" si="2"/>
        <v>n.a.</v>
      </c>
      <c r="AP11" s="130" t="str">
        <f t="shared" si="3"/>
        <v>n.a.</v>
      </c>
      <c r="AQ11" s="147" t="str">
        <f t="shared" si="7"/>
        <v>n.a.</v>
      </c>
      <c r="AR11" s="134" t="e">
        <f>VLOOKUP(B11,'Daily Inventory Value'!B:F,2,FALSE)</f>
        <v>#N/A</v>
      </c>
      <c r="AS11" s="134" t="e">
        <f>VLOOKUP(B11,'Daily Inventory Value'!B:F,3,FALSE)</f>
        <v>#N/A</v>
      </c>
      <c r="AT11" s="134" t="e">
        <f>VLOOKUP(B11,'Daily Inventory Value'!B:F,4,FALSE)</f>
        <v>#N/A</v>
      </c>
      <c r="AU11" s="121" t="e">
        <f>VLOOKUP(B11,'Daily Inventory Value'!B:F,5,FALSE)</f>
        <v>#N/A</v>
      </c>
      <c r="AV11" s="135" t="str">
        <f>IFERROR(VLOOKUP($B11,ID!$A:$AJ, 32,FALSE), "")</f>
        <v/>
      </c>
      <c r="AW11" s="129" t="str">
        <f t="shared" si="4"/>
        <v>n.a.</v>
      </c>
      <c r="AX11" s="129" t="str">
        <f t="shared" si="4"/>
        <v>n.a.</v>
      </c>
      <c r="AY11" s="116" t="str">
        <f t="shared" si="4"/>
        <v>n.a.</v>
      </c>
      <c r="AZ11" s="130" t="str">
        <f t="shared" si="5"/>
        <v>n.a.</v>
      </c>
      <c r="BA11" s="147" t="str">
        <f t="shared" si="8"/>
        <v>n.a.</v>
      </c>
      <c r="BB11" s="134" t="e">
        <f>VLOOKUP(B11,'Daily Accounts Payable'!B:F,2,FALSE)</f>
        <v>#N/A</v>
      </c>
      <c r="BC11" s="134" t="e">
        <f>VLOOKUP(B11,'Daily Accounts Payable'!B:F,3,FALSE)</f>
        <v>#N/A</v>
      </c>
      <c r="BD11" s="134" t="e">
        <f>VLOOKUP(B11,'Daily Accounts Payable'!B:F,4,FALSE)</f>
        <v>#N/A</v>
      </c>
      <c r="BE11" s="134" t="e">
        <f>VLOOKUP(B11,'Daily Accounts Payable'!B:F,5,FALSE)</f>
        <v>#N/A</v>
      </c>
    </row>
    <row r="12" spans="1:59" s="28" customFormat="1" x14ac:dyDescent="0.35">
      <c r="A12" s="127"/>
      <c r="B12" s="138"/>
      <c r="C12" s="141"/>
      <c r="D12" s="141"/>
      <c r="E12" s="142"/>
      <c r="F12" s="136"/>
      <c r="G12" s="136"/>
      <c r="H12" s="136"/>
      <c r="I12" s="136"/>
      <c r="J12" s="121" t="e">
        <f>VLOOKUP($B12,'Daily COGS'!$B:$F,2,FALSE)</f>
        <v>#N/A</v>
      </c>
      <c r="K12" s="121" t="e">
        <f>VLOOKUP($B12,'Daily COGS'!$B:$F,3,FALSE)</f>
        <v>#N/A</v>
      </c>
      <c r="L12" s="121" t="e">
        <f>VLOOKUP($B12,'Daily COGS'!$B:$F,4,FALSE)</f>
        <v>#N/A</v>
      </c>
      <c r="M12" s="121" t="e">
        <f>VLOOKUP($B12,'Daily COGS'!$B:$F,5,FALSE)</f>
        <v>#N/A</v>
      </c>
      <c r="N12" s="121" t="e">
        <f>VLOOKUP($B12,'Daily Inbounds'!$B:$F,2,FALSE)</f>
        <v>#N/A</v>
      </c>
      <c r="O12" s="121" t="e">
        <f>VLOOKUP($B12,'Daily Inbounds'!$B:$F,3,FALSE)</f>
        <v>#N/A</v>
      </c>
      <c r="P12" s="121" t="e">
        <f>VLOOKUP($B12,'Daily Inbounds'!$B:$F,4,FALSE)</f>
        <v>#N/A</v>
      </c>
      <c r="Q12" s="121" t="e">
        <f>VLOOKUP($B12,'Daily Inbounds'!$B:$F,5,FALSE)</f>
        <v>#N/A</v>
      </c>
      <c r="R12" s="146"/>
      <c r="S12" s="146"/>
      <c r="T12" s="146"/>
      <c r="U12" s="146"/>
      <c r="V12" s="146"/>
      <c r="W12" s="146"/>
      <c r="X12" s="146"/>
      <c r="Y12" s="146"/>
      <c r="Z12" s="154"/>
      <c r="AA12" s="154"/>
      <c r="AB12" s="154"/>
      <c r="AC12" s="146"/>
      <c r="AD12" s="146"/>
      <c r="AE12" s="146"/>
      <c r="AF12" s="122" t="str">
        <f>IFERROR(VLOOKUP($B12,ID!$A:$AJ, 23,FALSE), "")</f>
        <v/>
      </c>
      <c r="AG12" s="129" t="str">
        <f t="shared" si="0"/>
        <v>n.a.</v>
      </c>
      <c r="AH12" s="129" t="str">
        <f t="shared" si="0"/>
        <v>n.a.</v>
      </c>
      <c r="AI12" s="148" t="str">
        <f t="shared" si="0"/>
        <v>n.a.</v>
      </c>
      <c r="AJ12" s="131" t="str">
        <f t="shared" si="1"/>
        <v>n.a.</v>
      </c>
      <c r="AK12" s="176" t="str">
        <f t="shared" si="6"/>
        <v>n.a.</v>
      </c>
      <c r="AL12" s="132" t="str">
        <f>IFERROR(VLOOKUP($B12,ID!$A:$AJ, 27,FALSE), "")</f>
        <v/>
      </c>
      <c r="AM12" s="129" t="str">
        <f t="shared" si="2"/>
        <v>n.a.</v>
      </c>
      <c r="AN12" s="133" t="str">
        <f t="shared" si="2"/>
        <v>n.a.</v>
      </c>
      <c r="AO12" s="129" t="str">
        <f t="shared" si="2"/>
        <v>n.a.</v>
      </c>
      <c r="AP12" s="130" t="str">
        <f t="shared" si="3"/>
        <v>n.a.</v>
      </c>
      <c r="AQ12" s="147" t="str">
        <f t="shared" si="7"/>
        <v>n.a.</v>
      </c>
      <c r="AR12" s="134" t="e">
        <f>VLOOKUP(B12,'Daily Inventory Value'!B:F,2,FALSE)</f>
        <v>#N/A</v>
      </c>
      <c r="AS12" s="134" t="e">
        <f>VLOOKUP(B12,'Daily Inventory Value'!B:F,3,FALSE)</f>
        <v>#N/A</v>
      </c>
      <c r="AT12" s="134" t="e">
        <f>VLOOKUP(B12,'Daily Inventory Value'!B:F,4,FALSE)</f>
        <v>#N/A</v>
      </c>
      <c r="AU12" s="121" t="e">
        <f>VLOOKUP(B12,'Daily Inventory Value'!B:F,5,FALSE)</f>
        <v>#N/A</v>
      </c>
      <c r="AV12" s="135" t="str">
        <f>IFERROR(VLOOKUP($B12,ID!$A:$AJ, 32,FALSE), "")</f>
        <v/>
      </c>
      <c r="AW12" s="129" t="str">
        <f t="shared" si="4"/>
        <v>n.a.</v>
      </c>
      <c r="AX12" s="129" t="str">
        <f t="shared" si="4"/>
        <v>n.a.</v>
      </c>
      <c r="AY12" s="116" t="str">
        <f t="shared" si="4"/>
        <v>n.a.</v>
      </c>
      <c r="AZ12" s="130" t="str">
        <f t="shared" si="5"/>
        <v>n.a.</v>
      </c>
      <c r="BA12" s="147" t="str">
        <f t="shared" si="8"/>
        <v>n.a.</v>
      </c>
      <c r="BB12" s="134" t="e">
        <f>VLOOKUP(B12,'Daily Accounts Payable'!B:F,2,FALSE)</f>
        <v>#N/A</v>
      </c>
      <c r="BC12" s="134" t="e">
        <f>VLOOKUP(B12,'Daily Accounts Payable'!B:F,3,FALSE)</f>
        <v>#N/A</v>
      </c>
      <c r="BD12" s="134" t="e">
        <f>VLOOKUP(B12,'Daily Accounts Payable'!B:F,4,FALSE)</f>
        <v>#N/A</v>
      </c>
      <c r="BE12" s="134" t="e">
        <f>VLOOKUP(B12,'Daily Accounts Payable'!B:F,5,FALSE)</f>
        <v>#N/A</v>
      </c>
    </row>
    <row r="13" spans="1:59" s="28" customFormat="1" x14ac:dyDescent="0.35">
      <c r="A13" s="127"/>
      <c r="B13" s="138"/>
      <c r="C13" s="141"/>
      <c r="D13" s="141"/>
      <c r="E13" s="142"/>
      <c r="F13" s="136"/>
      <c r="G13" s="136"/>
      <c r="H13" s="136"/>
      <c r="I13" s="136"/>
      <c r="J13" s="121" t="e">
        <f>VLOOKUP($B13,'Daily COGS'!$B:$F,2,FALSE)</f>
        <v>#N/A</v>
      </c>
      <c r="K13" s="121" t="e">
        <f>VLOOKUP($B13,'Daily COGS'!$B:$F,3,FALSE)</f>
        <v>#N/A</v>
      </c>
      <c r="L13" s="121" t="e">
        <f>VLOOKUP($B13,'Daily COGS'!$B:$F,4,FALSE)</f>
        <v>#N/A</v>
      </c>
      <c r="M13" s="121" t="e">
        <f>VLOOKUP($B13,'Daily COGS'!$B:$F,5,FALSE)</f>
        <v>#N/A</v>
      </c>
      <c r="N13" s="121" t="e">
        <f>VLOOKUP($B13,'Daily Inbounds'!$B:$F,2,FALSE)</f>
        <v>#N/A</v>
      </c>
      <c r="O13" s="121" t="e">
        <f>VLOOKUP($B13,'Daily Inbounds'!$B:$F,3,FALSE)</f>
        <v>#N/A</v>
      </c>
      <c r="P13" s="121" t="e">
        <f>VLOOKUP($B13,'Daily Inbounds'!$B:$F,4,FALSE)</f>
        <v>#N/A</v>
      </c>
      <c r="Q13" s="121" t="e">
        <f>VLOOKUP($B13,'Daily Inbounds'!$B:$F,5,FALSE)</f>
        <v>#N/A</v>
      </c>
      <c r="R13" s="146"/>
      <c r="S13" s="146"/>
      <c r="T13" s="146"/>
      <c r="U13" s="146"/>
      <c r="V13" s="146"/>
      <c r="W13" s="146"/>
      <c r="X13" s="146"/>
      <c r="Y13" s="146"/>
      <c r="Z13" s="154"/>
      <c r="AA13" s="154"/>
      <c r="AB13" s="154"/>
      <c r="AC13" s="146"/>
      <c r="AD13" s="146"/>
      <c r="AE13" s="146"/>
      <c r="AF13" s="122" t="str">
        <f>IFERROR(VLOOKUP($B13,ID!$A:$AJ, 23,FALSE), "")</f>
        <v/>
      </c>
      <c r="AG13" s="129" t="str">
        <f t="shared" si="0"/>
        <v>n.a.</v>
      </c>
      <c r="AH13" s="129" t="str">
        <f t="shared" si="0"/>
        <v>n.a.</v>
      </c>
      <c r="AI13" s="148" t="str">
        <f t="shared" si="0"/>
        <v>n.a.</v>
      </c>
      <c r="AJ13" s="131" t="str">
        <f t="shared" si="1"/>
        <v>n.a.</v>
      </c>
      <c r="AK13" s="176" t="str">
        <f t="shared" si="6"/>
        <v>n.a.</v>
      </c>
      <c r="AL13" s="132" t="str">
        <f>IFERROR(VLOOKUP($B13,ID!$A:$AJ, 27,FALSE), "")</f>
        <v/>
      </c>
      <c r="AM13" s="129" t="str">
        <f t="shared" si="2"/>
        <v>n.a.</v>
      </c>
      <c r="AN13" s="133" t="str">
        <f t="shared" si="2"/>
        <v>n.a.</v>
      </c>
      <c r="AO13" s="129" t="str">
        <f t="shared" si="2"/>
        <v>n.a.</v>
      </c>
      <c r="AP13" s="130" t="str">
        <f t="shared" si="3"/>
        <v>n.a.</v>
      </c>
      <c r="AQ13" s="147" t="str">
        <f t="shared" si="7"/>
        <v>n.a.</v>
      </c>
      <c r="AR13" s="134" t="e">
        <f>VLOOKUP(B13,'Daily Inventory Value'!B:F,2,FALSE)</f>
        <v>#N/A</v>
      </c>
      <c r="AS13" s="134" t="e">
        <f>VLOOKUP(B13,'Daily Inventory Value'!B:F,3,FALSE)</f>
        <v>#N/A</v>
      </c>
      <c r="AT13" s="134" t="e">
        <f>VLOOKUP(B13,'Daily Inventory Value'!B:F,4,FALSE)</f>
        <v>#N/A</v>
      </c>
      <c r="AU13" s="121" t="e">
        <f>VLOOKUP(B13,'Daily Inventory Value'!B:F,5,FALSE)</f>
        <v>#N/A</v>
      </c>
      <c r="AV13" s="135" t="str">
        <f>IFERROR(VLOOKUP($B13,ID!$A:$AJ, 32,FALSE), "")</f>
        <v/>
      </c>
      <c r="AW13" s="129" t="str">
        <f t="shared" si="4"/>
        <v>n.a.</v>
      </c>
      <c r="AX13" s="129" t="str">
        <f t="shared" si="4"/>
        <v>n.a.</v>
      </c>
      <c r="AY13" s="116" t="str">
        <f t="shared" si="4"/>
        <v>n.a.</v>
      </c>
      <c r="AZ13" s="130" t="str">
        <f t="shared" si="5"/>
        <v>n.a.</v>
      </c>
      <c r="BA13" s="147" t="str">
        <f t="shared" si="8"/>
        <v>n.a.</v>
      </c>
      <c r="BB13" s="134" t="e">
        <f>VLOOKUP(B13,'Daily Accounts Payable'!B:F,2,FALSE)</f>
        <v>#N/A</v>
      </c>
      <c r="BC13" s="134" t="e">
        <f>VLOOKUP(B13,'Daily Accounts Payable'!B:F,3,FALSE)</f>
        <v>#N/A</v>
      </c>
      <c r="BD13" s="134" t="e">
        <f>VLOOKUP(B13,'Daily Accounts Payable'!B:F,4,FALSE)</f>
        <v>#N/A</v>
      </c>
      <c r="BE13" s="134" t="e">
        <f>VLOOKUP(B13,'Daily Accounts Payable'!B:F,5,FALSE)</f>
        <v>#N/A</v>
      </c>
    </row>
    <row r="14" spans="1:59" s="28" customFormat="1" x14ac:dyDescent="0.35">
      <c r="A14" s="127"/>
      <c r="B14" s="138"/>
      <c r="C14" s="141"/>
      <c r="D14" s="141"/>
      <c r="E14" s="142"/>
      <c r="F14" s="136"/>
      <c r="G14" s="136"/>
      <c r="H14" s="136"/>
      <c r="I14" s="136"/>
      <c r="J14" s="121" t="e">
        <f>VLOOKUP($B14,'Daily COGS'!$B:$F,2,FALSE)</f>
        <v>#N/A</v>
      </c>
      <c r="K14" s="121" t="e">
        <f>VLOOKUP($B14,'Daily COGS'!$B:$F,3,FALSE)</f>
        <v>#N/A</v>
      </c>
      <c r="L14" s="121" t="e">
        <f>VLOOKUP($B14,'Daily COGS'!$B:$F,4,FALSE)</f>
        <v>#N/A</v>
      </c>
      <c r="M14" s="121" t="e">
        <f>VLOOKUP($B14,'Daily COGS'!$B:$F,5,FALSE)</f>
        <v>#N/A</v>
      </c>
      <c r="N14" s="121" t="e">
        <f>VLOOKUP($B14,'Daily Inbounds'!$B:$F,2,FALSE)</f>
        <v>#N/A</v>
      </c>
      <c r="O14" s="121" t="e">
        <f>VLOOKUP($B14,'Daily Inbounds'!$B:$F,3,FALSE)</f>
        <v>#N/A</v>
      </c>
      <c r="P14" s="121" t="e">
        <f>VLOOKUP($B14,'Daily Inbounds'!$B:$F,4,FALSE)</f>
        <v>#N/A</v>
      </c>
      <c r="Q14" s="121" t="e">
        <f>VLOOKUP($B14,'Daily Inbounds'!$B:$F,5,FALSE)</f>
        <v>#N/A</v>
      </c>
      <c r="R14" s="146"/>
      <c r="S14" s="146"/>
      <c r="T14" s="146"/>
      <c r="U14" s="146"/>
      <c r="V14" s="146"/>
      <c r="W14" s="146"/>
      <c r="X14" s="146"/>
      <c r="Y14" s="146"/>
      <c r="Z14" s="154"/>
      <c r="AA14" s="154"/>
      <c r="AB14" s="154"/>
      <c r="AC14" s="146"/>
      <c r="AD14" s="146"/>
      <c r="AE14" s="146"/>
      <c r="AF14" s="122" t="str">
        <f>IFERROR(VLOOKUP($B14,ID!$A:$AJ, 23,FALSE), "")</f>
        <v/>
      </c>
      <c r="AG14" s="129" t="str">
        <f t="shared" si="0"/>
        <v>n.a.</v>
      </c>
      <c r="AH14" s="129" t="str">
        <f t="shared" si="0"/>
        <v>n.a.</v>
      </c>
      <c r="AI14" s="148" t="str">
        <f t="shared" si="0"/>
        <v>n.a.</v>
      </c>
      <c r="AJ14" s="131" t="str">
        <f t="shared" si="1"/>
        <v>n.a.</v>
      </c>
      <c r="AK14" s="176" t="str">
        <f t="shared" si="6"/>
        <v>n.a.</v>
      </c>
      <c r="AL14" s="132" t="str">
        <f>IFERROR(VLOOKUP($B14,ID!$A:$AJ, 27,FALSE), "")</f>
        <v/>
      </c>
      <c r="AM14" s="129" t="str">
        <f t="shared" si="2"/>
        <v>n.a.</v>
      </c>
      <c r="AN14" s="133" t="str">
        <f t="shared" si="2"/>
        <v>n.a.</v>
      </c>
      <c r="AO14" s="129" t="str">
        <f t="shared" si="2"/>
        <v>n.a.</v>
      </c>
      <c r="AP14" s="130" t="str">
        <f t="shared" si="3"/>
        <v>n.a.</v>
      </c>
      <c r="AQ14" s="147" t="str">
        <f t="shared" si="7"/>
        <v>n.a.</v>
      </c>
      <c r="AR14" s="134" t="e">
        <f>VLOOKUP(B14,'Daily Inventory Value'!B:F,2,FALSE)</f>
        <v>#N/A</v>
      </c>
      <c r="AS14" s="134" t="e">
        <f>VLOOKUP(B14,'Daily Inventory Value'!B:F,3,FALSE)</f>
        <v>#N/A</v>
      </c>
      <c r="AT14" s="134" t="e">
        <f>VLOOKUP(B14,'Daily Inventory Value'!B:F,4,FALSE)</f>
        <v>#N/A</v>
      </c>
      <c r="AU14" s="121" t="e">
        <f>VLOOKUP(B14,'Daily Inventory Value'!B:F,5,FALSE)</f>
        <v>#N/A</v>
      </c>
      <c r="AV14" s="135" t="str">
        <f>IFERROR(VLOOKUP($B14,ID!$A:$AJ, 32,FALSE), "")</f>
        <v/>
      </c>
      <c r="AW14" s="129" t="str">
        <f t="shared" si="4"/>
        <v>n.a.</v>
      </c>
      <c r="AX14" s="129" t="str">
        <f t="shared" si="4"/>
        <v>n.a.</v>
      </c>
      <c r="AY14" s="116" t="str">
        <f t="shared" si="4"/>
        <v>n.a.</v>
      </c>
      <c r="AZ14" s="130" t="str">
        <f t="shared" si="5"/>
        <v>n.a.</v>
      </c>
      <c r="BA14" s="147" t="str">
        <f t="shared" si="8"/>
        <v>n.a.</v>
      </c>
      <c r="BB14" s="134" t="e">
        <f>VLOOKUP(B14,'Daily Accounts Payable'!B:F,2,FALSE)</f>
        <v>#N/A</v>
      </c>
      <c r="BC14" s="134" t="e">
        <f>VLOOKUP(B14,'Daily Accounts Payable'!B:F,3,FALSE)</f>
        <v>#N/A</v>
      </c>
      <c r="BD14" s="134" t="e">
        <f>VLOOKUP(B14,'Daily Accounts Payable'!B:F,4,FALSE)</f>
        <v>#N/A</v>
      </c>
      <c r="BE14" s="134" t="e">
        <f>VLOOKUP(B14,'Daily Accounts Payable'!B:F,5,FALSE)</f>
        <v>#N/A</v>
      </c>
    </row>
    <row r="15" spans="1:59" s="28" customFormat="1" x14ac:dyDescent="0.35">
      <c r="A15" s="127"/>
      <c r="B15" s="138"/>
      <c r="C15" s="141"/>
      <c r="D15" s="141"/>
      <c r="E15" s="142"/>
      <c r="F15" s="136"/>
      <c r="G15" s="136"/>
      <c r="H15" s="136"/>
      <c r="I15" s="136"/>
      <c r="J15" s="121" t="e">
        <f>VLOOKUP($B15,'Daily COGS'!$B:$F,2,FALSE)</f>
        <v>#N/A</v>
      </c>
      <c r="K15" s="121" t="e">
        <f>VLOOKUP($B15,'Daily COGS'!$B:$F,3,FALSE)</f>
        <v>#N/A</v>
      </c>
      <c r="L15" s="121" t="e">
        <f>VLOOKUP($B15,'Daily COGS'!$B:$F,4,FALSE)</f>
        <v>#N/A</v>
      </c>
      <c r="M15" s="121" t="e">
        <f>VLOOKUP($B15,'Daily COGS'!$B:$F,5,FALSE)</f>
        <v>#N/A</v>
      </c>
      <c r="N15" s="121" t="e">
        <f>VLOOKUP($B15,'Daily Inbounds'!$B:$F,2,FALSE)</f>
        <v>#N/A</v>
      </c>
      <c r="O15" s="121" t="e">
        <f>VLOOKUP($B15,'Daily Inbounds'!$B:$F,3,FALSE)</f>
        <v>#N/A</v>
      </c>
      <c r="P15" s="121" t="e">
        <f>VLOOKUP($B15,'Daily Inbounds'!$B:$F,4,FALSE)</f>
        <v>#N/A</v>
      </c>
      <c r="Q15" s="121" t="e">
        <f>VLOOKUP($B15,'Daily Inbounds'!$B:$F,5,FALSE)</f>
        <v>#N/A</v>
      </c>
      <c r="R15" s="146"/>
      <c r="S15" s="146"/>
      <c r="T15" s="146"/>
      <c r="U15" s="146"/>
      <c r="V15" s="146"/>
      <c r="W15" s="146"/>
      <c r="X15" s="146"/>
      <c r="Y15" s="146"/>
      <c r="Z15" s="154"/>
      <c r="AA15" s="154"/>
      <c r="AB15" s="154"/>
      <c r="AC15" s="146"/>
      <c r="AD15" s="146"/>
      <c r="AE15" s="146"/>
      <c r="AF15" s="122" t="str">
        <f>IFERROR(VLOOKUP($B15,ID!$A:$AJ, 23,FALSE), "")</f>
        <v/>
      </c>
      <c r="AG15" s="129" t="str">
        <f t="shared" ref="AG15" si="9">IFERROR(IF(AM15="n.a.", -AW15, IF(AW15="n.a.", AM15, AM15-AW15)),"n.a.")</f>
        <v>n.a.</v>
      </c>
      <c r="AH15" s="129" t="str">
        <f t="shared" ref="AH15" si="10">IFERROR(IF(AN15="n.a.", -AX15, IF(AX15="n.a.", AN15, AN15-AX15)),"n.a.")</f>
        <v>n.a.</v>
      </c>
      <c r="AI15" s="148" t="str">
        <f t="shared" ref="AI15" si="11">IFERROR(IF(AO15="n.a.", -AY15, IF(AY15="n.a.", AO15, AO15-AY15)),"n.a.")</f>
        <v>n.a.</v>
      </c>
      <c r="AJ15" s="131" t="str">
        <f t="shared" ref="AJ15" si="12">IFERROR(AF15-AI15, "n.a.")</f>
        <v>n.a.</v>
      </c>
      <c r="AK15" s="176" t="str">
        <f t="shared" ref="AK15" si="13">IFERROR(IF(AQ15="n.a.", -BA15, IF(BA15="n.a.", AQ15, AQ15-BA15)),"n.a.")</f>
        <v>n.a.</v>
      </c>
      <c r="AL15" s="132" t="str">
        <f>IFERROR(VLOOKUP($B15,ID!$A:$AJ, 27,FALSE), "")</f>
        <v/>
      </c>
      <c r="AM15" s="129" t="str">
        <f t="shared" ref="AM15" si="14">IFERROR(AR15/J15*30,"n.a.")</f>
        <v>n.a.</v>
      </c>
      <c r="AN15" s="133" t="str">
        <f t="shared" ref="AN15" si="15">IFERROR(AS15/K15*30,"n.a.")</f>
        <v>n.a.</v>
      </c>
      <c r="AO15" s="129" t="str">
        <f t="shared" ref="AO15" si="16">IFERROR(AT15/L15*30,"n.a.")</f>
        <v>n.a.</v>
      </c>
      <c r="AP15" s="130" t="str">
        <f t="shared" ref="AP15" si="17">IFERROR(-AO15+AL15,"n.a.")</f>
        <v>n.a.</v>
      </c>
      <c r="AQ15" s="147" t="str">
        <f t="shared" ref="AQ15" si="18">IFERROR(AU15/M15*30,"n.a.")</f>
        <v>n.a.</v>
      </c>
      <c r="AR15" s="134" t="e">
        <f>VLOOKUP(B15,'Daily Inventory Value'!B:F,2,FALSE)</f>
        <v>#N/A</v>
      </c>
      <c r="AS15" s="134" t="e">
        <f>VLOOKUP(B15,'Daily Inventory Value'!B:F,3,FALSE)</f>
        <v>#N/A</v>
      </c>
      <c r="AT15" s="134" t="e">
        <f>VLOOKUP(B15,'Daily Inventory Value'!B:F,4,FALSE)</f>
        <v>#N/A</v>
      </c>
      <c r="AU15" s="121" t="e">
        <f>VLOOKUP(B15,'Daily Inventory Value'!B:F,5,FALSE)</f>
        <v>#N/A</v>
      </c>
      <c r="AV15" s="135" t="str">
        <f>IFERROR(VLOOKUP($B15,ID!$A:$AJ, 32,FALSE), "")</f>
        <v/>
      </c>
      <c r="AW15" s="129" t="str">
        <f t="shared" ref="AW15:AW16" si="19">IFERROR(BB15/J15*30,"n.a.")</f>
        <v>n.a.</v>
      </c>
      <c r="AX15" s="129" t="str">
        <f t="shared" ref="AX15:AX16" si="20">IFERROR(BC15/K15*30,"n.a.")</f>
        <v>n.a.</v>
      </c>
      <c r="AY15" s="116" t="str">
        <f t="shared" ref="AY15:AY16" si="21">IFERROR(BD15/L15*30,"n.a.")</f>
        <v>n.a.</v>
      </c>
      <c r="AZ15" s="130" t="str">
        <f t="shared" ref="AZ15:AZ16" si="22">IFERROR(-AV15+AY15, "n.a.")</f>
        <v>n.a.</v>
      </c>
      <c r="BA15" s="147" t="str">
        <f t="shared" ref="BA15:BA16" si="23">IFERROR(BE15/M15*30,"n.a.")</f>
        <v>n.a.</v>
      </c>
      <c r="BB15" s="134" t="e">
        <f>VLOOKUP(B15,'Daily Accounts Payable'!B:F,2,FALSE)</f>
        <v>#N/A</v>
      </c>
      <c r="BC15" s="134" t="e">
        <f>VLOOKUP(B15,'Daily Accounts Payable'!B:F,3,FALSE)</f>
        <v>#N/A</v>
      </c>
      <c r="BD15" s="134" t="e">
        <f>VLOOKUP(B15,'Daily Accounts Payable'!B:F,4,FALSE)</f>
        <v>#N/A</v>
      </c>
      <c r="BE15" s="134" t="e">
        <f>VLOOKUP(B15,'Daily Accounts Payable'!B:F,5,FALSE)</f>
        <v>#N/A</v>
      </c>
    </row>
    <row r="16" spans="1:59" s="170" customFormat="1" x14ac:dyDescent="0.35">
      <c r="A16" s="127"/>
      <c r="B16" s="138"/>
      <c r="C16" s="141"/>
      <c r="D16" s="141"/>
      <c r="E16" s="142"/>
      <c r="F16" s="136"/>
      <c r="G16" s="136"/>
      <c r="H16" s="136"/>
      <c r="I16" s="136"/>
      <c r="J16" s="134" t="e">
        <f>VLOOKUP($B16,'Daily COGS'!$B:$F,2,FALSE)</f>
        <v>#N/A</v>
      </c>
      <c r="K16" s="134" t="e">
        <f>VLOOKUP($B16,'Daily COGS'!$B:$F,3,FALSE)</f>
        <v>#N/A</v>
      </c>
      <c r="L16" s="134" t="e">
        <f>VLOOKUP($B16,'Daily COGS'!$B:$F,4,FALSE)</f>
        <v>#N/A</v>
      </c>
      <c r="M16" s="134" t="e">
        <f>VLOOKUP($B16,'Daily COGS'!$B:$F,5,FALSE)</f>
        <v>#N/A</v>
      </c>
      <c r="N16" s="134" t="e">
        <f>VLOOKUP($B16,'Daily Inbounds'!$B:$F,2,FALSE)</f>
        <v>#N/A</v>
      </c>
      <c r="O16" s="134" t="e">
        <f>VLOOKUP($B16,'Daily Inbounds'!$B:$F,3,FALSE)</f>
        <v>#N/A</v>
      </c>
      <c r="P16" s="134" t="e">
        <f>VLOOKUP($B16,'Daily Inbounds'!$B:$F,4,FALSE)</f>
        <v>#N/A</v>
      </c>
      <c r="Q16" s="134" t="e">
        <f>VLOOKUP($B16,'Daily Inbounds'!$B:$F,5,FALSE)</f>
        <v>#N/A</v>
      </c>
      <c r="R16" s="168"/>
      <c r="S16" s="168"/>
      <c r="T16" s="168"/>
      <c r="U16" s="168"/>
      <c r="V16" s="168"/>
      <c r="W16" s="168"/>
      <c r="X16" s="168"/>
      <c r="Y16" s="168"/>
      <c r="Z16" s="169"/>
      <c r="AA16" s="169"/>
      <c r="AB16" s="169"/>
      <c r="AC16" s="168"/>
      <c r="AD16" s="168"/>
      <c r="AE16" s="168"/>
      <c r="AF16" s="128" t="str">
        <f>IFERROR(VLOOKUP($B16,ID!$A:$AJ, 23,FALSE), "")</f>
        <v/>
      </c>
      <c r="AG16" s="129" t="str">
        <f t="shared" si="0"/>
        <v>n.a.</v>
      </c>
      <c r="AH16" s="129" t="str">
        <f t="shared" si="0"/>
        <v>n.a.</v>
      </c>
      <c r="AI16" s="148" t="str">
        <f t="shared" si="0"/>
        <v>n.a.</v>
      </c>
      <c r="AJ16" s="131" t="str">
        <f t="shared" si="1"/>
        <v>n.a.</v>
      </c>
      <c r="AK16" s="177" t="str">
        <f t="shared" si="6"/>
        <v>n.a.</v>
      </c>
      <c r="AL16" s="132" t="str">
        <f>IFERROR(VLOOKUP($B16,ID!$A:$AJ, 27,FALSE), "")</f>
        <v/>
      </c>
      <c r="AM16" s="129" t="str">
        <f t="shared" si="2"/>
        <v>n.a.</v>
      </c>
      <c r="AN16" s="133" t="str">
        <f t="shared" si="2"/>
        <v>n.a.</v>
      </c>
      <c r="AO16" s="129" t="str">
        <f t="shared" si="2"/>
        <v>n.a.</v>
      </c>
      <c r="AP16" s="130" t="str">
        <f t="shared" si="3"/>
        <v>n.a.</v>
      </c>
      <c r="AQ16" s="148" t="str">
        <f t="shared" si="7"/>
        <v>n.a.</v>
      </c>
      <c r="AR16" s="134" t="e">
        <f>VLOOKUP(B16,'Daily Inventory Value'!B:F,2,FALSE)</f>
        <v>#N/A</v>
      </c>
      <c r="AS16" s="134" t="e">
        <f>VLOOKUP(B16,'Daily Inventory Value'!B:F,3,FALSE)</f>
        <v>#N/A</v>
      </c>
      <c r="AT16" s="134" t="e">
        <f>VLOOKUP(B16,'Daily Inventory Value'!B:F,4,FALSE)</f>
        <v>#N/A</v>
      </c>
      <c r="AU16" s="134" t="e">
        <f>VLOOKUP(B16,'Daily Inventory Value'!B:F,5,FALSE)</f>
        <v>#N/A</v>
      </c>
      <c r="AV16" s="135" t="str">
        <f>IFERROR(VLOOKUP($B16,ID!$A:$AJ, 32,FALSE), "")</f>
        <v/>
      </c>
      <c r="AW16" s="129" t="str">
        <f t="shared" si="19"/>
        <v>n.a.</v>
      </c>
      <c r="AX16" s="129" t="str">
        <f t="shared" si="20"/>
        <v>n.a.</v>
      </c>
      <c r="AY16" s="116" t="str">
        <f t="shared" si="21"/>
        <v>n.a.</v>
      </c>
      <c r="AZ16" s="130" t="str">
        <f t="shared" si="22"/>
        <v>n.a.</v>
      </c>
      <c r="BA16" s="148" t="str">
        <f t="shared" si="23"/>
        <v>n.a.</v>
      </c>
      <c r="BB16" s="134" t="e">
        <f>VLOOKUP(B16,'Daily Accounts Payable'!B:F,2,FALSE)</f>
        <v>#N/A</v>
      </c>
      <c r="BC16" s="134" t="e">
        <f>VLOOKUP(B16,'Daily Accounts Payable'!B:F,3,FALSE)</f>
        <v>#N/A</v>
      </c>
      <c r="BD16" s="134" t="e">
        <f>VLOOKUP(B16,'Daily Accounts Payable'!B:F,4,FALSE)</f>
        <v>#N/A</v>
      </c>
      <c r="BE16" s="134" t="e">
        <f>VLOOKUP(B16,'Daily Accounts Payable'!B:F,5,FALSE)</f>
        <v>#N/A</v>
      </c>
    </row>
    <row r="17" spans="1:57" s="4" customFormat="1" ht="15" outlineLevel="1" thickBot="1" x14ac:dyDescent="0.4">
      <c r="A17" s="160" t="s">
        <v>27</v>
      </c>
      <c r="B17" s="160"/>
      <c r="C17" s="161">
        <f>SUM(C4:C16)</f>
        <v>0</v>
      </c>
      <c r="D17" s="161">
        <f>SUM(D4:D16)</f>
        <v>0</v>
      </c>
      <c r="E17" s="162">
        <f>SUM(E4:E16)</f>
        <v>0</v>
      </c>
      <c r="F17" s="161"/>
      <c r="G17" s="161"/>
      <c r="H17" s="161"/>
      <c r="I17" s="160"/>
      <c r="J17" s="162" t="e">
        <f t="shared" ref="J17:Q17" si="24">SUM(J4:J16)</f>
        <v>#N/A</v>
      </c>
      <c r="K17" s="162" t="e">
        <f t="shared" si="24"/>
        <v>#N/A</v>
      </c>
      <c r="L17" s="162" t="e">
        <f t="shared" si="24"/>
        <v>#N/A</v>
      </c>
      <c r="M17" s="162" t="e">
        <f t="shared" si="24"/>
        <v>#N/A</v>
      </c>
      <c r="N17" s="162" t="e">
        <f t="shared" si="24"/>
        <v>#N/A</v>
      </c>
      <c r="O17" s="162" t="e">
        <f t="shared" si="24"/>
        <v>#N/A</v>
      </c>
      <c r="P17" s="162" t="e">
        <f t="shared" si="24"/>
        <v>#N/A</v>
      </c>
      <c r="Q17" s="162" t="e">
        <f t="shared" si="24"/>
        <v>#N/A</v>
      </c>
      <c r="R17" s="162"/>
      <c r="S17" s="162"/>
      <c r="T17" s="162"/>
      <c r="U17" s="162"/>
      <c r="V17" s="162"/>
      <c r="W17" s="162"/>
      <c r="X17" s="162"/>
      <c r="Y17" s="162"/>
      <c r="Z17" s="163"/>
      <c r="AA17" s="164"/>
      <c r="AB17" s="164"/>
      <c r="AC17" s="162"/>
      <c r="AD17" s="162"/>
      <c r="AE17" s="162"/>
      <c r="AF17" s="161"/>
      <c r="AG17" s="161" t="str">
        <f t="shared" si="0"/>
        <v>n.a.</v>
      </c>
      <c r="AH17" s="161" t="str">
        <f t="shared" si="0"/>
        <v>n.a.</v>
      </c>
      <c r="AI17" s="161" t="str">
        <f>IFERROR(IF(AO17="n.a.", -AY17, IF(AY17="n.a.", AO17, AO17-AY17)),"n.a.")</f>
        <v>n.a.</v>
      </c>
      <c r="AJ17" s="161"/>
      <c r="AK17" s="185" t="str">
        <f t="shared" si="6"/>
        <v>n.a.</v>
      </c>
      <c r="AL17" s="165"/>
      <c r="AM17" s="166" t="str">
        <f t="shared" si="2"/>
        <v>n.a.</v>
      </c>
      <c r="AN17" s="166" t="str">
        <f t="shared" si="2"/>
        <v>n.a.</v>
      </c>
      <c r="AO17" s="166" t="str">
        <f t="shared" si="2"/>
        <v>n.a.</v>
      </c>
      <c r="AP17" s="161"/>
      <c r="AQ17" s="178" t="str">
        <f t="shared" si="7"/>
        <v>n.a.</v>
      </c>
      <c r="AR17" s="162" t="e">
        <f>SUM(AR4:AR16)</f>
        <v>#N/A</v>
      </c>
      <c r="AS17" s="162" t="e">
        <f>SUM(AS4:AS16)</f>
        <v>#N/A</v>
      </c>
      <c r="AT17" s="162" t="e">
        <f>SUM(AT4:AT16)</f>
        <v>#N/A</v>
      </c>
      <c r="AU17" s="162" t="e">
        <f>SUM(AU4:AU16)</f>
        <v>#N/A</v>
      </c>
      <c r="AV17" s="165"/>
      <c r="AW17" s="167" t="str">
        <f t="shared" si="4"/>
        <v>n.a.</v>
      </c>
      <c r="AX17" s="167" t="str">
        <f t="shared" si="4"/>
        <v>n.a.</v>
      </c>
      <c r="AY17" s="166" t="str">
        <f>IFERROR(BD17/L17*30,"n.a.")</f>
        <v>n.a.</v>
      </c>
      <c r="AZ17" s="161"/>
      <c r="BA17" s="161" t="str">
        <f>IFERROR(BE17/M17*30,"n.a.")</f>
        <v>n.a.</v>
      </c>
      <c r="BB17" s="162" t="e">
        <f>SUM(BB4:BB16)</f>
        <v>#N/A</v>
      </c>
      <c r="BC17" s="162" t="e">
        <f>SUM(BC4:BC16)</f>
        <v>#N/A</v>
      </c>
      <c r="BD17" s="162" t="e">
        <f>SUM(BD4:BD16)</f>
        <v>#N/A</v>
      </c>
      <c r="BE17" s="179" t="e">
        <f>SUM(BE4:BE16)</f>
        <v>#N/A</v>
      </c>
    </row>
    <row r="18" spans="1:57" ht="15" thickTop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56"/>
      <c r="AA18" s="158"/>
      <c r="AB18" s="15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17" t="s">
        <v>73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18" t="s">
        <v>74</v>
      </c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56"/>
      <c r="AA19" s="158"/>
      <c r="AB19" s="158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85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56"/>
      <c r="AA20" s="158"/>
      <c r="AB20" s="158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5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56"/>
      <c r="AA21" s="158"/>
      <c r="AB21" s="158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85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56"/>
      <c r="AA22" s="158"/>
      <c r="AB22" s="158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5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56"/>
      <c r="AA23" s="158"/>
      <c r="AB23" s="158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5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56"/>
      <c r="AA24" s="158"/>
      <c r="AB24" s="158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5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56"/>
      <c r="AA25" s="158"/>
      <c r="AB25" s="158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5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56"/>
      <c r="AA26" s="158"/>
      <c r="AB26" s="158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5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56"/>
      <c r="AA27" s="158"/>
      <c r="AB27" s="158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5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56"/>
      <c r="AA28" s="158"/>
      <c r="AB28" s="158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5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56"/>
      <c r="AA29" s="158"/>
      <c r="AB29" s="158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5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56"/>
      <c r="AA30" s="158"/>
      <c r="AB30" s="158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5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56"/>
      <c r="AA31" s="158"/>
      <c r="AB31" s="158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5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56"/>
      <c r="AA32" s="158"/>
      <c r="AB32" s="158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5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6"/>
      <c r="AA33" s="158"/>
      <c r="AB33" s="158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5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56"/>
      <c r="AA34" s="158"/>
      <c r="AB34" s="158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85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56"/>
      <c r="AA35" s="158"/>
      <c r="AB35" s="158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85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56"/>
      <c r="AA36" s="158"/>
      <c r="AB36" s="158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85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56"/>
      <c r="AA37" s="158"/>
      <c r="AB37" s="158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85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56"/>
      <c r="AA38" s="158"/>
      <c r="AB38" s="158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85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56"/>
      <c r="AA39" s="158"/>
      <c r="AB39" s="158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5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56"/>
      <c r="AA40" s="158"/>
      <c r="AB40" s="158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5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56"/>
      <c r="AA41" s="158"/>
      <c r="AB41" s="158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85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56"/>
      <c r="AA42" s="158"/>
      <c r="AB42" s="158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85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56"/>
      <c r="AA43" s="158"/>
      <c r="AB43" s="158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85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56"/>
      <c r="AA44" s="158"/>
      <c r="AB44" s="158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85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56"/>
      <c r="AA45" s="158"/>
      <c r="AB45" s="158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85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56"/>
      <c r="AA46" s="158"/>
      <c r="AB46" s="158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85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56"/>
      <c r="AA47" s="158"/>
      <c r="AB47" s="158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85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56"/>
      <c r="AA48" s="158"/>
      <c r="AB48" s="158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85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56"/>
      <c r="AA49" s="158"/>
      <c r="AB49" s="158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85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56"/>
      <c r="AA50" s="158"/>
      <c r="AB50" s="158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85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56"/>
      <c r="AA51" s="158"/>
      <c r="AB51" s="158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85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56"/>
      <c r="AA52" s="158"/>
      <c r="AB52" s="158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85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56"/>
      <c r="AA53" s="158"/>
      <c r="AB53" s="158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5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56"/>
      <c r="AA54" s="158"/>
      <c r="AB54" s="158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85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56"/>
      <c r="AA55" s="158"/>
      <c r="AB55" s="15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85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56"/>
      <c r="AA56" s="158"/>
      <c r="AB56" s="158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85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56"/>
      <c r="AA57" s="158"/>
      <c r="AB57" s="158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85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56"/>
      <c r="AA58" s="158"/>
      <c r="AB58" s="158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85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56"/>
      <c r="AA59" s="158"/>
      <c r="AB59" s="158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85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56"/>
      <c r="AA60" s="158"/>
      <c r="AB60" s="158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85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56"/>
      <c r="AA61" s="158"/>
      <c r="AB61" s="158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85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56"/>
      <c r="AA62" s="158"/>
      <c r="AB62" s="158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85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56"/>
      <c r="AA63" s="158"/>
      <c r="AB63" s="158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85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56"/>
      <c r="AA64" s="158"/>
      <c r="AB64" s="158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85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56"/>
      <c r="AA65" s="158"/>
      <c r="AB65" s="158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85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56"/>
      <c r="AA66" s="158"/>
      <c r="AB66" s="158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85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56"/>
      <c r="AA67" s="158"/>
      <c r="AB67" s="158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85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56"/>
      <c r="AA68" s="158"/>
      <c r="AB68" s="158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85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56"/>
      <c r="AA69" s="158"/>
      <c r="AB69" s="158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85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56"/>
      <c r="AA70" s="158"/>
      <c r="AB70" s="158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85"/>
      <c r="AZ70" s="17"/>
      <c r="BA70" s="17"/>
      <c r="BB70" s="17"/>
      <c r="BC70" s="17"/>
      <c r="BD70" s="17"/>
      <c r="BE70" s="17"/>
    </row>
  </sheetData>
  <autoFilter ref="A3:BD3" xr:uid="{67E1BDB7-2277-490D-9106-C9CFE26B9B97}">
    <sortState xmlns:xlrd2="http://schemas.microsoft.com/office/spreadsheetml/2017/richdata2" ref="A4:BD18">
      <sortCondition ref="AJ3"/>
    </sortState>
  </autoFilter>
  <conditionalFormatting sqref="AP4:AP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0" t="s">
        <v>50</v>
      </c>
      <c r="E2" s="181"/>
      <c r="F2" s="181"/>
      <c r="G2" s="182"/>
      <c r="H2" s="180" t="s">
        <v>51</v>
      </c>
      <c r="I2" s="181"/>
      <c r="J2" s="181"/>
      <c r="K2" s="182"/>
      <c r="L2" s="180" t="s">
        <v>52</v>
      </c>
      <c r="M2" s="181"/>
      <c r="N2" s="181"/>
      <c r="O2" s="182"/>
      <c r="P2" s="180" t="s">
        <v>53</v>
      </c>
      <c r="Q2" s="181"/>
      <c r="R2" s="181"/>
      <c r="S2" s="182"/>
      <c r="T2" s="181" t="s">
        <v>28</v>
      </c>
      <c r="U2" s="181"/>
      <c r="V2" s="181"/>
      <c r="W2" s="181"/>
      <c r="X2" s="180" t="s">
        <v>29</v>
      </c>
      <c r="Y2" s="181"/>
      <c r="Z2" s="181"/>
      <c r="AA2" s="181"/>
      <c r="AB2" s="182"/>
      <c r="AC2" s="180" t="s">
        <v>30</v>
      </c>
      <c r="AD2" s="181"/>
      <c r="AE2" s="181"/>
      <c r="AF2" s="181"/>
      <c r="AG2" s="182"/>
      <c r="AH2" s="183" t="s">
        <v>54</v>
      </c>
      <c r="AI2" s="184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8" t="s">
        <v>87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88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149" t="s">
        <v>95</v>
      </c>
      <c r="F2" s="152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7"/>
      <c r="B3"/>
      <c r="E3" s="150"/>
      <c r="F3" s="15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7"/>
      <c r="B4"/>
      <c r="E4" s="150"/>
      <c r="F4" s="15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7"/>
      <c r="B5"/>
      <c r="E5" s="150"/>
      <c r="F5" s="1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7"/>
      <c r="B6"/>
      <c r="E6" s="150"/>
      <c r="F6" s="1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7"/>
      <c r="B7"/>
      <c r="E7" s="150"/>
      <c r="F7" s="1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7"/>
      <c r="B8"/>
      <c r="E8" s="150"/>
      <c r="F8" s="1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7"/>
      <c r="B9"/>
      <c r="E9" s="150"/>
      <c r="F9" s="1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7"/>
      <c r="B10"/>
      <c r="E10" s="150"/>
      <c r="F10" s="1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7"/>
      <c r="B11"/>
      <c r="E11" s="150"/>
      <c r="F11" s="1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7"/>
      <c r="B12"/>
      <c r="E12" s="150"/>
      <c r="F12" s="15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7"/>
      <c r="B13"/>
      <c r="E13" s="150"/>
      <c r="F13" s="15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7"/>
      <c r="B14"/>
      <c r="E14" s="150"/>
      <c r="F14" s="15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7"/>
      <c r="B15"/>
      <c r="E15" s="150"/>
      <c r="F15" s="15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50"/>
      <c r="F16" s="153"/>
      <c r="G16" s="150"/>
    </row>
    <row r="17" spans="1:7" s="18" customFormat="1" x14ac:dyDescent="0.35">
      <c r="A17"/>
      <c r="B17"/>
      <c r="E17" s="150"/>
      <c r="F17" s="153"/>
      <c r="G17" s="150"/>
    </row>
    <row r="18" spans="1:7" s="18" customFormat="1" x14ac:dyDescent="0.35">
      <c r="A18"/>
      <c r="B18"/>
      <c r="E18" s="150"/>
      <c r="F18" s="153"/>
      <c r="G18" s="150"/>
    </row>
    <row r="19" spans="1:7" s="18" customFormat="1" x14ac:dyDescent="0.35">
      <c r="A19"/>
      <c r="B19"/>
      <c r="E19" s="150"/>
      <c r="F19" s="153"/>
      <c r="G19" s="150"/>
    </row>
    <row r="20" spans="1:7" s="18" customFormat="1" x14ac:dyDescent="0.35">
      <c r="A20"/>
      <c r="B20"/>
      <c r="E20" s="150"/>
      <c r="F20" s="153"/>
      <c r="G20" s="150"/>
    </row>
    <row r="21" spans="1:7" s="18" customFormat="1" x14ac:dyDescent="0.35">
      <c r="A21"/>
      <c r="B21"/>
      <c r="F21" s="153"/>
      <c r="G21" s="150"/>
    </row>
    <row r="22" spans="1:7" s="18" customFormat="1" x14ac:dyDescent="0.35">
      <c r="A22"/>
      <c r="B22"/>
      <c r="F22" s="153"/>
      <c r="G22" s="150"/>
    </row>
    <row r="23" spans="1:7" s="18" customFormat="1" x14ac:dyDescent="0.35">
      <c r="A23"/>
      <c r="B23"/>
      <c r="F23" s="153"/>
      <c r="G23" s="150"/>
    </row>
    <row r="24" spans="1:7" s="18" customFormat="1" x14ac:dyDescent="0.35">
      <c r="A24"/>
      <c r="B24"/>
      <c r="F24" s="153"/>
      <c r="G24" s="150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2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3"/>
    </row>
    <row r="4" spans="1:159" x14ac:dyDescent="0.35">
      <c r="C4" s="18"/>
      <c r="D4" s="18"/>
      <c r="E4" s="18"/>
      <c r="F4" s="153"/>
    </row>
    <row r="5" spans="1:159" x14ac:dyDescent="0.35">
      <c r="C5" s="18"/>
      <c r="D5" s="18"/>
      <c r="E5" s="18"/>
      <c r="F5" s="153"/>
    </row>
    <row r="6" spans="1:159" x14ac:dyDescent="0.35">
      <c r="C6" s="18"/>
      <c r="D6" s="18"/>
      <c r="E6" s="18"/>
      <c r="F6" s="153"/>
    </row>
    <row r="7" spans="1:159" x14ac:dyDescent="0.35">
      <c r="C7" s="18"/>
      <c r="D7" s="18"/>
      <c r="E7" s="18"/>
      <c r="F7" s="153"/>
    </row>
    <row r="8" spans="1:159" x14ac:dyDescent="0.35">
      <c r="C8" s="18"/>
      <c r="D8" s="18"/>
      <c r="E8" s="18"/>
      <c r="F8" s="153"/>
    </row>
    <row r="9" spans="1:159" x14ac:dyDescent="0.35">
      <c r="C9" s="18"/>
      <c r="D9" s="18"/>
      <c r="E9" s="18"/>
      <c r="F9" s="153"/>
    </row>
    <row r="10" spans="1:159" x14ac:dyDescent="0.35">
      <c r="C10" s="18"/>
      <c r="D10" s="18"/>
      <c r="E10" s="18"/>
      <c r="F10" s="153"/>
    </row>
    <row r="11" spans="1:159" x14ac:dyDescent="0.35">
      <c r="C11" s="18"/>
      <c r="D11" s="18"/>
      <c r="E11" s="18"/>
      <c r="F11" s="153"/>
    </row>
    <row r="12" spans="1:159" x14ac:dyDescent="0.35">
      <c r="C12" s="18"/>
      <c r="D12" s="18"/>
      <c r="E12" s="18"/>
      <c r="F12" s="153"/>
    </row>
    <row r="13" spans="1:159" x14ac:dyDescent="0.35">
      <c r="C13" s="18"/>
      <c r="D13" s="18"/>
      <c r="E13" s="18"/>
      <c r="F13" s="153"/>
    </row>
    <row r="14" spans="1:159" x14ac:dyDescent="0.35">
      <c r="C14" s="18"/>
      <c r="D14" s="18"/>
      <c r="E14" s="18"/>
      <c r="F14" s="153"/>
    </row>
    <row r="15" spans="1:159" x14ac:dyDescent="0.35">
      <c r="C15" s="18"/>
      <c r="D15" s="18"/>
      <c r="E15" s="18"/>
      <c r="F15" s="153"/>
    </row>
    <row r="16" spans="1:159" x14ac:dyDescent="0.35">
      <c r="C16" s="18"/>
      <c r="D16" s="18"/>
      <c r="E16" s="18"/>
      <c r="F16" s="153"/>
      <c r="G16" s="15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3"/>
      <c r="G17" s="15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53"/>
      <c r="G18" s="15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F1" s="151"/>
      <c r="G1" s="149" t="s">
        <v>75</v>
      </c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2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s="18" customFormat="1" x14ac:dyDescent="0.35">
      <c r="A3"/>
      <c r="B3"/>
      <c r="F3" s="15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5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39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5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5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5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5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53"/>
      <c r="G16" s="150"/>
    </row>
    <row r="17" spans="1:7" s="18" customFormat="1" x14ac:dyDescent="0.35">
      <c r="A17"/>
      <c r="B17"/>
      <c r="F17" s="153"/>
      <c r="G17" s="150"/>
    </row>
    <row r="18" spans="1:7" s="18" customFormat="1" x14ac:dyDescent="0.35">
      <c r="A18"/>
      <c r="B18"/>
      <c r="G18" s="101"/>
    </row>
    <row r="19" spans="1:7" s="18" customFormat="1" x14ac:dyDescent="0.35">
      <c r="A19"/>
      <c r="B19"/>
      <c r="G19" s="101"/>
    </row>
    <row r="20" spans="1:7" s="18" customFormat="1" x14ac:dyDescent="0.35">
      <c r="A20"/>
      <c r="B20"/>
      <c r="G20" s="101"/>
    </row>
    <row r="21" spans="1:7" s="18" customFormat="1" x14ac:dyDescent="0.35">
      <c r="A21"/>
      <c r="B21"/>
      <c r="G21" s="101"/>
    </row>
    <row r="22" spans="1:7" s="18" customFormat="1" x14ac:dyDescent="0.35">
      <c r="A22"/>
      <c r="B22"/>
      <c r="G22" s="101"/>
    </row>
    <row r="23" spans="1:7" s="18" customFormat="1" x14ac:dyDescent="0.35">
      <c r="A23"/>
      <c r="B23"/>
      <c r="G23" s="101"/>
    </row>
    <row r="24" spans="1:7" s="18" customFormat="1" x14ac:dyDescent="0.35">
      <c r="A24"/>
      <c r="B24"/>
      <c r="G24" s="101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7" s="18" customFormat="1" x14ac:dyDescent="0.35">
      <c r="A33"/>
      <c r="B33"/>
      <c r="G33" s="101"/>
    </row>
    <row r="34" spans="1:7" s="18" customFormat="1" x14ac:dyDescent="0.35">
      <c r="A34"/>
      <c r="B34"/>
      <c r="G34" s="101"/>
    </row>
    <row r="35" spans="1:7" s="18" customFormat="1" x14ac:dyDescent="0.35">
      <c r="A35"/>
      <c r="B35"/>
      <c r="G35" s="101"/>
    </row>
    <row r="36" spans="1:7" s="18" customFormat="1" x14ac:dyDescent="0.35">
      <c r="A36"/>
      <c r="B36"/>
      <c r="G36" s="101"/>
    </row>
    <row r="37" spans="1:7" s="18" customFormat="1" x14ac:dyDescent="0.35">
      <c r="A37"/>
      <c r="B37"/>
      <c r="G37" s="101"/>
    </row>
    <row r="38" spans="1:7" s="18" customFormat="1" x14ac:dyDescent="0.35">
      <c r="A38"/>
      <c r="B38"/>
      <c r="G38" s="101"/>
    </row>
    <row r="39" spans="1:7" s="18" customFormat="1" x14ac:dyDescent="0.35">
      <c r="A39"/>
      <c r="B39"/>
      <c r="G39" s="101"/>
    </row>
    <row r="40" spans="1:7" s="18" customFormat="1" x14ac:dyDescent="0.35">
      <c r="A40"/>
      <c r="B40"/>
      <c r="G40" s="101"/>
    </row>
    <row r="41" spans="1:7" s="18" customFormat="1" x14ac:dyDescent="0.35">
      <c r="A41"/>
      <c r="B41"/>
      <c r="G41" s="101"/>
    </row>
    <row r="42" spans="1:7" s="18" customFormat="1" x14ac:dyDescent="0.35">
      <c r="A42"/>
      <c r="B42"/>
      <c r="G42" s="101"/>
    </row>
    <row r="43" spans="1:7" s="18" customFormat="1" x14ac:dyDescent="0.35">
      <c r="A43"/>
      <c r="B43"/>
      <c r="G43" s="101"/>
    </row>
    <row r="44" spans="1:7" s="18" customFormat="1" x14ac:dyDescent="0.35">
      <c r="A44"/>
      <c r="B44"/>
      <c r="G44" s="101"/>
    </row>
    <row r="45" spans="1:7" s="18" customFormat="1" x14ac:dyDescent="0.35">
      <c r="A45"/>
      <c r="B45"/>
      <c r="G45" s="101"/>
    </row>
    <row r="46" spans="1:7" s="18" customFormat="1" x14ac:dyDescent="0.35">
      <c r="A46"/>
      <c r="B46"/>
      <c r="G46" s="101"/>
    </row>
    <row r="47" spans="1:7" s="18" customFormat="1" x14ac:dyDescent="0.35">
      <c r="A47"/>
      <c r="B47"/>
      <c r="G47" s="101"/>
    </row>
    <row r="48" spans="1:7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2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3"/>
    </row>
    <row r="4" spans="1:159" x14ac:dyDescent="0.35">
      <c r="C4" s="18"/>
      <c r="D4" s="18"/>
      <c r="E4" s="18"/>
      <c r="F4" s="153"/>
    </row>
    <row r="5" spans="1:159" x14ac:dyDescent="0.35">
      <c r="C5" s="18"/>
      <c r="D5" s="18"/>
      <c r="E5" s="18"/>
      <c r="F5" s="153"/>
    </row>
    <row r="6" spans="1:159" x14ac:dyDescent="0.35">
      <c r="C6" s="18"/>
      <c r="D6" s="18"/>
      <c r="E6" s="18"/>
      <c r="F6" s="153"/>
    </row>
    <row r="7" spans="1:159" x14ac:dyDescent="0.35">
      <c r="C7" s="18"/>
      <c r="D7" s="18"/>
      <c r="E7" s="18"/>
      <c r="F7" s="153"/>
    </row>
    <row r="8" spans="1:159" x14ac:dyDescent="0.35">
      <c r="C8" s="18"/>
      <c r="D8" s="18"/>
      <c r="E8" s="18"/>
      <c r="F8" s="153"/>
    </row>
    <row r="9" spans="1:159" x14ac:dyDescent="0.35">
      <c r="C9" s="18"/>
      <c r="D9" s="18"/>
      <c r="E9" s="18"/>
      <c r="F9" s="153"/>
    </row>
    <row r="10" spans="1:159" x14ac:dyDescent="0.35">
      <c r="C10" s="18"/>
      <c r="D10" s="18"/>
      <c r="E10" s="18"/>
      <c r="F10" s="153"/>
    </row>
    <row r="11" spans="1:159" x14ac:dyDescent="0.35">
      <c r="C11" s="18"/>
      <c r="D11" s="18"/>
      <c r="E11" s="18"/>
      <c r="F11" s="153"/>
    </row>
    <row r="12" spans="1:159" x14ac:dyDescent="0.35">
      <c r="C12" s="18"/>
      <c r="D12" s="18"/>
      <c r="E12" s="18"/>
      <c r="F12" s="153"/>
    </row>
    <row r="13" spans="1:159" x14ac:dyDescent="0.35">
      <c r="C13" s="18"/>
      <c r="D13" s="18"/>
      <c r="E13" s="18"/>
      <c r="F13" s="153"/>
    </row>
    <row r="14" spans="1:159" x14ac:dyDescent="0.35">
      <c r="C14" s="18"/>
      <c r="D14" s="18"/>
      <c r="E14" s="18"/>
      <c r="F14" s="153"/>
    </row>
    <row r="15" spans="1:159" x14ac:dyDescent="0.35">
      <c r="C15" s="18"/>
      <c r="D15" s="18"/>
      <c r="E15" s="18"/>
      <c r="F15" s="153"/>
    </row>
    <row r="16" spans="1:159" x14ac:dyDescent="0.35">
      <c r="C16" s="18"/>
      <c r="D16" s="18"/>
      <c r="E16" s="18"/>
      <c r="F16" s="153"/>
      <c r="G16" s="15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3"/>
      <c r="G17" s="15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2019-11-08T09:10:37Z</dcterms:modified>
</cp:coreProperties>
</file>