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MY\template\"/>
    </mc:Choice>
  </mc:AlternateContent>
  <xr:revisionPtr revIDLastSave="0" documentId="13_ncr:1_{EA6D2DF2-348C-4456-9B75-B44C1E067C07}" xr6:coauthVersionLast="41" xr6:coauthVersionMax="41" xr10:uidLastSave="{00000000-0000-0000-0000-000000000000}"/>
  <bookViews>
    <workbookView xWindow="31110" yWindow="945" windowWidth="24585" windowHeight="13710" xr2:uid="{00000000-000D-0000-FFFF-FFFF00000000}"/>
  </bookViews>
  <sheets>
    <sheet name="Tracking" sheetId="1" r:id="rId1"/>
    <sheet name="MY" sheetId="10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Inbounds'!$A$2:$CT$251</definedName>
    <definedName name="_xlnm._FilterDatabase" localSheetId="3" hidden="1">'Daily Inventory Value'!$A$2:$CT$251</definedName>
    <definedName name="_xlnm._FilterDatabase" localSheetId="0" hidden="1">Tracking!$A$3:$BD$3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1" i="1" l="1"/>
  <c r="AV15" i="1"/>
  <c r="AL15" i="1"/>
  <c r="AF15" i="1"/>
  <c r="AV14" i="1"/>
  <c r="AL14" i="1"/>
  <c r="AF14" i="1"/>
  <c r="AV13" i="1"/>
  <c r="AL13" i="1"/>
  <c r="AF13" i="1"/>
  <c r="AV12" i="1"/>
  <c r="AL12" i="1"/>
  <c r="AF12" i="1"/>
  <c r="AV11" i="1"/>
  <c r="AL11" i="1"/>
  <c r="AV10" i="1"/>
  <c r="AL10" i="1"/>
  <c r="AF10" i="1"/>
  <c r="AV9" i="1"/>
  <c r="AL9" i="1"/>
  <c r="AF9" i="1"/>
  <c r="AV8" i="1"/>
  <c r="AL8" i="1"/>
  <c r="AF8" i="1"/>
  <c r="AV7" i="1"/>
  <c r="AL7" i="1"/>
  <c r="AF7" i="1"/>
  <c r="AV6" i="1"/>
  <c r="AL6" i="1"/>
  <c r="AF6" i="1"/>
  <c r="AV5" i="1"/>
  <c r="AL5" i="1"/>
  <c r="AF5" i="1"/>
  <c r="AV4" i="1"/>
  <c r="AL4" i="1"/>
  <c r="AF4" i="1"/>
  <c r="AI15" i="10"/>
  <c r="AH15" i="10"/>
  <c r="S15" i="10"/>
  <c r="R15" i="10"/>
  <c r="Q15" i="10"/>
  <c r="P15" i="10"/>
  <c r="O15" i="10"/>
  <c r="AF15" i="10" s="1"/>
  <c r="N15" i="10"/>
  <c r="AE15" i="10" s="1"/>
  <c r="M15" i="10"/>
  <c r="AD15" i="10" s="1"/>
  <c r="L15" i="10"/>
  <c r="AC15" i="10" s="1"/>
  <c r="K15" i="10"/>
  <c r="AA15" i="10" s="1"/>
  <c r="J15" i="10"/>
  <c r="Z15" i="10" s="1"/>
  <c r="I15" i="10"/>
  <c r="Y15" i="10" s="1"/>
  <c r="H15" i="10"/>
  <c r="X15" i="10" s="1"/>
  <c r="G15" i="10"/>
  <c r="F15" i="10"/>
  <c r="V15" i="10" s="1"/>
  <c r="E15" i="10"/>
  <c r="U15" i="10" s="1"/>
  <c r="D15" i="10"/>
  <c r="T15" i="10" s="1"/>
  <c r="W15" i="10" l="1"/>
  <c r="AU4" i="1" l="1"/>
  <c r="AU16" i="1" s="1"/>
  <c r="AU5" i="1"/>
  <c r="AU6" i="1"/>
  <c r="AU7" i="1"/>
  <c r="AU8" i="1"/>
  <c r="AU9" i="1"/>
  <c r="AU10" i="1"/>
  <c r="AU11" i="1"/>
  <c r="AU12" i="1"/>
  <c r="AU13" i="1"/>
  <c r="AU14" i="1"/>
  <c r="AU15" i="1"/>
  <c r="AT4" i="1"/>
  <c r="BE5" i="1"/>
  <c r="BE6" i="1"/>
  <c r="BE7" i="1"/>
  <c r="BE8" i="1"/>
  <c r="BE9" i="1"/>
  <c r="BE10" i="1"/>
  <c r="BE11" i="1"/>
  <c r="BE12" i="1"/>
  <c r="BE13" i="1"/>
  <c r="BE14" i="1"/>
  <c r="BE15" i="1"/>
  <c r="BE4" i="1"/>
  <c r="BE16" i="1" s="1"/>
  <c r="BD4" i="1"/>
  <c r="Q5" i="1" l="1"/>
  <c r="Q6" i="1"/>
  <c r="Q7" i="1"/>
  <c r="Q8" i="1"/>
  <c r="Q9" i="1"/>
  <c r="Q10" i="1"/>
  <c r="Q11" i="1"/>
  <c r="Q12" i="1"/>
  <c r="Q13" i="1"/>
  <c r="Q14" i="1"/>
  <c r="Q15" i="1"/>
  <c r="Q4" i="1"/>
  <c r="Q16" i="1" s="1"/>
  <c r="P4" i="1"/>
  <c r="M5" i="1"/>
  <c r="BA5" i="1" s="1"/>
  <c r="M6" i="1"/>
  <c r="BA6" i="1" s="1"/>
  <c r="M7" i="1"/>
  <c r="M8" i="1"/>
  <c r="BA8" i="1" s="1"/>
  <c r="M9" i="1"/>
  <c r="BA9" i="1" s="1"/>
  <c r="M10" i="1"/>
  <c r="AQ10" i="1" s="1"/>
  <c r="M11" i="1"/>
  <c r="BA11" i="1" s="1"/>
  <c r="M12" i="1"/>
  <c r="M13" i="1"/>
  <c r="BA13" i="1" s="1"/>
  <c r="M14" i="1"/>
  <c r="BA14" i="1" s="1"/>
  <c r="M15" i="1"/>
  <c r="M4" i="1"/>
  <c r="L4" i="1"/>
  <c r="AY4" i="1" s="1"/>
  <c r="AQ6" i="1" l="1"/>
  <c r="AK6" i="1" s="1"/>
  <c r="AQ9" i="1"/>
  <c r="AK9" i="1" s="1"/>
  <c r="AQ8" i="1"/>
  <c r="AK8" i="1" s="1"/>
  <c r="AO4" i="1"/>
  <c r="AI4" i="1" s="1"/>
  <c r="BA12" i="1"/>
  <c r="AQ12" i="1"/>
  <c r="AK12" i="1" s="1"/>
  <c r="BA4" i="1"/>
  <c r="M16" i="1"/>
  <c r="BA15" i="1"/>
  <c r="AQ15" i="1"/>
  <c r="AK15" i="1" s="1"/>
  <c r="BA7" i="1"/>
  <c r="AQ7" i="1"/>
  <c r="AK7" i="1" s="1"/>
  <c r="AQ11" i="1"/>
  <c r="AK11" i="1" s="1"/>
  <c r="BA10" i="1"/>
  <c r="AK10" i="1" s="1"/>
  <c r="AQ14" i="1"/>
  <c r="AK14" i="1" s="1"/>
  <c r="AQ5" i="1"/>
  <c r="AK5" i="1" s="1"/>
  <c r="AQ13" i="1"/>
  <c r="AK13" i="1" s="1"/>
  <c r="AQ4" i="1"/>
  <c r="AK4" i="1" s="1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FC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Q16" i="1" l="1"/>
  <c r="BA16" i="1"/>
  <c r="L5" i="1"/>
  <c r="L6" i="1"/>
  <c r="L7" i="1"/>
  <c r="L8" i="1"/>
  <c r="L9" i="1"/>
  <c r="L10" i="1"/>
  <c r="L11" i="1"/>
  <c r="L12" i="1"/>
  <c r="L13" i="1"/>
  <c r="L14" i="1"/>
  <c r="L15" i="1"/>
  <c r="K5" i="1"/>
  <c r="K6" i="1"/>
  <c r="K7" i="1"/>
  <c r="K8" i="1"/>
  <c r="K9" i="1"/>
  <c r="K10" i="1"/>
  <c r="K11" i="1"/>
  <c r="K12" i="1"/>
  <c r="K13" i="1"/>
  <c r="K14" i="1"/>
  <c r="K15" i="1"/>
  <c r="K4" i="1"/>
  <c r="K16" i="1" s="1"/>
  <c r="J5" i="1"/>
  <c r="J6" i="1"/>
  <c r="J7" i="1"/>
  <c r="J8" i="1"/>
  <c r="J9" i="1"/>
  <c r="J10" i="1"/>
  <c r="J11" i="1"/>
  <c r="J12" i="1"/>
  <c r="J13" i="1"/>
  <c r="J14" i="1"/>
  <c r="J15" i="1"/>
  <c r="J4" i="1"/>
  <c r="J16" i="1" s="1"/>
  <c r="AK16" i="1" l="1"/>
  <c r="D16" i="1"/>
  <c r="E16" i="1" l="1"/>
  <c r="O4" i="1"/>
  <c r="N4" i="1"/>
  <c r="P5" i="1"/>
  <c r="O5" i="1"/>
  <c r="N5" i="1"/>
  <c r="P15" i="1"/>
  <c r="O15" i="1"/>
  <c r="N15" i="1"/>
  <c r="P11" i="1"/>
  <c r="O11" i="1"/>
  <c r="N11" i="1"/>
  <c r="P9" i="1"/>
  <c r="O9" i="1"/>
  <c r="N9" i="1"/>
  <c r="P6" i="1"/>
  <c r="O6" i="1"/>
  <c r="N6" i="1"/>
  <c r="P13" i="1"/>
  <c r="O13" i="1"/>
  <c r="N13" i="1"/>
  <c r="P7" i="1"/>
  <c r="O7" i="1"/>
  <c r="N7" i="1"/>
  <c r="P12" i="1"/>
  <c r="O12" i="1"/>
  <c r="N12" i="1"/>
  <c r="P10" i="1"/>
  <c r="O10" i="1"/>
  <c r="N10" i="1"/>
  <c r="P8" i="1"/>
  <c r="O8" i="1"/>
  <c r="N8" i="1"/>
  <c r="P14" i="1"/>
  <c r="O14" i="1"/>
  <c r="N14" i="1"/>
  <c r="BC4" i="1"/>
  <c r="BB4" i="1"/>
  <c r="BB5" i="1"/>
  <c r="BD15" i="1"/>
  <c r="BB11" i="1"/>
  <c r="BD9" i="1"/>
  <c r="BC9" i="1"/>
  <c r="BB9" i="1"/>
  <c r="BD6" i="1"/>
  <c r="BB6" i="1"/>
  <c r="BD13" i="1"/>
  <c r="BB13" i="1"/>
  <c r="BD7" i="1"/>
  <c r="BC7" i="1"/>
  <c r="BB7" i="1"/>
  <c r="BC12" i="1"/>
  <c r="BB12" i="1"/>
  <c r="BD10" i="1"/>
  <c r="BC10" i="1"/>
  <c r="BB10" i="1"/>
  <c r="BD8" i="1"/>
  <c r="BC8" i="1"/>
  <c r="BB8" i="1"/>
  <c r="BD14" i="1"/>
  <c r="BC14" i="1"/>
  <c r="BB14" i="1"/>
  <c r="AS4" i="1"/>
  <c r="AR4" i="1"/>
  <c r="AT5" i="1"/>
  <c r="AS5" i="1"/>
  <c r="AR5" i="1"/>
  <c r="AT15" i="1"/>
  <c r="AS15" i="1"/>
  <c r="AR15" i="1"/>
  <c r="AT11" i="1"/>
  <c r="AS11" i="1"/>
  <c r="AR11" i="1"/>
  <c r="AT9" i="1"/>
  <c r="AS9" i="1"/>
  <c r="AR9" i="1"/>
  <c r="AT6" i="1"/>
  <c r="AS6" i="1"/>
  <c r="AR6" i="1"/>
  <c r="AT13" i="1"/>
  <c r="AS13" i="1"/>
  <c r="AR13" i="1"/>
  <c r="AT7" i="1"/>
  <c r="AS7" i="1"/>
  <c r="AR7" i="1"/>
  <c r="AT12" i="1"/>
  <c r="AS12" i="1"/>
  <c r="AR12" i="1"/>
  <c r="AT8" i="1"/>
  <c r="AS8" i="1"/>
  <c r="AR8" i="1"/>
  <c r="AT14" i="1"/>
  <c r="AS14" i="1"/>
  <c r="AR14" i="1"/>
  <c r="BD11" i="1"/>
  <c r="BC11" i="1"/>
  <c r="BD5" i="1"/>
  <c r="BC5" i="1"/>
  <c r="BD12" i="1"/>
  <c r="BC15" i="1"/>
  <c r="BB15" i="1"/>
  <c r="BC13" i="1"/>
  <c r="BC6" i="1"/>
  <c r="AN6" i="1" l="1"/>
  <c r="AN5" i="1"/>
  <c r="AY6" i="1"/>
  <c r="AO5" i="1"/>
  <c r="AP5" i="1" s="1"/>
  <c r="AM14" i="1"/>
  <c r="AM12" i="1"/>
  <c r="AM7" i="1"/>
  <c r="AM11" i="1"/>
  <c r="AX14" i="1"/>
  <c r="AX8" i="1"/>
  <c r="AX12" i="1"/>
  <c r="AN7" i="1"/>
  <c r="AN11" i="1"/>
  <c r="AO14" i="1"/>
  <c r="AO8" i="1"/>
  <c r="AP8" i="1" s="1"/>
  <c r="AO12" i="1"/>
  <c r="AP12" i="1" s="1"/>
  <c r="AO7" i="1"/>
  <c r="AP7" i="1" s="1"/>
  <c r="AY11" i="1"/>
  <c r="AW9" i="1"/>
  <c r="AM15" i="1"/>
  <c r="AM4" i="1"/>
  <c r="AN9" i="1"/>
  <c r="AN15" i="1"/>
  <c r="AX4" i="1"/>
  <c r="AO9" i="1"/>
  <c r="AP9" i="1" s="1"/>
  <c r="AO15" i="1"/>
  <c r="AP15" i="1" s="1"/>
  <c r="AW13" i="1"/>
  <c r="AN13" i="1"/>
  <c r="AY13" i="1"/>
  <c r="AM6" i="1"/>
  <c r="AM5" i="1"/>
  <c r="O16" i="1"/>
  <c r="AM8" i="1"/>
  <c r="BB16" i="1"/>
  <c r="BC16" i="1"/>
  <c r="BD16" i="1"/>
  <c r="AY10" i="1"/>
  <c r="AX10" i="1"/>
  <c r="AW6" i="1"/>
  <c r="AW8" i="1"/>
  <c r="AW5" i="1"/>
  <c r="P16" i="1"/>
  <c r="N16" i="1"/>
  <c r="AP4" i="1" l="1"/>
  <c r="AW7" i="1"/>
  <c r="AG7" i="1" s="1"/>
  <c r="AY8" i="1"/>
  <c r="AI8" i="1" s="1"/>
  <c r="AW12" i="1"/>
  <c r="AG12" i="1" s="1"/>
  <c r="AM13" i="1"/>
  <c r="AG13" i="1" s="1"/>
  <c r="AW10" i="1"/>
  <c r="AY15" i="1"/>
  <c r="AI15" i="1" s="1"/>
  <c r="AW14" i="1"/>
  <c r="AG14" i="1" s="1"/>
  <c r="AW4" i="1"/>
  <c r="AG4" i="1" s="1"/>
  <c r="AN12" i="1"/>
  <c r="AH12" i="1" s="1"/>
  <c r="AM9" i="1"/>
  <c r="AG9" i="1" s="1"/>
  <c r="AY12" i="1"/>
  <c r="AI12" i="1" s="1"/>
  <c r="AG5" i="1"/>
  <c r="AX9" i="1"/>
  <c r="AH9" i="1" s="1"/>
  <c r="AX6" i="1"/>
  <c r="AH6" i="1" s="1"/>
  <c r="AX11" i="1"/>
  <c r="AH11" i="1" s="1"/>
  <c r="AN14" i="1"/>
  <c r="AH14" i="1" s="1"/>
  <c r="AN4" i="1"/>
  <c r="AH4" i="1" s="1"/>
  <c r="AO6" i="1"/>
  <c r="AP6" i="1" s="1"/>
  <c r="AN8" i="1"/>
  <c r="AH8" i="1" s="1"/>
  <c r="AX13" i="1"/>
  <c r="AH13" i="1" s="1"/>
  <c r="AO11" i="1"/>
  <c r="AP11" i="1" s="1"/>
  <c r="AW11" i="1"/>
  <c r="AG11" i="1" s="1"/>
  <c r="AY14" i="1"/>
  <c r="AZ14" i="1" s="1"/>
  <c r="AO13" i="1"/>
  <c r="AP13" i="1" s="1"/>
  <c r="AX15" i="1"/>
  <c r="AH15" i="1" s="1"/>
  <c r="AX7" i="1"/>
  <c r="AH7" i="1" s="1"/>
  <c r="AX5" i="1"/>
  <c r="AH5" i="1" s="1"/>
  <c r="AG8" i="1"/>
  <c r="AP14" i="1"/>
  <c r="AG6" i="1"/>
  <c r="AW16" i="1"/>
  <c r="AX16" i="1"/>
  <c r="L16" i="1"/>
  <c r="AY16" i="1" s="1"/>
  <c r="AY7" i="1"/>
  <c r="AI7" i="1" s="1"/>
  <c r="AW15" i="1"/>
  <c r="AG15" i="1" s="1"/>
  <c r="AY5" i="1"/>
  <c r="AI5" i="1" s="1"/>
  <c r="AY9" i="1"/>
  <c r="AI9" i="1" s="1"/>
  <c r="AI6" i="1" l="1"/>
  <c r="AI14" i="1"/>
  <c r="AI11" i="1"/>
  <c r="AI13" i="1"/>
  <c r="AJ8" i="1" l="1"/>
  <c r="AJ5" i="1"/>
  <c r="AJ9" i="1"/>
  <c r="AJ14" i="1"/>
  <c r="AJ4" i="1"/>
  <c r="AJ11" i="1"/>
  <c r="AJ13" i="1"/>
  <c r="AJ6" i="1"/>
  <c r="AJ15" i="1" l="1"/>
  <c r="AJ7" i="1"/>
  <c r="AJ12" i="1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  <c r="C2" i="1"/>
  <c r="C16" i="1" s="1"/>
  <c r="AZ8" i="1" l="1"/>
  <c r="AZ12" i="1"/>
  <c r="AZ4" i="1"/>
  <c r="AZ6" i="1"/>
  <c r="AZ11" i="1"/>
  <c r="AZ13" i="1"/>
  <c r="AZ15" i="1"/>
  <c r="AZ7" i="1"/>
  <c r="AZ9" i="1"/>
  <c r="AZ10" i="1"/>
  <c r="AZ5" i="1"/>
  <c r="AT10" i="1" l="1"/>
  <c r="AR10" i="1"/>
  <c r="AS10" i="1"/>
  <c r="AO10" i="1" l="1"/>
  <c r="AT16" i="1"/>
  <c r="AO16" i="1" s="1"/>
  <c r="AI16" i="1" s="1"/>
  <c r="AS16" i="1"/>
  <c r="AN16" i="1" s="1"/>
  <c r="AH16" i="1" s="1"/>
  <c r="AN10" i="1"/>
  <c r="AH10" i="1" s="1"/>
  <c r="AR16" i="1"/>
  <c r="AM16" i="1" s="1"/>
  <c r="AG16" i="1" s="1"/>
  <c r="AM10" i="1"/>
  <c r="AG10" i="1" s="1"/>
  <c r="AI10" i="1" l="1"/>
  <c r="AJ10" i="1" s="1"/>
  <c r="AP10" i="1"/>
</calcChain>
</file>

<file path=xl/sharedStrings.xml><?xml version="1.0" encoding="utf-8"?>
<sst xmlns="http://schemas.openxmlformats.org/spreadsheetml/2006/main" count="169" uniqueCount="95">
  <si>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</si>
  <si>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</si>
  <si>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</si>
  <si>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</si>
  <si>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</si>
  <si>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</si>
  <si>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</si>
  <si>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</si>
  <si>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</si>
  <si>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</si>
  <si>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</si>
  <si>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</si>
  <si>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</si>
  <si>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Total</t>
  </si>
  <si>
    <t>WC Days</t>
  </si>
  <si>
    <t>Inv Days</t>
  </si>
  <si>
    <t>Payable Days</t>
  </si>
  <si>
    <t>Payment Terms</t>
  </si>
  <si>
    <t>Top Brands</t>
  </si>
  <si>
    <t>Jun</t>
  </si>
  <si>
    <t>Jul</t>
  </si>
  <si>
    <t>Target</t>
  </si>
  <si>
    <t>Comments</t>
  </si>
  <si>
    <t>TOTAL</t>
  </si>
  <si>
    <t>WC $</t>
  </si>
  <si>
    <t>Inv Value $</t>
  </si>
  <si>
    <t>Payables $</t>
  </si>
  <si>
    <t>COGS $</t>
  </si>
  <si>
    <t>Deposit Days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</si>
  <si>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</si>
  <si>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</si>
  <si>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</si>
  <si>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</si>
  <si>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</si>
  <si>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</si>
  <si>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</si>
  <si>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</si>
  <si>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</si>
  <si>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</si>
  <si>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</si>
  <si>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</si>
  <si>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</si>
  <si>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</si>
  <si>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</si>
  <si>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</si>
  <si>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</si>
  <si>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COGS (US$)</t>
  </si>
  <si>
    <t>Current 
Payment 
terms</t>
  </si>
  <si>
    <t>Inbounds (US$)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</si>
  <si>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</si>
  <si>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</si>
  <si>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</si>
  <si>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</si>
  <si>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</si>
  <si>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</si>
  <si>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</si>
  <si>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</si>
  <si>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</si>
  <si>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</si>
  <si>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L30S</t>
  </si>
  <si>
    <t>Top Suppliers 
(Top 80% by WC or COGS)</t>
  </si>
  <si>
    <t>Aug</t>
  </si>
  <si>
    <t>MY_Rurutiki Sdn Bhd</t>
  </si>
  <si>
    <t>milo, nestle, maggi</t>
  </si>
  <si>
    <t>N/A</t>
  </si>
  <si>
    <t>MY_Vinda Marketing Sdn Bhd</t>
  </si>
  <si>
    <t>drypers, tena, vinda</t>
  </si>
  <si>
    <t>- Historically low thanks to campaigns
- Long term should normalize around 30 days</t>
  </si>
  <si>
    <t>MY_Unilever (M) Holdings Sdn Bhd</t>
  </si>
  <si>
    <t>dove, lifebouy, rexona</t>
  </si>
  <si>
    <t>- High Inventory Days in Jun, due to lower sales after Ramadhan campaign
- Should normalize wround 30 days in future</t>
  </si>
  <si>
    <t>MY_Gdeal Sdn Bhd</t>
  </si>
  <si>
    <t>enfagrow a+, sustagen, enfalac a+</t>
  </si>
  <si>
    <t>- August Super Brand Festival + 7.7 in July
- Long term inventory days should normalize wround 30</t>
  </si>
  <si>
    <t>MY_PB Sales Sdn Bhd</t>
  </si>
  <si>
    <t>nivea, dutch lady, eucerin</t>
  </si>
  <si>
    <t xml:space="preserve">Supplier to be discontinued </t>
  </si>
  <si>
    <t>MY_Disposable Soft Goods (Malaysia) Sdn Bhd</t>
  </si>
  <si>
    <t>petpet, certainty, babylove</t>
  </si>
  <si>
    <t>MY_Jie Communication Sdn Bhd</t>
  </si>
  <si>
    <t>realme</t>
  </si>
  <si>
    <t>MY_Fonterra Brands (Malaysia) Sdn Bhd</t>
  </si>
  <si>
    <t>fernleaf, anmum, anlene</t>
  </si>
  <si>
    <t>TOP to be negociated from 7 to 30, by end of this year</t>
  </si>
  <si>
    <t>MY_OAHP Marketing Sdn Bhd</t>
  </si>
  <si>
    <t>genki, whoopee</t>
  </si>
  <si>
    <t>MY_L H Marketing Sdn Bhd</t>
  </si>
  <si>
    <t>olay, ambi pur, oral b</t>
  </si>
  <si>
    <t>- 24% black stock 
'- Focus on black stock clearance</t>
  </si>
  <si>
    <t>MY_DKSH Malaysia Sdn Bhd</t>
  </si>
  <si>
    <t>nivea, eucerin, similac</t>
  </si>
  <si>
    <t>MY_MTT Solutions Sdn Bhd</t>
  </si>
  <si>
    <t>philips, panasonic, electrolux</t>
  </si>
  <si>
    <t>- 44% black stock - not selling fast enough. Clearance in progress
- Still purchasing the Green SKUs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</si>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</sst>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69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3" fontId="0" fillId="0" borderId="12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4" fillId="0" borderId="10" xfId="0" applyNumberFormat="1" applyFont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6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9" borderId="3" xfId="0" applyNumberForma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3" fontId="0" fillId="9" borderId="1" xfId="0" applyNumberFormat="1" applyFill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6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3" fontId="4" fillId="0" borderId="0" xfId="0" applyNumberFormat="1" applyFont="1" applyAlignment="1">
      <alignment horizontal="left" vertical="top"/>
    </xf>
    <xf numFmtId="3" fontId="0" fillId="0" borderId="0" xfId="0" applyNumberFormat="1" applyAlignment="1">
      <alignment horizontal="center" vertical="top"/>
    </xf>
    <xf numFmtId="3" fontId="0" fillId="0" borderId="13" xfId="0" quotePrefix="1" applyNumberFormat="1" applyBorder="1" applyAlignment="1">
      <alignment horizontal="left" vertical="top" wrapText="1"/>
    </xf>
    <xf numFmtId="3" fontId="0" fillId="0" borderId="12" xfId="0" applyNumberFormat="1" applyBorder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0" fillId="0" borderId="0" xfId="0" quotePrefix="1" applyNumberFormat="1" applyAlignment="1">
      <alignment horizontal="left" vertical="top" wrapText="1"/>
    </xf>
    <xf numFmtId="3" fontId="3" fillId="0" borderId="13" xfId="0" quotePrefix="1" applyNumberFormat="1" applyFont="1" applyBorder="1" applyAlignment="1">
      <alignment horizontal="left" vertical="top" wrapText="1"/>
    </xf>
    <xf numFmtId="3" fontId="0" fillId="0" borderId="13" xfId="0" quotePrefix="1" applyNumberFormat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  <xf numFmtId="3" fontId="3" fillId="0" borderId="18" xfId="0" applyNumberFormat="1" applyFont="1" applyBorder="1" applyAlignment="1">
      <alignment horizontal="left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BG69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5" width="13.1796875" style="18" customWidth="1" outlineLevel="1"/>
    <col min="26" max="26" width="13.1796875" style="128" customWidth="1" outlineLevel="1"/>
    <col min="27" max="28" width="13.1796875" style="130" customWidth="1" outlineLevel="1"/>
    <col min="29" max="31" width="13.1796875" style="18" customWidth="1" outlineLevel="1"/>
    <col min="32" max="43" width="13.1796875" style="18" customWidth="1"/>
    <col min="44" max="47" width="13.1796875" style="18" customWidth="1" outlineLevel="1"/>
    <col min="48" max="50" width="13.1796875" style="18" customWidth="1"/>
    <col min="51" max="51" width="13.1796875" style="57" customWidth="1"/>
    <col min="52" max="53" width="13.1796875" style="18" customWidth="1"/>
    <col min="54" max="57" width="13.1796875" style="18" customWidth="1" outlineLevel="1"/>
  </cols>
  <sheetData>
    <row r="1" spans="1:59" x14ac:dyDescent="0.35">
      <c r="A1" s="61" t="s">
        <v>31</v>
      </c>
      <c r="B1" s="62">
        <v>43738</v>
      </c>
      <c r="C1" s="60" t="s">
        <v>7</v>
      </c>
      <c r="D1" s="21"/>
      <c r="E1" s="19"/>
      <c r="F1" s="1"/>
      <c r="G1" s="1"/>
      <c r="H1" s="1"/>
      <c r="I1" s="1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115"/>
      <c r="AA1" s="75"/>
      <c r="AB1" s="75"/>
      <c r="AC1" s="75"/>
      <c r="AD1" s="75"/>
      <c r="AE1" s="75"/>
      <c r="AF1" s="68" t="s">
        <v>35</v>
      </c>
      <c r="AG1" s="58"/>
      <c r="AH1" s="58"/>
      <c r="AI1" s="58"/>
      <c r="AJ1" s="58"/>
      <c r="AK1" s="58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145"/>
    </row>
    <row r="2" spans="1:59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32</v>
      </c>
      <c r="J2" s="77" t="s">
        <v>46</v>
      </c>
      <c r="K2" s="78"/>
      <c r="L2" s="78"/>
      <c r="M2" s="79"/>
      <c r="N2" s="77" t="s">
        <v>48</v>
      </c>
      <c r="O2" s="78"/>
      <c r="P2" s="78"/>
      <c r="Q2" s="79"/>
      <c r="R2" s="78" t="s">
        <v>52</v>
      </c>
      <c r="S2" s="78"/>
      <c r="T2" s="78"/>
      <c r="U2" s="78"/>
      <c r="V2" s="77" t="s">
        <v>53</v>
      </c>
      <c r="W2" s="78"/>
      <c r="X2" s="78"/>
      <c r="Y2" s="78"/>
      <c r="Z2" s="116" t="s">
        <v>54</v>
      </c>
      <c r="AA2" s="114"/>
      <c r="AB2" s="114"/>
      <c r="AC2" s="78" t="s">
        <v>55</v>
      </c>
      <c r="AD2" s="78"/>
      <c r="AE2" s="78"/>
      <c r="AF2" s="63" t="s">
        <v>34</v>
      </c>
      <c r="AG2" s="59"/>
      <c r="AH2" s="59"/>
      <c r="AI2" s="59"/>
      <c r="AJ2" s="59"/>
      <c r="AK2" s="64"/>
      <c r="AL2" s="63" t="s">
        <v>11</v>
      </c>
      <c r="AM2" s="59"/>
      <c r="AN2" s="59"/>
      <c r="AO2" s="59"/>
      <c r="AP2" s="59"/>
      <c r="AQ2" s="64"/>
      <c r="AR2" s="59" t="s">
        <v>45</v>
      </c>
      <c r="AS2" s="59"/>
      <c r="AT2" s="59"/>
      <c r="AU2" s="59"/>
      <c r="AV2" s="63" t="s">
        <v>10</v>
      </c>
      <c r="AW2" s="59"/>
      <c r="AX2" s="59"/>
      <c r="AY2" s="59"/>
      <c r="AZ2" s="59"/>
      <c r="BA2" s="64"/>
      <c r="BB2" s="59" t="s">
        <v>44</v>
      </c>
      <c r="BC2" s="59"/>
      <c r="BD2" s="59"/>
      <c r="BE2" s="64"/>
    </row>
    <row r="3" spans="1:59" ht="72.5" x14ac:dyDescent="0.35">
      <c r="A3" s="80" t="s">
        <v>9</v>
      </c>
      <c r="B3" s="81" t="s">
        <v>0</v>
      </c>
      <c r="C3" s="82" t="s">
        <v>1</v>
      </c>
      <c r="D3" s="83" t="s">
        <v>2</v>
      </c>
      <c r="E3" s="84" t="s">
        <v>3</v>
      </c>
      <c r="F3" s="74" t="s">
        <v>4</v>
      </c>
      <c r="G3" s="85" t="s">
        <v>5</v>
      </c>
      <c r="H3" s="86" t="s">
        <v>6</v>
      </c>
      <c r="I3" s="74" t="s">
        <v>47</v>
      </c>
      <c r="J3" s="76">
        <v>43709</v>
      </c>
      <c r="K3" s="76">
        <v>43739</v>
      </c>
      <c r="L3" s="76">
        <v>43770</v>
      </c>
      <c r="M3" s="76" t="s">
        <v>58</v>
      </c>
      <c r="N3" s="76">
        <v>43709</v>
      </c>
      <c r="O3" s="76">
        <v>43739</v>
      </c>
      <c r="P3" s="76">
        <v>43770</v>
      </c>
      <c r="Q3" s="76" t="s">
        <v>58</v>
      </c>
      <c r="R3" s="76">
        <v>43709</v>
      </c>
      <c r="S3" s="76">
        <v>43739</v>
      </c>
      <c r="T3" s="76">
        <v>43770</v>
      </c>
      <c r="U3" s="76" t="s">
        <v>58</v>
      </c>
      <c r="V3" s="76">
        <v>43709</v>
      </c>
      <c r="W3" s="76">
        <v>43739</v>
      </c>
      <c r="X3" s="76">
        <v>43770</v>
      </c>
      <c r="Y3" s="76" t="s">
        <v>58</v>
      </c>
      <c r="Z3" s="76">
        <v>43709</v>
      </c>
      <c r="AA3" s="76">
        <v>43739</v>
      </c>
      <c r="AB3" s="76">
        <v>43770</v>
      </c>
      <c r="AC3" s="76">
        <v>43709</v>
      </c>
      <c r="AD3" s="76">
        <v>43739</v>
      </c>
      <c r="AE3" s="76">
        <v>43770</v>
      </c>
      <c r="AF3" s="67" t="s">
        <v>21</v>
      </c>
      <c r="AG3" s="73">
        <v>43709</v>
      </c>
      <c r="AH3" s="73">
        <v>43739</v>
      </c>
      <c r="AI3" s="73">
        <v>43770</v>
      </c>
      <c r="AJ3" s="67" t="s">
        <v>33</v>
      </c>
      <c r="AK3" s="65" t="s">
        <v>58</v>
      </c>
      <c r="AL3" s="65" t="s">
        <v>21</v>
      </c>
      <c r="AM3" s="73">
        <v>43709</v>
      </c>
      <c r="AN3" s="73">
        <v>43739</v>
      </c>
      <c r="AO3" s="73">
        <v>43770</v>
      </c>
      <c r="AP3" s="67" t="s">
        <v>33</v>
      </c>
      <c r="AQ3" s="65" t="s">
        <v>59</v>
      </c>
      <c r="AR3" s="73">
        <v>43709</v>
      </c>
      <c r="AS3" s="73">
        <v>43739</v>
      </c>
      <c r="AT3" s="111">
        <v>43770</v>
      </c>
      <c r="AU3" s="142" t="s">
        <v>58</v>
      </c>
      <c r="AV3" s="67" t="s">
        <v>21</v>
      </c>
      <c r="AW3" s="73">
        <v>43709</v>
      </c>
      <c r="AX3" s="73">
        <v>43739</v>
      </c>
      <c r="AY3" s="111">
        <v>43770</v>
      </c>
      <c r="AZ3" s="66" t="s">
        <v>33</v>
      </c>
      <c r="BA3" s="143" t="s">
        <v>58</v>
      </c>
      <c r="BB3" s="73">
        <v>43709</v>
      </c>
      <c r="BC3" s="73">
        <v>43739</v>
      </c>
      <c r="BD3" s="144">
        <v>43770</v>
      </c>
      <c r="BE3" s="146" t="s">
        <v>58</v>
      </c>
      <c r="BF3" s="2"/>
      <c r="BG3" s="2"/>
    </row>
    <row r="4" spans="1:59" s="27" customFormat="1" x14ac:dyDescent="0.35">
      <c r="A4" s="91"/>
      <c r="B4" s="109"/>
      <c r="C4" s="112"/>
      <c r="D4" s="112"/>
      <c r="E4" s="113"/>
      <c r="F4" s="107"/>
      <c r="G4" s="107"/>
      <c r="H4" s="107"/>
      <c r="I4" s="107"/>
      <c r="J4" s="92" t="e">
        <f>VLOOKUP($B4,'Daily COGS'!$B:$F,2,FALSE)</f>
        <v>#N/A</v>
      </c>
      <c r="K4" s="92" t="e">
        <f>VLOOKUP($B4,'Daily COGS'!$B:$F,3,FALSE)</f>
        <v>#N/A</v>
      </c>
      <c r="L4" s="92" t="e">
        <f>VLOOKUP($B4,'Daily COGS'!$B:$F,4,FALSE)</f>
        <v>#N/A</v>
      </c>
      <c r="M4" s="92" t="e">
        <f>VLOOKUP($B4,'Daily COGS'!$B:$F,5,FALSE)</f>
        <v>#N/A</v>
      </c>
      <c r="N4" s="92" t="e">
        <f>VLOOKUP($B4,'Daily Inbounds'!$B:$F,2,FALSE)</f>
        <v>#N/A</v>
      </c>
      <c r="O4" s="92" t="e">
        <f>VLOOKUP($B4,'Daily Inbounds'!$B:$F,3,FALSE)</f>
        <v>#N/A</v>
      </c>
      <c r="P4" s="92" t="e">
        <f>VLOOKUP($B4,'Daily Inbounds'!$B:$F,4,FALSE)</f>
        <v>#N/A</v>
      </c>
      <c r="Q4" s="92" t="e">
        <f>VLOOKUP($B4,'Daily Inbounds'!$B:$F,5,FALSE)</f>
        <v>#N/A</v>
      </c>
      <c r="R4" s="117"/>
      <c r="S4" s="117"/>
      <c r="T4" s="117"/>
      <c r="U4" s="117"/>
      <c r="V4" s="117"/>
      <c r="W4" s="117"/>
      <c r="X4" s="117"/>
      <c r="Y4" s="117"/>
      <c r="Z4" s="125"/>
      <c r="AA4" s="125"/>
      <c r="AB4" s="125"/>
      <c r="AC4" s="117"/>
      <c r="AD4" s="117"/>
      <c r="AE4" s="117"/>
      <c r="AF4" s="93" t="str">
        <f>IFERROR(VLOOKUP($B4,MY!$A:$AJ, 23,FALSE), "")</f>
        <v/>
      </c>
      <c r="AG4" s="94" t="str">
        <f t="shared" ref="AG4:AG16" si="0">IFERROR(IF(AM4="n.a.", -AW4, IF(AW4="n.a.", AM4, AM4-AW4)),"n.a.")</f>
        <v>n.a.</v>
      </c>
      <c r="AH4" s="94" t="str">
        <f t="shared" ref="AH4:AH16" si="1">IFERROR(IF(AN4="n.a.", -AX4, IF(AX4="n.a.", AN4, AN4-AX4)),"n.a.")</f>
        <v>n.a.</v>
      </c>
      <c r="AI4" s="118" t="str">
        <f t="shared" ref="AI4:AI15" si="2">IFERROR(IF(AO4="n.a.", -AY4, IF(AY4="n.a.", AO4, AO4-AY4)),"n.a.")</f>
        <v>n.a.</v>
      </c>
      <c r="AJ4" s="96" t="str">
        <f t="shared" ref="AJ4:AJ15" si="3">IFERROR(AF4-AI4, "n.a.")</f>
        <v>n.a.</v>
      </c>
      <c r="AK4" s="147" t="str">
        <f>IFERROR(IF(AQ4="n.a.", -BA4, IF(BA4="n.a.", AQ4, AQ4-BA4)),"n.a.")</f>
        <v>n.a.</v>
      </c>
      <c r="AL4" s="103" t="str">
        <f>IFERROR(VLOOKUP($B4,MY!$A:$AJ, 27,FALSE), "")</f>
        <v/>
      </c>
      <c r="AM4" s="94" t="str">
        <f t="shared" ref="AM4:AM16" si="4">IFERROR(AR4/J4*30,"n.a.")</f>
        <v>n.a.</v>
      </c>
      <c r="AN4" s="97" t="str">
        <f t="shared" ref="AN4:AN16" si="5">IFERROR(AS4/K4*30,"n.a.")</f>
        <v>n.a.</v>
      </c>
      <c r="AO4" s="94" t="str">
        <f>IFERROR(AT4/L4*30,"n.a.")</f>
        <v>n.a.</v>
      </c>
      <c r="AP4" s="95" t="str">
        <f t="shared" ref="AP4:AP15" si="6">IFERROR(-AO4+AL4,"n.a.")</f>
        <v>n.a.</v>
      </c>
      <c r="AQ4" s="118" t="str">
        <f>IFERROR(AU4/M4*30,"n.a.")</f>
        <v>n.a.</v>
      </c>
      <c r="AR4" s="92" t="e">
        <f>VLOOKUP(B4,'Daily Inventory Value'!B:F,2,FALSE)</f>
        <v>#N/A</v>
      </c>
      <c r="AS4" s="92" t="e">
        <f>VLOOKUP(B4,'Daily Inventory Value'!B:F,3,FALSE)</f>
        <v>#N/A</v>
      </c>
      <c r="AT4" s="92" t="e">
        <f>VLOOKUP(B4,'Daily Inventory Value'!B:F,4,FALSE)</f>
        <v>#N/A</v>
      </c>
      <c r="AU4" s="92" t="e">
        <f>VLOOKUP(B4,'Daily Inventory Value'!B:F,5,FALSE)</f>
        <v>#N/A</v>
      </c>
      <c r="AV4" s="106" t="str">
        <f>IFERROR(VLOOKUP($B4,MY!$A:$AJ, 32,FALSE), "")</f>
        <v/>
      </c>
      <c r="AW4" s="94" t="str">
        <f t="shared" ref="AW4:AW16" si="7">IFERROR(BB4/J4*30,"n.a.")</f>
        <v>n.a.</v>
      </c>
      <c r="AX4" s="94" t="str">
        <f t="shared" ref="AX4:AX16" si="8">IFERROR(BC4/K4*30,"n.a.")</f>
        <v>n.a.</v>
      </c>
      <c r="AY4" s="90" t="str">
        <f t="shared" ref="AY4:AY15" si="9">IFERROR(BD4/L4*30,"n.a.")</f>
        <v>n.a.</v>
      </c>
      <c r="AZ4" s="95" t="str">
        <f t="shared" ref="AZ4:AZ15" si="10">IFERROR(-AV4+AY4, "n.a.")</f>
        <v>n.a.</v>
      </c>
      <c r="BA4" s="118" t="str">
        <f>IFERROR(BE4/M4*30,"n.a.")</f>
        <v>n.a.</v>
      </c>
      <c r="BB4" s="92" t="e">
        <f>VLOOKUP(B4,'Daily Accounts Payable'!B:F,2,FALSE)</f>
        <v>#N/A</v>
      </c>
      <c r="BC4" s="92" t="e">
        <f>VLOOKUP(B4,'Daily Accounts Payable'!B:F,3,FALSE)</f>
        <v>#N/A</v>
      </c>
      <c r="BD4" s="92" t="e">
        <f>VLOOKUP(B4,'Daily Accounts Payable'!B:F,4,FALSE)</f>
        <v>#N/A</v>
      </c>
      <c r="BE4" s="105" t="e">
        <f>VLOOKUP(B4,'Daily Accounts Payable'!B:F,5,FALSE)</f>
        <v>#N/A</v>
      </c>
    </row>
    <row r="5" spans="1:59" s="27" customFormat="1" x14ac:dyDescent="0.35">
      <c r="A5" s="98"/>
      <c r="B5" s="109"/>
      <c r="C5" s="112"/>
      <c r="D5" s="112"/>
      <c r="E5" s="113"/>
      <c r="F5" s="107"/>
      <c r="G5" s="107"/>
      <c r="H5" s="107"/>
      <c r="I5" s="107"/>
      <c r="J5" s="92" t="e">
        <f>VLOOKUP($B5,'Daily COGS'!$B:$F,2,FALSE)</f>
        <v>#N/A</v>
      </c>
      <c r="K5" s="92" t="e">
        <f>VLOOKUP($B5,'Daily COGS'!$B:$F,3,FALSE)</f>
        <v>#N/A</v>
      </c>
      <c r="L5" s="92" t="e">
        <f>VLOOKUP($B5,'Daily COGS'!$B:$F,4,FALSE)</f>
        <v>#N/A</v>
      </c>
      <c r="M5" s="92" t="e">
        <f>VLOOKUP($B5,'Daily COGS'!$B:$F,5,FALSE)</f>
        <v>#N/A</v>
      </c>
      <c r="N5" s="92" t="e">
        <f>VLOOKUP($B5,'Daily Inbounds'!$B:$F,2,FALSE)</f>
        <v>#N/A</v>
      </c>
      <c r="O5" s="92" t="e">
        <f>VLOOKUP($B5,'Daily Inbounds'!$B:$F,3,FALSE)</f>
        <v>#N/A</v>
      </c>
      <c r="P5" s="92" t="e">
        <f>VLOOKUP($B5,'Daily Inbounds'!$B:$F,4,FALSE)</f>
        <v>#N/A</v>
      </c>
      <c r="Q5" s="92" t="e">
        <f>VLOOKUP($B5,'Daily Inbounds'!$B:$F,5,FALSE)</f>
        <v>#N/A</v>
      </c>
      <c r="R5" s="117"/>
      <c r="S5" s="117"/>
      <c r="T5" s="117"/>
      <c r="U5" s="117"/>
      <c r="V5" s="117"/>
      <c r="W5" s="117"/>
      <c r="X5" s="117"/>
      <c r="Y5" s="117"/>
      <c r="Z5" s="126"/>
      <c r="AA5" s="126"/>
      <c r="AB5" s="125"/>
      <c r="AC5" s="117"/>
      <c r="AD5" s="117"/>
      <c r="AE5" s="117"/>
      <c r="AF5" s="93" t="str">
        <f>IFERROR(VLOOKUP($B5,MY!$A:$AJ, 23,FALSE), "")</f>
        <v/>
      </c>
      <c r="AG5" s="100" t="str">
        <f t="shared" si="0"/>
        <v>n.a.</v>
      </c>
      <c r="AH5" s="100" t="str">
        <f t="shared" si="1"/>
        <v>n.a.</v>
      </c>
      <c r="AI5" s="119" t="str">
        <f t="shared" si="2"/>
        <v>n.a.</v>
      </c>
      <c r="AJ5" s="102" t="str">
        <f t="shared" si="3"/>
        <v>n.a.</v>
      </c>
      <c r="AK5" s="147" t="str">
        <f t="shared" ref="AK5:AK16" si="11">IFERROR(IF(AQ5="n.a.", -BA5, IF(BA5="n.a.", AQ5, AQ5-BA5)),"n.a.")</f>
        <v>n.a.</v>
      </c>
      <c r="AL5" s="103" t="str">
        <f>IFERROR(VLOOKUP($B5,MY!$A:$AJ, 27,FALSE), "")</f>
        <v/>
      </c>
      <c r="AM5" s="100" t="str">
        <f t="shared" si="4"/>
        <v>n.a.</v>
      </c>
      <c r="AN5" s="97" t="str">
        <f t="shared" si="5"/>
        <v>n.a.</v>
      </c>
      <c r="AO5" s="100" t="str">
        <f t="shared" ref="AO5:AO16" si="12">IFERROR(AT5/L5*30,"n.a.")</f>
        <v>n.a.</v>
      </c>
      <c r="AP5" s="101" t="str">
        <f t="shared" si="6"/>
        <v>n.a.</v>
      </c>
      <c r="AQ5" s="118" t="str">
        <f t="shared" ref="AQ5:AQ16" si="13">IFERROR(AU5/M5*30,"n.a.")</f>
        <v>n.a.</v>
      </c>
      <c r="AR5" s="105" t="e">
        <f>VLOOKUP(B5,'Daily Inventory Value'!B:F,2,FALSE)</f>
        <v>#N/A</v>
      </c>
      <c r="AS5" s="105" t="e">
        <f>VLOOKUP(B5,'Daily Inventory Value'!B:F,3,FALSE)</f>
        <v>#N/A</v>
      </c>
      <c r="AT5" s="105" t="e">
        <f>VLOOKUP(B5,'Daily Inventory Value'!B:F,4,FALSE)</f>
        <v>#N/A</v>
      </c>
      <c r="AU5" s="92" t="e">
        <f>VLOOKUP(B5,'Daily Inventory Value'!B:F,5,FALSE)</f>
        <v>#N/A</v>
      </c>
      <c r="AV5" s="106" t="str">
        <f>IFERROR(VLOOKUP($B5,MY!$A:$AJ, 32,FALSE), "")</f>
        <v/>
      </c>
      <c r="AW5" s="100" t="str">
        <f t="shared" si="7"/>
        <v>n.a.</v>
      </c>
      <c r="AX5" s="100" t="str">
        <f t="shared" si="8"/>
        <v>n.a.</v>
      </c>
      <c r="AY5" s="87" t="str">
        <f t="shared" si="9"/>
        <v>n.a.</v>
      </c>
      <c r="AZ5" s="101" t="str">
        <f t="shared" si="10"/>
        <v>n.a.</v>
      </c>
      <c r="BA5" s="118" t="str">
        <f t="shared" ref="BA5:BA15" si="14">IFERROR(BE5/M5*30,"n.a.")</f>
        <v>n.a.</v>
      </c>
      <c r="BB5" s="105" t="e">
        <f>VLOOKUP(B5,'Daily Accounts Payable'!B:F,2,FALSE)</f>
        <v>#N/A</v>
      </c>
      <c r="BC5" s="105" t="e">
        <f>VLOOKUP(B5,'Daily Accounts Payable'!B:F,3,FALSE)</f>
        <v>#N/A</v>
      </c>
      <c r="BD5" s="105" t="e">
        <f>VLOOKUP(B5,'Daily Accounts Payable'!B:F,4,FALSE)</f>
        <v>#N/A</v>
      </c>
      <c r="BE5" s="105" t="e">
        <f>VLOOKUP(B5,'Daily Accounts Payable'!B:F,5,FALSE)</f>
        <v>#N/A</v>
      </c>
    </row>
    <row r="6" spans="1:59" s="27" customFormat="1" x14ac:dyDescent="0.35">
      <c r="A6" s="98"/>
      <c r="B6" s="109"/>
      <c r="C6" s="112"/>
      <c r="D6" s="112"/>
      <c r="E6" s="113"/>
      <c r="F6" s="107"/>
      <c r="G6" s="107"/>
      <c r="H6" s="107"/>
      <c r="I6" s="107"/>
      <c r="J6" s="92" t="e">
        <f>VLOOKUP($B6,'Daily COGS'!$B:$F,2,FALSE)</f>
        <v>#N/A</v>
      </c>
      <c r="K6" s="92" t="e">
        <f>VLOOKUP($B6,'Daily COGS'!$B:$F,3,FALSE)</f>
        <v>#N/A</v>
      </c>
      <c r="L6" s="92" t="e">
        <f>VLOOKUP($B6,'Daily COGS'!$B:$F,4,FALSE)</f>
        <v>#N/A</v>
      </c>
      <c r="M6" s="92" t="e">
        <f>VLOOKUP($B6,'Daily COGS'!$B:$F,5,FALSE)</f>
        <v>#N/A</v>
      </c>
      <c r="N6" s="92" t="e">
        <f>VLOOKUP($B6,'Daily Inbounds'!$B:$F,2,FALSE)</f>
        <v>#N/A</v>
      </c>
      <c r="O6" s="92" t="e">
        <f>VLOOKUP($B6,'Daily Inbounds'!$B:$F,3,FALSE)</f>
        <v>#N/A</v>
      </c>
      <c r="P6" s="92" t="e">
        <f>VLOOKUP($B6,'Daily Inbounds'!$B:$F,4,FALSE)</f>
        <v>#N/A</v>
      </c>
      <c r="Q6" s="92" t="e">
        <f>VLOOKUP($B6,'Daily Inbounds'!$B:$F,5,FALSE)</f>
        <v>#N/A</v>
      </c>
      <c r="R6" s="117"/>
      <c r="S6" s="117"/>
      <c r="T6" s="117"/>
      <c r="U6" s="117"/>
      <c r="V6" s="117"/>
      <c r="W6" s="117"/>
      <c r="X6" s="117"/>
      <c r="Y6" s="117"/>
      <c r="Z6" s="125"/>
      <c r="AA6" s="125"/>
      <c r="AB6" s="125"/>
      <c r="AC6" s="117"/>
      <c r="AD6" s="117"/>
      <c r="AE6" s="117"/>
      <c r="AF6" s="93" t="str">
        <f>IFERROR(VLOOKUP($B6,MY!$A:$AJ, 23,FALSE), "")</f>
        <v/>
      </c>
      <c r="AG6" s="100" t="str">
        <f t="shared" si="0"/>
        <v>n.a.</v>
      </c>
      <c r="AH6" s="100" t="str">
        <f t="shared" si="1"/>
        <v>n.a.</v>
      </c>
      <c r="AI6" s="119" t="str">
        <f t="shared" si="2"/>
        <v>n.a.</v>
      </c>
      <c r="AJ6" s="102" t="str">
        <f t="shared" si="3"/>
        <v>n.a.</v>
      </c>
      <c r="AK6" s="147" t="str">
        <f t="shared" si="11"/>
        <v>n.a.</v>
      </c>
      <c r="AL6" s="103" t="str">
        <f>IFERROR(VLOOKUP($B6,MY!$A:$AJ, 27,FALSE), "")</f>
        <v/>
      </c>
      <c r="AM6" s="100" t="str">
        <f t="shared" si="4"/>
        <v>n.a.</v>
      </c>
      <c r="AN6" s="104" t="str">
        <f t="shared" si="5"/>
        <v>n.a.</v>
      </c>
      <c r="AO6" s="100" t="str">
        <f t="shared" si="12"/>
        <v>n.a.</v>
      </c>
      <c r="AP6" s="101" t="str">
        <f t="shared" si="6"/>
        <v>n.a.</v>
      </c>
      <c r="AQ6" s="118" t="str">
        <f t="shared" si="13"/>
        <v>n.a.</v>
      </c>
      <c r="AR6" s="105" t="e">
        <f>VLOOKUP(B6,'Daily Inventory Value'!B:F,2,FALSE)</f>
        <v>#N/A</v>
      </c>
      <c r="AS6" s="105" t="e">
        <f>VLOOKUP(B6,'Daily Inventory Value'!B:F,3,FALSE)</f>
        <v>#N/A</v>
      </c>
      <c r="AT6" s="105" t="e">
        <f>VLOOKUP(B6,'Daily Inventory Value'!B:F,4,FALSE)</f>
        <v>#N/A</v>
      </c>
      <c r="AU6" s="92" t="e">
        <f>VLOOKUP(B6,'Daily Inventory Value'!B:F,5,FALSE)</f>
        <v>#N/A</v>
      </c>
      <c r="AV6" s="106" t="str">
        <f>IFERROR(VLOOKUP($B6,MY!$A:$AJ, 32,FALSE), "")</f>
        <v/>
      </c>
      <c r="AW6" s="100" t="str">
        <f t="shared" si="7"/>
        <v>n.a.</v>
      </c>
      <c r="AX6" s="100" t="str">
        <f t="shared" si="8"/>
        <v>n.a.</v>
      </c>
      <c r="AY6" s="87" t="str">
        <f t="shared" si="9"/>
        <v>n.a.</v>
      </c>
      <c r="AZ6" s="101" t="str">
        <f t="shared" si="10"/>
        <v>n.a.</v>
      </c>
      <c r="BA6" s="118" t="str">
        <f t="shared" si="14"/>
        <v>n.a.</v>
      </c>
      <c r="BB6" s="105" t="e">
        <f>VLOOKUP(B6,'Daily Accounts Payable'!B:F,2,FALSE)</f>
        <v>#N/A</v>
      </c>
      <c r="BC6" s="105" t="e">
        <f>VLOOKUP(B6,'Daily Accounts Payable'!B:F,3,FALSE)</f>
        <v>#N/A</v>
      </c>
      <c r="BD6" s="105" t="e">
        <f>VLOOKUP(B6,'Daily Accounts Payable'!B:F,4,FALSE)</f>
        <v>#N/A</v>
      </c>
      <c r="BE6" s="105" t="e">
        <f>VLOOKUP(B6,'Daily Accounts Payable'!B:F,5,FALSE)</f>
        <v>#N/A</v>
      </c>
    </row>
    <row r="7" spans="1:59" s="27" customFormat="1" x14ac:dyDescent="0.35">
      <c r="A7" s="98"/>
      <c r="B7" s="109"/>
      <c r="C7" s="112"/>
      <c r="D7" s="112"/>
      <c r="E7" s="113"/>
      <c r="F7" s="107"/>
      <c r="G7" s="107"/>
      <c r="H7" s="107"/>
      <c r="I7" s="107"/>
      <c r="J7" s="92" t="e">
        <f>VLOOKUP($B7,'Daily COGS'!$B:$F,2,FALSE)</f>
        <v>#N/A</v>
      </c>
      <c r="K7" s="92" t="e">
        <f>VLOOKUP($B7,'Daily COGS'!$B:$F,3,FALSE)</f>
        <v>#N/A</v>
      </c>
      <c r="L7" s="92" t="e">
        <f>VLOOKUP($B7,'Daily COGS'!$B:$F,4,FALSE)</f>
        <v>#N/A</v>
      </c>
      <c r="M7" s="92" t="e">
        <f>VLOOKUP($B7,'Daily COGS'!$B:$F,5,FALSE)</f>
        <v>#N/A</v>
      </c>
      <c r="N7" s="92" t="e">
        <f>VLOOKUP($B7,'Daily Inbounds'!$B:$F,2,FALSE)</f>
        <v>#N/A</v>
      </c>
      <c r="O7" s="92" t="e">
        <f>VLOOKUP($B7,'Daily Inbounds'!$B:$F,3,FALSE)</f>
        <v>#N/A</v>
      </c>
      <c r="P7" s="92" t="e">
        <f>VLOOKUP($B7,'Daily Inbounds'!$B:$F,4,FALSE)</f>
        <v>#N/A</v>
      </c>
      <c r="Q7" s="92" t="e">
        <f>VLOOKUP($B7,'Daily Inbounds'!$B:$F,5,FALSE)</f>
        <v>#N/A</v>
      </c>
      <c r="R7" s="117"/>
      <c r="S7" s="117"/>
      <c r="T7" s="117"/>
      <c r="U7" s="117"/>
      <c r="V7" s="117"/>
      <c r="W7" s="117"/>
      <c r="X7" s="117"/>
      <c r="Y7" s="117"/>
      <c r="Z7" s="125"/>
      <c r="AA7" s="125"/>
      <c r="AB7" s="125"/>
      <c r="AC7" s="117"/>
      <c r="AD7" s="117"/>
      <c r="AE7" s="117"/>
      <c r="AF7" s="93" t="str">
        <f>IFERROR(VLOOKUP($B7,MY!$A:$AJ, 23,FALSE), "")</f>
        <v/>
      </c>
      <c r="AG7" s="100" t="str">
        <f t="shared" si="0"/>
        <v>n.a.</v>
      </c>
      <c r="AH7" s="100" t="str">
        <f t="shared" si="1"/>
        <v>n.a.</v>
      </c>
      <c r="AI7" s="119" t="str">
        <f t="shared" si="2"/>
        <v>n.a.</v>
      </c>
      <c r="AJ7" s="102" t="str">
        <f t="shared" si="3"/>
        <v>n.a.</v>
      </c>
      <c r="AK7" s="147" t="str">
        <f t="shared" si="11"/>
        <v>n.a.</v>
      </c>
      <c r="AL7" s="103" t="str">
        <f>IFERROR(VLOOKUP($B7,MY!$A:$AJ, 27,FALSE), "")</f>
        <v/>
      </c>
      <c r="AM7" s="100" t="str">
        <f t="shared" si="4"/>
        <v>n.a.</v>
      </c>
      <c r="AN7" s="104" t="str">
        <f t="shared" si="5"/>
        <v>n.a.</v>
      </c>
      <c r="AO7" s="100" t="str">
        <f t="shared" si="12"/>
        <v>n.a.</v>
      </c>
      <c r="AP7" s="101" t="str">
        <f t="shared" si="6"/>
        <v>n.a.</v>
      </c>
      <c r="AQ7" s="118" t="str">
        <f t="shared" si="13"/>
        <v>n.a.</v>
      </c>
      <c r="AR7" s="105" t="e">
        <f>VLOOKUP(B7,'Daily Inventory Value'!B:F,2,FALSE)</f>
        <v>#N/A</v>
      </c>
      <c r="AS7" s="105" t="e">
        <f>VLOOKUP(B7,'Daily Inventory Value'!B:F,3,FALSE)</f>
        <v>#N/A</v>
      </c>
      <c r="AT7" s="105" t="e">
        <f>VLOOKUP(B7,'Daily Inventory Value'!B:F,4,FALSE)</f>
        <v>#N/A</v>
      </c>
      <c r="AU7" s="92" t="e">
        <f>VLOOKUP(B7,'Daily Inventory Value'!B:F,5,FALSE)</f>
        <v>#N/A</v>
      </c>
      <c r="AV7" s="106" t="str">
        <f>IFERROR(VLOOKUP($B7,MY!$A:$AJ, 32,FALSE), "")</f>
        <v/>
      </c>
      <c r="AW7" s="100" t="str">
        <f t="shared" si="7"/>
        <v>n.a.</v>
      </c>
      <c r="AX7" s="100" t="str">
        <f t="shared" si="8"/>
        <v>n.a.</v>
      </c>
      <c r="AY7" s="87" t="str">
        <f t="shared" si="9"/>
        <v>n.a.</v>
      </c>
      <c r="AZ7" s="101" t="str">
        <f t="shared" si="10"/>
        <v>n.a.</v>
      </c>
      <c r="BA7" s="118" t="str">
        <f t="shared" si="14"/>
        <v>n.a.</v>
      </c>
      <c r="BB7" s="105" t="e">
        <f>VLOOKUP(B7,'Daily Accounts Payable'!B:F,2,FALSE)</f>
        <v>#N/A</v>
      </c>
      <c r="BC7" s="105" t="e">
        <f>VLOOKUP(B7,'Daily Accounts Payable'!B:F,3,FALSE)</f>
        <v>#N/A</v>
      </c>
      <c r="BD7" s="105" t="e">
        <f>VLOOKUP(B7,'Daily Accounts Payable'!B:F,4,FALSE)</f>
        <v>#N/A</v>
      </c>
      <c r="BE7" s="105" t="e">
        <f>VLOOKUP(B7,'Daily Accounts Payable'!B:F,5,FALSE)</f>
        <v>#N/A</v>
      </c>
    </row>
    <row r="8" spans="1:59" s="27" customFormat="1" x14ac:dyDescent="0.35">
      <c r="A8" s="98"/>
      <c r="B8" s="109"/>
      <c r="C8" s="112"/>
      <c r="D8" s="112"/>
      <c r="E8" s="113"/>
      <c r="F8" s="107"/>
      <c r="G8" s="107"/>
      <c r="H8" s="107"/>
      <c r="I8" s="107"/>
      <c r="J8" s="92" t="e">
        <f>VLOOKUP($B8,'Daily COGS'!$B:$F,2,FALSE)</f>
        <v>#N/A</v>
      </c>
      <c r="K8" s="92" t="e">
        <f>VLOOKUP($B8,'Daily COGS'!$B:$F,3,FALSE)</f>
        <v>#N/A</v>
      </c>
      <c r="L8" s="92" t="e">
        <f>VLOOKUP($B8,'Daily COGS'!$B:$F,4,FALSE)</f>
        <v>#N/A</v>
      </c>
      <c r="M8" s="92" t="e">
        <f>VLOOKUP($B8,'Daily COGS'!$B:$F,5,FALSE)</f>
        <v>#N/A</v>
      </c>
      <c r="N8" s="92" t="e">
        <f>VLOOKUP($B8,'Daily Inbounds'!$B:$F,2,FALSE)</f>
        <v>#N/A</v>
      </c>
      <c r="O8" s="92" t="e">
        <f>VLOOKUP($B8,'Daily Inbounds'!$B:$F,3,FALSE)</f>
        <v>#N/A</v>
      </c>
      <c r="P8" s="92" t="e">
        <f>VLOOKUP($B8,'Daily Inbounds'!$B:$F,4,FALSE)</f>
        <v>#N/A</v>
      </c>
      <c r="Q8" s="92" t="e">
        <f>VLOOKUP($B8,'Daily Inbounds'!$B:$F,5,FALSE)</f>
        <v>#N/A</v>
      </c>
      <c r="R8" s="117"/>
      <c r="S8" s="117"/>
      <c r="T8" s="117"/>
      <c r="U8" s="117"/>
      <c r="V8" s="117"/>
      <c r="W8" s="117"/>
      <c r="X8" s="117"/>
      <c r="Y8" s="117"/>
      <c r="Z8" s="125"/>
      <c r="AA8" s="125"/>
      <c r="AB8" s="125"/>
      <c r="AC8" s="117"/>
      <c r="AD8" s="117"/>
      <c r="AE8" s="117"/>
      <c r="AF8" s="93" t="str">
        <f>IFERROR(VLOOKUP($B8,MY!$A:$AJ, 23,FALSE), "")</f>
        <v/>
      </c>
      <c r="AG8" s="100" t="str">
        <f t="shared" si="0"/>
        <v>n.a.</v>
      </c>
      <c r="AH8" s="100" t="str">
        <f t="shared" si="1"/>
        <v>n.a.</v>
      </c>
      <c r="AI8" s="119" t="str">
        <f t="shared" si="2"/>
        <v>n.a.</v>
      </c>
      <c r="AJ8" s="102" t="str">
        <f t="shared" si="3"/>
        <v>n.a.</v>
      </c>
      <c r="AK8" s="147" t="str">
        <f t="shared" si="11"/>
        <v>n.a.</v>
      </c>
      <c r="AL8" s="103" t="str">
        <f>IFERROR(VLOOKUP($B8,MY!$A:$AJ, 27,FALSE), "")</f>
        <v/>
      </c>
      <c r="AM8" s="100" t="str">
        <f t="shared" si="4"/>
        <v>n.a.</v>
      </c>
      <c r="AN8" s="104" t="str">
        <f t="shared" si="5"/>
        <v>n.a.</v>
      </c>
      <c r="AO8" s="100" t="str">
        <f t="shared" si="12"/>
        <v>n.a.</v>
      </c>
      <c r="AP8" s="101" t="str">
        <f t="shared" si="6"/>
        <v>n.a.</v>
      </c>
      <c r="AQ8" s="118" t="str">
        <f t="shared" si="13"/>
        <v>n.a.</v>
      </c>
      <c r="AR8" s="105" t="e">
        <f>VLOOKUP(B8,'Daily Inventory Value'!B:F,2,FALSE)</f>
        <v>#N/A</v>
      </c>
      <c r="AS8" s="105" t="e">
        <f>VLOOKUP(B8,'Daily Inventory Value'!B:F,3,FALSE)</f>
        <v>#N/A</v>
      </c>
      <c r="AT8" s="105" t="e">
        <f>VLOOKUP(B8,'Daily Inventory Value'!B:F,4,FALSE)</f>
        <v>#N/A</v>
      </c>
      <c r="AU8" s="92" t="e">
        <f>VLOOKUP(B8,'Daily Inventory Value'!B:F,5,FALSE)</f>
        <v>#N/A</v>
      </c>
      <c r="AV8" s="106" t="str">
        <f>IFERROR(VLOOKUP($B8,MY!$A:$AJ, 32,FALSE), "")</f>
        <v/>
      </c>
      <c r="AW8" s="100" t="str">
        <f t="shared" si="7"/>
        <v>n.a.</v>
      </c>
      <c r="AX8" s="100" t="str">
        <f t="shared" si="8"/>
        <v>n.a.</v>
      </c>
      <c r="AY8" s="87" t="str">
        <f t="shared" si="9"/>
        <v>n.a.</v>
      </c>
      <c r="AZ8" s="101" t="str">
        <f t="shared" si="10"/>
        <v>n.a.</v>
      </c>
      <c r="BA8" s="118" t="str">
        <f t="shared" si="14"/>
        <v>n.a.</v>
      </c>
      <c r="BB8" s="105" t="e">
        <f>VLOOKUP(B8,'Daily Accounts Payable'!B:F,2,FALSE)</f>
        <v>#N/A</v>
      </c>
      <c r="BC8" s="105" t="e">
        <f>VLOOKUP(B8,'Daily Accounts Payable'!B:F,3,FALSE)</f>
        <v>#N/A</v>
      </c>
      <c r="BD8" s="105" t="e">
        <f>VLOOKUP(B8,'Daily Accounts Payable'!B:F,4,FALSE)</f>
        <v>#N/A</v>
      </c>
      <c r="BE8" s="105" t="e">
        <f>VLOOKUP(B8,'Daily Accounts Payable'!B:F,5,FALSE)</f>
        <v>#N/A</v>
      </c>
    </row>
    <row r="9" spans="1:59" s="27" customFormat="1" x14ac:dyDescent="0.35">
      <c r="A9" s="98"/>
      <c r="B9" s="109"/>
      <c r="C9" s="112"/>
      <c r="D9" s="112"/>
      <c r="E9" s="113"/>
      <c r="F9" s="107"/>
      <c r="G9" s="107"/>
      <c r="H9" s="107"/>
      <c r="I9" s="107"/>
      <c r="J9" s="92" t="e">
        <f>VLOOKUP($B9,'Daily COGS'!$B:$F,2,FALSE)</f>
        <v>#N/A</v>
      </c>
      <c r="K9" s="92" t="e">
        <f>VLOOKUP($B9,'Daily COGS'!$B:$F,3,FALSE)</f>
        <v>#N/A</v>
      </c>
      <c r="L9" s="92" t="e">
        <f>VLOOKUP($B9,'Daily COGS'!$B:$F,4,FALSE)</f>
        <v>#N/A</v>
      </c>
      <c r="M9" s="92" t="e">
        <f>VLOOKUP($B9,'Daily COGS'!$B:$F,5,FALSE)</f>
        <v>#N/A</v>
      </c>
      <c r="N9" s="92" t="e">
        <f>VLOOKUP($B9,'Daily Inbounds'!$B:$F,2,FALSE)</f>
        <v>#N/A</v>
      </c>
      <c r="O9" s="92" t="e">
        <f>VLOOKUP($B9,'Daily Inbounds'!$B:$F,3,FALSE)</f>
        <v>#N/A</v>
      </c>
      <c r="P9" s="92" t="e">
        <f>VLOOKUP($B9,'Daily Inbounds'!$B:$F,4,FALSE)</f>
        <v>#N/A</v>
      </c>
      <c r="Q9" s="92" t="e">
        <f>VLOOKUP($B9,'Daily Inbounds'!$B:$F,5,FALSE)</f>
        <v>#N/A</v>
      </c>
      <c r="R9" s="117"/>
      <c r="S9" s="117"/>
      <c r="T9" s="117"/>
      <c r="U9" s="117"/>
      <c r="V9" s="117"/>
      <c r="W9" s="117"/>
      <c r="X9" s="117"/>
      <c r="Y9" s="117"/>
      <c r="Z9" s="125"/>
      <c r="AA9" s="125"/>
      <c r="AB9" s="125"/>
      <c r="AC9" s="117"/>
      <c r="AD9" s="117"/>
      <c r="AE9" s="117"/>
      <c r="AF9" s="93" t="str">
        <f>IFERROR(VLOOKUP($B9,MY!$A:$AJ, 23,FALSE), "")</f>
        <v/>
      </c>
      <c r="AG9" s="100" t="str">
        <f t="shared" si="0"/>
        <v>n.a.</v>
      </c>
      <c r="AH9" s="100" t="str">
        <f t="shared" si="1"/>
        <v>n.a.</v>
      </c>
      <c r="AI9" s="119" t="str">
        <f t="shared" si="2"/>
        <v>n.a.</v>
      </c>
      <c r="AJ9" s="102" t="str">
        <f t="shared" si="3"/>
        <v>n.a.</v>
      </c>
      <c r="AK9" s="147" t="str">
        <f t="shared" si="11"/>
        <v>n.a.</v>
      </c>
      <c r="AL9" s="103" t="str">
        <f>IFERROR(VLOOKUP($B9,MY!$A:$AJ, 27,FALSE), "")</f>
        <v/>
      </c>
      <c r="AM9" s="100" t="str">
        <f t="shared" si="4"/>
        <v>n.a.</v>
      </c>
      <c r="AN9" s="104" t="str">
        <f t="shared" si="5"/>
        <v>n.a.</v>
      </c>
      <c r="AO9" s="100" t="str">
        <f t="shared" si="12"/>
        <v>n.a.</v>
      </c>
      <c r="AP9" s="101" t="str">
        <f t="shared" si="6"/>
        <v>n.a.</v>
      </c>
      <c r="AQ9" s="118" t="str">
        <f t="shared" si="13"/>
        <v>n.a.</v>
      </c>
      <c r="AR9" s="105" t="e">
        <f>VLOOKUP(B9,'Daily Inventory Value'!B:F,2,FALSE)</f>
        <v>#N/A</v>
      </c>
      <c r="AS9" s="105" t="e">
        <f>VLOOKUP(B9,'Daily Inventory Value'!B:F,3,FALSE)</f>
        <v>#N/A</v>
      </c>
      <c r="AT9" s="105" t="e">
        <f>VLOOKUP(B9,'Daily Inventory Value'!B:F,4,FALSE)</f>
        <v>#N/A</v>
      </c>
      <c r="AU9" s="92" t="e">
        <f>VLOOKUP(B9,'Daily Inventory Value'!B:F,5,FALSE)</f>
        <v>#N/A</v>
      </c>
      <c r="AV9" s="106" t="str">
        <f>IFERROR(VLOOKUP($B9,MY!$A:$AJ, 32,FALSE), "")</f>
        <v/>
      </c>
      <c r="AW9" s="100" t="str">
        <f t="shared" si="7"/>
        <v>n.a.</v>
      </c>
      <c r="AX9" s="100" t="str">
        <f t="shared" si="8"/>
        <v>n.a.</v>
      </c>
      <c r="AY9" s="87" t="str">
        <f t="shared" si="9"/>
        <v>n.a.</v>
      </c>
      <c r="AZ9" s="101" t="str">
        <f t="shared" si="10"/>
        <v>n.a.</v>
      </c>
      <c r="BA9" s="118" t="str">
        <f t="shared" si="14"/>
        <v>n.a.</v>
      </c>
      <c r="BB9" s="105" t="e">
        <f>VLOOKUP(B9,'Daily Accounts Payable'!B:F,2,FALSE)</f>
        <v>#N/A</v>
      </c>
      <c r="BC9" s="105" t="e">
        <f>VLOOKUP(B9,'Daily Accounts Payable'!B:F,3,FALSE)</f>
        <v>#N/A</v>
      </c>
      <c r="BD9" s="105" t="e">
        <f>VLOOKUP(B9,'Daily Accounts Payable'!B:F,4,FALSE)</f>
        <v>#N/A</v>
      </c>
      <c r="BE9" s="105" t="e">
        <f>VLOOKUP(B9,'Daily Accounts Payable'!B:F,5,FALSE)</f>
        <v>#N/A</v>
      </c>
    </row>
    <row r="10" spans="1:59" s="27" customFormat="1" x14ac:dyDescent="0.35">
      <c r="A10" s="98"/>
      <c r="B10" s="109"/>
      <c r="C10" s="112"/>
      <c r="D10" s="112"/>
      <c r="E10" s="113"/>
      <c r="F10" s="107"/>
      <c r="G10" s="107"/>
      <c r="H10" s="107"/>
      <c r="I10" s="107"/>
      <c r="J10" s="92" t="e">
        <f>VLOOKUP($B10,'Daily COGS'!$B:$F,2,FALSE)</f>
        <v>#N/A</v>
      </c>
      <c r="K10" s="92" t="e">
        <f>VLOOKUP($B10,'Daily COGS'!$B:$F,3,FALSE)</f>
        <v>#N/A</v>
      </c>
      <c r="L10" s="92" t="e">
        <f>VLOOKUP($B10,'Daily COGS'!$B:$F,4,FALSE)</f>
        <v>#N/A</v>
      </c>
      <c r="M10" s="92" t="e">
        <f>VLOOKUP($B10,'Daily COGS'!$B:$F,5,FALSE)</f>
        <v>#N/A</v>
      </c>
      <c r="N10" s="92" t="e">
        <f>VLOOKUP($B10,'Daily Inbounds'!$B:$F,2,FALSE)</f>
        <v>#N/A</v>
      </c>
      <c r="O10" s="92" t="e">
        <f>VLOOKUP($B10,'Daily Inbounds'!$B:$F,3,FALSE)</f>
        <v>#N/A</v>
      </c>
      <c r="P10" s="92" t="e">
        <f>VLOOKUP($B10,'Daily Inbounds'!$B:$F,4,FALSE)</f>
        <v>#N/A</v>
      </c>
      <c r="Q10" s="92" t="e">
        <f>VLOOKUP($B10,'Daily Inbounds'!$B:$F,5,FALSE)</f>
        <v>#N/A</v>
      </c>
      <c r="R10" s="117"/>
      <c r="S10" s="117"/>
      <c r="T10" s="117"/>
      <c r="U10" s="117"/>
      <c r="V10" s="117"/>
      <c r="W10" s="117"/>
      <c r="X10" s="117"/>
      <c r="Y10" s="117"/>
      <c r="Z10" s="125"/>
      <c r="AA10" s="125"/>
      <c r="AB10" s="125"/>
      <c r="AC10" s="117"/>
      <c r="AD10" s="117"/>
      <c r="AE10" s="117"/>
      <c r="AF10" s="93" t="str">
        <f>IFERROR(VLOOKUP($B10,MY!$A:$AJ, 23,FALSE), "")</f>
        <v/>
      </c>
      <c r="AG10" s="100" t="str">
        <f t="shared" si="0"/>
        <v>n.a.</v>
      </c>
      <c r="AH10" s="100" t="str">
        <f t="shared" si="1"/>
        <v>n.a.</v>
      </c>
      <c r="AI10" s="119" t="str">
        <f t="shared" si="2"/>
        <v>n.a.</v>
      </c>
      <c r="AJ10" s="102" t="str">
        <f t="shared" si="3"/>
        <v>n.a.</v>
      </c>
      <c r="AK10" s="147" t="str">
        <f t="shared" si="11"/>
        <v>n.a.</v>
      </c>
      <c r="AL10" s="103" t="str">
        <f>IFERROR(VLOOKUP($B10,MY!$A:$AJ, 27,FALSE), "")</f>
        <v/>
      </c>
      <c r="AM10" s="100" t="str">
        <f t="shared" si="4"/>
        <v>n.a.</v>
      </c>
      <c r="AN10" s="104" t="str">
        <f t="shared" si="5"/>
        <v>n.a.</v>
      </c>
      <c r="AO10" s="100" t="str">
        <f t="shared" si="12"/>
        <v>n.a.</v>
      </c>
      <c r="AP10" s="101" t="str">
        <f t="shared" si="6"/>
        <v>n.a.</v>
      </c>
      <c r="AQ10" s="118" t="str">
        <f t="shared" si="13"/>
        <v>n.a.</v>
      </c>
      <c r="AR10" s="105" t="e">
        <f>VLOOKUP(B10,'Daily Inventory Value'!B:F,2,FALSE)</f>
        <v>#N/A</v>
      </c>
      <c r="AS10" s="105" t="e">
        <f>VLOOKUP(B10,'Daily Inventory Value'!B:F,3,FALSE)</f>
        <v>#N/A</v>
      </c>
      <c r="AT10" s="105" t="e">
        <f>VLOOKUP(B10,'Daily Inventory Value'!B:F,4,FALSE)</f>
        <v>#N/A</v>
      </c>
      <c r="AU10" s="92" t="e">
        <f>VLOOKUP(B10,'Daily Inventory Value'!B:F,5,FALSE)</f>
        <v>#N/A</v>
      </c>
      <c r="AV10" s="106" t="str">
        <f>IFERROR(VLOOKUP($B10,MY!$A:$AJ, 32,FALSE), "")</f>
        <v/>
      </c>
      <c r="AW10" s="100" t="str">
        <f t="shared" si="7"/>
        <v>n.a.</v>
      </c>
      <c r="AX10" s="100" t="str">
        <f t="shared" si="8"/>
        <v>n.a.</v>
      </c>
      <c r="AY10" s="87" t="str">
        <f t="shared" si="9"/>
        <v>n.a.</v>
      </c>
      <c r="AZ10" s="101" t="str">
        <f t="shared" si="10"/>
        <v>n.a.</v>
      </c>
      <c r="BA10" s="118" t="str">
        <f t="shared" si="14"/>
        <v>n.a.</v>
      </c>
      <c r="BB10" s="105" t="e">
        <f>VLOOKUP(B10,'Daily Accounts Payable'!B:F,2,FALSE)</f>
        <v>#N/A</v>
      </c>
      <c r="BC10" s="105" t="e">
        <f>VLOOKUP(B10,'Daily Accounts Payable'!B:F,3,FALSE)</f>
        <v>#N/A</v>
      </c>
      <c r="BD10" s="105" t="e">
        <f>VLOOKUP(B10,'Daily Accounts Payable'!B:F,4,FALSE)</f>
        <v>#N/A</v>
      </c>
      <c r="BE10" s="105" t="e">
        <f>VLOOKUP(B10,'Daily Accounts Payable'!B:F,5,FALSE)</f>
        <v>#N/A</v>
      </c>
    </row>
    <row r="11" spans="1:59" s="27" customFormat="1" x14ac:dyDescent="0.35">
      <c r="A11" s="98"/>
      <c r="B11" s="109"/>
      <c r="C11" s="112"/>
      <c r="D11" s="112"/>
      <c r="E11" s="113"/>
      <c r="F11" s="107"/>
      <c r="G11" s="107"/>
      <c r="H11" s="107"/>
      <c r="I11" s="107"/>
      <c r="J11" s="92" t="e">
        <f>VLOOKUP($B11,'Daily COGS'!$B:$F,2,FALSE)</f>
        <v>#N/A</v>
      </c>
      <c r="K11" s="92" t="e">
        <f>VLOOKUP($B11,'Daily COGS'!$B:$F,3,FALSE)</f>
        <v>#N/A</v>
      </c>
      <c r="L11" s="92" t="e">
        <f>VLOOKUP($B11,'Daily COGS'!$B:$F,4,FALSE)</f>
        <v>#N/A</v>
      </c>
      <c r="M11" s="92" t="e">
        <f>VLOOKUP($B11,'Daily COGS'!$B:$F,5,FALSE)</f>
        <v>#N/A</v>
      </c>
      <c r="N11" s="92" t="e">
        <f>VLOOKUP($B11,'Daily Inbounds'!$B:$F,2,FALSE)</f>
        <v>#N/A</v>
      </c>
      <c r="O11" s="92" t="e">
        <f>VLOOKUP($B11,'Daily Inbounds'!$B:$F,3,FALSE)</f>
        <v>#N/A</v>
      </c>
      <c r="P11" s="92" t="e">
        <f>VLOOKUP($B11,'Daily Inbounds'!$B:$F,4,FALSE)</f>
        <v>#N/A</v>
      </c>
      <c r="Q11" s="92" t="e">
        <f>VLOOKUP($B11,'Daily Inbounds'!$B:$F,5,FALSE)</f>
        <v>#N/A</v>
      </c>
      <c r="R11" s="117"/>
      <c r="S11" s="117"/>
      <c r="T11" s="117"/>
      <c r="U11" s="117"/>
      <c r="V11" s="117"/>
      <c r="W11" s="117"/>
      <c r="X11" s="117"/>
      <c r="Y11" s="117"/>
      <c r="Z11" s="125"/>
      <c r="AA11" s="125"/>
      <c r="AB11" s="125"/>
      <c r="AC11" s="117"/>
      <c r="AD11" s="117"/>
      <c r="AE11" s="117"/>
      <c r="AF11" s="93" t="str">
        <f>IFERROR(VLOOKUP($B11,MY!$A:$AJ, 23,FALSE), "")</f>
        <v/>
      </c>
      <c r="AG11" s="100" t="str">
        <f t="shared" si="0"/>
        <v>n.a.</v>
      </c>
      <c r="AH11" s="100" t="str">
        <f t="shared" si="1"/>
        <v>n.a.</v>
      </c>
      <c r="AI11" s="119" t="str">
        <f t="shared" si="2"/>
        <v>n.a.</v>
      </c>
      <c r="AJ11" s="102" t="str">
        <f t="shared" si="3"/>
        <v>n.a.</v>
      </c>
      <c r="AK11" s="147" t="str">
        <f t="shared" si="11"/>
        <v>n.a.</v>
      </c>
      <c r="AL11" s="103" t="str">
        <f>IFERROR(VLOOKUP($B11,MY!$A:$AJ, 27,FALSE), "")</f>
        <v/>
      </c>
      <c r="AM11" s="100" t="str">
        <f t="shared" si="4"/>
        <v>n.a.</v>
      </c>
      <c r="AN11" s="104" t="str">
        <f t="shared" si="5"/>
        <v>n.a.</v>
      </c>
      <c r="AO11" s="100" t="str">
        <f t="shared" si="12"/>
        <v>n.a.</v>
      </c>
      <c r="AP11" s="101" t="str">
        <f t="shared" si="6"/>
        <v>n.a.</v>
      </c>
      <c r="AQ11" s="118" t="str">
        <f t="shared" si="13"/>
        <v>n.a.</v>
      </c>
      <c r="AR11" s="105" t="e">
        <f>VLOOKUP(B11,'Daily Inventory Value'!B:F,2,FALSE)</f>
        <v>#N/A</v>
      </c>
      <c r="AS11" s="105" t="e">
        <f>VLOOKUP(B11,'Daily Inventory Value'!B:F,3,FALSE)</f>
        <v>#N/A</v>
      </c>
      <c r="AT11" s="105" t="e">
        <f>VLOOKUP(B11,'Daily Inventory Value'!B:F,4,FALSE)</f>
        <v>#N/A</v>
      </c>
      <c r="AU11" s="92" t="e">
        <f>VLOOKUP(B11,'Daily Inventory Value'!B:F,5,FALSE)</f>
        <v>#N/A</v>
      </c>
      <c r="AV11" s="106" t="str">
        <f>IFERROR(VLOOKUP($B11,MY!$A:$AJ, 32,FALSE), "")</f>
        <v/>
      </c>
      <c r="AW11" s="100" t="str">
        <f t="shared" si="7"/>
        <v>n.a.</v>
      </c>
      <c r="AX11" s="100" t="str">
        <f t="shared" si="8"/>
        <v>n.a.</v>
      </c>
      <c r="AY11" s="87" t="str">
        <f t="shared" si="9"/>
        <v>n.a.</v>
      </c>
      <c r="AZ11" s="101" t="str">
        <f t="shared" si="10"/>
        <v>n.a.</v>
      </c>
      <c r="BA11" s="118" t="str">
        <f t="shared" si="14"/>
        <v>n.a.</v>
      </c>
      <c r="BB11" s="105" t="e">
        <f>VLOOKUP(B11,'Daily Accounts Payable'!B:F,2,FALSE)</f>
        <v>#N/A</v>
      </c>
      <c r="BC11" s="105" t="e">
        <f>VLOOKUP(B11,'Daily Accounts Payable'!B:F,3,FALSE)</f>
        <v>#N/A</v>
      </c>
      <c r="BD11" s="105" t="e">
        <f>VLOOKUP(B11,'Daily Accounts Payable'!B:F,4,FALSE)</f>
        <v>#N/A</v>
      </c>
      <c r="BE11" s="105" t="e">
        <f>VLOOKUP(B11,'Daily Accounts Payable'!B:F,5,FALSE)</f>
        <v>#N/A</v>
      </c>
    </row>
    <row r="12" spans="1:59" s="27" customFormat="1" x14ac:dyDescent="0.35">
      <c r="A12" s="98"/>
      <c r="B12" s="109"/>
      <c r="C12" s="112"/>
      <c r="D12" s="112"/>
      <c r="E12" s="113"/>
      <c r="F12" s="107"/>
      <c r="G12" s="107"/>
      <c r="H12" s="107"/>
      <c r="I12" s="107"/>
      <c r="J12" s="92" t="e">
        <f>VLOOKUP($B12,'Daily COGS'!$B:$F,2,FALSE)</f>
        <v>#N/A</v>
      </c>
      <c r="K12" s="92" t="e">
        <f>VLOOKUP($B12,'Daily COGS'!$B:$F,3,FALSE)</f>
        <v>#N/A</v>
      </c>
      <c r="L12" s="92" t="e">
        <f>VLOOKUP($B12,'Daily COGS'!$B:$F,4,FALSE)</f>
        <v>#N/A</v>
      </c>
      <c r="M12" s="92" t="e">
        <f>VLOOKUP($B12,'Daily COGS'!$B:$F,5,FALSE)</f>
        <v>#N/A</v>
      </c>
      <c r="N12" s="92" t="e">
        <f>VLOOKUP($B12,'Daily Inbounds'!$B:$F,2,FALSE)</f>
        <v>#N/A</v>
      </c>
      <c r="O12" s="92" t="e">
        <f>VLOOKUP($B12,'Daily Inbounds'!$B:$F,3,FALSE)</f>
        <v>#N/A</v>
      </c>
      <c r="P12" s="92" t="e">
        <f>VLOOKUP($B12,'Daily Inbounds'!$B:$F,4,FALSE)</f>
        <v>#N/A</v>
      </c>
      <c r="Q12" s="92" t="e">
        <f>VLOOKUP($B12,'Daily Inbounds'!$B:$F,5,FALSE)</f>
        <v>#N/A</v>
      </c>
      <c r="R12" s="117"/>
      <c r="S12" s="117"/>
      <c r="T12" s="117"/>
      <c r="U12" s="117"/>
      <c r="V12" s="117"/>
      <c r="W12" s="117"/>
      <c r="X12" s="117"/>
      <c r="Y12" s="117"/>
      <c r="Z12" s="125"/>
      <c r="AA12" s="125"/>
      <c r="AB12" s="125"/>
      <c r="AC12" s="117"/>
      <c r="AD12" s="117"/>
      <c r="AE12" s="117"/>
      <c r="AF12" s="93" t="str">
        <f>IFERROR(VLOOKUP($B12,MY!$A:$AJ, 23,FALSE), "")</f>
        <v/>
      </c>
      <c r="AG12" s="100" t="str">
        <f t="shared" si="0"/>
        <v>n.a.</v>
      </c>
      <c r="AH12" s="100" t="str">
        <f t="shared" si="1"/>
        <v>n.a.</v>
      </c>
      <c r="AI12" s="119" t="str">
        <f t="shared" si="2"/>
        <v>n.a.</v>
      </c>
      <c r="AJ12" s="102" t="str">
        <f t="shared" si="3"/>
        <v>n.a.</v>
      </c>
      <c r="AK12" s="147" t="str">
        <f t="shared" si="11"/>
        <v>n.a.</v>
      </c>
      <c r="AL12" s="103" t="str">
        <f>IFERROR(VLOOKUP($B12,MY!$A:$AJ, 27,FALSE), "")</f>
        <v/>
      </c>
      <c r="AM12" s="100" t="str">
        <f t="shared" si="4"/>
        <v>n.a.</v>
      </c>
      <c r="AN12" s="104" t="str">
        <f t="shared" si="5"/>
        <v>n.a.</v>
      </c>
      <c r="AO12" s="100" t="str">
        <f t="shared" si="12"/>
        <v>n.a.</v>
      </c>
      <c r="AP12" s="101" t="str">
        <f t="shared" si="6"/>
        <v>n.a.</v>
      </c>
      <c r="AQ12" s="118" t="str">
        <f t="shared" si="13"/>
        <v>n.a.</v>
      </c>
      <c r="AR12" s="105" t="e">
        <f>VLOOKUP(B12,'Daily Inventory Value'!B:F,2,FALSE)</f>
        <v>#N/A</v>
      </c>
      <c r="AS12" s="105" t="e">
        <f>VLOOKUP(B12,'Daily Inventory Value'!B:F,3,FALSE)</f>
        <v>#N/A</v>
      </c>
      <c r="AT12" s="105" t="e">
        <f>VLOOKUP(B12,'Daily Inventory Value'!B:F,4,FALSE)</f>
        <v>#N/A</v>
      </c>
      <c r="AU12" s="92" t="e">
        <f>VLOOKUP(B12,'Daily Inventory Value'!B:F,5,FALSE)</f>
        <v>#N/A</v>
      </c>
      <c r="AV12" s="106" t="str">
        <f>IFERROR(VLOOKUP($B12,MY!$A:$AJ, 32,FALSE), "")</f>
        <v/>
      </c>
      <c r="AW12" s="100" t="str">
        <f t="shared" si="7"/>
        <v>n.a.</v>
      </c>
      <c r="AX12" s="100" t="str">
        <f t="shared" si="8"/>
        <v>n.a.</v>
      </c>
      <c r="AY12" s="87" t="str">
        <f t="shared" si="9"/>
        <v>n.a.</v>
      </c>
      <c r="AZ12" s="101" t="str">
        <f t="shared" si="10"/>
        <v>n.a.</v>
      </c>
      <c r="BA12" s="118" t="str">
        <f t="shared" si="14"/>
        <v>n.a.</v>
      </c>
      <c r="BB12" s="105" t="e">
        <f>VLOOKUP(B12,'Daily Accounts Payable'!B:F,2,FALSE)</f>
        <v>#N/A</v>
      </c>
      <c r="BC12" s="105" t="e">
        <f>VLOOKUP(B12,'Daily Accounts Payable'!B:F,3,FALSE)</f>
        <v>#N/A</v>
      </c>
      <c r="BD12" s="105" t="e">
        <f>VLOOKUP(B12,'Daily Accounts Payable'!B:F,4,FALSE)</f>
        <v>#N/A</v>
      </c>
      <c r="BE12" s="105" t="e">
        <f>VLOOKUP(B12,'Daily Accounts Payable'!B:F,5,FALSE)</f>
        <v>#N/A</v>
      </c>
    </row>
    <row r="13" spans="1:59" s="27" customFormat="1" x14ac:dyDescent="0.35">
      <c r="A13" s="98"/>
      <c r="B13" s="109"/>
      <c r="C13" s="112"/>
      <c r="D13" s="112"/>
      <c r="E13" s="113"/>
      <c r="F13" s="107"/>
      <c r="G13" s="107"/>
      <c r="H13" s="107"/>
      <c r="I13" s="107"/>
      <c r="J13" s="92" t="e">
        <f>VLOOKUP($B13,'Daily COGS'!$B:$F,2,FALSE)</f>
        <v>#N/A</v>
      </c>
      <c r="K13" s="92" t="e">
        <f>VLOOKUP($B13,'Daily COGS'!$B:$F,3,FALSE)</f>
        <v>#N/A</v>
      </c>
      <c r="L13" s="92" t="e">
        <f>VLOOKUP($B13,'Daily COGS'!$B:$F,4,FALSE)</f>
        <v>#N/A</v>
      </c>
      <c r="M13" s="92" t="e">
        <f>VLOOKUP($B13,'Daily COGS'!$B:$F,5,FALSE)</f>
        <v>#N/A</v>
      </c>
      <c r="N13" s="92" t="e">
        <f>VLOOKUP($B13,'Daily Inbounds'!$B:$F,2,FALSE)</f>
        <v>#N/A</v>
      </c>
      <c r="O13" s="92" t="e">
        <f>VLOOKUP($B13,'Daily Inbounds'!$B:$F,3,FALSE)</f>
        <v>#N/A</v>
      </c>
      <c r="P13" s="92" t="e">
        <f>VLOOKUP($B13,'Daily Inbounds'!$B:$F,4,FALSE)</f>
        <v>#N/A</v>
      </c>
      <c r="Q13" s="92" t="e">
        <f>VLOOKUP($B13,'Daily Inbounds'!$B:$F,5,FALSE)</f>
        <v>#N/A</v>
      </c>
      <c r="R13" s="117"/>
      <c r="S13" s="117"/>
      <c r="T13" s="117"/>
      <c r="U13" s="117"/>
      <c r="V13" s="117"/>
      <c r="W13" s="117"/>
      <c r="X13" s="117"/>
      <c r="Y13" s="117"/>
      <c r="Z13" s="125"/>
      <c r="AA13" s="125"/>
      <c r="AB13" s="125"/>
      <c r="AC13" s="117"/>
      <c r="AD13" s="117"/>
      <c r="AE13" s="117"/>
      <c r="AF13" s="93" t="str">
        <f>IFERROR(VLOOKUP($B13,MY!$A:$AJ, 23,FALSE), "")</f>
        <v/>
      </c>
      <c r="AG13" s="100" t="str">
        <f t="shared" si="0"/>
        <v>n.a.</v>
      </c>
      <c r="AH13" s="100" t="str">
        <f t="shared" si="1"/>
        <v>n.a.</v>
      </c>
      <c r="AI13" s="119" t="str">
        <f t="shared" si="2"/>
        <v>n.a.</v>
      </c>
      <c r="AJ13" s="102" t="str">
        <f t="shared" si="3"/>
        <v>n.a.</v>
      </c>
      <c r="AK13" s="147" t="str">
        <f t="shared" si="11"/>
        <v>n.a.</v>
      </c>
      <c r="AL13" s="103" t="str">
        <f>IFERROR(VLOOKUP($B13,MY!$A:$AJ, 27,FALSE), "")</f>
        <v/>
      </c>
      <c r="AM13" s="100" t="str">
        <f t="shared" si="4"/>
        <v>n.a.</v>
      </c>
      <c r="AN13" s="104" t="str">
        <f t="shared" si="5"/>
        <v>n.a.</v>
      </c>
      <c r="AO13" s="100" t="str">
        <f t="shared" si="12"/>
        <v>n.a.</v>
      </c>
      <c r="AP13" s="101" t="str">
        <f t="shared" si="6"/>
        <v>n.a.</v>
      </c>
      <c r="AQ13" s="118" t="str">
        <f t="shared" si="13"/>
        <v>n.a.</v>
      </c>
      <c r="AR13" s="105" t="e">
        <f>VLOOKUP(B13,'Daily Inventory Value'!B:F,2,FALSE)</f>
        <v>#N/A</v>
      </c>
      <c r="AS13" s="105" t="e">
        <f>VLOOKUP(B13,'Daily Inventory Value'!B:F,3,FALSE)</f>
        <v>#N/A</v>
      </c>
      <c r="AT13" s="105" t="e">
        <f>VLOOKUP(B13,'Daily Inventory Value'!B:F,4,FALSE)</f>
        <v>#N/A</v>
      </c>
      <c r="AU13" s="92" t="e">
        <f>VLOOKUP(B13,'Daily Inventory Value'!B:F,5,FALSE)</f>
        <v>#N/A</v>
      </c>
      <c r="AV13" s="106" t="str">
        <f>IFERROR(VLOOKUP($B13,MY!$A:$AJ, 32,FALSE), "")</f>
        <v/>
      </c>
      <c r="AW13" s="100" t="str">
        <f t="shared" si="7"/>
        <v>n.a.</v>
      </c>
      <c r="AX13" s="100" t="str">
        <f t="shared" si="8"/>
        <v>n.a.</v>
      </c>
      <c r="AY13" s="87" t="str">
        <f t="shared" si="9"/>
        <v>n.a.</v>
      </c>
      <c r="AZ13" s="101" t="str">
        <f t="shared" si="10"/>
        <v>n.a.</v>
      </c>
      <c r="BA13" s="118" t="str">
        <f t="shared" si="14"/>
        <v>n.a.</v>
      </c>
      <c r="BB13" s="105" t="e">
        <f>VLOOKUP(B13,'Daily Accounts Payable'!B:F,2,FALSE)</f>
        <v>#N/A</v>
      </c>
      <c r="BC13" s="105" t="e">
        <f>VLOOKUP(B13,'Daily Accounts Payable'!B:F,3,FALSE)</f>
        <v>#N/A</v>
      </c>
      <c r="BD13" s="105" t="e">
        <f>VLOOKUP(B13,'Daily Accounts Payable'!B:F,4,FALSE)</f>
        <v>#N/A</v>
      </c>
      <c r="BE13" s="105" t="e">
        <f>VLOOKUP(B13,'Daily Accounts Payable'!B:F,5,FALSE)</f>
        <v>#N/A</v>
      </c>
    </row>
    <row r="14" spans="1:59" s="27" customFormat="1" x14ac:dyDescent="0.35">
      <c r="A14" s="98"/>
      <c r="B14" s="109"/>
      <c r="C14" s="112"/>
      <c r="D14" s="112"/>
      <c r="E14" s="113"/>
      <c r="F14" s="107"/>
      <c r="G14" s="107"/>
      <c r="H14" s="107"/>
      <c r="I14" s="107"/>
      <c r="J14" s="92" t="e">
        <f>VLOOKUP($B14,'Daily COGS'!$B:$F,2,FALSE)</f>
        <v>#N/A</v>
      </c>
      <c r="K14" s="92" t="e">
        <f>VLOOKUP($B14,'Daily COGS'!$B:$F,3,FALSE)</f>
        <v>#N/A</v>
      </c>
      <c r="L14" s="92" t="e">
        <f>VLOOKUP($B14,'Daily COGS'!$B:$F,4,FALSE)</f>
        <v>#N/A</v>
      </c>
      <c r="M14" s="92" t="e">
        <f>VLOOKUP($B14,'Daily COGS'!$B:$F,5,FALSE)</f>
        <v>#N/A</v>
      </c>
      <c r="N14" s="92" t="e">
        <f>VLOOKUP($B14,'Daily Inbounds'!$B:$F,2,FALSE)</f>
        <v>#N/A</v>
      </c>
      <c r="O14" s="92" t="e">
        <f>VLOOKUP($B14,'Daily Inbounds'!$B:$F,3,FALSE)</f>
        <v>#N/A</v>
      </c>
      <c r="P14" s="92" t="e">
        <f>VLOOKUP($B14,'Daily Inbounds'!$B:$F,4,FALSE)</f>
        <v>#N/A</v>
      </c>
      <c r="Q14" s="92" t="e">
        <f>VLOOKUP($B14,'Daily Inbounds'!$B:$F,5,FALSE)</f>
        <v>#N/A</v>
      </c>
      <c r="R14" s="117"/>
      <c r="S14" s="117"/>
      <c r="T14" s="117"/>
      <c r="U14" s="117"/>
      <c r="V14" s="117"/>
      <c r="W14" s="117"/>
      <c r="X14" s="117"/>
      <c r="Y14" s="117"/>
      <c r="Z14" s="125"/>
      <c r="AA14" s="125"/>
      <c r="AB14" s="125"/>
      <c r="AC14" s="117"/>
      <c r="AD14" s="117"/>
      <c r="AE14" s="117"/>
      <c r="AF14" s="93" t="str">
        <f>IFERROR(VLOOKUP($B14,MY!$A:$AJ, 23,FALSE), "")</f>
        <v/>
      </c>
      <c r="AG14" s="100" t="str">
        <f t="shared" si="0"/>
        <v>n.a.</v>
      </c>
      <c r="AH14" s="100" t="str">
        <f t="shared" si="1"/>
        <v>n.a.</v>
      </c>
      <c r="AI14" s="119" t="str">
        <f t="shared" si="2"/>
        <v>n.a.</v>
      </c>
      <c r="AJ14" s="102" t="str">
        <f t="shared" si="3"/>
        <v>n.a.</v>
      </c>
      <c r="AK14" s="147" t="str">
        <f t="shared" si="11"/>
        <v>n.a.</v>
      </c>
      <c r="AL14" s="103" t="str">
        <f>IFERROR(VLOOKUP($B14,MY!$A:$AJ, 27,FALSE), "")</f>
        <v/>
      </c>
      <c r="AM14" s="100" t="str">
        <f t="shared" si="4"/>
        <v>n.a.</v>
      </c>
      <c r="AN14" s="104" t="str">
        <f t="shared" si="5"/>
        <v>n.a.</v>
      </c>
      <c r="AO14" s="100" t="str">
        <f t="shared" si="12"/>
        <v>n.a.</v>
      </c>
      <c r="AP14" s="101" t="str">
        <f t="shared" si="6"/>
        <v>n.a.</v>
      </c>
      <c r="AQ14" s="118" t="str">
        <f t="shared" si="13"/>
        <v>n.a.</v>
      </c>
      <c r="AR14" s="105" t="e">
        <f>VLOOKUP(B14,'Daily Inventory Value'!B:F,2,FALSE)</f>
        <v>#N/A</v>
      </c>
      <c r="AS14" s="105" t="e">
        <f>VLOOKUP(B14,'Daily Inventory Value'!B:F,3,FALSE)</f>
        <v>#N/A</v>
      </c>
      <c r="AT14" s="105" t="e">
        <f>VLOOKUP(B14,'Daily Inventory Value'!B:F,4,FALSE)</f>
        <v>#N/A</v>
      </c>
      <c r="AU14" s="92" t="e">
        <f>VLOOKUP(B14,'Daily Inventory Value'!B:F,5,FALSE)</f>
        <v>#N/A</v>
      </c>
      <c r="AV14" s="106" t="str">
        <f>IFERROR(VLOOKUP($B14,MY!$A:$AJ, 32,FALSE), "")</f>
        <v/>
      </c>
      <c r="AW14" s="100" t="str">
        <f t="shared" si="7"/>
        <v>n.a.</v>
      </c>
      <c r="AX14" s="100" t="str">
        <f t="shared" si="8"/>
        <v>n.a.</v>
      </c>
      <c r="AY14" s="87" t="str">
        <f t="shared" si="9"/>
        <v>n.a.</v>
      </c>
      <c r="AZ14" s="101" t="str">
        <f t="shared" si="10"/>
        <v>n.a.</v>
      </c>
      <c r="BA14" s="118" t="str">
        <f t="shared" si="14"/>
        <v>n.a.</v>
      </c>
      <c r="BB14" s="105" t="e">
        <f>VLOOKUP(B14,'Daily Accounts Payable'!B:F,2,FALSE)</f>
        <v>#N/A</v>
      </c>
      <c r="BC14" s="105" t="e">
        <f>VLOOKUP(B14,'Daily Accounts Payable'!B:F,3,FALSE)</f>
        <v>#N/A</v>
      </c>
      <c r="BD14" s="105" t="e">
        <f>VLOOKUP(B14,'Daily Accounts Payable'!B:F,4,FALSE)</f>
        <v>#N/A</v>
      </c>
      <c r="BE14" s="105" t="e">
        <f>VLOOKUP(B14,'Daily Accounts Payable'!B:F,5,FALSE)</f>
        <v>#N/A</v>
      </c>
    </row>
    <row r="15" spans="1:59" s="141" customFormat="1" x14ac:dyDescent="0.35">
      <c r="A15" s="98"/>
      <c r="B15" s="109"/>
      <c r="C15" s="112"/>
      <c r="D15" s="112"/>
      <c r="E15" s="113"/>
      <c r="F15" s="107"/>
      <c r="G15" s="107"/>
      <c r="H15" s="107"/>
      <c r="I15" s="107"/>
      <c r="J15" s="105" t="e">
        <f>VLOOKUP($B15,'Daily COGS'!$B:$F,2,FALSE)</f>
        <v>#N/A</v>
      </c>
      <c r="K15" s="105" t="e">
        <f>VLOOKUP($B15,'Daily COGS'!$B:$F,3,FALSE)</f>
        <v>#N/A</v>
      </c>
      <c r="L15" s="105" t="e">
        <f>VLOOKUP($B15,'Daily COGS'!$B:$F,4,FALSE)</f>
        <v>#N/A</v>
      </c>
      <c r="M15" s="105" t="e">
        <f>VLOOKUP($B15,'Daily COGS'!$B:$F,5,FALSE)</f>
        <v>#N/A</v>
      </c>
      <c r="N15" s="105" t="e">
        <f>VLOOKUP($B15,'Daily Inbounds'!$B:$F,2,FALSE)</f>
        <v>#N/A</v>
      </c>
      <c r="O15" s="105" t="e">
        <f>VLOOKUP($B15,'Daily Inbounds'!$B:$F,3,FALSE)</f>
        <v>#N/A</v>
      </c>
      <c r="P15" s="105" t="e">
        <f>VLOOKUP($B15,'Daily Inbounds'!$B:$F,4,FALSE)</f>
        <v>#N/A</v>
      </c>
      <c r="Q15" s="105" t="e">
        <f>VLOOKUP($B15,'Daily Inbounds'!$B:$F,5,FALSE)</f>
        <v>#N/A</v>
      </c>
      <c r="R15" s="139"/>
      <c r="S15" s="139"/>
      <c r="T15" s="139"/>
      <c r="U15" s="139"/>
      <c r="V15" s="139"/>
      <c r="W15" s="139"/>
      <c r="X15" s="139"/>
      <c r="Y15" s="139"/>
      <c r="Z15" s="140"/>
      <c r="AA15" s="140"/>
      <c r="AB15" s="140"/>
      <c r="AC15" s="139"/>
      <c r="AD15" s="139"/>
      <c r="AE15" s="139"/>
      <c r="AF15" s="99" t="str">
        <f>IFERROR(VLOOKUP($B15,MY!$A:$AJ, 23,FALSE), "")</f>
        <v/>
      </c>
      <c r="AG15" s="100" t="str">
        <f t="shared" si="0"/>
        <v>n.a.</v>
      </c>
      <c r="AH15" s="100" t="str">
        <f t="shared" si="1"/>
        <v>n.a.</v>
      </c>
      <c r="AI15" s="119" t="str">
        <f t="shared" si="2"/>
        <v>n.a.</v>
      </c>
      <c r="AJ15" s="102" t="str">
        <f t="shared" si="3"/>
        <v>n.a.</v>
      </c>
      <c r="AK15" s="148" t="str">
        <f t="shared" si="11"/>
        <v>n.a.</v>
      </c>
      <c r="AL15" s="103" t="str">
        <f>IFERROR(VLOOKUP($B15,MY!$A:$AJ, 27,FALSE), "")</f>
        <v/>
      </c>
      <c r="AM15" s="100" t="str">
        <f t="shared" si="4"/>
        <v>n.a.</v>
      </c>
      <c r="AN15" s="104" t="str">
        <f t="shared" si="5"/>
        <v>n.a.</v>
      </c>
      <c r="AO15" s="100" t="str">
        <f t="shared" si="12"/>
        <v>n.a.</v>
      </c>
      <c r="AP15" s="101" t="str">
        <f t="shared" si="6"/>
        <v>n.a.</v>
      </c>
      <c r="AQ15" s="119" t="str">
        <f t="shared" si="13"/>
        <v>n.a.</v>
      </c>
      <c r="AR15" s="105" t="e">
        <f>VLOOKUP(B15,'Daily Inventory Value'!B:F,2,FALSE)</f>
        <v>#N/A</v>
      </c>
      <c r="AS15" s="105" t="e">
        <f>VLOOKUP(B15,'Daily Inventory Value'!B:F,3,FALSE)</f>
        <v>#N/A</v>
      </c>
      <c r="AT15" s="105" t="e">
        <f>VLOOKUP(B15,'Daily Inventory Value'!B:F,4,FALSE)</f>
        <v>#N/A</v>
      </c>
      <c r="AU15" s="105" t="e">
        <f>VLOOKUP(B15,'Daily Inventory Value'!B:F,5,FALSE)</f>
        <v>#N/A</v>
      </c>
      <c r="AV15" s="106" t="str">
        <f>IFERROR(VLOOKUP($B15,MY!$A:$AJ, 32,FALSE), "")</f>
        <v/>
      </c>
      <c r="AW15" s="100" t="str">
        <f t="shared" si="7"/>
        <v>n.a.</v>
      </c>
      <c r="AX15" s="100" t="str">
        <f t="shared" si="8"/>
        <v>n.a.</v>
      </c>
      <c r="AY15" s="87" t="str">
        <f t="shared" si="9"/>
        <v>n.a.</v>
      </c>
      <c r="AZ15" s="101" t="str">
        <f t="shared" si="10"/>
        <v>n.a.</v>
      </c>
      <c r="BA15" s="119" t="str">
        <f t="shared" si="14"/>
        <v>n.a.</v>
      </c>
      <c r="BB15" s="105" t="e">
        <f>VLOOKUP(B15,'Daily Accounts Payable'!B:F,2,FALSE)</f>
        <v>#N/A</v>
      </c>
      <c r="BC15" s="105" t="e">
        <f>VLOOKUP(B15,'Daily Accounts Payable'!B:F,3,FALSE)</f>
        <v>#N/A</v>
      </c>
      <c r="BD15" s="105" t="e">
        <f>VLOOKUP(B15,'Daily Accounts Payable'!B:F,4,FALSE)</f>
        <v>#N/A</v>
      </c>
      <c r="BE15" s="105" t="e">
        <f>VLOOKUP(B15,'Daily Accounts Payable'!B:F,5,FALSE)</f>
        <v>#N/A</v>
      </c>
    </row>
    <row r="16" spans="1:59" s="4" customFormat="1" ht="15" outlineLevel="1" thickBot="1" x14ac:dyDescent="0.4">
      <c r="A16" s="131" t="s">
        <v>13</v>
      </c>
      <c r="B16" s="131"/>
      <c r="C16" s="132">
        <f>SUM(C4:C15)</f>
        <v>0</v>
      </c>
      <c r="D16" s="132">
        <f>SUM(D4:D15)</f>
        <v>0</v>
      </c>
      <c r="E16" s="133">
        <f>SUM(E4:E15)</f>
        <v>0</v>
      </c>
      <c r="F16" s="132"/>
      <c r="G16" s="132"/>
      <c r="H16" s="132"/>
      <c r="I16" s="131"/>
      <c r="J16" s="133" t="e">
        <f t="shared" ref="J16:Q16" si="15">SUM(J4:J15)</f>
        <v>#N/A</v>
      </c>
      <c r="K16" s="133" t="e">
        <f t="shared" si="15"/>
        <v>#N/A</v>
      </c>
      <c r="L16" s="133" t="e">
        <f t="shared" si="15"/>
        <v>#N/A</v>
      </c>
      <c r="M16" s="133" t="e">
        <f t="shared" si="15"/>
        <v>#N/A</v>
      </c>
      <c r="N16" s="133" t="e">
        <f t="shared" si="15"/>
        <v>#N/A</v>
      </c>
      <c r="O16" s="133" t="e">
        <f t="shared" si="15"/>
        <v>#N/A</v>
      </c>
      <c r="P16" s="133" t="e">
        <f t="shared" si="15"/>
        <v>#N/A</v>
      </c>
      <c r="Q16" s="133" t="e">
        <f t="shared" si="15"/>
        <v>#N/A</v>
      </c>
      <c r="R16" s="133"/>
      <c r="S16" s="133"/>
      <c r="T16" s="133"/>
      <c r="U16" s="133"/>
      <c r="V16" s="133"/>
      <c r="W16" s="133"/>
      <c r="X16" s="133"/>
      <c r="Y16" s="133"/>
      <c r="Z16" s="134"/>
      <c r="AA16" s="135"/>
      <c r="AB16" s="135"/>
      <c r="AC16" s="133"/>
      <c r="AD16" s="133"/>
      <c r="AE16" s="133"/>
      <c r="AF16" s="132"/>
      <c r="AG16" s="132" t="str">
        <f t="shared" si="0"/>
        <v>n.a.</v>
      </c>
      <c r="AH16" s="132" t="str">
        <f t="shared" si="1"/>
        <v>n.a.</v>
      </c>
      <c r="AI16" s="132" t="str">
        <f>IFERROR(IF(AO16="n.a.", -AY16, IF(AY16="n.a.", AO16, AO16-AY16)),"n.a.")</f>
        <v>n.a.</v>
      </c>
      <c r="AJ16" s="132"/>
      <c r="AK16" s="168" t="str">
        <f t="shared" si="11"/>
        <v>n.a.</v>
      </c>
      <c r="AL16" s="136"/>
      <c r="AM16" s="137" t="str">
        <f t="shared" si="4"/>
        <v>n.a.</v>
      </c>
      <c r="AN16" s="137" t="str">
        <f t="shared" si="5"/>
        <v>n.a.</v>
      </c>
      <c r="AO16" s="137" t="str">
        <f t="shared" si="12"/>
        <v>n.a.</v>
      </c>
      <c r="AP16" s="132"/>
      <c r="AQ16" s="153" t="str">
        <f t="shared" si="13"/>
        <v>n.a.</v>
      </c>
      <c r="AR16" s="133" t="e">
        <f>SUM(AR4:AR15)</f>
        <v>#N/A</v>
      </c>
      <c r="AS16" s="133" t="e">
        <f>SUM(AS4:AS15)</f>
        <v>#N/A</v>
      </c>
      <c r="AT16" s="133" t="e">
        <f>SUM(AT4:AT15)</f>
        <v>#N/A</v>
      </c>
      <c r="AU16" s="133" t="e">
        <f>SUM(AU4:AU15)</f>
        <v>#N/A</v>
      </c>
      <c r="AV16" s="136"/>
      <c r="AW16" s="138" t="str">
        <f t="shared" si="7"/>
        <v>n.a.</v>
      </c>
      <c r="AX16" s="138" t="str">
        <f t="shared" si="8"/>
        <v>n.a.</v>
      </c>
      <c r="AY16" s="137" t="str">
        <f>IFERROR(BD16/L16*30,"n.a.")</f>
        <v>n.a.</v>
      </c>
      <c r="AZ16" s="132"/>
      <c r="BA16" s="132" t="str">
        <f>IFERROR(BE16/M16*30,"n.a.")</f>
        <v>n.a.</v>
      </c>
      <c r="BB16" s="133" t="e">
        <f>SUM(BB4:BB15)</f>
        <v>#N/A</v>
      </c>
      <c r="BC16" s="133" t="e">
        <f>SUM(BC4:BC15)</f>
        <v>#N/A</v>
      </c>
      <c r="BD16" s="133" t="e">
        <f>SUM(BD4:BD15)</f>
        <v>#N/A</v>
      </c>
      <c r="BE16" s="154" t="e">
        <f>SUM(BE4:BE15)</f>
        <v>#N/A</v>
      </c>
    </row>
    <row r="17" spans="1:57" ht="15" thickTop="1" x14ac:dyDescent="0.35">
      <c r="A17" s="10"/>
      <c r="B17" s="10"/>
      <c r="C17" s="17"/>
      <c r="D17" s="17"/>
      <c r="E17" s="15"/>
      <c r="F17" s="10"/>
      <c r="G17" s="10"/>
      <c r="H17" s="10"/>
      <c r="I17" s="10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27"/>
      <c r="AA17" s="129"/>
      <c r="AB17" s="129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88" t="s">
        <v>36</v>
      </c>
      <c r="AP17" s="17"/>
      <c r="AQ17" s="17"/>
      <c r="AR17" s="17"/>
      <c r="AS17" s="17"/>
      <c r="AT17" s="17"/>
      <c r="AU17" s="17"/>
      <c r="AV17" s="17"/>
      <c r="AW17" s="17"/>
      <c r="AX17" s="17"/>
      <c r="AY17" s="89" t="s">
        <v>37</v>
      </c>
      <c r="AZ17" s="17"/>
      <c r="BA17" s="17"/>
      <c r="BB17" s="17"/>
      <c r="BC17" s="17"/>
      <c r="BD17" s="17"/>
      <c r="BE17" s="17"/>
    </row>
    <row r="18" spans="1:57" x14ac:dyDescent="0.35">
      <c r="A18" s="10"/>
      <c r="B18" s="10"/>
      <c r="C18" s="17"/>
      <c r="D18" s="17"/>
      <c r="E18" s="15"/>
      <c r="F18" s="10"/>
      <c r="G18" s="10"/>
      <c r="H18" s="10"/>
      <c r="I18" s="1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27"/>
      <c r="AA18" s="129"/>
      <c r="AB18" s="129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56"/>
      <c r="AZ18" s="17"/>
      <c r="BA18" s="17"/>
      <c r="BB18" s="17"/>
      <c r="BC18" s="17"/>
      <c r="BD18" s="17"/>
      <c r="BE18" s="17"/>
    </row>
    <row r="19" spans="1:57" x14ac:dyDescent="0.35">
      <c r="A19" s="10"/>
      <c r="B19" s="10"/>
      <c r="C19" s="17"/>
      <c r="D19" s="17"/>
      <c r="E19" s="15"/>
      <c r="F19" s="10"/>
      <c r="G19" s="10"/>
      <c r="H19" s="10"/>
      <c r="I19" s="10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27"/>
      <c r="AA19" s="129"/>
      <c r="AB19" s="129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56"/>
      <c r="AZ19" s="17"/>
      <c r="BA19" s="17"/>
      <c r="BB19" s="17"/>
      <c r="BC19" s="17"/>
      <c r="BD19" s="17"/>
      <c r="BE19" s="17"/>
    </row>
    <row r="20" spans="1:57" x14ac:dyDescent="0.35">
      <c r="A20" s="10"/>
      <c r="B20" s="10"/>
      <c r="C20" s="17"/>
      <c r="D20" s="17"/>
      <c r="E20" s="15"/>
      <c r="F20" s="10"/>
      <c r="G20" s="10"/>
      <c r="H20" s="10"/>
      <c r="I20" s="10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27"/>
      <c r="AA20" s="129"/>
      <c r="AB20" s="129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56"/>
      <c r="AZ20" s="17"/>
      <c r="BA20" s="17"/>
      <c r="BB20" s="17"/>
      <c r="BC20" s="17"/>
      <c r="BD20" s="17"/>
      <c r="BE20" s="17"/>
    </row>
    <row r="21" spans="1:57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27"/>
      <c r="AA21" s="129"/>
      <c r="AB21" s="129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56"/>
      <c r="AZ21" s="17"/>
      <c r="BA21" s="17"/>
      <c r="BB21" s="17"/>
      <c r="BC21" s="17"/>
      <c r="BD21" s="17"/>
      <c r="BE21" s="17"/>
    </row>
    <row r="22" spans="1:57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27"/>
      <c r="AA22" s="129"/>
      <c r="AB22" s="129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56"/>
      <c r="AZ22" s="17"/>
      <c r="BA22" s="17"/>
      <c r="BB22" s="17"/>
      <c r="BC22" s="17"/>
      <c r="BD22" s="17"/>
      <c r="BE22" s="17"/>
    </row>
    <row r="23" spans="1:57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27"/>
      <c r="AA23" s="129"/>
      <c r="AB23" s="129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56"/>
      <c r="AZ23" s="17"/>
      <c r="BA23" s="17"/>
      <c r="BB23" s="17"/>
      <c r="BC23" s="17"/>
      <c r="BD23" s="17"/>
      <c r="BE23" s="17"/>
    </row>
    <row r="24" spans="1:57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27"/>
      <c r="AA24" s="129"/>
      <c r="AB24" s="129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56"/>
      <c r="AZ24" s="17"/>
      <c r="BA24" s="17"/>
      <c r="BB24" s="17"/>
      <c r="BC24" s="17"/>
      <c r="BD24" s="17"/>
      <c r="BE24" s="17"/>
    </row>
    <row r="25" spans="1:57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27"/>
      <c r="AA25" s="129"/>
      <c r="AB25" s="129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56"/>
      <c r="AZ25" s="17"/>
      <c r="BA25" s="17"/>
      <c r="BB25" s="17"/>
      <c r="BC25" s="17"/>
      <c r="BD25" s="17"/>
      <c r="BE25" s="17"/>
    </row>
    <row r="26" spans="1:57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27"/>
      <c r="AA26" s="129"/>
      <c r="AB26" s="129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56"/>
      <c r="AZ26" s="17"/>
      <c r="BA26" s="17"/>
      <c r="BB26" s="17"/>
      <c r="BC26" s="17"/>
      <c r="BD26" s="17"/>
      <c r="BE26" s="17"/>
    </row>
    <row r="27" spans="1:57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27"/>
      <c r="AA27" s="129"/>
      <c r="AB27" s="129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56"/>
      <c r="AZ27" s="17"/>
      <c r="BA27" s="17"/>
      <c r="BB27" s="17"/>
      <c r="BC27" s="17"/>
      <c r="BD27" s="17"/>
      <c r="BE27" s="17"/>
    </row>
    <row r="28" spans="1:57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27"/>
      <c r="AA28" s="129"/>
      <c r="AB28" s="129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56"/>
      <c r="AZ28" s="17"/>
      <c r="BA28" s="17"/>
      <c r="BB28" s="17"/>
      <c r="BC28" s="17"/>
      <c r="BD28" s="17"/>
      <c r="BE28" s="17"/>
    </row>
    <row r="29" spans="1:57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27"/>
      <c r="AA29" s="129"/>
      <c r="AB29" s="129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56"/>
      <c r="AZ29" s="17"/>
      <c r="BA29" s="17"/>
      <c r="BB29" s="17"/>
      <c r="BC29" s="17"/>
      <c r="BD29" s="17"/>
      <c r="BE29" s="17"/>
    </row>
    <row r="30" spans="1:57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27"/>
      <c r="AA30" s="129"/>
      <c r="AB30" s="129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56"/>
      <c r="AZ30" s="17"/>
      <c r="BA30" s="17"/>
      <c r="BB30" s="17"/>
      <c r="BC30" s="17"/>
      <c r="BD30" s="17"/>
      <c r="BE30" s="17"/>
    </row>
    <row r="31" spans="1:57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27"/>
      <c r="AA31" s="129"/>
      <c r="AB31" s="129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56"/>
      <c r="AZ31" s="17"/>
      <c r="BA31" s="17"/>
      <c r="BB31" s="17"/>
      <c r="BC31" s="17"/>
      <c r="BD31" s="17"/>
      <c r="BE31" s="17"/>
    </row>
    <row r="32" spans="1:57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27"/>
      <c r="AA32" s="129"/>
      <c r="AB32" s="129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56"/>
      <c r="AZ32" s="17"/>
      <c r="BA32" s="17"/>
      <c r="BB32" s="17"/>
      <c r="BC32" s="17"/>
      <c r="BD32" s="17"/>
      <c r="BE32" s="17"/>
    </row>
    <row r="33" spans="1:57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27"/>
      <c r="AA33" s="129"/>
      <c r="AB33" s="129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56"/>
      <c r="AZ33" s="17"/>
      <c r="BA33" s="17"/>
      <c r="BB33" s="17"/>
      <c r="BC33" s="17"/>
      <c r="BD33" s="17"/>
      <c r="BE33" s="17"/>
    </row>
    <row r="34" spans="1:57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27"/>
      <c r="AA34" s="129"/>
      <c r="AB34" s="129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56"/>
      <c r="AZ34" s="17"/>
      <c r="BA34" s="17"/>
      <c r="BB34" s="17"/>
      <c r="BC34" s="17"/>
      <c r="BD34" s="17"/>
      <c r="BE34" s="17"/>
    </row>
    <row r="35" spans="1:57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27"/>
      <c r="AA35" s="129"/>
      <c r="AB35" s="129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56"/>
      <c r="AZ35" s="17"/>
      <c r="BA35" s="17"/>
      <c r="BB35" s="17"/>
      <c r="BC35" s="17"/>
      <c r="BD35" s="17"/>
      <c r="BE35" s="17"/>
    </row>
    <row r="36" spans="1:57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27"/>
      <c r="AA36" s="129"/>
      <c r="AB36" s="129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56"/>
      <c r="AZ36" s="17"/>
      <c r="BA36" s="17"/>
      <c r="BB36" s="17"/>
      <c r="BC36" s="17"/>
      <c r="BD36" s="17"/>
      <c r="BE36" s="17"/>
    </row>
    <row r="37" spans="1:57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27"/>
      <c r="AA37" s="129"/>
      <c r="AB37" s="129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56"/>
      <c r="AZ37" s="17"/>
      <c r="BA37" s="17"/>
      <c r="BB37" s="17"/>
      <c r="BC37" s="17"/>
      <c r="BD37" s="17"/>
      <c r="BE37" s="17"/>
    </row>
    <row r="38" spans="1:57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27"/>
      <c r="AA38" s="129"/>
      <c r="AB38" s="129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56"/>
      <c r="AZ38" s="17"/>
      <c r="BA38" s="17"/>
      <c r="BB38" s="17"/>
      <c r="BC38" s="17"/>
      <c r="BD38" s="17"/>
      <c r="BE38" s="17"/>
    </row>
    <row r="39" spans="1:57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27"/>
      <c r="AA39" s="129"/>
      <c r="AB39" s="129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56"/>
      <c r="AZ39" s="17"/>
      <c r="BA39" s="17"/>
      <c r="BB39" s="17"/>
      <c r="BC39" s="17"/>
      <c r="BD39" s="17"/>
      <c r="BE39" s="17"/>
    </row>
    <row r="40" spans="1:57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27"/>
      <c r="AA40" s="129"/>
      <c r="AB40" s="129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56"/>
      <c r="AZ40" s="17"/>
      <c r="BA40" s="17"/>
      <c r="BB40" s="17"/>
      <c r="BC40" s="17"/>
      <c r="BD40" s="17"/>
      <c r="BE40" s="17"/>
    </row>
    <row r="41" spans="1:57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27"/>
      <c r="AA41" s="129"/>
      <c r="AB41" s="129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56"/>
      <c r="AZ41" s="17"/>
      <c r="BA41" s="17"/>
      <c r="BB41" s="17"/>
      <c r="BC41" s="17"/>
      <c r="BD41" s="17"/>
      <c r="BE41" s="17"/>
    </row>
    <row r="42" spans="1:57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27"/>
      <c r="AA42" s="129"/>
      <c r="AB42" s="129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56"/>
      <c r="AZ42" s="17"/>
      <c r="BA42" s="17"/>
      <c r="BB42" s="17"/>
      <c r="BC42" s="17"/>
      <c r="BD42" s="17"/>
      <c r="BE42" s="17"/>
    </row>
    <row r="43" spans="1:57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27"/>
      <c r="AA43" s="129"/>
      <c r="AB43" s="129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56"/>
      <c r="AZ43" s="17"/>
      <c r="BA43" s="17"/>
      <c r="BB43" s="17"/>
      <c r="BC43" s="17"/>
      <c r="BD43" s="17"/>
      <c r="BE43" s="17"/>
    </row>
    <row r="44" spans="1:57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27"/>
      <c r="AA44" s="129"/>
      <c r="AB44" s="129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56"/>
      <c r="AZ44" s="17"/>
      <c r="BA44" s="17"/>
      <c r="BB44" s="17"/>
      <c r="BC44" s="17"/>
      <c r="BD44" s="17"/>
      <c r="BE44" s="17"/>
    </row>
    <row r="45" spans="1:57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27"/>
      <c r="AA45" s="129"/>
      <c r="AB45" s="129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56"/>
      <c r="AZ45" s="17"/>
      <c r="BA45" s="17"/>
      <c r="BB45" s="17"/>
      <c r="BC45" s="17"/>
      <c r="BD45" s="17"/>
      <c r="BE45" s="17"/>
    </row>
    <row r="46" spans="1:57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27"/>
      <c r="AA46" s="129"/>
      <c r="AB46" s="129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56"/>
      <c r="AZ46" s="17"/>
      <c r="BA46" s="17"/>
      <c r="BB46" s="17"/>
      <c r="BC46" s="17"/>
      <c r="BD46" s="17"/>
      <c r="BE46" s="17"/>
    </row>
    <row r="47" spans="1:57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27"/>
      <c r="AA47" s="129"/>
      <c r="AB47" s="129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56"/>
      <c r="AZ47" s="17"/>
      <c r="BA47" s="17"/>
      <c r="BB47" s="17"/>
      <c r="BC47" s="17"/>
      <c r="BD47" s="17"/>
      <c r="BE47" s="17"/>
    </row>
    <row r="48" spans="1:57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27"/>
      <c r="AA48" s="129"/>
      <c r="AB48" s="129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56"/>
      <c r="AZ48" s="17"/>
      <c r="BA48" s="17"/>
      <c r="BB48" s="17"/>
      <c r="BC48" s="17"/>
      <c r="BD48" s="17"/>
      <c r="BE48" s="17"/>
    </row>
    <row r="49" spans="1:57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27"/>
      <c r="AA49" s="129"/>
      <c r="AB49" s="129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56"/>
      <c r="AZ49" s="17"/>
      <c r="BA49" s="17"/>
      <c r="BB49" s="17"/>
      <c r="BC49" s="17"/>
      <c r="BD49" s="17"/>
      <c r="BE49" s="17"/>
    </row>
    <row r="50" spans="1:57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27"/>
      <c r="AA50" s="129"/>
      <c r="AB50" s="129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56"/>
      <c r="AZ50" s="17"/>
      <c r="BA50" s="17"/>
      <c r="BB50" s="17"/>
      <c r="BC50" s="17"/>
      <c r="BD50" s="17"/>
      <c r="BE50" s="17"/>
    </row>
    <row r="51" spans="1:57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27"/>
      <c r="AA51" s="129"/>
      <c r="AB51" s="129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56"/>
      <c r="AZ51" s="17"/>
      <c r="BA51" s="17"/>
      <c r="BB51" s="17"/>
      <c r="BC51" s="17"/>
      <c r="BD51" s="17"/>
      <c r="BE51" s="17"/>
    </row>
    <row r="52" spans="1:57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27"/>
      <c r="AA52" s="129"/>
      <c r="AB52" s="129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56"/>
      <c r="AZ52" s="17"/>
      <c r="BA52" s="17"/>
      <c r="BB52" s="17"/>
      <c r="BC52" s="17"/>
      <c r="BD52" s="17"/>
      <c r="BE52" s="17"/>
    </row>
    <row r="53" spans="1:57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27"/>
      <c r="AA53" s="129"/>
      <c r="AB53" s="129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56"/>
      <c r="AZ53" s="17"/>
      <c r="BA53" s="17"/>
      <c r="BB53" s="17"/>
      <c r="BC53" s="17"/>
      <c r="BD53" s="17"/>
      <c r="BE53" s="17"/>
    </row>
    <row r="54" spans="1:57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27"/>
      <c r="AA54" s="129"/>
      <c r="AB54" s="129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56"/>
      <c r="AZ54" s="17"/>
      <c r="BA54" s="17"/>
      <c r="BB54" s="17"/>
      <c r="BC54" s="17"/>
      <c r="BD54" s="17"/>
      <c r="BE54" s="17"/>
    </row>
    <row r="55" spans="1:57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27"/>
      <c r="AA55" s="129"/>
      <c r="AB55" s="129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56"/>
      <c r="AZ55" s="17"/>
      <c r="BA55" s="17"/>
      <c r="BB55" s="17"/>
      <c r="BC55" s="17"/>
      <c r="BD55" s="17"/>
      <c r="BE55" s="17"/>
    </row>
    <row r="56" spans="1:57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27"/>
      <c r="AA56" s="129"/>
      <c r="AB56" s="129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56"/>
      <c r="AZ56" s="17"/>
      <c r="BA56" s="17"/>
      <c r="BB56" s="17"/>
      <c r="BC56" s="17"/>
      <c r="BD56" s="17"/>
      <c r="BE56" s="17"/>
    </row>
    <row r="57" spans="1:57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27"/>
      <c r="AA57" s="129"/>
      <c r="AB57" s="129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56"/>
      <c r="AZ57" s="17"/>
      <c r="BA57" s="17"/>
      <c r="BB57" s="17"/>
      <c r="BC57" s="17"/>
      <c r="BD57" s="17"/>
      <c r="BE57" s="17"/>
    </row>
    <row r="58" spans="1:57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27"/>
      <c r="AA58" s="129"/>
      <c r="AB58" s="129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56"/>
      <c r="AZ58" s="17"/>
      <c r="BA58" s="17"/>
      <c r="BB58" s="17"/>
      <c r="BC58" s="17"/>
      <c r="BD58" s="17"/>
      <c r="BE58" s="17"/>
    </row>
    <row r="59" spans="1:57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27"/>
      <c r="AA59" s="129"/>
      <c r="AB59" s="129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56"/>
      <c r="AZ59" s="17"/>
      <c r="BA59" s="17"/>
      <c r="BB59" s="17"/>
      <c r="BC59" s="17"/>
      <c r="BD59" s="17"/>
      <c r="BE59" s="17"/>
    </row>
    <row r="60" spans="1:57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27"/>
      <c r="AA60" s="129"/>
      <c r="AB60" s="129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56"/>
      <c r="AZ60" s="17"/>
      <c r="BA60" s="17"/>
      <c r="BB60" s="17"/>
      <c r="BC60" s="17"/>
      <c r="BD60" s="17"/>
      <c r="BE60" s="17"/>
    </row>
    <row r="61" spans="1:57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27"/>
      <c r="AA61" s="129"/>
      <c r="AB61" s="129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56"/>
      <c r="AZ61" s="17"/>
      <c r="BA61" s="17"/>
      <c r="BB61" s="17"/>
      <c r="BC61" s="17"/>
      <c r="BD61" s="17"/>
      <c r="BE61" s="17"/>
    </row>
    <row r="62" spans="1:57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27"/>
      <c r="AA62" s="129"/>
      <c r="AB62" s="129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56"/>
      <c r="AZ62" s="17"/>
      <c r="BA62" s="17"/>
      <c r="BB62" s="17"/>
      <c r="BC62" s="17"/>
      <c r="BD62" s="17"/>
      <c r="BE62" s="17"/>
    </row>
    <row r="63" spans="1:57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27"/>
      <c r="AA63" s="129"/>
      <c r="AB63" s="129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56"/>
      <c r="AZ63" s="17"/>
      <c r="BA63" s="17"/>
      <c r="BB63" s="17"/>
      <c r="BC63" s="17"/>
      <c r="BD63" s="17"/>
      <c r="BE63" s="17"/>
    </row>
    <row r="64" spans="1:57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27"/>
      <c r="AA64" s="129"/>
      <c r="AB64" s="129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56"/>
      <c r="AZ64" s="17"/>
      <c r="BA64" s="17"/>
      <c r="BB64" s="17"/>
      <c r="BC64" s="17"/>
      <c r="BD64" s="17"/>
      <c r="BE64" s="17"/>
    </row>
    <row r="65" spans="1:57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27"/>
      <c r="AA65" s="129"/>
      <c r="AB65" s="129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56"/>
      <c r="AZ65" s="17"/>
      <c r="BA65" s="17"/>
      <c r="BB65" s="17"/>
      <c r="BC65" s="17"/>
      <c r="BD65" s="17"/>
      <c r="BE65" s="17"/>
    </row>
    <row r="66" spans="1:57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27"/>
      <c r="AA66" s="129"/>
      <c r="AB66" s="129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56"/>
      <c r="AZ66" s="17"/>
      <c r="BA66" s="17"/>
      <c r="BB66" s="17"/>
      <c r="BC66" s="17"/>
      <c r="BD66" s="17"/>
      <c r="BE66" s="17"/>
    </row>
    <row r="67" spans="1:57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27"/>
      <c r="AA67" s="129"/>
      <c r="AB67" s="129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56"/>
      <c r="AZ67" s="17"/>
      <c r="BA67" s="17"/>
      <c r="BB67" s="17"/>
      <c r="BC67" s="17"/>
      <c r="BD67" s="17"/>
      <c r="BE67" s="17"/>
    </row>
    <row r="68" spans="1:57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27"/>
      <c r="AA68" s="129"/>
      <c r="AB68" s="129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56"/>
      <c r="AZ68" s="17"/>
      <c r="BA68" s="17"/>
      <c r="BB68" s="17"/>
      <c r="BC68" s="17"/>
      <c r="BD68" s="17"/>
      <c r="BE68" s="17"/>
    </row>
    <row r="69" spans="1:57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27"/>
      <c r="AA69" s="129"/>
      <c r="AB69" s="129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56"/>
      <c r="AZ69" s="17"/>
      <c r="BA69" s="17"/>
      <c r="BB69" s="17"/>
      <c r="BC69" s="17"/>
      <c r="BD69" s="17"/>
      <c r="BE69" s="17"/>
    </row>
  </sheetData>
  <autoFilter ref="A3:BD3" xr:uid="{67E1BDB7-2277-490D-9106-C9CFE26B9B97}">
    <sortState xmlns:xlrd2="http://schemas.microsoft.com/office/spreadsheetml/2017/richdata2" ref="A4:BD17">
      <sortCondition ref="AJ3"/>
    </sortState>
  </autoFilter>
  <conditionalFormatting sqref="AP4:AP1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{5C3E4E71-4EE2-42D0-8532-7B0B31533E2C}</x14:id>
        </ext>
      </extLst>
    </cfRule>
  </conditionalFormatting>
  <conditionalFormatting sqref="AJ4:AJ15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{C34E7DAB-652C-4B36-B114-7F814644B994}</x14:id>
        </ext>
      </extLst>
    </cfRule>
  </conditionalFormatting>
  <conditionalFormatting sqref="AZ4:AZ15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{EADD7F18-A659-409D-9FBE-C50F1D2E389A}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E4E71-4EE2-42D0-8532-7B0B31533E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AP4:AP15</xm:sqref>
        </x14:conditionalFormatting>
        <x14:conditionalFormatting xmlns:xm="http://schemas.microsoft.com/office/excel/2006/main">
          <x14:cfRule type="dataBar" id="{C34E7DAB-652C-4B36-B114-7F814644B9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AJ4:AJ15</xm:sqref>
        </x14:conditionalFormatting>
        <x14:conditionalFormatting xmlns:xm="http://schemas.microsoft.com/office/excel/2006/main">
          <x14:cfRule type="dataBar" id="{EADD7F18-A659-409D-9FBE-C50F1D2E38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AZ4:AZ15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BBD1-11D3-4663-BB9C-00D5AC028A84}">
  <dimension ref="A1:AK36"/>
  <sheetViews>
    <sheetView showGridLines="0" zoomScale="80" zoomScaleNormal="80" workbookViewId="0">
      <pane xSplit="3" ySplit="2" topLeftCell="O3" activePane="bottomRight" state="frozen"/>
      <selection pane="topRight"/>
      <selection pane="bottomLeft"/>
      <selection pane="bottomRight" activeCell="A3" sqref="A3"/>
    </sheetView>
  </sheetViews>
  <sheetFormatPr defaultColWidth="9.1796875" defaultRowHeight="14.5" outlineLevelCol="1" x14ac:dyDescent="0.35"/>
  <cols>
    <col min="1" max="1" width="48.1796875" style="27" bestFit="1" customWidth="1"/>
    <col min="2" max="2" width="9.81640625" style="27" customWidth="1"/>
    <col min="3" max="3" width="35.26953125" style="27" bestFit="1" customWidth="1"/>
    <col min="4" max="5" width="10.1796875" style="27" customWidth="1" outlineLevel="1"/>
    <col min="6" max="7" width="9.1796875" style="27" customWidth="1" outlineLevel="1"/>
    <col min="8" max="11" width="9.81640625" style="27" customWidth="1" outlineLevel="1"/>
    <col min="12" max="13" width="9.1796875" style="27" customWidth="1" outlineLevel="1"/>
    <col min="14" max="14" width="9.81640625" style="27" customWidth="1" outlineLevel="1"/>
    <col min="15" max="15" width="9.1796875" style="27" customWidth="1" outlineLevel="1"/>
    <col min="16" max="17" width="10.1796875" style="54" customWidth="1"/>
    <col min="18" max="18" width="10.54296875" style="54" customWidth="1"/>
    <col min="19" max="19" width="9.1796875" style="54" customWidth="1"/>
    <col min="20" max="22" width="6.453125" style="54" customWidth="1"/>
    <col min="23" max="23" width="7" style="54" bestFit="1" customWidth="1"/>
    <col min="24" max="26" width="6.453125" style="54" customWidth="1"/>
    <col min="27" max="27" width="7" style="54" bestFit="1" customWidth="1"/>
    <col min="28" max="28" width="29.26953125" style="54" bestFit="1" customWidth="1"/>
    <col min="29" max="31" width="6.453125" style="54" customWidth="1"/>
    <col min="32" max="32" width="7" style="54" bestFit="1" customWidth="1"/>
    <col min="33" max="33" width="53.81640625" style="54" customWidth="1"/>
    <col min="34" max="35" width="9.1796875" style="27" hidden="1" customWidth="1" outlineLevel="1"/>
    <col min="36" max="36" width="41.54296875" style="54" hidden="1" customWidth="1" outlineLevel="1"/>
    <col min="37" max="37" width="9.1796875" style="27" customWidth="1" collapsed="1"/>
    <col min="38" max="38" width="9.1796875" style="27" customWidth="1"/>
    <col min="39" max="16384" width="9.1796875" style="27"/>
  </cols>
  <sheetData>
    <row r="1" spans="1:36" ht="15" customHeight="1" x14ac:dyDescent="0.35">
      <c r="A1" s="24"/>
      <c r="B1" s="25"/>
      <c r="C1" s="26"/>
      <c r="D1" s="163" t="s">
        <v>24</v>
      </c>
      <c r="E1" s="164"/>
      <c r="F1" s="164"/>
      <c r="G1" s="165"/>
      <c r="H1" s="163" t="s">
        <v>25</v>
      </c>
      <c r="I1" s="164"/>
      <c r="J1" s="164"/>
      <c r="K1" s="165"/>
      <c r="L1" s="163" t="s">
        <v>26</v>
      </c>
      <c r="M1" s="164"/>
      <c r="N1" s="164"/>
      <c r="O1" s="165"/>
      <c r="P1" s="163" t="s">
        <v>27</v>
      </c>
      <c r="Q1" s="164"/>
      <c r="R1" s="164"/>
      <c r="S1" s="165"/>
      <c r="T1" s="167" t="s">
        <v>14</v>
      </c>
      <c r="U1" s="164"/>
      <c r="V1" s="164"/>
      <c r="W1" s="164"/>
      <c r="X1" s="163" t="s">
        <v>15</v>
      </c>
      <c r="Y1" s="164"/>
      <c r="Z1" s="164"/>
      <c r="AA1" s="164"/>
      <c r="AB1" s="165"/>
      <c r="AC1" s="163" t="s">
        <v>16</v>
      </c>
      <c r="AD1" s="164"/>
      <c r="AE1" s="164"/>
      <c r="AF1" s="164"/>
      <c r="AG1" s="165"/>
      <c r="AH1" s="166" t="s">
        <v>28</v>
      </c>
      <c r="AI1" s="164"/>
      <c r="AJ1" s="150"/>
    </row>
    <row r="2" spans="1:36" ht="30" customHeight="1" x14ac:dyDescent="0.35">
      <c r="A2" s="28" t="s">
        <v>60</v>
      </c>
      <c r="B2" s="29" t="s">
        <v>17</v>
      </c>
      <c r="C2" s="30" t="s">
        <v>18</v>
      </c>
      <c r="D2" s="149" t="s">
        <v>19</v>
      </c>
      <c r="E2" s="149" t="s">
        <v>20</v>
      </c>
      <c r="F2" s="149" t="s">
        <v>61</v>
      </c>
      <c r="G2" s="150" t="s">
        <v>21</v>
      </c>
      <c r="H2" s="149" t="s">
        <v>19</v>
      </c>
      <c r="I2" s="149" t="s">
        <v>20</v>
      </c>
      <c r="J2" s="149" t="s">
        <v>61</v>
      </c>
      <c r="K2" s="150" t="s">
        <v>21</v>
      </c>
      <c r="L2" s="149" t="s">
        <v>19</v>
      </c>
      <c r="M2" s="149" t="s">
        <v>20</v>
      </c>
      <c r="N2" s="149" t="s">
        <v>61</v>
      </c>
      <c r="O2" s="150" t="s">
        <v>21</v>
      </c>
      <c r="P2" s="149" t="s">
        <v>19</v>
      </c>
      <c r="Q2" s="149" t="s">
        <v>20</v>
      </c>
      <c r="R2" s="149" t="s">
        <v>61</v>
      </c>
      <c r="S2" s="150" t="s">
        <v>29</v>
      </c>
      <c r="T2" s="149" t="s">
        <v>19</v>
      </c>
      <c r="U2" s="149" t="s">
        <v>20</v>
      </c>
      <c r="V2" s="149" t="s">
        <v>61</v>
      </c>
      <c r="W2" s="31" t="s">
        <v>21</v>
      </c>
      <c r="X2" s="149" t="s">
        <v>19</v>
      </c>
      <c r="Y2" s="149" t="s">
        <v>20</v>
      </c>
      <c r="Z2" s="149" t="s">
        <v>61</v>
      </c>
      <c r="AA2" s="32" t="s">
        <v>21</v>
      </c>
      <c r="AB2" s="150" t="s">
        <v>22</v>
      </c>
      <c r="AC2" s="149" t="s">
        <v>19</v>
      </c>
      <c r="AD2" s="149" t="s">
        <v>20</v>
      </c>
      <c r="AE2" s="149" t="s">
        <v>61</v>
      </c>
      <c r="AF2" s="32" t="s">
        <v>21</v>
      </c>
      <c r="AG2" s="150" t="s">
        <v>22</v>
      </c>
      <c r="AH2" s="151" t="s">
        <v>61</v>
      </c>
      <c r="AI2" s="152" t="s">
        <v>30</v>
      </c>
      <c r="AJ2" s="150" t="s">
        <v>22</v>
      </c>
    </row>
    <row r="3" spans="1:36" x14ac:dyDescent="0.35">
      <c r="A3" s="33" t="s">
        <v>62</v>
      </c>
      <c r="B3" s="54">
        <v>30</v>
      </c>
      <c r="C3" s="34" t="s">
        <v>63</v>
      </c>
      <c r="D3" s="35">
        <v>12062.63992209041</v>
      </c>
      <c r="E3" s="55">
        <v>-75379.54921538262</v>
      </c>
      <c r="F3" s="55">
        <v>-223716.29103275211</v>
      </c>
      <c r="G3" s="36">
        <v>0</v>
      </c>
      <c r="H3" s="37">
        <v>287983.38973739091</v>
      </c>
      <c r="I3" s="38">
        <v>267893.79747730872</v>
      </c>
      <c r="J3" s="38">
        <v>474466.52176495729</v>
      </c>
      <c r="K3" s="39">
        <v>329676.54728887399</v>
      </c>
      <c r="L3" s="37">
        <v>275920.7498153004</v>
      </c>
      <c r="M3" s="38">
        <v>343273.34669269132</v>
      </c>
      <c r="N3" s="38">
        <v>698182.81279770948</v>
      </c>
      <c r="O3" s="39">
        <v>329676.54728887399</v>
      </c>
      <c r="P3" s="35">
        <v>275853.46271409898</v>
      </c>
      <c r="Q3" s="55">
        <v>342109.24207057687</v>
      </c>
      <c r="R3" s="55">
        <v>371066.93708194618</v>
      </c>
      <c r="S3" s="36">
        <v>329676.54728887399</v>
      </c>
      <c r="T3" s="55">
        <v>1.3118530182735919</v>
      </c>
      <c r="U3" s="55">
        <v>-6.6101297432793586</v>
      </c>
      <c r="V3" s="55">
        <v>-18.0870028026787</v>
      </c>
      <c r="W3" s="40">
        <v>0</v>
      </c>
      <c r="X3" s="35">
        <v>31.319170718824392</v>
      </c>
      <c r="Y3" s="55">
        <v>23.49195209014924</v>
      </c>
      <c r="Z3" s="55">
        <v>38.359644124815389</v>
      </c>
      <c r="AA3" s="155">
        <v>30</v>
      </c>
      <c r="AB3" s="39" t="s">
        <v>64</v>
      </c>
      <c r="AC3" s="55">
        <v>30.0073177005508</v>
      </c>
      <c r="AD3" s="55">
        <v>30.102081833428599</v>
      </c>
      <c r="AE3" s="55">
        <v>56.446646927494093</v>
      </c>
      <c r="AF3" s="155">
        <v>30</v>
      </c>
      <c r="AG3" s="39" t="s">
        <v>64</v>
      </c>
      <c r="AH3" s="41">
        <v>0</v>
      </c>
      <c r="AI3" s="156">
        <v>0</v>
      </c>
      <c r="AJ3" s="36"/>
    </row>
    <row r="4" spans="1:36" ht="60" customHeight="1" x14ac:dyDescent="0.35">
      <c r="A4" s="33" t="s">
        <v>65</v>
      </c>
      <c r="B4" s="54">
        <v>30</v>
      </c>
      <c r="C4" s="34" t="s">
        <v>66</v>
      </c>
      <c r="D4" s="35">
        <v>31726.73912052848</v>
      </c>
      <c r="E4" s="55">
        <v>-107439.25425178021</v>
      </c>
      <c r="F4" s="55">
        <v>-158744.32123043429</v>
      </c>
      <c r="G4" s="36">
        <v>0</v>
      </c>
      <c r="H4" s="35">
        <v>129467.7462628473</v>
      </c>
      <c r="I4" s="55">
        <v>116586.3800060716</v>
      </c>
      <c r="J4" s="55">
        <v>205249.659235831</v>
      </c>
      <c r="K4" s="36">
        <v>269745.84832639003</v>
      </c>
      <c r="L4" s="35">
        <v>97741.007142318864</v>
      </c>
      <c r="M4" s="55">
        <v>224025.6342578519</v>
      </c>
      <c r="N4" s="55">
        <v>363993.98046626529</v>
      </c>
      <c r="O4" s="36">
        <v>269745.84832639003</v>
      </c>
      <c r="P4" s="35">
        <v>182691.3943334634</v>
      </c>
      <c r="Q4" s="55">
        <v>239031.49720156469</v>
      </c>
      <c r="R4" s="55">
        <v>387514.65344414191</v>
      </c>
      <c r="S4" s="36">
        <v>269745.84832639003</v>
      </c>
      <c r="T4" s="55">
        <v>5.2098905757900482</v>
      </c>
      <c r="U4" s="55">
        <v>-13.48432179561442</v>
      </c>
      <c r="V4" s="55">
        <v>-12.28941820544469</v>
      </c>
      <c r="W4" s="155">
        <v>0</v>
      </c>
      <c r="X4" s="35">
        <v>21.260073043155849</v>
      </c>
      <c r="Y4" s="55">
        <v>14.632345281395221</v>
      </c>
      <c r="Z4" s="55">
        <v>15.88969532467628</v>
      </c>
      <c r="AA4" s="155">
        <v>30</v>
      </c>
      <c r="AB4" s="157" t="s">
        <v>67</v>
      </c>
      <c r="AC4" s="55">
        <v>16.050182467365801</v>
      </c>
      <c r="AD4" s="55">
        <v>28.116667077009641</v>
      </c>
      <c r="AE4" s="55">
        <v>28.179113530120969</v>
      </c>
      <c r="AF4" s="155">
        <v>30</v>
      </c>
      <c r="AG4" s="36" t="s">
        <v>64</v>
      </c>
      <c r="AH4" s="41">
        <v>0</v>
      </c>
      <c r="AI4" s="156">
        <v>0</v>
      </c>
      <c r="AJ4" s="36"/>
    </row>
    <row r="5" spans="1:36" ht="75" customHeight="1" x14ac:dyDescent="0.35">
      <c r="A5" s="33" t="s">
        <v>68</v>
      </c>
      <c r="B5" s="54">
        <v>30</v>
      </c>
      <c r="C5" s="34" t="s">
        <v>69</v>
      </c>
      <c r="D5" s="35">
        <v>74339.27392691889</v>
      </c>
      <c r="E5" s="55">
        <v>41062.813349673277</v>
      </c>
      <c r="F5" s="55">
        <v>-44846.313431501323</v>
      </c>
      <c r="G5" s="36">
        <v>0</v>
      </c>
      <c r="H5" s="35">
        <v>116301.591367749</v>
      </c>
      <c r="I5" s="55">
        <v>89696.878831418013</v>
      </c>
      <c r="J5" s="55">
        <v>200921.29154722279</v>
      </c>
      <c r="K5" s="36">
        <v>139343.38513239881</v>
      </c>
      <c r="L5" s="35">
        <v>41962.317440830047</v>
      </c>
      <c r="M5" s="55">
        <v>48634.065481744721</v>
      </c>
      <c r="N5" s="55">
        <v>245767.60497872409</v>
      </c>
      <c r="O5" s="36">
        <v>139343.38513239881</v>
      </c>
      <c r="P5" s="35">
        <v>67477.978993804762</v>
      </c>
      <c r="Q5" s="55">
        <v>99563.80998433214</v>
      </c>
      <c r="R5" s="55">
        <v>250988.3664190594</v>
      </c>
      <c r="S5" s="36">
        <v>139343.38513239881</v>
      </c>
      <c r="T5" s="55">
        <v>33.05045958789492</v>
      </c>
      <c r="U5" s="55">
        <v>12.372812979777031</v>
      </c>
      <c r="V5" s="55">
        <v>-5.3603655904064027</v>
      </c>
      <c r="W5" s="155">
        <v>0</v>
      </c>
      <c r="X5" s="158">
        <v>51.706464732039507</v>
      </c>
      <c r="Y5" s="159">
        <v>27.026952517847551</v>
      </c>
      <c r="Z5" s="55">
        <v>24.015610095460421</v>
      </c>
      <c r="AA5" s="155">
        <v>30</v>
      </c>
      <c r="AB5" s="157" t="s">
        <v>70</v>
      </c>
      <c r="AC5" s="160">
        <v>18.656005144144579</v>
      </c>
      <c r="AD5" s="160">
        <v>14.65413953807052</v>
      </c>
      <c r="AE5" s="55">
        <v>29.37597568586683</v>
      </c>
      <c r="AF5" s="155">
        <v>30</v>
      </c>
      <c r="AG5" s="157" t="s">
        <v>64</v>
      </c>
      <c r="AH5" s="41">
        <v>0</v>
      </c>
      <c r="AI5" s="156">
        <v>0</v>
      </c>
      <c r="AJ5" s="36"/>
    </row>
    <row r="6" spans="1:36" ht="60" customHeight="1" x14ac:dyDescent="0.35">
      <c r="A6" s="33" t="s">
        <v>71</v>
      </c>
      <c r="B6" s="54">
        <v>30</v>
      </c>
      <c r="C6" s="34" t="s">
        <v>72</v>
      </c>
      <c r="D6" s="35">
        <v>30286.68362262753</v>
      </c>
      <c r="E6" s="55">
        <v>-14998.87454077493</v>
      </c>
      <c r="F6" s="55">
        <v>-106078.9281279913</v>
      </c>
      <c r="G6" s="36">
        <v>0</v>
      </c>
      <c r="H6" s="35">
        <v>94974.132628840656</v>
      </c>
      <c r="I6" s="55">
        <v>65838.916483012246</v>
      </c>
      <c r="J6" s="55">
        <v>127155.1009759794</v>
      </c>
      <c r="K6" s="36">
        <v>135867.26621317511</v>
      </c>
      <c r="L6" s="35">
        <v>64687.449006213123</v>
      </c>
      <c r="M6" s="55">
        <v>80837.791023787169</v>
      </c>
      <c r="N6" s="55">
        <v>233234.02910397071</v>
      </c>
      <c r="O6" s="36">
        <v>135867.26621317511</v>
      </c>
      <c r="P6" s="35">
        <v>63803.138559361083</v>
      </c>
      <c r="Q6" s="55">
        <v>94046.203585394367</v>
      </c>
      <c r="R6" s="55">
        <v>249752.45649477001</v>
      </c>
      <c r="S6" s="36">
        <v>135867.26621317511</v>
      </c>
      <c r="T6" s="55">
        <v>14.24068673100593</v>
      </c>
      <c r="U6" s="55">
        <v>-4.7845231287265797</v>
      </c>
      <c r="V6" s="55">
        <v>-12.742088260126399</v>
      </c>
      <c r="W6" s="155">
        <v>0</v>
      </c>
      <c r="X6" s="158">
        <v>44.656486235616171</v>
      </c>
      <c r="Y6" s="159">
        <v>21.002097045809052</v>
      </c>
      <c r="Z6" s="55">
        <v>15.27373577348283</v>
      </c>
      <c r="AA6" s="155">
        <v>30</v>
      </c>
      <c r="AB6" s="157" t="s">
        <v>73</v>
      </c>
      <c r="AC6" s="160">
        <v>30.415799504610241</v>
      </c>
      <c r="AD6" s="160">
        <v>25.786620174535631</v>
      </c>
      <c r="AE6" s="55">
        <v>28.015824033609231</v>
      </c>
      <c r="AF6" s="155">
        <v>30</v>
      </c>
      <c r="AG6" s="157" t="s">
        <v>64</v>
      </c>
      <c r="AH6" s="41">
        <v>0</v>
      </c>
      <c r="AI6" s="156">
        <v>0</v>
      </c>
      <c r="AJ6" s="36"/>
    </row>
    <row r="7" spans="1:36" x14ac:dyDescent="0.35">
      <c r="A7" s="33" t="s">
        <v>74</v>
      </c>
      <c r="B7" s="54">
        <v>30</v>
      </c>
      <c r="C7" s="34" t="s">
        <v>75</v>
      </c>
      <c r="D7" s="35">
        <v>90380.749658452391</v>
      </c>
      <c r="E7" s="55">
        <v>140423.42246572411</v>
      </c>
      <c r="F7" s="55">
        <v>152969.82472271961</v>
      </c>
      <c r="G7" s="36">
        <v>0</v>
      </c>
      <c r="H7" s="35">
        <v>90380.749658452391</v>
      </c>
      <c r="I7" s="55">
        <v>178997.8793565486</v>
      </c>
      <c r="J7" s="55">
        <v>179775.4714798856</v>
      </c>
      <c r="K7" s="36">
        <v>0</v>
      </c>
      <c r="L7" s="35">
        <v>0</v>
      </c>
      <c r="M7" s="55">
        <v>38574.456890824476</v>
      </c>
      <c r="N7" s="55">
        <v>26805.646757166011</v>
      </c>
      <c r="O7" s="36">
        <v>0</v>
      </c>
      <c r="P7" s="35">
        <v>83479.457263743563</v>
      </c>
      <c r="Q7" s="55">
        <v>196902.65579630091</v>
      </c>
      <c r="R7" s="55">
        <v>126355.0335388683</v>
      </c>
      <c r="S7" s="36">
        <v>140191.05653002221</v>
      </c>
      <c r="T7" s="55">
        <v>32.480116409803067</v>
      </c>
      <c r="U7" s="55">
        <v>21.394849434280029</v>
      </c>
      <c r="V7" s="55">
        <v>36.319049690014353</v>
      </c>
      <c r="W7" s="155">
        <v>0</v>
      </c>
      <c r="X7" s="158">
        <v>32.480116409803067</v>
      </c>
      <c r="Y7" s="159">
        <v>27.272036321601199</v>
      </c>
      <c r="Z7" s="55">
        <v>42.683413500401123</v>
      </c>
      <c r="AA7" s="155">
        <v>0</v>
      </c>
      <c r="AB7" s="161" t="s">
        <v>76</v>
      </c>
      <c r="AC7" s="55">
        <v>0</v>
      </c>
      <c r="AD7" s="55">
        <v>5.8771868873211739</v>
      </c>
      <c r="AE7" s="55">
        <v>6.3643638103867737</v>
      </c>
      <c r="AF7" s="155">
        <v>0</v>
      </c>
      <c r="AG7" s="161" t="s">
        <v>76</v>
      </c>
      <c r="AH7" s="41">
        <v>0</v>
      </c>
      <c r="AI7" s="156">
        <v>0</v>
      </c>
      <c r="AJ7" s="36"/>
    </row>
    <row r="8" spans="1:36" x14ac:dyDescent="0.35">
      <c r="A8" s="33" t="s">
        <v>77</v>
      </c>
      <c r="B8" s="54">
        <v>30</v>
      </c>
      <c r="C8" s="34" t="s">
        <v>78</v>
      </c>
      <c r="D8" s="35">
        <v>38367.755522799103</v>
      </c>
      <c r="E8" s="55">
        <v>-17253.773590685061</v>
      </c>
      <c r="F8" s="55">
        <v>-37300.489845078082</v>
      </c>
      <c r="G8" s="36">
        <v>0</v>
      </c>
      <c r="H8" s="35">
        <v>114364.2258239912</v>
      </c>
      <c r="I8" s="55">
        <v>94647.940586392215</v>
      </c>
      <c r="J8" s="55">
        <v>127607.9379395057</v>
      </c>
      <c r="K8" s="36">
        <v>132972.93402755359</v>
      </c>
      <c r="L8" s="35">
        <v>75996.47030119205</v>
      </c>
      <c r="M8" s="55">
        <v>111901.7141770773</v>
      </c>
      <c r="N8" s="55">
        <v>164908.42778458379</v>
      </c>
      <c r="O8" s="36">
        <v>132972.93402755359</v>
      </c>
      <c r="P8" s="35">
        <v>116726.7405015558</v>
      </c>
      <c r="Q8" s="55">
        <v>149219.12755355131</v>
      </c>
      <c r="R8" s="55">
        <v>139418.60955892899</v>
      </c>
      <c r="S8" s="36">
        <v>132972.93402755359</v>
      </c>
      <c r="T8" s="55">
        <v>9.8609167080154307</v>
      </c>
      <c r="U8" s="55">
        <v>-3.46881271996978</v>
      </c>
      <c r="V8" s="55">
        <v>-8.0262936123987174</v>
      </c>
      <c r="W8" s="155">
        <v>0</v>
      </c>
      <c r="X8" s="158">
        <v>29.3928088797614</v>
      </c>
      <c r="Y8" s="159">
        <v>19.028647762149379</v>
      </c>
      <c r="Z8" s="55">
        <v>27.458587847751161</v>
      </c>
      <c r="AA8" s="155">
        <v>30</v>
      </c>
      <c r="AB8" s="157" t="s">
        <v>64</v>
      </c>
      <c r="AC8" s="55">
        <v>19.531892171745969</v>
      </c>
      <c r="AD8" s="55">
        <v>22.497460482119159</v>
      </c>
      <c r="AE8" s="55">
        <v>35.484881460149879</v>
      </c>
      <c r="AF8" s="155">
        <v>30</v>
      </c>
      <c r="AG8" s="157" t="s">
        <v>64</v>
      </c>
      <c r="AH8" s="41">
        <v>0</v>
      </c>
      <c r="AI8" s="156">
        <v>0</v>
      </c>
      <c r="AJ8" s="36"/>
    </row>
    <row r="9" spans="1:36" x14ac:dyDescent="0.35">
      <c r="A9" s="33" t="s">
        <v>79</v>
      </c>
      <c r="B9" s="54">
        <v>7</v>
      </c>
      <c r="C9" s="34" t="s">
        <v>80</v>
      </c>
      <c r="D9" s="35">
        <v>95452.544333437036</v>
      </c>
      <c r="E9" s="55">
        <v>88354.858379436002</v>
      </c>
      <c r="F9" s="55">
        <v>167779.85976015401</v>
      </c>
      <c r="G9" s="36">
        <v>0</v>
      </c>
      <c r="H9" s="35">
        <v>95452.544333437036</v>
      </c>
      <c r="I9" s="55">
        <v>88354.858379436002</v>
      </c>
      <c r="J9" s="55">
        <v>167779.85976015401</v>
      </c>
      <c r="K9" s="36">
        <v>0</v>
      </c>
      <c r="L9" s="35">
        <v>0</v>
      </c>
      <c r="M9" s="55">
        <v>0</v>
      </c>
      <c r="N9" s="55">
        <v>0</v>
      </c>
      <c r="O9" s="36">
        <v>0</v>
      </c>
      <c r="P9" s="35">
        <v>54753.121156028094</v>
      </c>
      <c r="Q9" s="55">
        <v>61355.958117320537</v>
      </c>
      <c r="R9" s="55">
        <v>158065.82672789061</v>
      </c>
      <c r="S9" s="36">
        <v>91391.635333746424</v>
      </c>
      <c r="T9" s="55">
        <v>52.299782542859532</v>
      </c>
      <c r="U9" s="55">
        <v>43.201114165876149</v>
      </c>
      <c r="V9" s="55">
        <v>31.84366853355078</v>
      </c>
      <c r="W9" s="155">
        <v>0</v>
      </c>
      <c r="X9" s="158">
        <v>52.299782542859532</v>
      </c>
      <c r="Y9" s="159">
        <v>43.201114165876149</v>
      </c>
      <c r="Z9" s="55">
        <v>31.84366853355078</v>
      </c>
      <c r="AA9" s="155">
        <v>0</v>
      </c>
      <c r="AB9" s="161" t="s">
        <v>76</v>
      </c>
      <c r="AC9" s="55">
        <v>0</v>
      </c>
      <c r="AD9" s="55">
        <v>0</v>
      </c>
      <c r="AE9" s="55">
        <v>0</v>
      </c>
      <c r="AF9" s="155">
        <v>0</v>
      </c>
      <c r="AG9" s="161" t="s">
        <v>76</v>
      </c>
      <c r="AH9" s="41">
        <v>0</v>
      </c>
      <c r="AI9" s="156">
        <v>0</v>
      </c>
      <c r="AJ9" s="36"/>
    </row>
    <row r="10" spans="1:36" x14ac:dyDescent="0.35">
      <c r="A10" s="33" t="s">
        <v>81</v>
      </c>
      <c r="B10" s="54">
        <v>7</v>
      </c>
      <c r="C10" s="34" t="s">
        <v>82</v>
      </c>
      <c r="D10" s="35">
        <v>79442.132835689059</v>
      </c>
      <c r="E10" s="55">
        <v>89940.49606605414</v>
      </c>
      <c r="F10" s="55">
        <v>80234.853326424345</v>
      </c>
      <c r="G10" s="36">
        <v>0</v>
      </c>
      <c r="H10" s="35">
        <v>79442.132835689059</v>
      </c>
      <c r="I10" s="55">
        <v>89940.49606605414</v>
      </c>
      <c r="J10" s="55">
        <v>80234.853326424345</v>
      </c>
      <c r="K10" s="36">
        <v>90642.329150694757</v>
      </c>
      <c r="L10" s="35">
        <v>0</v>
      </c>
      <c r="M10" s="55">
        <v>0</v>
      </c>
      <c r="N10" s="55">
        <v>0</v>
      </c>
      <c r="O10" s="36">
        <v>90642.329150694757</v>
      </c>
      <c r="P10" s="35">
        <v>59882.414883572841</v>
      </c>
      <c r="Q10" s="55">
        <v>89359.670776700339</v>
      </c>
      <c r="R10" s="55">
        <v>122684.90179181111</v>
      </c>
      <c r="S10" s="36">
        <v>90642.329150694772</v>
      </c>
      <c r="T10" s="55">
        <v>39.799062708215153</v>
      </c>
      <c r="U10" s="55">
        <v>30.194995779742261</v>
      </c>
      <c r="V10" s="55">
        <v>19.619737756136789</v>
      </c>
      <c r="W10" s="155">
        <v>0</v>
      </c>
      <c r="X10" s="35">
        <v>39.799062708215153</v>
      </c>
      <c r="Y10" s="55">
        <v>30.194995779742261</v>
      </c>
      <c r="Z10" s="55">
        <v>19.619737756136789</v>
      </c>
      <c r="AA10" s="155">
        <v>30</v>
      </c>
      <c r="AB10" s="157" t="s">
        <v>64</v>
      </c>
      <c r="AC10" s="160">
        <v>0</v>
      </c>
      <c r="AD10" s="160">
        <v>0</v>
      </c>
      <c r="AE10" s="55">
        <v>0</v>
      </c>
      <c r="AF10" s="155">
        <v>30</v>
      </c>
      <c r="AG10" s="162" t="s">
        <v>83</v>
      </c>
      <c r="AH10" s="41">
        <v>0</v>
      </c>
      <c r="AI10" s="156">
        <v>0</v>
      </c>
      <c r="AJ10" s="36"/>
    </row>
    <row r="11" spans="1:36" x14ac:dyDescent="0.35">
      <c r="A11" s="33" t="s">
        <v>84</v>
      </c>
      <c r="B11" s="54">
        <v>60</v>
      </c>
      <c r="C11" s="34" t="s">
        <v>85</v>
      </c>
      <c r="D11" s="35">
        <v>11784.935034954</v>
      </c>
      <c r="E11" s="55">
        <v>-15391.887921936441</v>
      </c>
      <c r="F11" s="55">
        <v>-20328.191742916901</v>
      </c>
      <c r="G11" s="36">
        <v>-75379.808136282911</v>
      </c>
      <c r="H11" s="35">
        <v>47607.675753042029</v>
      </c>
      <c r="I11" s="55">
        <v>53045.177474810553</v>
      </c>
      <c r="J11" s="55">
        <v>115514.7303700505</v>
      </c>
      <c r="K11" s="36">
        <v>75379.808136282911</v>
      </c>
      <c r="L11" s="35">
        <v>35822.740718088033</v>
      </c>
      <c r="M11" s="55">
        <v>68437.065396746999</v>
      </c>
      <c r="N11" s="55">
        <v>135842.92211296741</v>
      </c>
      <c r="O11" s="36">
        <v>150759.61627256579</v>
      </c>
      <c r="P11" s="35">
        <v>54763.161901832027</v>
      </c>
      <c r="Q11" s="55">
        <v>74638.055083265455</v>
      </c>
      <c r="R11" s="55">
        <v>96738.207423751242</v>
      </c>
      <c r="S11" s="36">
        <v>75379.808136282911</v>
      </c>
      <c r="T11" s="55">
        <v>6.4559466395016996</v>
      </c>
      <c r="U11" s="55">
        <v>-6.1866113357718433</v>
      </c>
      <c r="V11" s="55">
        <v>-6.3040836555523896</v>
      </c>
      <c r="W11" s="155">
        <v>0</v>
      </c>
      <c r="X11" s="35">
        <v>26.080128009253631</v>
      </c>
      <c r="Y11" s="55">
        <v>21.320964519627651</v>
      </c>
      <c r="Z11" s="55">
        <v>35.822887392584427</v>
      </c>
      <c r="AA11" s="155">
        <v>30</v>
      </c>
      <c r="AB11" s="157" t="s">
        <v>64</v>
      </c>
      <c r="AC11" s="55">
        <v>19.624181369751931</v>
      </c>
      <c r="AD11" s="55">
        <v>27.507575855399491</v>
      </c>
      <c r="AE11" s="55">
        <v>42.126971048136816</v>
      </c>
      <c r="AF11" s="155">
        <v>30</v>
      </c>
      <c r="AG11" s="157" t="s">
        <v>64</v>
      </c>
      <c r="AH11" s="41">
        <v>0</v>
      </c>
      <c r="AI11" s="156">
        <v>0</v>
      </c>
      <c r="AJ11" s="36"/>
    </row>
    <row r="12" spans="1:36" ht="45" customHeight="1" x14ac:dyDescent="0.35">
      <c r="A12" s="33" t="s">
        <v>86</v>
      </c>
      <c r="B12" s="54">
        <v>7</v>
      </c>
      <c r="C12" s="34" t="s">
        <v>87</v>
      </c>
      <c r="D12" s="35">
        <v>111306.36549716871</v>
      </c>
      <c r="E12" s="55">
        <v>84473.328860275724</v>
      </c>
      <c r="F12" s="55">
        <v>76861.132412623017</v>
      </c>
      <c r="G12" s="36">
        <v>0</v>
      </c>
      <c r="H12" s="35">
        <v>111306.36549716871</v>
      </c>
      <c r="I12" s="55">
        <v>84473.328860275724</v>
      </c>
      <c r="J12" s="55">
        <v>76861.132412623017</v>
      </c>
      <c r="K12" s="36">
        <v>53539.783371227633</v>
      </c>
      <c r="L12" s="35">
        <v>0</v>
      </c>
      <c r="M12" s="55">
        <v>0</v>
      </c>
      <c r="N12" s="55">
        <v>0</v>
      </c>
      <c r="O12" s="36">
        <v>53539.783371227633</v>
      </c>
      <c r="P12" s="35">
        <v>43870.597673700358</v>
      </c>
      <c r="Q12" s="55">
        <v>48127.355558847499</v>
      </c>
      <c r="R12" s="55">
        <v>68621.396881135035</v>
      </c>
      <c r="S12" s="36">
        <v>53539.783371227633</v>
      </c>
      <c r="T12" s="55">
        <v>76.114553755369656</v>
      </c>
      <c r="U12" s="55">
        <v>52.656121168128401</v>
      </c>
      <c r="V12" s="55">
        <v>33.602259312395262</v>
      </c>
      <c r="W12" s="155">
        <v>0</v>
      </c>
      <c r="X12" s="35">
        <v>76.114553755369656</v>
      </c>
      <c r="Y12" s="55">
        <v>52.656121168128401</v>
      </c>
      <c r="Z12" s="55">
        <v>33.602259312395262</v>
      </c>
      <c r="AA12" s="155">
        <v>30</v>
      </c>
      <c r="AB12" s="157" t="s">
        <v>88</v>
      </c>
      <c r="AC12" s="55">
        <v>0</v>
      </c>
      <c r="AD12" s="55">
        <v>0</v>
      </c>
      <c r="AE12" s="55">
        <v>0</v>
      </c>
      <c r="AF12" s="155">
        <v>30</v>
      </c>
      <c r="AG12" s="162" t="s">
        <v>83</v>
      </c>
      <c r="AH12" s="41">
        <v>0</v>
      </c>
      <c r="AI12" s="156">
        <v>0</v>
      </c>
      <c r="AJ12" s="36"/>
    </row>
    <row r="13" spans="1:36" x14ac:dyDescent="0.35">
      <c r="A13" s="33" t="s">
        <v>89</v>
      </c>
      <c r="B13" s="54">
        <v>60</v>
      </c>
      <c r="C13" s="34" t="s">
        <v>90</v>
      </c>
      <c r="D13" s="35">
        <v>22773.095105918001</v>
      </c>
      <c r="E13" s="55">
        <v>15471.752004458431</v>
      </c>
      <c r="F13" s="55">
        <v>-51280.9443638636</v>
      </c>
      <c r="G13" s="36">
        <v>-46170.172198169646</v>
      </c>
      <c r="H13" s="35">
        <v>53501.272987903627</v>
      </c>
      <c r="I13" s="55">
        <v>52656.412835792653</v>
      </c>
      <c r="J13" s="55">
        <v>101230.25374804781</v>
      </c>
      <c r="K13" s="36">
        <v>46170.172198169646</v>
      </c>
      <c r="L13" s="35">
        <v>30728.17788198563</v>
      </c>
      <c r="M13" s="55">
        <v>39600.119768532277</v>
      </c>
      <c r="N13" s="55">
        <v>154926.6570491094</v>
      </c>
      <c r="O13" s="36">
        <v>92340.344396339307</v>
      </c>
      <c r="P13" s="35">
        <v>7437.3244368379792</v>
      </c>
      <c r="Q13" s="55">
        <v>54858.650036334533</v>
      </c>
      <c r="R13" s="55">
        <v>76214.542121336446</v>
      </c>
      <c r="S13" s="36">
        <v>46170.172198169646</v>
      </c>
      <c r="T13" s="55">
        <v>91.860030980173732</v>
      </c>
      <c r="U13" s="55">
        <v>8.460881917916879</v>
      </c>
      <c r="V13" s="55">
        <v>-20.185495944680369</v>
      </c>
      <c r="W13" s="155">
        <v>-30</v>
      </c>
      <c r="X13" s="158">
        <v>215.80854825791349</v>
      </c>
      <c r="Y13" s="159">
        <v>28.79568461906193</v>
      </c>
      <c r="Z13" s="55">
        <v>39.846826181892688</v>
      </c>
      <c r="AA13" s="155">
        <v>30</v>
      </c>
      <c r="AB13" s="157" t="s">
        <v>64</v>
      </c>
      <c r="AC13" s="55">
        <v>123.9485172777398</v>
      </c>
      <c r="AD13" s="55">
        <v>21.655720515709341</v>
      </c>
      <c r="AE13" s="55">
        <v>60.983108762548348</v>
      </c>
      <c r="AF13" s="155">
        <v>60</v>
      </c>
      <c r="AG13" s="157" t="s">
        <v>64</v>
      </c>
      <c r="AH13" s="41">
        <v>0.95078663597528368</v>
      </c>
      <c r="AI13" s="156">
        <v>0</v>
      </c>
      <c r="AJ13" s="36"/>
    </row>
    <row r="14" spans="1:36" ht="75" customHeight="1" x14ac:dyDescent="0.35">
      <c r="A14" s="33" t="s">
        <v>91</v>
      </c>
      <c r="B14" s="54">
        <v>30</v>
      </c>
      <c r="C14" s="34" t="s">
        <v>92</v>
      </c>
      <c r="D14" s="35">
        <v>70704.758778128322</v>
      </c>
      <c r="E14" s="55">
        <v>73864.241073451572</v>
      </c>
      <c r="F14" s="55">
        <v>112567.39887475689</v>
      </c>
      <c r="G14" s="36">
        <v>0</v>
      </c>
      <c r="H14" s="35">
        <v>70704.758778128322</v>
      </c>
      <c r="I14" s="55">
        <v>73864.241073451572</v>
      </c>
      <c r="J14" s="55">
        <v>112567.39887475689</v>
      </c>
      <c r="K14" s="36">
        <v>16293.69347408163</v>
      </c>
      <c r="L14" s="35">
        <v>0</v>
      </c>
      <c r="M14" s="55">
        <v>0</v>
      </c>
      <c r="N14" s="55">
        <v>0</v>
      </c>
      <c r="O14" s="36">
        <v>16293.69347408163</v>
      </c>
      <c r="P14" s="35">
        <v>12424.8937446808</v>
      </c>
      <c r="Q14" s="55">
        <v>14522.17406514548</v>
      </c>
      <c r="R14" s="55">
        <v>21934.01261241861</v>
      </c>
      <c r="S14" s="36">
        <v>16293.69347408163</v>
      </c>
      <c r="T14" s="55">
        <v>170.7171752878715</v>
      </c>
      <c r="U14" s="55">
        <v>152.5892213013733</v>
      </c>
      <c r="V14" s="55">
        <v>153.9627985957618</v>
      </c>
      <c r="W14" s="155">
        <v>0</v>
      </c>
      <c r="X14" s="35">
        <v>170.7171752878715</v>
      </c>
      <c r="Y14" s="55">
        <v>152.5892213013733</v>
      </c>
      <c r="Z14" s="55">
        <v>153.9627985957618</v>
      </c>
      <c r="AA14" s="155">
        <v>30</v>
      </c>
      <c r="AB14" s="157" t="s">
        <v>93</v>
      </c>
      <c r="AC14" s="55">
        <v>0</v>
      </c>
      <c r="AD14" s="55">
        <v>0</v>
      </c>
      <c r="AE14" s="55">
        <v>0</v>
      </c>
      <c r="AF14" s="155">
        <v>30</v>
      </c>
      <c r="AG14" s="157" t="s">
        <v>64</v>
      </c>
      <c r="AH14" s="41">
        <v>0</v>
      </c>
      <c r="AI14" s="156">
        <v>0</v>
      </c>
      <c r="AJ14" s="36"/>
    </row>
    <row r="15" spans="1:36" ht="15.75" customHeight="1" thickBot="1" x14ac:dyDescent="0.4">
      <c r="A15" s="42" t="s">
        <v>23</v>
      </c>
      <c r="B15" s="43"/>
      <c r="C15" s="44"/>
      <c r="D15" s="45">
        <f t="shared" ref="D15:S15" si="0">SUM(D3:D14)</f>
        <v>668627.67335871188</v>
      </c>
      <c r="E15" s="46">
        <f t="shared" si="0"/>
        <v>303127.572678514</v>
      </c>
      <c r="F15" s="46">
        <f t="shared" si="0"/>
        <v>-51882.410677859749</v>
      </c>
      <c r="G15" s="47">
        <f t="shared" si="0"/>
        <v>-121549.98033445256</v>
      </c>
      <c r="H15" s="45">
        <f t="shared" si="0"/>
        <v>1291486.5856646402</v>
      </c>
      <c r="I15" s="46">
        <f t="shared" si="0"/>
        <v>1255996.3074305719</v>
      </c>
      <c r="J15" s="46">
        <f t="shared" si="0"/>
        <v>1969364.2114354381</v>
      </c>
      <c r="K15" s="47">
        <f t="shared" si="0"/>
        <v>1289631.7673188481</v>
      </c>
      <c r="L15" s="45">
        <f t="shared" si="0"/>
        <v>622858.91230592818</v>
      </c>
      <c r="M15" s="46">
        <f t="shared" si="0"/>
        <v>955284.19368925598</v>
      </c>
      <c r="N15" s="46">
        <f t="shared" si="0"/>
        <v>2023662.0810504961</v>
      </c>
      <c r="O15" s="47">
        <f t="shared" si="0"/>
        <v>1411181.7476533004</v>
      </c>
      <c r="P15" s="48">
        <f t="shared" si="0"/>
        <v>1023163.6861626797</v>
      </c>
      <c r="Q15" s="49">
        <f t="shared" si="0"/>
        <v>1463734.3998293341</v>
      </c>
      <c r="R15" s="49">
        <f t="shared" si="0"/>
        <v>2069354.9440960579</v>
      </c>
      <c r="S15" s="50">
        <f t="shared" si="0"/>
        <v>1521214.4591826166</v>
      </c>
      <c r="T15" s="49">
        <f>D15/P15*30</f>
        <v>19.60471278646618</v>
      </c>
      <c r="U15" s="49">
        <f>E15/Q15*30</f>
        <v>6.2127577116556978</v>
      </c>
      <c r="V15" s="49">
        <f>F15/R15*30</f>
        <v>-0.75215338227811646</v>
      </c>
      <c r="W15" s="51">
        <f>AA15-AF15</f>
        <v>-2.3970975216689112</v>
      </c>
      <c r="X15" s="48">
        <f>H15/P15*30</f>
        <v>37.867447891205693</v>
      </c>
      <c r="Y15" s="49">
        <f>I15/Q15*30</f>
        <v>25.742299441285581</v>
      </c>
      <c r="Z15" s="49">
        <f>J15/R15*30</f>
        <v>28.550407223092922</v>
      </c>
      <c r="AA15" s="51">
        <f>K15/S15*30</f>
        <v>25.432937996365027</v>
      </c>
      <c r="AB15" s="50"/>
      <c r="AC15" s="48">
        <f>L15/P15*30</f>
        <v>18.262735104739505</v>
      </c>
      <c r="AD15" s="49">
        <f>M15/Q15*30</f>
        <v>19.579047820437339</v>
      </c>
      <c r="AE15" s="49">
        <f>N15/R15*30</f>
        <v>29.337578168850271</v>
      </c>
      <c r="AF15" s="51">
        <f>O15/S15*30</f>
        <v>27.830035518033938</v>
      </c>
      <c r="AG15" s="50"/>
      <c r="AH15" s="52">
        <f>SUM(AH3:AH14)</f>
        <v>0.95078663597528368</v>
      </c>
      <c r="AI15" s="53">
        <f>SUM(AI3:AI14)</f>
        <v>0</v>
      </c>
      <c r="AJ15" s="47"/>
    </row>
    <row r="16" spans="1:36" ht="15.75" customHeight="1" thickTop="1" x14ac:dyDescent="0.35"/>
    <row r="17" spans="6:36" x14ac:dyDescent="0.35">
      <c r="F17" s="55"/>
      <c r="R17" s="55"/>
      <c r="X17" s="55"/>
      <c r="Y17" s="55"/>
      <c r="Z17" s="55"/>
      <c r="AA17" s="55"/>
      <c r="AB17" s="55"/>
      <c r="AC17" s="55"/>
      <c r="AD17" s="55"/>
      <c r="AG17" s="55"/>
      <c r="AJ17" s="55"/>
    </row>
    <row r="18" spans="6:36" x14ac:dyDescent="0.35">
      <c r="R18" s="27"/>
      <c r="Z18" s="55"/>
    </row>
    <row r="36" spans="9:9" x14ac:dyDescent="0.35">
      <c r="I36" s="27" t="s">
        <v>94</v>
      </c>
    </row>
  </sheetData>
  <mergeCells count="8">
    <mergeCell ref="AC1:AG1"/>
    <mergeCell ref="AH1:AI1"/>
    <mergeCell ref="D1:G1"/>
    <mergeCell ref="H1:K1"/>
    <mergeCell ref="L1:O1"/>
    <mergeCell ref="P1:S1"/>
    <mergeCell ref="T1:W1"/>
    <mergeCell ref="X1:AB1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G2" sqref="G2:FC2"/>
    </sheetView>
  </sheetViews>
  <sheetFormatPr defaultColWidth="8.81640625" defaultRowHeight="14.5" x14ac:dyDescent="0.35"/>
  <cols>
    <col min="2" max="2" width="50.54296875" bestFit="1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50</v>
      </c>
      <c r="G1" s="71" t="s">
        <v>39</v>
      </c>
      <c r="H1" s="2"/>
    </row>
    <row r="2" spans="1:159" ht="29" x14ac:dyDescent="0.35">
      <c r="A2" s="9" t="s">
        <v>9</v>
      </c>
      <c r="B2" s="4" t="s">
        <v>12</v>
      </c>
      <c r="C2" s="4" t="s">
        <v>51</v>
      </c>
      <c r="D2" s="4" t="s">
        <v>56</v>
      </c>
      <c r="E2" s="120" t="s">
        <v>57</v>
      </c>
      <c r="F2" s="123" t="s">
        <v>58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0">
        <f t="shared" si="0"/>
        <v>43738</v>
      </c>
      <c r="AK2" s="70">
        <f>AJ2+1</f>
        <v>43739</v>
      </c>
      <c r="AL2" s="70">
        <f t="shared" ref="AL2:CT2" si="1">AK2+1</f>
        <v>43740</v>
      </c>
      <c r="AM2" s="70">
        <f t="shared" si="1"/>
        <v>43741</v>
      </c>
      <c r="AN2" s="70">
        <f t="shared" si="1"/>
        <v>43742</v>
      </c>
      <c r="AO2" s="70">
        <f t="shared" si="1"/>
        <v>43743</v>
      </c>
      <c r="AP2" s="70">
        <f t="shared" si="1"/>
        <v>43744</v>
      </c>
      <c r="AQ2" s="70">
        <f t="shared" si="1"/>
        <v>43745</v>
      </c>
      <c r="AR2" s="70">
        <f t="shared" si="1"/>
        <v>43746</v>
      </c>
      <c r="AS2" s="70">
        <f t="shared" si="1"/>
        <v>43747</v>
      </c>
      <c r="AT2" s="70">
        <f t="shared" si="1"/>
        <v>43748</v>
      </c>
      <c r="AU2" s="70">
        <f t="shared" si="1"/>
        <v>43749</v>
      </c>
      <c r="AV2" s="70">
        <f t="shared" si="1"/>
        <v>43750</v>
      </c>
      <c r="AW2" s="70">
        <f t="shared" si="1"/>
        <v>43751</v>
      </c>
      <c r="AX2" s="70">
        <f t="shared" si="1"/>
        <v>43752</v>
      </c>
      <c r="AY2" s="70">
        <f t="shared" si="1"/>
        <v>43753</v>
      </c>
      <c r="AZ2" s="70">
        <f t="shared" si="1"/>
        <v>43754</v>
      </c>
      <c r="BA2" s="70">
        <f t="shared" si="1"/>
        <v>43755</v>
      </c>
      <c r="BB2" s="70">
        <f t="shared" si="1"/>
        <v>43756</v>
      </c>
      <c r="BC2" s="70">
        <f t="shared" si="1"/>
        <v>43757</v>
      </c>
      <c r="BD2" s="70">
        <f t="shared" si="1"/>
        <v>43758</v>
      </c>
      <c r="BE2" s="70">
        <f t="shared" si="1"/>
        <v>43759</v>
      </c>
      <c r="BF2" s="70">
        <f t="shared" si="1"/>
        <v>43760</v>
      </c>
      <c r="BG2" s="70">
        <f t="shared" si="1"/>
        <v>43761</v>
      </c>
      <c r="BH2" s="70">
        <f t="shared" si="1"/>
        <v>43762</v>
      </c>
      <c r="BI2" s="70">
        <f t="shared" si="1"/>
        <v>43763</v>
      </c>
      <c r="BJ2" s="70">
        <f t="shared" si="1"/>
        <v>43764</v>
      </c>
      <c r="BK2" s="70">
        <f t="shared" si="1"/>
        <v>43765</v>
      </c>
      <c r="BL2" s="70">
        <f t="shared" si="1"/>
        <v>43766</v>
      </c>
      <c r="BM2" s="70">
        <f t="shared" si="1"/>
        <v>43767</v>
      </c>
      <c r="BN2" s="70">
        <f t="shared" si="1"/>
        <v>43768</v>
      </c>
      <c r="BO2" s="70">
        <f t="shared" si="1"/>
        <v>43769</v>
      </c>
      <c r="BP2" s="70">
        <f t="shared" si="1"/>
        <v>43770</v>
      </c>
      <c r="BQ2" s="70">
        <f t="shared" si="1"/>
        <v>43771</v>
      </c>
      <c r="BR2" s="70">
        <f t="shared" si="1"/>
        <v>43772</v>
      </c>
      <c r="BS2" s="70">
        <f t="shared" si="1"/>
        <v>43773</v>
      </c>
      <c r="BT2" s="70">
        <f t="shared" si="1"/>
        <v>43774</v>
      </c>
      <c r="BU2" s="70">
        <f t="shared" si="1"/>
        <v>43775</v>
      </c>
      <c r="BV2" s="70">
        <f t="shared" si="1"/>
        <v>43776</v>
      </c>
      <c r="BW2" s="70">
        <f t="shared" si="1"/>
        <v>43777</v>
      </c>
      <c r="BX2" s="70">
        <f t="shared" si="1"/>
        <v>43778</v>
      </c>
      <c r="BY2" s="70">
        <f t="shared" si="1"/>
        <v>43779</v>
      </c>
      <c r="BZ2" s="70">
        <f t="shared" si="1"/>
        <v>43780</v>
      </c>
      <c r="CA2" s="70">
        <f t="shared" si="1"/>
        <v>43781</v>
      </c>
      <c r="CB2" s="70">
        <f t="shared" si="1"/>
        <v>43782</v>
      </c>
      <c r="CC2" s="70">
        <f t="shared" si="1"/>
        <v>43783</v>
      </c>
      <c r="CD2" s="70">
        <f t="shared" si="1"/>
        <v>43784</v>
      </c>
      <c r="CE2" s="70">
        <f t="shared" si="1"/>
        <v>43785</v>
      </c>
      <c r="CF2" s="70">
        <f t="shared" si="1"/>
        <v>43786</v>
      </c>
      <c r="CG2" s="70">
        <f t="shared" si="1"/>
        <v>43787</v>
      </c>
      <c r="CH2" s="70">
        <f t="shared" si="1"/>
        <v>43788</v>
      </c>
      <c r="CI2" s="70">
        <f t="shared" si="1"/>
        <v>43789</v>
      </c>
      <c r="CJ2" s="70">
        <f t="shared" si="1"/>
        <v>43790</v>
      </c>
      <c r="CK2" s="70">
        <f t="shared" si="1"/>
        <v>43791</v>
      </c>
      <c r="CL2" s="70">
        <f t="shared" si="1"/>
        <v>43792</v>
      </c>
      <c r="CM2" s="70">
        <f t="shared" si="1"/>
        <v>43793</v>
      </c>
      <c r="CN2" s="70">
        <f t="shared" si="1"/>
        <v>43794</v>
      </c>
      <c r="CO2" s="70">
        <f t="shared" si="1"/>
        <v>43795</v>
      </c>
      <c r="CP2" s="70">
        <f t="shared" si="1"/>
        <v>43796</v>
      </c>
      <c r="CQ2" s="70">
        <f t="shared" si="1"/>
        <v>43797</v>
      </c>
      <c r="CR2" s="70">
        <f t="shared" si="1"/>
        <v>43798</v>
      </c>
      <c r="CS2" s="70">
        <f t="shared" si="1"/>
        <v>43799</v>
      </c>
      <c r="CT2" s="70">
        <f t="shared" si="1"/>
        <v>43800</v>
      </c>
      <c r="CU2" s="70">
        <f t="shared" ref="CU2" si="2">CT2+1</f>
        <v>43801</v>
      </c>
      <c r="CV2" s="70">
        <f t="shared" ref="CV2" si="3">CU2+1</f>
        <v>43802</v>
      </c>
      <c r="CW2" s="70">
        <f t="shared" ref="CW2" si="4">CV2+1</f>
        <v>43803</v>
      </c>
      <c r="CX2" s="70">
        <f t="shared" ref="CX2" si="5">CW2+1</f>
        <v>43804</v>
      </c>
      <c r="CY2" s="70">
        <f t="shared" ref="CY2" si="6">CX2+1</f>
        <v>43805</v>
      </c>
      <c r="CZ2" s="70">
        <f t="shared" ref="CZ2" si="7">CY2+1</f>
        <v>43806</v>
      </c>
      <c r="DA2" s="70">
        <f t="shared" ref="DA2" si="8">CZ2+1</f>
        <v>43807</v>
      </c>
      <c r="DB2" s="70">
        <f t="shared" ref="DB2" si="9">DA2+1</f>
        <v>43808</v>
      </c>
      <c r="DC2" s="70">
        <f t="shared" ref="DC2" si="10">DB2+1</f>
        <v>43809</v>
      </c>
      <c r="DD2" s="70">
        <f t="shared" ref="DD2" si="11">DC2+1</f>
        <v>43810</v>
      </c>
      <c r="DE2" s="70">
        <f t="shared" ref="DE2" si="12">DD2+1</f>
        <v>43811</v>
      </c>
      <c r="DF2" s="70">
        <f t="shared" ref="DF2" si="13">DE2+1</f>
        <v>43812</v>
      </c>
      <c r="DG2" s="70">
        <f t="shared" ref="DG2" si="14">DF2+1</f>
        <v>43813</v>
      </c>
      <c r="DH2" s="70">
        <f t="shared" ref="DH2" si="15">DG2+1</f>
        <v>43814</v>
      </c>
      <c r="DI2" s="70">
        <f t="shared" ref="DI2" si="16">DH2+1</f>
        <v>43815</v>
      </c>
      <c r="DJ2" s="70">
        <f t="shared" ref="DJ2" si="17">DI2+1</f>
        <v>43816</v>
      </c>
      <c r="DK2" s="70">
        <f t="shared" ref="DK2" si="18">DJ2+1</f>
        <v>43817</v>
      </c>
      <c r="DL2" s="70">
        <f t="shared" ref="DL2" si="19">DK2+1</f>
        <v>43818</v>
      </c>
      <c r="DM2" s="70">
        <f t="shared" ref="DM2" si="20">DL2+1</f>
        <v>43819</v>
      </c>
      <c r="DN2" s="70">
        <f t="shared" ref="DN2" si="21">DM2+1</f>
        <v>43820</v>
      </c>
      <c r="DO2" s="70">
        <f t="shared" ref="DO2" si="22">DN2+1</f>
        <v>43821</v>
      </c>
      <c r="DP2" s="70">
        <f t="shared" ref="DP2" si="23">DO2+1</f>
        <v>43822</v>
      </c>
      <c r="DQ2" s="70">
        <f t="shared" ref="DQ2" si="24">DP2+1</f>
        <v>43823</v>
      </c>
      <c r="DR2" s="70">
        <f t="shared" ref="DR2" si="25">DQ2+1</f>
        <v>43824</v>
      </c>
      <c r="DS2" s="70">
        <f t="shared" ref="DS2" si="26">DR2+1</f>
        <v>43825</v>
      </c>
      <c r="DT2" s="70">
        <f t="shared" ref="DT2" si="27">DS2+1</f>
        <v>43826</v>
      </c>
      <c r="DU2" s="70">
        <f t="shared" ref="DU2" si="28">DT2+1</f>
        <v>43827</v>
      </c>
      <c r="DV2" s="70">
        <f t="shared" ref="DV2" si="29">DU2+1</f>
        <v>43828</v>
      </c>
      <c r="DW2" s="70">
        <f t="shared" ref="DW2" si="30">DV2+1</f>
        <v>43829</v>
      </c>
      <c r="DX2" s="70">
        <f t="shared" ref="DX2" si="31">DW2+1</f>
        <v>43830</v>
      </c>
      <c r="DY2" s="70">
        <f t="shared" ref="DY2" si="32">DX2+1</f>
        <v>43831</v>
      </c>
      <c r="DZ2" s="70">
        <f t="shared" ref="DZ2" si="33">DY2+1</f>
        <v>43832</v>
      </c>
      <c r="EA2" s="70">
        <f t="shared" ref="EA2" si="34">DZ2+1</f>
        <v>43833</v>
      </c>
      <c r="EB2" s="70">
        <f t="shared" ref="EB2" si="35">EA2+1</f>
        <v>43834</v>
      </c>
      <c r="EC2" s="70">
        <f t="shared" ref="EC2" si="36">EB2+1</f>
        <v>43835</v>
      </c>
      <c r="ED2" s="70">
        <f t="shared" ref="ED2" si="37">EC2+1</f>
        <v>43836</v>
      </c>
      <c r="EE2" s="70">
        <f t="shared" ref="EE2" si="38">ED2+1</f>
        <v>43837</v>
      </c>
      <c r="EF2" s="70">
        <f t="shared" ref="EF2" si="39">EE2+1</f>
        <v>43838</v>
      </c>
      <c r="EG2" s="70">
        <f t="shared" ref="EG2" si="40">EF2+1</f>
        <v>43839</v>
      </c>
      <c r="EH2" s="70">
        <f t="shared" ref="EH2" si="41">EG2+1</f>
        <v>43840</v>
      </c>
      <c r="EI2" s="70">
        <f t="shared" ref="EI2" si="42">EH2+1</f>
        <v>43841</v>
      </c>
      <c r="EJ2" s="70">
        <f t="shared" ref="EJ2" si="43">EI2+1</f>
        <v>43842</v>
      </c>
      <c r="EK2" s="70">
        <f t="shared" ref="EK2" si="44">EJ2+1</f>
        <v>43843</v>
      </c>
      <c r="EL2" s="70">
        <f t="shared" ref="EL2" si="45">EK2+1</f>
        <v>43844</v>
      </c>
      <c r="EM2" s="70">
        <f t="shared" ref="EM2" si="46">EL2+1</f>
        <v>43845</v>
      </c>
      <c r="EN2" s="70">
        <f t="shared" ref="EN2" si="47">EM2+1</f>
        <v>43846</v>
      </c>
      <c r="EO2" s="70">
        <f t="shared" ref="EO2" si="48">EN2+1</f>
        <v>43847</v>
      </c>
      <c r="EP2" s="70">
        <f t="shared" ref="EP2" si="49">EO2+1</f>
        <v>43848</v>
      </c>
      <c r="EQ2" s="70">
        <f t="shared" ref="EQ2" si="50">EP2+1</f>
        <v>43849</v>
      </c>
      <c r="ER2" s="70">
        <f t="shared" ref="ER2" si="51">EQ2+1</f>
        <v>43850</v>
      </c>
      <c r="ES2" s="70">
        <f t="shared" ref="ES2" si="52">ER2+1</f>
        <v>43851</v>
      </c>
      <c r="ET2" s="70">
        <f t="shared" ref="ET2" si="53">ES2+1</f>
        <v>43852</v>
      </c>
      <c r="EU2" s="70">
        <f t="shared" ref="EU2" si="54">ET2+1</f>
        <v>43853</v>
      </c>
      <c r="EV2" s="70">
        <f t="shared" ref="EV2" si="55">EU2+1</f>
        <v>43854</v>
      </c>
      <c r="EW2" s="70">
        <f t="shared" ref="EW2" si="56">EV2+1</f>
        <v>43855</v>
      </c>
      <c r="EX2" s="70">
        <f t="shared" ref="EX2" si="57">EW2+1</f>
        <v>43856</v>
      </c>
      <c r="EY2" s="70">
        <f t="shared" ref="EY2" si="58">EX2+1</f>
        <v>43857</v>
      </c>
      <c r="EZ2" s="70">
        <f t="shared" ref="EZ2" si="59">EY2+1</f>
        <v>43858</v>
      </c>
      <c r="FA2" s="70">
        <f t="shared" ref="FA2" si="60">EZ2+1</f>
        <v>43859</v>
      </c>
      <c r="FB2" s="70">
        <f t="shared" ref="FB2" si="61">FA2+1</f>
        <v>43860</v>
      </c>
      <c r="FC2" s="70">
        <f t="shared" ref="FC2" si="62">FB2+1</f>
        <v>43861</v>
      </c>
    </row>
    <row r="3" spans="1:159" s="18" customFormat="1" x14ac:dyDescent="0.35">
      <c r="A3" s="108"/>
      <c r="B3"/>
      <c r="E3" s="121"/>
      <c r="F3" s="124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108"/>
      <c r="B4"/>
      <c r="E4" s="121"/>
      <c r="F4" s="12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108"/>
      <c r="B5"/>
      <c r="E5" s="121"/>
      <c r="F5" s="124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108"/>
      <c r="B6"/>
      <c r="E6" s="121"/>
      <c r="F6" s="12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108"/>
      <c r="B7"/>
      <c r="E7" s="121"/>
      <c r="F7" s="124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108"/>
      <c r="B8"/>
      <c r="E8" s="121"/>
      <c r="F8" s="124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108"/>
      <c r="B9"/>
      <c r="E9" s="121"/>
      <c r="F9" s="124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108"/>
      <c r="B10"/>
      <c r="E10" s="121"/>
      <c r="F10" s="124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108"/>
      <c r="B11"/>
      <c r="E11" s="121"/>
      <c r="F11" s="124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108"/>
      <c r="B12"/>
      <c r="E12" s="121"/>
      <c r="F12" s="124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108"/>
      <c r="B13"/>
      <c r="E13" s="121"/>
      <c r="F13" s="124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108"/>
      <c r="B14"/>
      <c r="E14" s="121"/>
      <c r="F14" s="12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108"/>
      <c r="B15"/>
      <c r="E15" s="121"/>
      <c r="F15" s="124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21"/>
      <c r="F16" s="124"/>
      <c r="G16" s="121"/>
    </row>
    <row r="17" spans="1:7" s="18" customFormat="1" x14ac:dyDescent="0.35">
      <c r="A17"/>
      <c r="B17"/>
      <c r="E17" s="121"/>
      <c r="F17" s="124"/>
      <c r="G17" s="121"/>
    </row>
    <row r="18" spans="1:7" s="18" customFormat="1" x14ac:dyDescent="0.35">
      <c r="A18"/>
      <c r="B18"/>
      <c r="E18" s="121"/>
      <c r="F18" s="124"/>
      <c r="G18" s="121"/>
    </row>
    <row r="19" spans="1:7" s="18" customFormat="1" x14ac:dyDescent="0.35">
      <c r="A19"/>
      <c r="B19"/>
      <c r="E19" s="121"/>
      <c r="F19" s="124"/>
      <c r="G19" s="121"/>
    </row>
    <row r="20" spans="1:7" s="18" customFormat="1" x14ac:dyDescent="0.35">
      <c r="A20"/>
      <c r="B20"/>
      <c r="E20" s="121"/>
      <c r="F20" s="124"/>
      <c r="G20" s="121"/>
    </row>
    <row r="21" spans="1:7" s="18" customFormat="1" x14ac:dyDescent="0.35">
      <c r="A21"/>
      <c r="B21"/>
      <c r="F21" s="124"/>
      <c r="G21" s="121"/>
    </row>
    <row r="22" spans="1:7" s="18" customFormat="1" x14ac:dyDescent="0.35">
      <c r="A22"/>
      <c r="B22"/>
      <c r="F22" s="124"/>
      <c r="G22" s="121"/>
    </row>
    <row r="23" spans="1:7" s="18" customFormat="1" x14ac:dyDescent="0.35">
      <c r="A23"/>
      <c r="B23"/>
      <c r="F23" s="124"/>
      <c r="G23" s="121"/>
    </row>
    <row r="24" spans="1:7" s="18" customFormat="1" x14ac:dyDescent="0.35">
      <c r="A24"/>
      <c r="B24"/>
      <c r="F24" s="124"/>
      <c r="G24" s="121"/>
    </row>
    <row r="25" spans="1:7" s="18" customFormat="1" x14ac:dyDescent="0.35">
      <c r="A25"/>
      <c r="B25"/>
      <c r="G25" s="72"/>
    </row>
    <row r="26" spans="1:7" s="18" customFormat="1" x14ac:dyDescent="0.35">
      <c r="A26"/>
      <c r="B26"/>
      <c r="G26" s="72"/>
    </row>
    <row r="27" spans="1:7" s="18" customFormat="1" x14ac:dyDescent="0.35">
      <c r="A27"/>
      <c r="B27"/>
      <c r="G27" s="72"/>
    </row>
    <row r="28" spans="1:7" s="18" customFormat="1" x14ac:dyDescent="0.35">
      <c r="A28"/>
      <c r="B28"/>
      <c r="G28" s="72"/>
    </row>
    <row r="29" spans="1:7" s="18" customFormat="1" x14ac:dyDescent="0.35">
      <c r="A29"/>
      <c r="B29"/>
      <c r="G29" s="72"/>
    </row>
    <row r="30" spans="1:7" s="18" customFormat="1" x14ac:dyDescent="0.35">
      <c r="A30"/>
      <c r="B30"/>
      <c r="G30" s="72"/>
    </row>
    <row r="31" spans="1:7" s="18" customFormat="1" x14ac:dyDescent="0.35">
      <c r="A31"/>
      <c r="B31"/>
      <c r="G31" s="72"/>
    </row>
    <row r="32" spans="1:7" s="18" customFormat="1" x14ac:dyDescent="0.35">
      <c r="A32"/>
      <c r="B32"/>
      <c r="G32" s="72"/>
    </row>
    <row r="33" spans="1:109" s="18" customFormat="1" x14ac:dyDescent="0.35">
      <c r="A33"/>
      <c r="B33"/>
      <c r="G33" s="72"/>
    </row>
    <row r="34" spans="1:109" s="18" customFormat="1" x14ac:dyDescent="0.35">
      <c r="A34"/>
      <c r="B34"/>
      <c r="G34" s="72"/>
    </row>
    <row r="35" spans="1:109" s="18" customFormat="1" x14ac:dyDescent="0.35">
      <c r="A35"/>
      <c r="B35"/>
      <c r="G35" s="72"/>
    </row>
    <row r="36" spans="1:109" s="18" customFormat="1" x14ac:dyDescent="0.35">
      <c r="A36"/>
      <c r="B36"/>
      <c r="G36" s="72"/>
    </row>
    <row r="37" spans="1:109" s="18" customFormat="1" x14ac:dyDescent="0.35">
      <c r="A37"/>
      <c r="B37"/>
      <c r="G37" s="72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72"/>
    </row>
    <row r="39" spans="1:109" s="18" customFormat="1" x14ac:dyDescent="0.35">
      <c r="A39"/>
      <c r="B39"/>
      <c r="G39" s="72"/>
    </row>
    <row r="40" spans="1:109" s="18" customFormat="1" x14ac:dyDescent="0.35">
      <c r="A40"/>
      <c r="B40"/>
      <c r="G40" s="72"/>
    </row>
    <row r="41" spans="1:109" s="18" customFormat="1" x14ac:dyDescent="0.35">
      <c r="A41"/>
      <c r="B41"/>
      <c r="G41" s="72"/>
    </row>
    <row r="42" spans="1:109" s="18" customFormat="1" x14ac:dyDescent="0.35">
      <c r="A42"/>
      <c r="B42"/>
      <c r="G42" s="72"/>
    </row>
    <row r="43" spans="1:109" s="18" customFormat="1" x14ac:dyDescent="0.35">
      <c r="A43"/>
      <c r="B43"/>
      <c r="G43" s="72"/>
    </row>
    <row r="44" spans="1:109" s="18" customFormat="1" x14ac:dyDescent="0.35">
      <c r="A44"/>
      <c r="B44"/>
      <c r="G44" s="72"/>
    </row>
    <row r="45" spans="1:109" s="18" customFormat="1" x14ac:dyDescent="0.35">
      <c r="A45"/>
      <c r="B45"/>
      <c r="G45" s="72"/>
    </row>
    <row r="46" spans="1:109" s="18" customFormat="1" x14ac:dyDescent="0.35">
      <c r="A46"/>
      <c r="B46"/>
      <c r="G46" s="72"/>
    </row>
    <row r="47" spans="1:109" s="18" customFormat="1" x14ac:dyDescent="0.35">
      <c r="A47"/>
      <c r="B47"/>
      <c r="G47" s="72"/>
    </row>
    <row r="48" spans="1:109" s="18" customFormat="1" x14ac:dyDescent="0.35">
      <c r="A48"/>
      <c r="B48"/>
      <c r="G48" s="72"/>
    </row>
    <row r="49" spans="1:7" s="18" customFormat="1" x14ac:dyDescent="0.35">
      <c r="A49"/>
      <c r="B49"/>
      <c r="G49" s="72"/>
    </row>
    <row r="50" spans="1:7" s="18" customFormat="1" x14ac:dyDescent="0.35">
      <c r="A50"/>
      <c r="B50"/>
      <c r="G50" s="72"/>
    </row>
    <row r="51" spans="1:7" s="18" customFormat="1" x14ac:dyDescent="0.35">
      <c r="A51"/>
      <c r="B51"/>
      <c r="G51" s="72"/>
    </row>
    <row r="52" spans="1:7" s="18" customFormat="1" x14ac:dyDescent="0.35">
      <c r="A52"/>
      <c r="B52"/>
      <c r="G52" s="72"/>
    </row>
    <row r="53" spans="1:7" s="18" customFormat="1" x14ac:dyDescent="0.35">
      <c r="A53"/>
      <c r="B53"/>
      <c r="G53" s="72"/>
    </row>
    <row r="54" spans="1:7" s="18" customFormat="1" x14ac:dyDescent="0.35">
      <c r="A54"/>
      <c r="B54"/>
      <c r="G54" s="72"/>
    </row>
    <row r="55" spans="1:7" s="18" customFormat="1" x14ac:dyDescent="0.35">
      <c r="A55"/>
      <c r="B55"/>
      <c r="G55" s="72"/>
    </row>
    <row r="56" spans="1:7" s="18" customFormat="1" x14ac:dyDescent="0.35">
      <c r="A56"/>
      <c r="B56"/>
      <c r="G56" s="72"/>
    </row>
    <row r="57" spans="1:7" s="18" customFormat="1" x14ac:dyDescent="0.35">
      <c r="A57"/>
      <c r="B57"/>
      <c r="G57" s="72"/>
    </row>
    <row r="58" spans="1:7" s="18" customFormat="1" x14ac:dyDescent="0.35">
      <c r="A58"/>
      <c r="B58"/>
      <c r="G58" s="72"/>
    </row>
    <row r="59" spans="1:7" s="18" customFormat="1" x14ac:dyDescent="0.35">
      <c r="A59"/>
      <c r="B59"/>
      <c r="G59" s="72"/>
    </row>
    <row r="60" spans="1:7" s="18" customFormat="1" x14ac:dyDescent="0.35">
      <c r="A60"/>
      <c r="B60"/>
      <c r="G60" s="72"/>
    </row>
    <row r="61" spans="1:7" s="18" customFormat="1" x14ac:dyDescent="0.35">
      <c r="A61"/>
      <c r="B61"/>
      <c r="G61" s="72"/>
    </row>
    <row r="62" spans="1:7" s="18" customFormat="1" x14ac:dyDescent="0.35">
      <c r="A62"/>
      <c r="B62"/>
      <c r="G62" s="72"/>
    </row>
    <row r="63" spans="1:7" s="18" customFormat="1" x14ac:dyDescent="0.35">
      <c r="A63"/>
      <c r="B63"/>
      <c r="G63" s="72"/>
    </row>
    <row r="64" spans="1:7" s="18" customFormat="1" x14ac:dyDescent="0.35">
      <c r="A64"/>
      <c r="B64"/>
      <c r="G64" s="72"/>
    </row>
    <row r="65" spans="1:7" s="18" customFormat="1" x14ac:dyDescent="0.35">
      <c r="A65"/>
      <c r="B65"/>
      <c r="G65" s="72"/>
    </row>
    <row r="66" spans="1:7" s="18" customFormat="1" x14ac:dyDescent="0.35">
      <c r="A66"/>
      <c r="B66"/>
      <c r="G66" s="72"/>
    </row>
    <row r="67" spans="1:7" s="18" customFormat="1" x14ac:dyDescent="0.35">
      <c r="A67"/>
      <c r="B67"/>
      <c r="G67" s="72"/>
    </row>
    <row r="68" spans="1:7" s="18" customFormat="1" x14ac:dyDescent="0.35">
      <c r="A68"/>
      <c r="B68"/>
      <c r="G68" s="72"/>
    </row>
    <row r="69" spans="1:7" s="18" customFormat="1" x14ac:dyDescent="0.35">
      <c r="A69"/>
      <c r="B69"/>
      <c r="G69" s="72"/>
    </row>
    <row r="70" spans="1:7" s="18" customFormat="1" x14ac:dyDescent="0.35">
      <c r="A70"/>
      <c r="B70"/>
      <c r="G70" s="72"/>
    </row>
    <row r="71" spans="1:7" s="18" customFormat="1" x14ac:dyDescent="0.35">
      <c r="A71"/>
      <c r="B71"/>
      <c r="G71" s="72"/>
    </row>
    <row r="72" spans="1:7" s="18" customFormat="1" x14ac:dyDescent="0.35">
      <c r="A72"/>
      <c r="B72"/>
      <c r="G72" s="72"/>
    </row>
    <row r="73" spans="1:7" s="18" customFormat="1" x14ac:dyDescent="0.35">
      <c r="A73"/>
      <c r="B73"/>
      <c r="G73" s="72"/>
    </row>
    <row r="74" spans="1:7" s="18" customFormat="1" x14ac:dyDescent="0.35">
      <c r="A74"/>
      <c r="B74"/>
      <c r="G74" s="72"/>
    </row>
    <row r="75" spans="1:7" s="18" customFormat="1" x14ac:dyDescent="0.35">
      <c r="A75"/>
      <c r="B75"/>
      <c r="G75" s="72"/>
    </row>
    <row r="76" spans="1:7" s="18" customFormat="1" x14ac:dyDescent="0.35">
      <c r="A76"/>
      <c r="B76"/>
      <c r="G76" s="72"/>
    </row>
    <row r="77" spans="1:7" s="18" customFormat="1" x14ac:dyDescent="0.35">
      <c r="A77"/>
      <c r="B77"/>
      <c r="G77" s="72"/>
    </row>
    <row r="78" spans="1:7" s="18" customFormat="1" x14ac:dyDescent="0.35">
      <c r="A78"/>
      <c r="B78"/>
      <c r="G78" s="72"/>
    </row>
    <row r="79" spans="1:7" s="18" customFormat="1" x14ac:dyDescent="0.35">
      <c r="A79"/>
      <c r="B79"/>
      <c r="G79" s="72"/>
    </row>
    <row r="80" spans="1:7" s="18" customFormat="1" x14ac:dyDescent="0.35">
      <c r="A80"/>
      <c r="B80"/>
      <c r="G80" s="72"/>
    </row>
    <row r="81" spans="1:7" s="18" customFormat="1" x14ac:dyDescent="0.35">
      <c r="A81"/>
      <c r="B81"/>
      <c r="G81" s="72"/>
    </row>
    <row r="82" spans="1:7" s="18" customFormat="1" x14ac:dyDescent="0.35">
      <c r="A82"/>
      <c r="B82"/>
      <c r="G82" s="72"/>
    </row>
    <row r="83" spans="1:7" s="18" customFormat="1" x14ac:dyDescent="0.35">
      <c r="A83"/>
      <c r="B83"/>
      <c r="G83" s="72"/>
    </row>
    <row r="84" spans="1:7" s="18" customFormat="1" x14ac:dyDescent="0.35">
      <c r="A84"/>
      <c r="B84"/>
      <c r="G84" s="72"/>
    </row>
    <row r="85" spans="1:7" s="18" customFormat="1" x14ac:dyDescent="0.35">
      <c r="A85"/>
      <c r="B85"/>
      <c r="G85" s="72"/>
    </row>
    <row r="86" spans="1:7" s="18" customFormat="1" x14ac:dyDescent="0.35">
      <c r="A86"/>
      <c r="B86"/>
      <c r="G86" s="72"/>
    </row>
    <row r="87" spans="1:7" s="18" customFormat="1" x14ac:dyDescent="0.35">
      <c r="A87"/>
      <c r="B87"/>
      <c r="G87" s="72"/>
    </row>
    <row r="88" spans="1:7" s="18" customFormat="1" x14ac:dyDescent="0.35">
      <c r="A88"/>
      <c r="B88"/>
      <c r="G88" s="72"/>
    </row>
    <row r="89" spans="1:7" s="18" customFormat="1" x14ac:dyDescent="0.35">
      <c r="A89"/>
      <c r="B89"/>
      <c r="G89" s="72"/>
    </row>
    <row r="90" spans="1:7" s="18" customFormat="1" x14ac:dyDescent="0.35">
      <c r="A90"/>
      <c r="B90"/>
      <c r="G90" s="72"/>
    </row>
    <row r="91" spans="1:7" s="18" customFormat="1" x14ac:dyDescent="0.35">
      <c r="A91"/>
      <c r="B91"/>
      <c r="G91" s="72"/>
    </row>
    <row r="92" spans="1:7" s="18" customFormat="1" x14ac:dyDescent="0.35">
      <c r="A92"/>
      <c r="B92"/>
      <c r="G92" s="72"/>
    </row>
    <row r="93" spans="1:7" s="18" customFormat="1" x14ac:dyDescent="0.35">
      <c r="A93"/>
      <c r="B93"/>
      <c r="G93" s="72"/>
    </row>
    <row r="94" spans="1:7" s="18" customFormat="1" x14ac:dyDescent="0.35">
      <c r="A94"/>
      <c r="B94"/>
      <c r="G94" s="72"/>
    </row>
    <row r="95" spans="1:7" s="18" customFormat="1" x14ac:dyDescent="0.35">
      <c r="A95"/>
      <c r="B95"/>
      <c r="G95" s="72"/>
    </row>
    <row r="96" spans="1:7" s="18" customFormat="1" x14ac:dyDescent="0.35">
      <c r="A96"/>
      <c r="B96"/>
      <c r="G96" s="72"/>
    </row>
    <row r="97" spans="1:7" s="18" customFormat="1" x14ac:dyDescent="0.35">
      <c r="A97"/>
      <c r="B97"/>
      <c r="G97" s="72"/>
    </row>
    <row r="98" spans="1:7" s="18" customFormat="1" x14ac:dyDescent="0.35">
      <c r="A98"/>
      <c r="B98"/>
      <c r="G98" s="72"/>
    </row>
    <row r="99" spans="1:7" s="18" customFormat="1" x14ac:dyDescent="0.35">
      <c r="A99"/>
      <c r="B99"/>
      <c r="G99" s="72"/>
    </row>
    <row r="100" spans="1:7" s="18" customFormat="1" x14ac:dyDescent="0.35">
      <c r="A100"/>
      <c r="B100"/>
      <c r="G100" s="72"/>
    </row>
    <row r="101" spans="1:7" s="18" customFormat="1" x14ac:dyDescent="0.35">
      <c r="A101"/>
      <c r="B101"/>
      <c r="G101" s="72"/>
    </row>
    <row r="102" spans="1:7" s="18" customFormat="1" x14ac:dyDescent="0.35">
      <c r="A102"/>
      <c r="B102"/>
      <c r="G102" s="72"/>
    </row>
    <row r="103" spans="1:7" s="18" customFormat="1" x14ac:dyDescent="0.35">
      <c r="A103"/>
      <c r="B103"/>
      <c r="G103" s="72"/>
    </row>
    <row r="104" spans="1:7" s="18" customFormat="1" x14ac:dyDescent="0.35">
      <c r="A104"/>
      <c r="B104"/>
      <c r="G104" s="72"/>
    </row>
    <row r="105" spans="1:7" s="18" customFormat="1" x14ac:dyDescent="0.35">
      <c r="A105"/>
      <c r="B105"/>
      <c r="G105" s="72"/>
    </row>
    <row r="106" spans="1:7" s="18" customFormat="1" x14ac:dyDescent="0.35">
      <c r="A106"/>
      <c r="B106"/>
      <c r="G106" s="72"/>
    </row>
    <row r="107" spans="1:7" s="18" customFormat="1" x14ac:dyDescent="0.35">
      <c r="A107"/>
      <c r="B107"/>
      <c r="G107" s="72"/>
    </row>
    <row r="108" spans="1:7" s="18" customFormat="1" x14ac:dyDescent="0.35">
      <c r="A108"/>
      <c r="B108"/>
      <c r="G108" s="72"/>
    </row>
    <row r="109" spans="1:7" s="18" customFormat="1" x14ac:dyDescent="0.35">
      <c r="A109"/>
      <c r="B109"/>
      <c r="G109" s="72"/>
    </row>
    <row r="110" spans="1:7" s="18" customFormat="1" x14ac:dyDescent="0.35">
      <c r="A110"/>
      <c r="B110"/>
      <c r="G110" s="72"/>
    </row>
    <row r="111" spans="1:7" s="18" customFormat="1" x14ac:dyDescent="0.35">
      <c r="A111"/>
      <c r="B111"/>
      <c r="G111" s="72"/>
    </row>
    <row r="112" spans="1:7" s="18" customFormat="1" x14ac:dyDescent="0.35">
      <c r="A112"/>
      <c r="B112"/>
      <c r="G112" s="72"/>
    </row>
    <row r="113" spans="1:7" s="18" customFormat="1" x14ac:dyDescent="0.35">
      <c r="A113"/>
      <c r="B113"/>
      <c r="G113" s="72"/>
    </row>
    <row r="114" spans="1:7" s="18" customFormat="1" x14ac:dyDescent="0.35">
      <c r="A114"/>
      <c r="B114"/>
      <c r="G114" s="72"/>
    </row>
    <row r="115" spans="1:7" s="18" customFormat="1" x14ac:dyDescent="0.35">
      <c r="A115"/>
      <c r="B115"/>
      <c r="G115" s="72"/>
    </row>
    <row r="116" spans="1:7" s="18" customFormat="1" x14ac:dyDescent="0.35">
      <c r="A116"/>
      <c r="B116"/>
      <c r="G116" s="72"/>
    </row>
    <row r="117" spans="1:7" s="18" customFormat="1" x14ac:dyDescent="0.35">
      <c r="A117"/>
      <c r="B117"/>
      <c r="G117" s="72"/>
    </row>
    <row r="118" spans="1:7" s="18" customFormat="1" x14ac:dyDescent="0.35">
      <c r="A118"/>
      <c r="B118"/>
      <c r="G118" s="72"/>
    </row>
    <row r="119" spans="1:7" s="18" customFormat="1" x14ac:dyDescent="0.35">
      <c r="A119"/>
      <c r="B119"/>
      <c r="G119" s="72"/>
    </row>
    <row r="120" spans="1:7" s="18" customFormat="1" x14ac:dyDescent="0.35">
      <c r="A120"/>
      <c r="B120"/>
      <c r="G120" s="72"/>
    </row>
    <row r="121" spans="1:7" s="18" customFormat="1" x14ac:dyDescent="0.35">
      <c r="A121"/>
      <c r="B121"/>
      <c r="G121" s="72"/>
    </row>
    <row r="122" spans="1:7" s="18" customFormat="1" x14ac:dyDescent="0.35">
      <c r="A122"/>
      <c r="B122"/>
      <c r="G122" s="72"/>
    </row>
    <row r="123" spans="1:7" s="18" customFormat="1" x14ac:dyDescent="0.35">
      <c r="A123"/>
      <c r="B123"/>
      <c r="G123" s="72"/>
    </row>
    <row r="124" spans="1:7" s="18" customFormat="1" x14ac:dyDescent="0.35">
      <c r="A124"/>
      <c r="B124"/>
      <c r="G124" s="72"/>
    </row>
    <row r="125" spans="1:7" s="18" customFormat="1" x14ac:dyDescent="0.35">
      <c r="A125"/>
      <c r="B125"/>
      <c r="G125" s="72"/>
    </row>
    <row r="126" spans="1:7" s="18" customFormat="1" x14ac:dyDescent="0.35">
      <c r="A126"/>
      <c r="B126"/>
      <c r="G126" s="72"/>
    </row>
    <row r="127" spans="1:7" s="18" customFormat="1" x14ac:dyDescent="0.35">
      <c r="A127"/>
      <c r="B127"/>
      <c r="G127" s="72"/>
    </row>
    <row r="128" spans="1:7" s="18" customFormat="1" x14ac:dyDescent="0.35">
      <c r="A128"/>
      <c r="B128"/>
      <c r="G128" s="72"/>
    </row>
    <row r="129" spans="1:7" s="18" customFormat="1" x14ac:dyDescent="0.35">
      <c r="A129"/>
      <c r="B129"/>
      <c r="G129" s="72"/>
    </row>
    <row r="130" spans="1:7" s="18" customFormat="1" x14ac:dyDescent="0.35">
      <c r="A130"/>
      <c r="B130"/>
      <c r="G130" s="72"/>
    </row>
    <row r="131" spans="1:7" s="18" customFormat="1" x14ac:dyDescent="0.35">
      <c r="A131"/>
      <c r="B131"/>
      <c r="G131" s="72"/>
    </row>
    <row r="132" spans="1:7" s="18" customFormat="1" x14ac:dyDescent="0.35">
      <c r="A132"/>
      <c r="B132"/>
      <c r="G132" s="72"/>
    </row>
    <row r="133" spans="1:7" s="18" customFormat="1" x14ac:dyDescent="0.35">
      <c r="A133"/>
      <c r="B133"/>
      <c r="G133" s="72"/>
    </row>
    <row r="134" spans="1:7" s="18" customFormat="1" x14ac:dyDescent="0.35">
      <c r="A134"/>
      <c r="B134"/>
      <c r="G134" s="72"/>
    </row>
    <row r="135" spans="1:7" s="18" customFormat="1" x14ac:dyDescent="0.35">
      <c r="A135"/>
      <c r="B135"/>
      <c r="G135" s="72"/>
    </row>
    <row r="136" spans="1:7" s="18" customFormat="1" x14ac:dyDescent="0.35">
      <c r="A136"/>
      <c r="B136"/>
      <c r="G136" s="72"/>
    </row>
    <row r="137" spans="1:7" s="18" customFormat="1" x14ac:dyDescent="0.35">
      <c r="A137"/>
      <c r="B137"/>
      <c r="G137" s="72"/>
    </row>
    <row r="138" spans="1:7" s="18" customFormat="1" x14ac:dyDescent="0.35">
      <c r="A138"/>
      <c r="B138"/>
      <c r="G138" s="72"/>
    </row>
    <row r="139" spans="1:7" s="18" customFormat="1" x14ac:dyDescent="0.35">
      <c r="A139"/>
      <c r="B139"/>
      <c r="G139" s="72"/>
    </row>
    <row r="140" spans="1:7" s="18" customFormat="1" x14ac:dyDescent="0.35">
      <c r="A140"/>
      <c r="B140"/>
      <c r="G140" s="72"/>
    </row>
    <row r="141" spans="1:7" s="18" customFormat="1" x14ac:dyDescent="0.35">
      <c r="A141"/>
      <c r="B141"/>
      <c r="G141" s="72"/>
    </row>
    <row r="142" spans="1:7" s="18" customFormat="1" x14ac:dyDescent="0.35">
      <c r="A142"/>
      <c r="B142"/>
      <c r="G142" s="72"/>
    </row>
    <row r="143" spans="1:7" s="18" customFormat="1" x14ac:dyDescent="0.35">
      <c r="A143"/>
      <c r="B143"/>
      <c r="G143" s="72"/>
    </row>
    <row r="144" spans="1:7" s="18" customFormat="1" x14ac:dyDescent="0.35">
      <c r="A144"/>
      <c r="B144"/>
      <c r="G144" s="72"/>
    </row>
    <row r="145" spans="1:7" s="18" customFormat="1" x14ac:dyDescent="0.35">
      <c r="A145"/>
      <c r="B145"/>
      <c r="G145" s="72"/>
    </row>
    <row r="146" spans="1:7" s="18" customFormat="1" x14ac:dyDescent="0.35">
      <c r="A146"/>
      <c r="B146"/>
      <c r="G146" s="72"/>
    </row>
    <row r="147" spans="1:7" s="18" customFormat="1" x14ac:dyDescent="0.35">
      <c r="A147"/>
      <c r="B147"/>
      <c r="G147" s="72"/>
    </row>
    <row r="148" spans="1:7" s="18" customFormat="1" x14ac:dyDescent="0.35">
      <c r="A148"/>
      <c r="B148"/>
      <c r="G148" s="72"/>
    </row>
    <row r="149" spans="1:7" s="18" customFormat="1" x14ac:dyDescent="0.35">
      <c r="A149"/>
      <c r="B149"/>
      <c r="G149" s="72"/>
    </row>
    <row r="150" spans="1:7" s="18" customFormat="1" x14ac:dyDescent="0.35">
      <c r="A150"/>
      <c r="B150"/>
      <c r="G150" s="72"/>
    </row>
    <row r="151" spans="1:7" s="18" customFormat="1" x14ac:dyDescent="0.35">
      <c r="A151"/>
      <c r="B151"/>
      <c r="G151" s="72"/>
    </row>
    <row r="152" spans="1:7" s="18" customFormat="1" x14ac:dyDescent="0.35">
      <c r="A152"/>
      <c r="B152"/>
      <c r="G152" s="72"/>
    </row>
    <row r="153" spans="1:7" s="18" customFormat="1" x14ac:dyDescent="0.35">
      <c r="A153"/>
      <c r="B153"/>
      <c r="G153" s="72"/>
    </row>
    <row r="154" spans="1:7" s="18" customFormat="1" x14ac:dyDescent="0.35">
      <c r="A154"/>
      <c r="B154"/>
      <c r="G154" s="72"/>
    </row>
    <row r="155" spans="1:7" s="18" customFormat="1" x14ac:dyDescent="0.35">
      <c r="A155"/>
      <c r="B155"/>
      <c r="G155" s="72"/>
    </row>
    <row r="156" spans="1:7" s="18" customFormat="1" x14ac:dyDescent="0.35">
      <c r="A156"/>
      <c r="B156"/>
      <c r="G156" s="72"/>
    </row>
    <row r="157" spans="1:7" s="18" customFormat="1" x14ac:dyDescent="0.35">
      <c r="A157"/>
      <c r="B157"/>
      <c r="G157" s="72"/>
    </row>
    <row r="158" spans="1:7" s="18" customFormat="1" x14ac:dyDescent="0.35">
      <c r="A158"/>
      <c r="B158"/>
      <c r="G158" s="72"/>
    </row>
    <row r="159" spans="1:7" s="18" customFormat="1" x14ac:dyDescent="0.35">
      <c r="A159"/>
      <c r="B159"/>
      <c r="G159" s="72"/>
    </row>
    <row r="160" spans="1:7" s="18" customFormat="1" x14ac:dyDescent="0.35">
      <c r="A160"/>
      <c r="B160"/>
      <c r="G160" s="72"/>
    </row>
    <row r="161" spans="1:7" s="18" customFormat="1" x14ac:dyDescent="0.35">
      <c r="A161"/>
      <c r="B161"/>
      <c r="G161" s="72"/>
    </row>
    <row r="162" spans="1:7" s="18" customFormat="1" x14ac:dyDescent="0.35">
      <c r="A162"/>
      <c r="B162"/>
      <c r="G162" s="72"/>
    </row>
    <row r="163" spans="1:7" s="18" customFormat="1" x14ac:dyDescent="0.35">
      <c r="A163"/>
      <c r="B163"/>
      <c r="G163" s="72"/>
    </row>
    <row r="164" spans="1:7" s="18" customFormat="1" x14ac:dyDescent="0.35">
      <c r="A164"/>
      <c r="B164"/>
      <c r="G164" s="72"/>
    </row>
    <row r="165" spans="1:7" s="18" customFormat="1" x14ac:dyDescent="0.35">
      <c r="A165"/>
      <c r="B165"/>
      <c r="G165" s="72"/>
    </row>
    <row r="166" spans="1:7" s="18" customFormat="1" x14ac:dyDescent="0.35">
      <c r="A166"/>
      <c r="B166"/>
      <c r="G166" s="72"/>
    </row>
    <row r="167" spans="1:7" s="18" customFormat="1" x14ac:dyDescent="0.35">
      <c r="A167"/>
      <c r="B167"/>
      <c r="G167" s="72"/>
    </row>
    <row r="168" spans="1:7" s="18" customFormat="1" x14ac:dyDescent="0.35">
      <c r="A168"/>
      <c r="B168"/>
      <c r="G168" s="72"/>
    </row>
    <row r="169" spans="1:7" s="18" customFormat="1" x14ac:dyDescent="0.35">
      <c r="A169"/>
      <c r="B169"/>
      <c r="G169" s="72"/>
    </row>
    <row r="170" spans="1:7" s="18" customFormat="1" x14ac:dyDescent="0.35">
      <c r="A170"/>
      <c r="B170"/>
      <c r="G170" s="72"/>
    </row>
    <row r="171" spans="1:7" s="18" customFormat="1" x14ac:dyDescent="0.35">
      <c r="A171"/>
      <c r="B171"/>
      <c r="G171" s="72"/>
    </row>
    <row r="172" spans="1:7" s="18" customFormat="1" x14ac:dyDescent="0.35">
      <c r="A172"/>
      <c r="B172"/>
      <c r="G172" s="72"/>
    </row>
    <row r="173" spans="1:7" s="18" customFormat="1" x14ac:dyDescent="0.35">
      <c r="A173"/>
      <c r="B173"/>
      <c r="G173" s="72"/>
    </row>
    <row r="174" spans="1:7" s="18" customFormat="1" x14ac:dyDescent="0.35">
      <c r="A174"/>
      <c r="B174"/>
      <c r="G174" s="72"/>
    </row>
    <row r="175" spans="1:7" s="18" customFormat="1" x14ac:dyDescent="0.35">
      <c r="A175"/>
      <c r="B175"/>
      <c r="G175" s="72"/>
    </row>
    <row r="176" spans="1:7" s="18" customFormat="1" x14ac:dyDescent="0.35">
      <c r="A176"/>
      <c r="B176"/>
      <c r="G176" s="72"/>
    </row>
    <row r="177" spans="1:7" s="18" customFormat="1" x14ac:dyDescent="0.35">
      <c r="A177"/>
      <c r="B177"/>
      <c r="G177" s="72"/>
    </row>
    <row r="178" spans="1:7" s="18" customFormat="1" x14ac:dyDescent="0.35">
      <c r="A178"/>
      <c r="B178"/>
      <c r="G178" s="72"/>
    </row>
    <row r="179" spans="1:7" s="18" customFormat="1" x14ac:dyDescent="0.35">
      <c r="A179"/>
      <c r="B179"/>
      <c r="G179" s="72"/>
    </row>
    <row r="180" spans="1:7" s="18" customFormat="1" x14ac:dyDescent="0.35">
      <c r="A180"/>
      <c r="B180"/>
      <c r="G180" s="72"/>
    </row>
    <row r="181" spans="1:7" s="18" customFormat="1" x14ac:dyDescent="0.35">
      <c r="A181"/>
      <c r="B181"/>
      <c r="G181" s="72"/>
    </row>
    <row r="182" spans="1:7" s="18" customFormat="1" x14ac:dyDescent="0.35">
      <c r="A182"/>
      <c r="B182"/>
      <c r="G182" s="72"/>
    </row>
    <row r="183" spans="1:7" s="18" customFormat="1" x14ac:dyDescent="0.35">
      <c r="A183"/>
      <c r="B183"/>
      <c r="G183" s="72"/>
    </row>
    <row r="184" spans="1:7" s="18" customFormat="1" x14ac:dyDescent="0.35">
      <c r="A184"/>
      <c r="B184"/>
      <c r="G184" s="72"/>
    </row>
    <row r="185" spans="1:7" s="18" customFormat="1" x14ac:dyDescent="0.35">
      <c r="A185"/>
      <c r="B185"/>
      <c r="G185" s="72"/>
    </row>
    <row r="186" spans="1:7" s="18" customFormat="1" x14ac:dyDescent="0.35">
      <c r="A186"/>
      <c r="B186"/>
      <c r="G186" s="72"/>
    </row>
    <row r="187" spans="1:7" s="18" customFormat="1" x14ac:dyDescent="0.35">
      <c r="A187"/>
      <c r="B187"/>
      <c r="G187" s="72"/>
    </row>
    <row r="188" spans="1:7" s="18" customFormat="1" x14ac:dyDescent="0.35">
      <c r="A188"/>
      <c r="B188"/>
      <c r="G188" s="72"/>
    </row>
    <row r="189" spans="1:7" s="18" customFormat="1" x14ac:dyDescent="0.35">
      <c r="A189"/>
      <c r="B189"/>
      <c r="G189" s="72"/>
    </row>
    <row r="190" spans="1:7" s="18" customFormat="1" x14ac:dyDescent="0.35">
      <c r="A190"/>
      <c r="B190"/>
      <c r="G190" s="72"/>
    </row>
    <row r="191" spans="1:7" s="18" customFormat="1" x14ac:dyDescent="0.35">
      <c r="A191"/>
      <c r="B191"/>
      <c r="G191" s="72"/>
    </row>
    <row r="192" spans="1:7" s="18" customFormat="1" x14ac:dyDescent="0.35">
      <c r="A192"/>
      <c r="B192"/>
      <c r="G192" s="72"/>
    </row>
    <row r="193" spans="1:7" s="18" customFormat="1" x14ac:dyDescent="0.35">
      <c r="A193"/>
      <c r="B193"/>
      <c r="G193" s="72"/>
    </row>
    <row r="194" spans="1:7" s="18" customFormat="1" x14ac:dyDescent="0.35">
      <c r="A194"/>
      <c r="B194"/>
      <c r="G194" s="72"/>
    </row>
    <row r="195" spans="1:7" s="18" customFormat="1" x14ac:dyDescent="0.35">
      <c r="A195"/>
      <c r="B195"/>
      <c r="G195" s="72"/>
    </row>
    <row r="196" spans="1:7" s="18" customFormat="1" x14ac:dyDescent="0.35">
      <c r="A196"/>
      <c r="B196"/>
      <c r="G196" s="72"/>
    </row>
    <row r="197" spans="1:7" s="18" customFormat="1" x14ac:dyDescent="0.35">
      <c r="A197"/>
      <c r="B197"/>
      <c r="G197" s="72"/>
    </row>
    <row r="198" spans="1:7" s="18" customFormat="1" x14ac:dyDescent="0.35">
      <c r="A198"/>
      <c r="B198"/>
      <c r="G198" s="72"/>
    </row>
    <row r="199" spans="1:7" s="18" customFormat="1" x14ac:dyDescent="0.35">
      <c r="A199"/>
      <c r="B199"/>
      <c r="G199" s="72"/>
    </row>
    <row r="200" spans="1:7" s="18" customFormat="1" x14ac:dyDescent="0.35">
      <c r="A200"/>
      <c r="B200"/>
      <c r="G200" s="72"/>
    </row>
    <row r="201" spans="1:7" s="18" customFormat="1" x14ac:dyDescent="0.35">
      <c r="A201"/>
      <c r="B201"/>
      <c r="G201" s="72"/>
    </row>
    <row r="202" spans="1:7" s="18" customFormat="1" x14ac:dyDescent="0.35">
      <c r="A202"/>
      <c r="B202"/>
      <c r="G202" s="72"/>
    </row>
    <row r="203" spans="1:7" s="18" customFormat="1" x14ac:dyDescent="0.35">
      <c r="A203"/>
      <c r="B203"/>
      <c r="G203" s="72"/>
    </row>
    <row r="204" spans="1:7" s="18" customFormat="1" x14ac:dyDescent="0.35">
      <c r="A204"/>
      <c r="B204"/>
      <c r="G204" s="72"/>
    </row>
    <row r="205" spans="1:7" s="18" customFormat="1" x14ac:dyDescent="0.35">
      <c r="A205"/>
      <c r="B205"/>
      <c r="G205" s="72"/>
    </row>
    <row r="206" spans="1:7" s="18" customFormat="1" x14ac:dyDescent="0.35">
      <c r="A206"/>
      <c r="B206"/>
      <c r="G206" s="72"/>
    </row>
    <row r="207" spans="1:7" s="18" customFormat="1" x14ac:dyDescent="0.35">
      <c r="A207"/>
      <c r="B207"/>
      <c r="G207" s="72"/>
    </row>
    <row r="208" spans="1:7" s="18" customFormat="1" x14ac:dyDescent="0.35">
      <c r="A208"/>
      <c r="B208"/>
      <c r="G208" s="72"/>
    </row>
    <row r="209" spans="1:7" s="18" customFormat="1" x14ac:dyDescent="0.35">
      <c r="A209"/>
      <c r="B209"/>
      <c r="G209" s="72"/>
    </row>
    <row r="210" spans="1:7" s="18" customFormat="1" x14ac:dyDescent="0.35">
      <c r="A210"/>
      <c r="B210"/>
      <c r="G210" s="72"/>
    </row>
    <row r="211" spans="1:7" s="18" customFormat="1" x14ac:dyDescent="0.35">
      <c r="A211"/>
      <c r="B211"/>
      <c r="G211" s="72"/>
    </row>
    <row r="212" spans="1:7" s="18" customFormat="1" x14ac:dyDescent="0.35">
      <c r="A212"/>
      <c r="B212"/>
      <c r="G212" s="72"/>
    </row>
    <row r="213" spans="1:7" s="18" customFormat="1" x14ac:dyDescent="0.35">
      <c r="A213"/>
      <c r="B213"/>
      <c r="G213" s="72"/>
    </row>
    <row r="214" spans="1:7" s="18" customFormat="1" x14ac:dyDescent="0.35">
      <c r="A214"/>
      <c r="B214"/>
      <c r="G214" s="72"/>
    </row>
    <row r="215" spans="1:7" s="18" customFormat="1" x14ac:dyDescent="0.35">
      <c r="A215"/>
      <c r="B215"/>
      <c r="G215" s="72"/>
    </row>
    <row r="216" spans="1:7" s="18" customFormat="1" x14ac:dyDescent="0.35">
      <c r="A216"/>
      <c r="B216"/>
      <c r="G216" s="72"/>
    </row>
    <row r="217" spans="1:7" s="18" customFormat="1" x14ac:dyDescent="0.35">
      <c r="A217"/>
      <c r="B217"/>
      <c r="G217" s="72"/>
    </row>
    <row r="218" spans="1:7" s="18" customFormat="1" x14ac:dyDescent="0.35">
      <c r="A218"/>
      <c r="B218"/>
      <c r="G218" s="72"/>
    </row>
    <row r="219" spans="1:7" s="18" customFormat="1" x14ac:dyDescent="0.35">
      <c r="A219"/>
      <c r="B219"/>
      <c r="G219" s="72"/>
    </row>
    <row r="220" spans="1:7" s="18" customFormat="1" x14ac:dyDescent="0.35">
      <c r="A220"/>
      <c r="B220"/>
      <c r="G220" s="72"/>
    </row>
    <row r="221" spans="1:7" s="18" customFormat="1" x14ac:dyDescent="0.35">
      <c r="A221"/>
      <c r="B221"/>
      <c r="G221" s="72"/>
    </row>
    <row r="222" spans="1:7" s="18" customFormat="1" x14ac:dyDescent="0.35">
      <c r="A222"/>
      <c r="B222"/>
      <c r="G222" s="72"/>
    </row>
    <row r="223" spans="1:7" s="18" customFormat="1" x14ac:dyDescent="0.35">
      <c r="A223"/>
      <c r="B223"/>
      <c r="G223" s="72"/>
    </row>
    <row r="224" spans="1:7" s="18" customFormat="1" x14ac:dyDescent="0.35">
      <c r="A224"/>
      <c r="B224"/>
      <c r="G224" s="72"/>
    </row>
    <row r="225" spans="1:7" s="18" customFormat="1" x14ac:dyDescent="0.35">
      <c r="A225"/>
      <c r="B225"/>
      <c r="G225" s="72"/>
    </row>
    <row r="226" spans="1:7" s="18" customFormat="1" x14ac:dyDescent="0.35">
      <c r="A226"/>
      <c r="B226"/>
      <c r="G226" s="72"/>
    </row>
    <row r="227" spans="1:7" s="18" customFormat="1" x14ac:dyDescent="0.35">
      <c r="A227"/>
      <c r="B227"/>
      <c r="G227" s="72"/>
    </row>
    <row r="228" spans="1:7" s="18" customFormat="1" x14ac:dyDescent="0.35">
      <c r="A228"/>
      <c r="B228"/>
      <c r="G228" s="72"/>
    </row>
    <row r="229" spans="1:7" s="18" customFormat="1" x14ac:dyDescent="0.35">
      <c r="A229"/>
      <c r="B229"/>
      <c r="G229" s="72"/>
    </row>
    <row r="230" spans="1:7" s="18" customFormat="1" x14ac:dyDescent="0.35">
      <c r="A230"/>
      <c r="B230"/>
      <c r="G230" s="72"/>
    </row>
    <row r="231" spans="1:7" s="18" customFormat="1" x14ac:dyDescent="0.35">
      <c r="A231"/>
      <c r="B231"/>
      <c r="G231" s="72"/>
    </row>
    <row r="232" spans="1:7" s="18" customFormat="1" x14ac:dyDescent="0.35">
      <c r="A232"/>
      <c r="B232"/>
      <c r="G232" s="72"/>
    </row>
    <row r="233" spans="1:7" s="18" customFormat="1" x14ac:dyDescent="0.35">
      <c r="A233"/>
      <c r="B233"/>
      <c r="G233" s="72"/>
    </row>
    <row r="234" spans="1:7" s="18" customFormat="1" x14ac:dyDescent="0.35">
      <c r="A234"/>
      <c r="B234"/>
      <c r="G234" s="72"/>
    </row>
    <row r="235" spans="1:7" s="18" customFormat="1" x14ac:dyDescent="0.35">
      <c r="A235"/>
      <c r="B235"/>
      <c r="G235" s="72"/>
    </row>
    <row r="236" spans="1:7" s="18" customFormat="1" x14ac:dyDescent="0.35">
      <c r="A236"/>
      <c r="B236"/>
      <c r="G236" s="72"/>
    </row>
    <row r="237" spans="1:7" s="18" customFormat="1" x14ac:dyDescent="0.35">
      <c r="A237"/>
      <c r="B237"/>
      <c r="G237" s="72"/>
    </row>
    <row r="238" spans="1:7" s="18" customFormat="1" x14ac:dyDescent="0.35">
      <c r="A238"/>
      <c r="B238"/>
      <c r="G238" s="72"/>
    </row>
    <row r="239" spans="1:7" s="18" customFormat="1" x14ac:dyDescent="0.35">
      <c r="A239"/>
      <c r="B239"/>
      <c r="G239" s="72"/>
    </row>
    <row r="240" spans="1:7" s="18" customFormat="1" x14ac:dyDescent="0.35">
      <c r="A240"/>
      <c r="B240"/>
      <c r="G240" s="72"/>
    </row>
    <row r="241" spans="1:7" s="18" customFormat="1" x14ac:dyDescent="0.35">
      <c r="A241"/>
      <c r="B241"/>
      <c r="G241" s="72"/>
    </row>
    <row r="242" spans="1:7" s="18" customFormat="1" x14ac:dyDescent="0.35">
      <c r="A242"/>
      <c r="B242"/>
      <c r="G242" s="72"/>
    </row>
    <row r="243" spans="1:7" s="18" customFormat="1" x14ac:dyDescent="0.35">
      <c r="A243"/>
      <c r="B243"/>
      <c r="G243" s="72"/>
    </row>
    <row r="244" spans="1:7" s="18" customFormat="1" x14ac:dyDescent="0.35">
      <c r="A244"/>
      <c r="B244"/>
      <c r="G244" s="72"/>
    </row>
    <row r="245" spans="1:7" s="18" customFormat="1" x14ac:dyDescent="0.35">
      <c r="A245"/>
      <c r="B245"/>
      <c r="G245" s="72"/>
    </row>
    <row r="246" spans="1:7" s="18" customFormat="1" x14ac:dyDescent="0.35">
      <c r="A246"/>
      <c r="B246"/>
      <c r="G246" s="72"/>
    </row>
    <row r="247" spans="1:7" s="18" customFormat="1" x14ac:dyDescent="0.35">
      <c r="A247"/>
      <c r="B247"/>
      <c r="G247" s="72"/>
    </row>
    <row r="248" spans="1:7" s="18" customFormat="1" x14ac:dyDescent="0.35">
      <c r="A248"/>
      <c r="B248"/>
      <c r="G248" s="72"/>
    </row>
    <row r="249" spans="1:7" s="18" customFormat="1" x14ac:dyDescent="0.35">
      <c r="A249"/>
      <c r="B249"/>
      <c r="G249" s="72"/>
    </row>
    <row r="250" spans="1:7" s="18" customFormat="1" x14ac:dyDescent="0.35">
      <c r="A250"/>
      <c r="B250"/>
      <c r="G250" s="72"/>
    </row>
    <row r="251" spans="1:7" s="18" customFormat="1" x14ac:dyDescent="0.35">
      <c r="A251"/>
      <c r="B251"/>
      <c r="G251" s="72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98" zoomScaleNormal="98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3.816406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43</v>
      </c>
      <c r="G1" s="71" t="s">
        <v>41</v>
      </c>
    </row>
    <row r="2" spans="1:159" ht="29" x14ac:dyDescent="0.35">
      <c r="A2" s="9" t="s">
        <v>9</v>
      </c>
      <c r="B2" s="4" t="s">
        <v>12</v>
      </c>
      <c r="C2" s="4" t="s">
        <v>51</v>
      </c>
      <c r="D2" s="4" t="s">
        <v>56</v>
      </c>
      <c r="E2" s="4" t="s">
        <v>57</v>
      </c>
      <c r="F2" s="123" t="s">
        <v>58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0">
        <f t="shared" si="0"/>
        <v>43738</v>
      </c>
      <c r="AK2" s="70">
        <f>AJ2+1</f>
        <v>43739</v>
      </c>
      <c r="AL2" s="70">
        <f t="shared" ref="AL2:CW2" si="1">AK2+1</f>
        <v>43740</v>
      </c>
      <c r="AM2" s="70">
        <f t="shared" si="1"/>
        <v>43741</v>
      </c>
      <c r="AN2" s="70">
        <f t="shared" si="1"/>
        <v>43742</v>
      </c>
      <c r="AO2" s="70">
        <f t="shared" si="1"/>
        <v>43743</v>
      </c>
      <c r="AP2" s="70">
        <f t="shared" si="1"/>
        <v>43744</v>
      </c>
      <c r="AQ2" s="70">
        <f t="shared" si="1"/>
        <v>43745</v>
      </c>
      <c r="AR2" s="70">
        <f t="shared" si="1"/>
        <v>43746</v>
      </c>
      <c r="AS2" s="70">
        <f t="shared" si="1"/>
        <v>43747</v>
      </c>
      <c r="AT2" s="70">
        <f t="shared" si="1"/>
        <v>43748</v>
      </c>
      <c r="AU2" s="70">
        <f t="shared" si="1"/>
        <v>43749</v>
      </c>
      <c r="AV2" s="70">
        <f t="shared" si="1"/>
        <v>43750</v>
      </c>
      <c r="AW2" s="70">
        <f t="shared" si="1"/>
        <v>43751</v>
      </c>
      <c r="AX2" s="70">
        <f t="shared" si="1"/>
        <v>43752</v>
      </c>
      <c r="AY2" s="70">
        <f t="shared" si="1"/>
        <v>43753</v>
      </c>
      <c r="AZ2" s="70">
        <f t="shared" si="1"/>
        <v>43754</v>
      </c>
      <c r="BA2" s="70">
        <f t="shared" si="1"/>
        <v>43755</v>
      </c>
      <c r="BB2" s="70">
        <f t="shared" si="1"/>
        <v>43756</v>
      </c>
      <c r="BC2" s="70">
        <f t="shared" si="1"/>
        <v>43757</v>
      </c>
      <c r="BD2" s="70">
        <f t="shared" si="1"/>
        <v>43758</v>
      </c>
      <c r="BE2" s="70">
        <f t="shared" si="1"/>
        <v>43759</v>
      </c>
      <c r="BF2" s="70">
        <f t="shared" si="1"/>
        <v>43760</v>
      </c>
      <c r="BG2" s="70">
        <f t="shared" si="1"/>
        <v>43761</v>
      </c>
      <c r="BH2" s="70">
        <f t="shared" si="1"/>
        <v>43762</v>
      </c>
      <c r="BI2" s="70">
        <f t="shared" si="1"/>
        <v>43763</v>
      </c>
      <c r="BJ2" s="70">
        <f t="shared" si="1"/>
        <v>43764</v>
      </c>
      <c r="BK2" s="70">
        <f t="shared" si="1"/>
        <v>43765</v>
      </c>
      <c r="BL2" s="70">
        <f t="shared" si="1"/>
        <v>43766</v>
      </c>
      <c r="BM2" s="70">
        <f t="shared" si="1"/>
        <v>43767</v>
      </c>
      <c r="BN2" s="70">
        <f t="shared" si="1"/>
        <v>43768</v>
      </c>
      <c r="BO2" s="70">
        <f t="shared" si="1"/>
        <v>43769</v>
      </c>
      <c r="BP2" s="70">
        <f t="shared" si="1"/>
        <v>43770</v>
      </c>
      <c r="BQ2" s="70">
        <f t="shared" si="1"/>
        <v>43771</v>
      </c>
      <c r="BR2" s="70">
        <f t="shared" si="1"/>
        <v>43772</v>
      </c>
      <c r="BS2" s="70">
        <f t="shared" si="1"/>
        <v>43773</v>
      </c>
      <c r="BT2" s="70">
        <f t="shared" si="1"/>
        <v>43774</v>
      </c>
      <c r="BU2" s="70">
        <f t="shared" si="1"/>
        <v>43775</v>
      </c>
      <c r="BV2" s="70">
        <f t="shared" si="1"/>
        <v>43776</v>
      </c>
      <c r="BW2" s="70">
        <f t="shared" si="1"/>
        <v>43777</v>
      </c>
      <c r="BX2" s="70">
        <f t="shared" si="1"/>
        <v>43778</v>
      </c>
      <c r="BY2" s="70">
        <f t="shared" si="1"/>
        <v>43779</v>
      </c>
      <c r="BZ2" s="70">
        <f t="shared" si="1"/>
        <v>43780</v>
      </c>
      <c r="CA2" s="70">
        <f t="shared" si="1"/>
        <v>43781</v>
      </c>
      <c r="CB2" s="70">
        <f t="shared" si="1"/>
        <v>43782</v>
      </c>
      <c r="CC2" s="70">
        <f t="shared" si="1"/>
        <v>43783</v>
      </c>
      <c r="CD2" s="70">
        <f t="shared" si="1"/>
        <v>43784</v>
      </c>
      <c r="CE2" s="70">
        <f t="shared" si="1"/>
        <v>43785</v>
      </c>
      <c r="CF2" s="70">
        <f t="shared" si="1"/>
        <v>43786</v>
      </c>
      <c r="CG2" s="70">
        <f t="shared" si="1"/>
        <v>43787</v>
      </c>
      <c r="CH2" s="70">
        <f t="shared" si="1"/>
        <v>43788</v>
      </c>
      <c r="CI2" s="70">
        <f t="shared" si="1"/>
        <v>43789</v>
      </c>
      <c r="CJ2" s="70">
        <f t="shared" si="1"/>
        <v>43790</v>
      </c>
      <c r="CK2" s="70">
        <f t="shared" si="1"/>
        <v>43791</v>
      </c>
      <c r="CL2" s="70">
        <f t="shared" si="1"/>
        <v>43792</v>
      </c>
      <c r="CM2" s="70">
        <f t="shared" si="1"/>
        <v>43793</v>
      </c>
      <c r="CN2" s="70">
        <f t="shared" si="1"/>
        <v>43794</v>
      </c>
      <c r="CO2" s="70">
        <f t="shared" si="1"/>
        <v>43795</v>
      </c>
      <c r="CP2" s="70">
        <f t="shared" si="1"/>
        <v>43796</v>
      </c>
      <c r="CQ2" s="70">
        <f t="shared" si="1"/>
        <v>43797</v>
      </c>
      <c r="CR2" s="70">
        <f t="shared" si="1"/>
        <v>43798</v>
      </c>
      <c r="CS2" s="70">
        <f t="shared" si="1"/>
        <v>43799</v>
      </c>
      <c r="CT2" s="70">
        <f t="shared" si="1"/>
        <v>43800</v>
      </c>
      <c r="CU2" s="70">
        <f t="shared" si="1"/>
        <v>43801</v>
      </c>
      <c r="CV2" s="70">
        <f t="shared" si="1"/>
        <v>43802</v>
      </c>
      <c r="CW2" s="70">
        <f t="shared" si="1"/>
        <v>43803</v>
      </c>
      <c r="CX2" s="70">
        <f t="shared" ref="CX2:FC2" si="2">CW2+1</f>
        <v>43804</v>
      </c>
      <c r="CY2" s="70">
        <f t="shared" si="2"/>
        <v>43805</v>
      </c>
      <c r="CZ2" s="70">
        <f t="shared" si="2"/>
        <v>43806</v>
      </c>
      <c r="DA2" s="70">
        <f t="shared" si="2"/>
        <v>43807</v>
      </c>
      <c r="DB2" s="70">
        <f t="shared" si="2"/>
        <v>43808</v>
      </c>
      <c r="DC2" s="70">
        <f t="shared" si="2"/>
        <v>43809</v>
      </c>
      <c r="DD2" s="70">
        <f t="shared" si="2"/>
        <v>43810</v>
      </c>
      <c r="DE2" s="70">
        <f t="shared" si="2"/>
        <v>43811</v>
      </c>
      <c r="DF2" s="70">
        <f t="shared" si="2"/>
        <v>43812</v>
      </c>
      <c r="DG2" s="70">
        <f t="shared" si="2"/>
        <v>43813</v>
      </c>
      <c r="DH2" s="70">
        <f t="shared" si="2"/>
        <v>43814</v>
      </c>
      <c r="DI2" s="70">
        <f t="shared" si="2"/>
        <v>43815</v>
      </c>
      <c r="DJ2" s="70">
        <f t="shared" si="2"/>
        <v>43816</v>
      </c>
      <c r="DK2" s="70">
        <f t="shared" si="2"/>
        <v>43817</v>
      </c>
      <c r="DL2" s="70">
        <f t="shared" si="2"/>
        <v>43818</v>
      </c>
      <c r="DM2" s="70">
        <f t="shared" si="2"/>
        <v>43819</v>
      </c>
      <c r="DN2" s="70">
        <f t="shared" si="2"/>
        <v>43820</v>
      </c>
      <c r="DO2" s="70">
        <f t="shared" si="2"/>
        <v>43821</v>
      </c>
      <c r="DP2" s="70">
        <f t="shared" si="2"/>
        <v>43822</v>
      </c>
      <c r="DQ2" s="70">
        <f t="shared" si="2"/>
        <v>43823</v>
      </c>
      <c r="DR2" s="70">
        <f t="shared" si="2"/>
        <v>43824</v>
      </c>
      <c r="DS2" s="70">
        <f t="shared" si="2"/>
        <v>43825</v>
      </c>
      <c r="DT2" s="70">
        <f t="shared" si="2"/>
        <v>43826</v>
      </c>
      <c r="DU2" s="70">
        <f t="shared" si="2"/>
        <v>43827</v>
      </c>
      <c r="DV2" s="70">
        <f t="shared" si="2"/>
        <v>43828</v>
      </c>
      <c r="DW2" s="70">
        <f t="shared" si="2"/>
        <v>43829</v>
      </c>
      <c r="DX2" s="70">
        <f t="shared" si="2"/>
        <v>43830</v>
      </c>
      <c r="DY2" s="70">
        <f t="shared" si="2"/>
        <v>43831</v>
      </c>
      <c r="DZ2" s="70">
        <f t="shared" si="2"/>
        <v>43832</v>
      </c>
      <c r="EA2" s="70">
        <f t="shared" si="2"/>
        <v>43833</v>
      </c>
      <c r="EB2" s="70">
        <f t="shared" si="2"/>
        <v>43834</v>
      </c>
      <c r="EC2" s="70">
        <f t="shared" si="2"/>
        <v>43835</v>
      </c>
      <c r="ED2" s="70">
        <f t="shared" si="2"/>
        <v>43836</v>
      </c>
      <c r="EE2" s="70">
        <f t="shared" si="2"/>
        <v>43837</v>
      </c>
      <c r="EF2" s="70">
        <f t="shared" si="2"/>
        <v>43838</v>
      </c>
      <c r="EG2" s="70">
        <f t="shared" si="2"/>
        <v>43839</v>
      </c>
      <c r="EH2" s="70">
        <f t="shared" si="2"/>
        <v>43840</v>
      </c>
      <c r="EI2" s="70">
        <f t="shared" si="2"/>
        <v>43841</v>
      </c>
      <c r="EJ2" s="70">
        <f t="shared" si="2"/>
        <v>43842</v>
      </c>
      <c r="EK2" s="70">
        <f t="shared" si="2"/>
        <v>43843</v>
      </c>
      <c r="EL2" s="70">
        <f t="shared" si="2"/>
        <v>43844</v>
      </c>
      <c r="EM2" s="70">
        <f t="shared" si="2"/>
        <v>43845</v>
      </c>
      <c r="EN2" s="70">
        <f t="shared" si="2"/>
        <v>43846</v>
      </c>
      <c r="EO2" s="70">
        <f t="shared" si="2"/>
        <v>43847</v>
      </c>
      <c r="EP2" s="70">
        <f t="shared" si="2"/>
        <v>43848</v>
      </c>
      <c r="EQ2" s="70">
        <f t="shared" si="2"/>
        <v>43849</v>
      </c>
      <c r="ER2" s="70">
        <f t="shared" si="2"/>
        <v>43850</v>
      </c>
      <c r="ES2" s="70">
        <f t="shared" si="2"/>
        <v>43851</v>
      </c>
      <c r="ET2" s="70">
        <f t="shared" si="2"/>
        <v>43852</v>
      </c>
      <c r="EU2" s="70">
        <f t="shared" si="2"/>
        <v>43853</v>
      </c>
      <c r="EV2" s="70">
        <f t="shared" si="2"/>
        <v>43854</v>
      </c>
      <c r="EW2" s="70">
        <f t="shared" si="2"/>
        <v>43855</v>
      </c>
      <c r="EX2" s="70">
        <f t="shared" si="2"/>
        <v>43856</v>
      </c>
      <c r="EY2" s="70">
        <f t="shared" si="2"/>
        <v>43857</v>
      </c>
      <c r="EZ2" s="70">
        <f t="shared" si="2"/>
        <v>43858</v>
      </c>
      <c r="FA2" s="70">
        <f t="shared" si="2"/>
        <v>43859</v>
      </c>
      <c r="FB2" s="70">
        <f t="shared" si="2"/>
        <v>43860</v>
      </c>
      <c r="FC2" s="70">
        <f t="shared" si="2"/>
        <v>43861</v>
      </c>
    </row>
    <row r="3" spans="1:159" x14ac:dyDescent="0.35">
      <c r="C3" s="18"/>
      <c r="D3" s="18"/>
      <c r="E3" s="18"/>
      <c r="F3" s="124"/>
    </row>
    <row r="4" spans="1:159" x14ac:dyDescent="0.35">
      <c r="C4" s="18"/>
      <c r="D4" s="18"/>
      <c r="E4" s="18"/>
      <c r="F4" s="124"/>
    </row>
    <row r="5" spans="1:159" x14ac:dyDescent="0.35">
      <c r="C5" s="18"/>
      <c r="D5" s="18"/>
      <c r="E5" s="18"/>
      <c r="F5" s="124"/>
    </row>
    <row r="6" spans="1:159" x14ac:dyDescent="0.35">
      <c r="C6" s="18"/>
      <c r="D6" s="18"/>
      <c r="E6" s="18"/>
      <c r="F6" s="124"/>
    </row>
    <row r="7" spans="1:159" x14ac:dyDescent="0.35">
      <c r="C7" s="18"/>
      <c r="D7" s="18"/>
      <c r="E7" s="18"/>
      <c r="F7" s="124"/>
    </row>
    <row r="8" spans="1:159" x14ac:dyDescent="0.35">
      <c r="C8" s="18"/>
      <c r="D8" s="18"/>
      <c r="E8" s="18"/>
      <c r="F8" s="124"/>
    </row>
    <row r="9" spans="1:159" x14ac:dyDescent="0.35">
      <c r="C9" s="18"/>
      <c r="D9" s="18"/>
      <c r="E9" s="18"/>
      <c r="F9" s="124"/>
    </row>
    <row r="10" spans="1:159" x14ac:dyDescent="0.35">
      <c r="C10" s="18"/>
      <c r="D10" s="18"/>
      <c r="E10" s="18"/>
      <c r="F10" s="124"/>
    </row>
    <row r="11" spans="1:159" x14ac:dyDescent="0.35">
      <c r="C11" s="18"/>
      <c r="D11" s="18"/>
      <c r="E11" s="18"/>
      <c r="F11" s="124"/>
    </row>
    <row r="12" spans="1:159" x14ac:dyDescent="0.35">
      <c r="C12" s="18"/>
      <c r="D12" s="18"/>
      <c r="E12" s="18"/>
      <c r="F12" s="124"/>
    </row>
    <row r="13" spans="1:159" x14ac:dyDescent="0.35">
      <c r="C13" s="18"/>
      <c r="D13" s="18"/>
      <c r="E13" s="18"/>
      <c r="F13" s="124"/>
    </row>
    <row r="14" spans="1:159" x14ac:dyDescent="0.35">
      <c r="C14" s="18"/>
      <c r="D14" s="18"/>
      <c r="E14" s="18"/>
      <c r="F14" s="124"/>
    </row>
    <row r="15" spans="1:159" x14ac:dyDescent="0.35">
      <c r="C15" s="18"/>
      <c r="D15" s="18"/>
      <c r="E15" s="18"/>
      <c r="F15" s="124"/>
    </row>
    <row r="16" spans="1:159" x14ac:dyDescent="0.35">
      <c r="C16" s="18"/>
      <c r="D16" s="18"/>
      <c r="E16" s="18"/>
      <c r="F16" s="124"/>
      <c r="G16" s="121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4"/>
      <c r="G17" s="121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24"/>
      <c r="G18" s="12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2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2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2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2"/>
      <c r="H37" s="18"/>
    </row>
    <row r="38" spans="3:98" x14ac:dyDescent="0.35">
      <c r="C38" s="18"/>
      <c r="D38" s="18"/>
      <c r="E38" s="18"/>
      <c r="F38" s="18"/>
      <c r="G38" s="7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2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2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2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2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2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2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2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2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2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2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2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2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2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2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2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2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2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2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2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2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2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2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2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2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2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2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2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2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2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2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2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2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2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2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2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2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2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2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2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2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2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2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2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2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2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2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2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2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2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2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2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2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2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2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2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2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2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2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2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2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2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2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2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2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2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2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2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2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2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2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2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2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2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2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2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2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2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2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2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2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2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2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2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2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2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2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2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2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2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2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2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2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2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2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2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2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2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2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2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2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2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2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2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2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2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2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2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2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2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2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2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2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2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2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2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2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2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2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2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2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2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2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2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2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2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2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2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2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2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2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2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2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2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2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2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2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2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2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2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2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2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2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2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2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2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2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2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2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2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2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2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2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2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2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2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2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2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2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2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2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2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2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2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2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2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2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2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2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2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2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2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2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2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2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2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2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2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2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2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2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2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2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2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2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2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2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2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2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2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2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2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2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2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2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2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2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2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2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2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2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2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2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2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C251"/>
  <sheetViews>
    <sheetView showGridLines="0" zoomScale="98" zoomScaleNormal="98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32.8164062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49</v>
      </c>
      <c r="F1" s="122"/>
      <c r="G1" s="120" t="s">
        <v>38</v>
      </c>
    </row>
    <row r="2" spans="1:159" ht="29" x14ac:dyDescent="0.35">
      <c r="A2" s="9" t="s">
        <v>9</v>
      </c>
      <c r="B2" s="4" t="s">
        <v>12</v>
      </c>
      <c r="C2" s="4" t="s">
        <v>51</v>
      </c>
      <c r="D2" s="4" t="s">
        <v>56</v>
      </c>
      <c r="E2" s="4" t="s">
        <v>57</v>
      </c>
      <c r="F2" s="123" t="s">
        <v>58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0">
        <f t="shared" si="0"/>
        <v>43738</v>
      </c>
      <c r="AK2" s="70">
        <f>AJ2+1</f>
        <v>43739</v>
      </c>
      <c r="AL2" s="70">
        <f t="shared" ref="AL2:CW2" si="1">AK2+1</f>
        <v>43740</v>
      </c>
      <c r="AM2" s="70">
        <f t="shared" si="1"/>
        <v>43741</v>
      </c>
      <c r="AN2" s="70">
        <f t="shared" si="1"/>
        <v>43742</v>
      </c>
      <c r="AO2" s="70">
        <f t="shared" si="1"/>
        <v>43743</v>
      </c>
      <c r="AP2" s="70">
        <f t="shared" si="1"/>
        <v>43744</v>
      </c>
      <c r="AQ2" s="70">
        <f t="shared" si="1"/>
        <v>43745</v>
      </c>
      <c r="AR2" s="70">
        <f t="shared" si="1"/>
        <v>43746</v>
      </c>
      <c r="AS2" s="70">
        <f t="shared" si="1"/>
        <v>43747</v>
      </c>
      <c r="AT2" s="70">
        <f t="shared" si="1"/>
        <v>43748</v>
      </c>
      <c r="AU2" s="70">
        <f t="shared" si="1"/>
        <v>43749</v>
      </c>
      <c r="AV2" s="70">
        <f t="shared" si="1"/>
        <v>43750</v>
      </c>
      <c r="AW2" s="70">
        <f t="shared" si="1"/>
        <v>43751</v>
      </c>
      <c r="AX2" s="70">
        <f t="shared" si="1"/>
        <v>43752</v>
      </c>
      <c r="AY2" s="70">
        <f t="shared" si="1"/>
        <v>43753</v>
      </c>
      <c r="AZ2" s="70">
        <f t="shared" si="1"/>
        <v>43754</v>
      </c>
      <c r="BA2" s="70">
        <f t="shared" si="1"/>
        <v>43755</v>
      </c>
      <c r="BB2" s="70">
        <f t="shared" si="1"/>
        <v>43756</v>
      </c>
      <c r="BC2" s="70">
        <f t="shared" si="1"/>
        <v>43757</v>
      </c>
      <c r="BD2" s="70">
        <f t="shared" si="1"/>
        <v>43758</v>
      </c>
      <c r="BE2" s="70">
        <f t="shared" si="1"/>
        <v>43759</v>
      </c>
      <c r="BF2" s="70">
        <f t="shared" si="1"/>
        <v>43760</v>
      </c>
      <c r="BG2" s="70">
        <f t="shared" si="1"/>
        <v>43761</v>
      </c>
      <c r="BH2" s="70">
        <f t="shared" si="1"/>
        <v>43762</v>
      </c>
      <c r="BI2" s="70">
        <f t="shared" si="1"/>
        <v>43763</v>
      </c>
      <c r="BJ2" s="70">
        <f t="shared" si="1"/>
        <v>43764</v>
      </c>
      <c r="BK2" s="70">
        <f t="shared" si="1"/>
        <v>43765</v>
      </c>
      <c r="BL2" s="70">
        <f t="shared" si="1"/>
        <v>43766</v>
      </c>
      <c r="BM2" s="70">
        <f t="shared" si="1"/>
        <v>43767</v>
      </c>
      <c r="BN2" s="70">
        <f t="shared" si="1"/>
        <v>43768</v>
      </c>
      <c r="BO2" s="70">
        <f t="shared" si="1"/>
        <v>43769</v>
      </c>
      <c r="BP2" s="70">
        <f t="shared" si="1"/>
        <v>43770</v>
      </c>
      <c r="BQ2" s="70">
        <f t="shared" si="1"/>
        <v>43771</v>
      </c>
      <c r="BR2" s="70">
        <f t="shared" si="1"/>
        <v>43772</v>
      </c>
      <c r="BS2" s="70">
        <f t="shared" si="1"/>
        <v>43773</v>
      </c>
      <c r="BT2" s="70">
        <f t="shared" si="1"/>
        <v>43774</v>
      </c>
      <c r="BU2" s="70">
        <f t="shared" si="1"/>
        <v>43775</v>
      </c>
      <c r="BV2" s="70">
        <f t="shared" si="1"/>
        <v>43776</v>
      </c>
      <c r="BW2" s="70">
        <f t="shared" si="1"/>
        <v>43777</v>
      </c>
      <c r="BX2" s="70">
        <f t="shared" si="1"/>
        <v>43778</v>
      </c>
      <c r="BY2" s="70">
        <f t="shared" si="1"/>
        <v>43779</v>
      </c>
      <c r="BZ2" s="70">
        <f t="shared" si="1"/>
        <v>43780</v>
      </c>
      <c r="CA2" s="70">
        <f t="shared" si="1"/>
        <v>43781</v>
      </c>
      <c r="CB2" s="70">
        <f t="shared" si="1"/>
        <v>43782</v>
      </c>
      <c r="CC2" s="70">
        <f t="shared" si="1"/>
        <v>43783</v>
      </c>
      <c r="CD2" s="70">
        <f t="shared" si="1"/>
        <v>43784</v>
      </c>
      <c r="CE2" s="70">
        <f t="shared" si="1"/>
        <v>43785</v>
      </c>
      <c r="CF2" s="70">
        <f t="shared" si="1"/>
        <v>43786</v>
      </c>
      <c r="CG2" s="70">
        <f t="shared" si="1"/>
        <v>43787</v>
      </c>
      <c r="CH2" s="70">
        <f t="shared" si="1"/>
        <v>43788</v>
      </c>
      <c r="CI2" s="70">
        <f t="shared" si="1"/>
        <v>43789</v>
      </c>
      <c r="CJ2" s="70">
        <f t="shared" si="1"/>
        <v>43790</v>
      </c>
      <c r="CK2" s="70">
        <f t="shared" si="1"/>
        <v>43791</v>
      </c>
      <c r="CL2" s="70">
        <f t="shared" si="1"/>
        <v>43792</v>
      </c>
      <c r="CM2" s="70">
        <f t="shared" si="1"/>
        <v>43793</v>
      </c>
      <c r="CN2" s="70">
        <f t="shared" si="1"/>
        <v>43794</v>
      </c>
      <c r="CO2" s="70">
        <f t="shared" si="1"/>
        <v>43795</v>
      </c>
      <c r="CP2" s="70">
        <f t="shared" si="1"/>
        <v>43796</v>
      </c>
      <c r="CQ2" s="70">
        <f t="shared" si="1"/>
        <v>43797</v>
      </c>
      <c r="CR2" s="70">
        <f t="shared" si="1"/>
        <v>43798</v>
      </c>
      <c r="CS2" s="70">
        <f t="shared" si="1"/>
        <v>43799</v>
      </c>
      <c r="CT2" s="70">
        <f t="shared" si="1"/>
        <v>43800</v>
      </c>
      <c r="CU2" s="70">
        <f t="shared" si="1"/>
        <v>43801</v>
      </c>
      <c r="CV2" s="70">
        <f t="shared" si="1"/>
        <v>43802</v>
      </c>
      <c r="CW2" s="70">
        <f t="shared" si="1"/>
        <v>43803</v>
      </c>
      <c r="CX2" s="70">
        <f t="shared" ref="CX2:FC2" si="2">CW2+1</f>
        <v>43804</v>
      </c>
      <c r="CY2" s="70">
        <f t="shared" si="2"/>
        <v>43805</v>
      </c>
      <c r="CZ2" s="70">
        <f t="shared" si="2"/>
        <v>43806</v>
      </c>
      <c r="DA2" s="70">
        <f t="shared" si="2"/>
        <v>43807</v>
      </c>
      <c r="DB2" s="70">
        <f t="shared" si="2"/>
        <v>43808</v>
      </c>
      <c r="DC2" s="70">
        <f t="shared" si="2"/>
        <v>43809</v>
      </c>
      <c r="DD2" s="70">
        <f t="shared" si="2"/>
        <v>43810</v>
      </c>
      <c r="DE2" s="70">
        <f t="shared" si="2"/>
        <v>43811</v>
      </c>
      <c r="DF2" s="70">
        <f t="shared" si="2"/>
        <v>43812</v>
      </c>
      <c r="DG2" s="70">
        <f t="shared" si="2"/>
        <v>43813</v>
      </c>
      <c r="DH2" s="70">
        <f t="shared" si="2"/>
        <v>43814</v>
      </c>
      <c r="DI2" s="70">
        <f t="shared" si="2"/>
        <v>43815</v>
      </c>
      <c r="DJ2" s="70">
        <f t="shared" si="2"/>
        <v>43816</v>
      </c>
      <c r="DK2" s="70">
        <f t="shared" si="2"/>
        <v>43817</v>
      </c>
      <c r="DL2" s="70">
        <f t="shared" si="2"/>
        <v>43818</v>
      </c>
      <c r="DM2" s="70">
        <f t="shared" si="2"/>
        <v>43819</v>
      </c>
      <c r="DN2" s="70">
        <f t="shared" si="2"/>
        <v>43820</v>
      </c>
      <c r="DO2" s="70">
        <f t="shared" si="2"/>
        <v>43821</v>
      </c>
      <c r="DP2" s="70">
        <f t="shared" si="2"/>
        <v>43822</v>
      </c>
      <c r="DQ2" s="70">
        <f t="shared" si="2"/>
        <v>43823</v>
      </c>
      <c r="DR2" s="70">
        <f t="shared" si="2"/>
        <v>43824</v>
      </c>
      <c r="DS2" s="70">
        <f t="shared" si="2"/>
        <v>43825</v>
      </c>
      <c r="DT2" s="70">
        <f t="shared" si="2"/>
        <v>43826</v>
      </c>
      <c r="DU2" s="70">
        <f t="shared" si="2"/>
        <v>43827</v>
      </c>
      <c r="DV2" s="70">
        <f t="shared" si="2"/>
        <v>43828</v>
      </c>
      <c r="DW2" s="70">
        <f t="shared" si="2"/>
        <v>43829</v>
      </c>
      <c r="DX2" s="70">
        <f t="shared" si="2"/>
        <v>43830</v>
      </c>
      <c r="DY2" s="70">
        <f t="shared" si="2"/>
        <v>43831</v>
      </c>
      <c r="DZ2" s="70">
        <f t="shared" si="2"/>
        <v>43832</v>
      </c>
      <c r="EA2" s="70">
        <f t="shared" si="2"/>
        <v>43833</v>
      </c>
      <c r="EB2" s="70">
        <f t="shared" si="2"/>
        <v>43834</v>
      </c>
      <c r="EC2" s="70">
        <f t="shared" si="2"/>
        <v>43835</v>
      </c>
      <c r="ED2" s="70">
        <f t="shared" si="2"/>
        <v>43836</v>
      </c>
      <c r="EE2" s="70">
        <f t="shared" si="2"/>
        <v>43837</v>
      </c>
      <c r="EF2" s="70">
        <f t="shared" si="2"/>
        <v>43838</v>
      </c>
      <c r="EG2" s="70">
        <f t="shared" si="2"/>
        <v>43839</v>
      </c>
      <c r="EH2" s="70">
        <f t="shared" si="2"/>
        <v>43840</v>
      </c>
      <c r="EI2" s="70">
        <f t="shared" si="2"/>
        <v>43841</v>
      </c>
      <c r="EJ2" s="70">
        <f t="shared" si="2"/>
        <v>43842</v>
      </c>
      <c r="EK2" s="70">
        <f t="shared" si="2"/>
        <v>43843</v>
      </c>
      <c r="EL2" s="70">
        <f t="shared" si="2"/>
        <v>43844</v>
      </c>
      <c r="EM2" s="70">
        <f t="shared" si="2"/>
        <v>43845</v>
      </c>
      <c r="EN2" s="70">
        <f t="shared" si="2"/>
        <v>43846</v>
      </c>
      <c r="EO2" s="70">
        <f t="shared" si="2"/>
        <v>43847</v>
      </c>
      <c r="EP2" s="70">
        <f t="shared" si="2"/>
        <v>43848</v>
      </c>
      <c r="EQ2" s="70">
        <f t="shared" si="2"/>
        <v>43849</v>
      </c>
      <c r="ER2" s="70">
        <f t="shared" si="2"/>
        <v>43850</v>
      </c>
      <c r="ES2" s="70">
        <f t="shared" si="2"/>
        <v>43851</v>
      </c>
      <c r="ET2" s="70">
        <f t="shared" si="2"/>
        <v>43852</v>
      </c>
      <c r="EU2" s="70">
        <f t="shared" si="2"/>
        <v>43853</v>
      </c>
      <c r="EV2" s="70">
        <f t="shared" si="2"/>
        <v>43854</v>
      </c>
      <c r="EW2" s="70">
        <f t="shared" si="2"/>
        <v>43855</v>
      </c>
      <c r="EX2" s="70">
        <f t="shared" si="2"/>
        <v>43856</v>
      </c>
      <c r="EY2" s="70">
        <f t="shared" si="2"/>
        <v>43857</v>
      </c>
      <c r="EZ2" s="70">
        <f t="shared" si="2"/>
        <v>43858</v>
      </c>
      <c r="FA2" s="70">
        <f t="shared" si="2"/>
        <v>43859</v>
      </c>
      <c r="FB2" s="70">
        <f t="shared" si="2"/>
        <v>43860</v>
      </c>
      <c r="FC2" s="70">
        <f t="shared" si="2"/>
        <v>43861</v>
      </c>
    </row>
    <row r="3" spans="1:159" s="18" customFormat="1" x14ac:dyDescent="0.35">
      <c r="A3"/>
      <c r="B3"/>
      <c r="F3" s="124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/>
      <c r="B4"/>
      <c r="F4" s="12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/>
      <c r="B5"/>
      <c r="F5" s="124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/>
      <c r="B6"/>
      <c r="F6" s="12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/>
      <c r="B7"/>
      <c r="F7" s="124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/>
      <c r="B8"/>
      <c r="F8" s="124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/>
      <c r="B9"/>
      <c r="F9" s="124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/>
      <c r="B10"/>
      <c r="F10" s="124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/>
      <c r="B11"/>
      <c r="F11" s="124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 s="110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/>
      <c r="B12"/>
      <c r="F12" s="124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/>
      <c r="B13"/>
      <c r="F13" s="124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/>
      <c r="B14"/>
      <c r="F14" s="12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/>
      <c r="B15"/>
      <c r="F15" s="124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F16" s="124"/>
      <c r="G16" s="121"/>
    </row>
    <row r="17" spans="1:7" s="18" customFormat="1" x14ac:dyDescent="0.35">
      <c r="A17"/>
      <c r="B17"/>
      <c r="F17" s="124"/>
      <c r="G17" s="121"/>
    </row>
    <row r="18" spans="1:7" s="18" customFormat="1" x14ac:dyDescent="0.35">
      <c r="A18"/>
      <c r="B18"/>
      <c r="G18" s="72"/>
    </row>
    <row r="19" spans="1:7" s="18" customFormat="1" x14ac:dyDescent="0.35">
      <c r="A19"/>
      <c r="B19"/>
      <c r="G19" s="72"/>
    </row>
    <row r="20" spans="1:7" s="18" customFormat="1" x14ac:dyDescent="0.35">
      <c r="A20"/>
      <c r="B20"/>
      <c r="G20" s="72"/>
    </row>
    <row r="21" spans="1:7" s="18" customFormat="1" x14ac:dyDescent="0.35">
      <c r="A21"/>
      <c r="B21"/>
      <c r="G21" s="72"/>
    </row>
    <row r="22" spans="1:7" s="18" customFormat="1" x14ac:dyDescent="0.35">
      <c r="A22"/>
      <c r="B22"/>
      <c r="G22" s="72"/>
    </row>
    <row r="23" spans="1:7" s="18" customFormat="1" x14ac:dyDescent="0.35">
      <c r="A23"/>
      <c r="B23"/>
      <c r="G23" s="72"/>
    </row>
    <row r="24" spans="1:7" s="18" customFormat="1" x14ac:dyDescent="0.35">
      <c r="A24"/>
      <c r="B24"/>
      <c r="G24" s="72"/>
    </row>
    <row r="25" spans="1:7" s="18" customFormat="1" x14ac:dyDescent="0.35">
      <c r="A25"/>
      <c r="B25"/>
      <c r="G25" s="72"/>
    </row>
    <row r="26" spans="1:7" s="18" customFormat="1" x14ac:dyDescent="0.35">
      <c r="A26"/>
      <c r="B26"/>
      <c r="G26" s="72"/>
    </row>
    <row r="27" spans="1:7" s="18" customFormat="1" x14ac:dyDescent="0.35">
      <c r="A27"/>
      <c r="B27"/>
      <c r="G27" s="72"/>
    </row>
    <row r="28" spans="1:7" s="18" customFormat="1" x14ac:dyDescent="0.35">
      <c r="A28"/>
      <c r="B28"/>
      <c r="G28" s="72"/>
    </row>
    <row r="29" spans="1:7" s="18" customFormat="1" x14ac:dyDescent="0.35">
      <c r="A29"/>
      <c r="B29"/>
      <c r="G29" s="72"/>
    </row>
    <row r="30" spans="1:7" s="18" customFormat="1" x14ac:dyDescent="0.35">
      <c r="A30"/>
      <c r="B30"/>
      <c r="G30" s="72"/>
    </row>
    <row r="31" spans="1:7" s="18" customFormat="1" x14ac:dyDescent="0.35">
      <c r="A31"/>
      <c r="B31"/>
      <c r="G31" s="72"/>
    </row>
    <row r="32" spans="1:7" s="18" customFormat="1" x14ac:dyDescent="0.35">
      <c r="A32"/>
      <c r="B32"/>
      <c r="G32" s="72"/>
    </row>
    <row r="33" spans="1:7" s="18" customFormat="1" x14ac:dyDescent="0.35">
      <c r="A33"/>
      <c r="B33"/>
      <c r="G33" s="72"/>
    </row>
    <row r="34" spans="1:7" s="18" customFormat="1" x14ac:dyDescent="0.35">
      <c r="A34"/>
      <c r="B34"/>
      <c r="G34" s="72"/>
    </row>
    <row r="35" spans="1:7" s="18" customFormat="1" x14ac:dyDescent="0.35">
      <c r="A35"/>
      <c r="B35"/>
      <c r="G35" s="72"/>
    </row>
    <row r="36" spans="1:7" s="18" customFormat="1" x14ac:dyDescent="0.35">
      <c r="A36"/>
      <c r="B36"/>
      <c r="G36" s="72"/>
    </row>
    <row r="37" spans="1:7" s="18" customFormat="1" x14ac:dyDescent="0.35">
      <c r="A37"/>
      <c r="B37"/>
      <c r="G37" s="72"/>
    </row>
    <row r="38" spans="1:7" s="18" customFormat="1" x14ac:dyDescent="0.35">
      <c r="A38"/>
      <c r="B38"/>
      <c r="G38" s="72"/>
    </row>
    <row r="39" spans="1:7" s="18" customFormat="1" x14ac:dyDescent="0.35">
      <c r="A39"/>
      <c r="B39"/>
      <c r="G39" s="72"/>
    </row>
    <row r="40" spans="1:7" s="18" customFormat="1" x14ac:dyDescent="0.35">
      <c r="A40"/>
      <c r="B40"/>
      <c r="G40" s="72"/>
    </row>
    <row r="41" spans="1:7" s="18" customFormat="1" x14ac:dyDescent="0.35">
      <c r="A41"/>
      <c r="B41"/>
      <c r="G41" s="72"/>
    </row>
    <row r="42" spans="1:7" s="18" customFormat="1" x14ac:dyDescent="0.35">
      <c r="A42"/>
      <c r="B42"/>
      <c r="G42" s="72"/>
    </row>
    <row r="43" spans="1:7" s="18" customFormat="1" x14ac:dyDescent="0.35">
      <c r="A43"/>
      <c r="B43"/>
      <c r="G43" s="72"/>
    </row>
    <row r="44" spans="1:7" s="18" customFormat="1" x14ac:dyDescent="0.35">
      <c r="A44"/>
      <c r="B44"/>
      <c r="G44" s="72"/>
    </row>
    <row r="45" spans="1:7" s="18" customFormat="1" x14ac:dyDescent="0.35">
      <c r="A45"/>
      <c r="B45"/>
      <c r="G45" s="72"/>
    </row>
    <row r="46" spans="1:7" s="18" customFormat="1" x14ac:dyDescent="0.35">
      <c r="A46"/>
      <c r="B46"/>
      <c r="G46" s="72"/>
    </row>
    <row r="47" spans="1:7" s="18" customFormat="1" x14ac:dyDescent="0.35">
      <c r="A47"/>
      <c r="B47"/>
      <c r="G47" s="72"/>
    </row>
    <row r="48" spans="1:7" s="18" customFormat="1" x14ac:dyDescent="0.35">
      <c r="A48"/>
      <c r="B48"/>
      <c r="G48" s="72"/>
    </row>
    <row r="49" spans="1:7" s="18" customFormat="1" x14ac:dyDescent="0.35">
      <c r="A49"/>
      <c r="B49"/>
      <c r="G49" s="72"/>
    </row>
    <row r="50" spans="1:7" s="18" customFormat="1" x14ac:dyDescent="0.35">
      <c r="A50"/>
      <c r="B50"/>
      <c r="G50" s="72"/>
    </row>
    <row r="51" spans="1:7" s="18" customFormat="1" x14ac:dyDescent="0.35">
      <c r="A51"/>
      <c r="B51"/>
      <c r="G51" s="72"/>
    </row>
    <row r="52" spans="1:7" s="18" customFormat="1" x14ac:dyDescent="0.35">
      <c r="A52"/>
      <c r="B52"/>
      <c r="G52" s="72"/>
    </row>
    <row r="53" spans="1:7" s="18" customFormat="1" x14ac:dyDescent="0.35">
      <c r="A53"/>
      <c r="B53"/>
      <c r="G53" s="72"/>
    </row>
    <row r="54" spans="1:7" s="18" customFormat="1" x14ac:dyDescent="0.35">
      <c r="A54"/>
      <c r="B54"/>
      <c r="G54" s="72"/>
    </row>
    <row r="55" spans="1:7" s="18" customFormat="1" x14ac:dyDescent="0.35">
      <c r="A55"/>
      <c r="B55"/>
      <c r="G55" s="72"/>
    </row>
    <row r="56" spans="1:7" s="18" customFormat="1" x14ac:dyDescent="0.35">
      <c r="A56"/>
      <c r="B56"/>
      <c r="G56" s="72"/>
    </row>
    <row r="57" spans="1:7" s="18" customFormat="1" x14ac:dyDescent="0.35">
      <c r="A57"/>
      <c r="B57"/>
      <c r="G57" s="72"/>
    </row>
    <row r="58" spans="1:7" s="18" customFormat="1" x14ac:dyDescent="0.35">
      <c r="A58"/>
      <c r="B58"/>
      <c r="G58" s="72"/>
    </row>
    <row r="59" spans="1:7" s="18" customFormat="1" x14ac:dyDescent="0.35">
      <c r="A59"/>
      <c r="B59"/>
      <c r="G59" s="72"/>
    </row>
    <row r="60" spans="1:7" s="18" customFormat="1" x14ac:dyDescent="0.35">
      <c r="A60"/>
      <c r="B60"/>
      <c r="G60" s="72"/>
    </row>
    <row r="61" spans="1:7" s="18" customFormat="1" x14ac:dyDescent="0.35">
      <c r="A61"/>
      <c r="B61"/>
      <c r="G61" s="72"/>
    </row>
    <row r="62" spans="1:7" s="18" customFormat="1" x14ac:dyDescent="0.35">
      <c r="A62"/>
      <c r="B62"/>
      <c r="G62" s="72"/>
    </row>
    <row r="63" spans="1:7" s="18" customFormat="1" x14ac:dyDescent="0.35">
      <c r="A63"/>
      <c r="B63"/>
      <c r="G63" s="72"/>
    </row>
    <row r="64" spans="1:7" s="18" customFormat="1" x14ac:dyDescent="0.35">
      <c r="A64"/>
      <c r="B64"/>
      <c r="G64" s="72"/>
    </row>
    <row r="65" spans="1:7" s="18" customFormat="1" x14ac:dyDescent="0.35">
      <c r="A65"/>
      <c r="B65"/>
      <c r="G65" s="72"/>
    </row>
    <row r="66" spans="1:7" s="18" customFormat="1" x14ac:dyDescent="0.35">
      <c r="A66"/>
      <c r="B66"/>
      <c r="G66" s="72"/>
    </row>
    <row r="67" spans="1:7" s="18" customFormat="1" x14ac:dyDescent="0.35">
      <c r="A67"/>
      <c r="B67"/>
      <c r="G67" s="72"/>
    </row>
    <row r="68" spans="1:7" s="18" customFormat="1" x14ac:dyDescent="0.35">
      <c r="A68"/>
      <c r="B68"/>
      <c r="G68" s="72"/>
    </row>
    <row r="69" spans="1:7" s="18" customFormat="1" x14ac:dyDescent="0.35">
      <c r="A69"/>
      <c r="B69"/>
      <c r="G69" s="72"/>
    </row>
    <row r="70" spans="1:7" s="18" customFormat="1" x14ac:dyDescent="0.35">
      <c r="A70"/>
      <c r="B70"/>
      <c r="G70" s="72"/>
    </row>
    <row r="71" spans="1:7" s="18" customFormat="1" x14ac:dyDescent="0.35">
      <c r="A71"/>
      <c r="B71"/>
      <c r="G71" s="72"/>
    </row>
    <row r="72" spans="1:7" s="18" customFormat="1" x14ac:dyDescent="0.35">
      <c r="A72"/>
      <c r="B72"/>
      <c r="G72" s="72"/>
    </row>
    <row r="73" spans="1:7" s="18" customFormat="1" x14ac:dyDescent="0.35">
      <c r="A73"/>
      <c r="B73"/>
      <c r="G73" s="72"/>
    </row>
    <row r="74" spans="1:7" s="18" customFormat="1" x14ac:dyDescent="0.35">
      <c r="A74"/>
      <c r="B74"/>
      <c r="G74" s="72"/>
    </row>
    <row r="75" spans="1:7" s="18" customFormat="1" x14ac:dyDescent="0.35">
      <c r="A75"/>
      <c r="B75"/>
      <c r="G75" s="72"/>
    </row>
    <row r="76" spans="1:7" s="18" customFormat="1" x14ac:dyDescent="0.35">
      <c r="A76"/>
      <c r="B76"/>
      <c r="G76" s="72"/>
    </row>
    <row r="77" spans="1:7" s="18" customFormat="1" x14ac:dyDescent="0.35">
      <c r="A77"/>
      <c r="B77"/>
      <c r="G77" s="72"/>
    </row>
    <row r="78" spans="1:7" s="18" customFormat="1" x14ac:dyDescent="0.35">
      <c r="A78"/>
      <c r="B78"/>
      <c r="G78" s="72"/>
    </row>
    <row r="79" spans="1:7" s="18" customFormat="1" x14ac:dyDescent="0.35">
      <c r="A79"/>
      <c r="B79"/>
      <c r="G79" s="72"/>
    </row>
    <row r="80" spans="1:7" s="18" customFormat="1" x14ac:dyDescent="0.35">
      <c r="A80"/>
      <c r="B80"/>
      <c r="G80" s="72"/>
    </row>
    <row r="81" spans="1:7" s="18" customFormat="1" x14ac:dyDescent="0.35">
      <c r="A81"/>
      <c r="B81"/>
      <c r="G81" s="72"/>
    </row>
    <row r="82" spans="1:7" s="18" customFormat="1" x14ac:dyDescent="0.35">
      <c r="A82"/>
      <c r="B82"/>
      <c r="G82" s="72"/>
    </row>
    <row r="83" spans="1:7" s="18" customFormat="1" x14ac:dyDescent="0.35">
      <c r="A83"/>
      <c r="B83"/>
      <c r="G83" s="72"/>
    </row>
    <row r="84" spans="1:7" s="18" customFormat="1" x14ac:dyDescent="0.35">
      <c r="A84"/>
      <c r="B84"/>
      <c r="G84" s="72"/>
    </row>
    <row r="85" spans="1:7" s="18" customFormat="1" x14ac:dyDescent="0.35">
      <c r="A85"/>
      <c r="B85"/>
      <c r="G85" s="72"/>
    </row>
    <row r="86" spans="1:7" s="18" customFormat="1" x14ac:dyDescent="0.35">
      <c r="A86"/>
      <c r="B86"/>
      <c r="G86" s="72"/>
    </row>
    <row r="87" spans="1:7" s="18" customFormat="1" x14ac:dyDescent="0.35">
      <c r="A87"/>
      <c r="B87"/>
      <c r="G87" s="72"/>
    </row>
    <row r="88" spans="1:7" s="18" customFormat="1" x14ac:dyDescent="0.35">
      <c r="A88"/>
      <c r="B88"/>
      <c r="G88" s="72"/>
    </row>
    <row r="89" spans="1:7" s="18" customFormat="1" x14ac:dyDescent="0.35">
      <c r="A89"/>
      <c r="B89"/>
      <c r="G89" s="72"/>
    </row>
    <row r="90" spans="1:7" s="18" customFormat="1" x14ac:dyDescent="0.35">
      <c r="A90"/>
      <c r="B90"/>
      <c r="G90" s="72"/>
    </row>
    <row r="91" spans="1:7" s="18" customFormat="1" x14ac:dyDescent="0.35">
      <c r="A91"/>
      <c r="B91"/>
      <c r="G91" s="72"/>
    </row>
    <row r="92" spans="1:7" s="18" customFormat="1" x14ac:dyDescent="0.35">
      <c r="A92"/>
      <c r="B92"/>
      <c r="G92" s="72"/>
    </row>
    <row r="93" spans="1:7" s="18" customFormat="1" x14ac:dyDescent="0.35">
      <c r="A93"/>
      <c r="B93"/>
      <c r="G93" s="72"/>
    </row>
    <row r="94" spans="1:7" s="18" customFormat="1" x14ac:dyDescent="0.35">
      <c r="A94"/>
      <c r="B94"/>
      <c r="G94" s="72"/>
    </row>
    <row r="95" spans="1:7" s="18" customFormat="1" x14ac:dyDescent="0.35">
      <c r="A95"/>
      <c r="B95"/>
      <c r="G95" s="72"/>
    </row>
    <row r="96" spans="1:7" s="18" customFormat="1" x14ac:dyDescent="0.35">
      <c r="A96"/>
      <c r="B96"/>
      <c r="G96" s="72"/>
    </row>
    <row r="97" spans="1:7" s="18" customFormat="1" x14ac:dyDescent="0.35">
      <c r="A97"/>
      <c r="B97"/>
      <c r="G97" s="72"/>
    </row>
    <row r="98" spans="1:7" s="18" customFormat="1" x14ac:dyDescent="0.35">
      <c r="A98"/>
      <c r="B98"/>
      <c r="G98" s="72"/>
    </row>
    <row r="99" spans="1:7" s="18" customFormat="1" x14ac:dyDescent="0.35">
      <c r="A99"/>
      <c r="B99"/>
      <c r="G99" s="72"/>
    </row>
    <row r="100" spans="1:7" s="18" customFormat="1" x14ac:dyDescent="0.35">
      <c r="A100"/>
      <c r="B100"/>
      <c r="G100" s="72"/>
    </row>
    <row r="101" spans="1:7" s="18" customFormat="1" x14ac:dyDescent="0.35">
      <c r="A101"/>
      <c r="B101"/>
      <c r="G101" s="72"/>
    </row>
    <row r="102" spans="1:7" s="18" customFormat="1" x14ac:dyDescent="0.35">
      <c r="A102"/>
      <c r="B102"/>
      <c r="G102" s="72"/>
    </row>
    <row r="103" spans="1:7" s="18" customFormat="1" x14ac:dyDescent="0.35">
      <c r="A103"/>
      <c r="B103"/>
      <c r="G103" s="72"/>
    </row>
    <row r="104" spans="1:7" s="18" customFormat="1" x14ac:dyDescent="0.35">
      <c r="A104"/>
      <c r="B104"/>
      <c r="G104" s="72"/>
    </row>
    <row r="105" spans="1:7" s="18" customFormat="1" x14ac:dyDescent="0.35">
      <c r="A105"/>
      <c r="B105"/>
      <c r="G105" s="72"/>
    </row>
    <row r="106" spans="1:7" s="18" customFormat="1" x14ac:dyDescent="0.35">
      <c r="A106"/>
      <c r="B106"/>
      <c r="G106" s="72"/>
    </row>
    <row r="107" spans="1:7" s="18" customFormat="1" x14ac:dyDescent="0.35">
      <c r="A107"/>
      <c r="B107"/>
      <c r="G107" s="72"/>
    </row>
    <row r="108" spans="1:7" s="18" customFormat="1" x14ac:dyDescent="0.35">
      <c r="A108"/>
      <c r="B108"/>
      <c r="G108" s="72"/>
    </row>
    <row r="109" spans="1:7" s="18" customFormat="1" x14ac:dyDescent="0.35">
      <c r="A109"/>
      <c r="B109"/>
      <c r="G109" s="72"/>
    </row>
    <row r="110" spans="1:7" s="18" customFormat="1" x14ac:dyDescent="0.35">
      <c r="A110"/>
      <c r="B110"/>
      <c r="G110" s="72"/>
    </row>
    <row r="111" spans="1:7" s="18" customFormat="1" x14ac:dyDescent="0.35">
      <c r="A111"/>
      <c r="B111"/>
      <c r="G111" s="72"/>
    </row>
    <row r="112" spans="1:7" s="18" customFormat="1" x14ac:dyDescent="0.35">
      <c r="A112"/>
      <c r="B112"/>
      <c r="G112" s="72"/>
    </row>
    <row r="113" spans="1:7" s="18" customFormat="1" x14ac:dyDescent="0.35">
      <c r="A113"/>
      <c r="B113"/>
      <c r="G113" s="72"/>
    </row>
    <row r="114" spans="1:7" s="18" customFormat="1" x14ac:dyDescent="0.35">
      <c r="A114"/>
      <c r="B114"/>
      <c r="G114" s="72"/>
    </row>
    <row r="115" spans="1:7" s="18" customFormat="1" x14ac:dyDescent="0.35">
      <c r="A115"/>
      <c r="B115"/>
      <c r="G115" s="72"/>
    </row>
    <row r="116" spans="1:7" s="18" customFormat="1" x14ac:dyDescent="0.35">
      <c r="A116"/>
      <c r="B116"/>
      <c r="G116" s="72"/>
    </row>
    <row r="117" spans="1:7" s="18" customFormat="1" x14ac:dyDescent="0.35">
      <c r="A117"/>
      <c r="B117"/>
      <c r="G117" s="72"/>
    </row>
    <row r="118" spans="1:7" s="18" customFormat="1" x14ac:dyDescent="0.35">
      <c r="A118"/>
      <c r="B118"/>
      <c r="G118" s="72"/>
    </row>
    <row r="119" spans="1:7" s="18" customFormat="1" x14ac:dyDescent="0.35">
      <c r="A119"/>
      <c r="B119"/>
      <c r="G119" s="72"/>
    </row>
    <row r="120" spans="1:7" s="18" customFormat="1" x14ac:dyDescent="0.35">
      <c r="A120"/>
      <c r="B120"/>
      <c r="G120" s="72"/>
    </row>
    <row r="121" spans="1:7" s="18" customFormat="1" x14ac:dyDescent="0.35">
      <c r="A121"/>
      <c r="B121"/>
      <c r="G121" s="72"/>
    </row>
    <row r="122" spans="1:7" s="18" customFormat="1" x14ac:dyDescent="0.35">
      <c r="A122"/>
      <c r="B122"/>
      <c r="G122" s="72"/>
    </row>
    <row r="123" spans="1:7" s="18" customFormat="1" x14ac:dyDescent="0.35">
      <c r="A123"/>
      <c r="B123"/>
      <c r="G123" s="72"/>
    </row>
    <row r="124" spans="1:7" s="18" customFormat="1" x14ac:dyDescent="0.35">
      <c r="A124"/>
      <c r="B124"/>
      <c r="G124" s="72"/>
    </row>
    <row r="125" spans="1:7" s="18" customFormat="1" x14ac:dyDescent="0.35">
      <c r="A125"/>
      <c r="B125"/>
      <c r="G125" s="72"/>
    </row>
    <row r="126" spans="1:7" s="18" customFormat="1" x14ac:dyDescent="0.35">
      <c r="A126"/>
      <c r="B126"/>
      <c r="G126" s="72"/>
    </row>
    <row r="127" spans="1:7" s="18" customFormat="1" x14ac:dyDescent="0.35">
      <c r="A127"/>
      <c r="B127"/>
      <c r="G127" s="72"/>
    </row>
    <row r="128" spans="1:7" s="18" customFormat="1" x14ac:dyDescent="0.35">
      <c r="A128"/>
      <c r="B128"/>
      <c r="G128" s="72"/>
    </row>
    <row r="129" spans="1:7" s="18" customFormat="1" x14ac:dyDescent="0.35">
      <c r="A129"/>
      <c r="B129"/>
      <c r="G129" s="72"/>
    </row>
    <row r="130" spans="1:7" s="18" customFormat="1" x14ac:dyDescent="0.35">
      <c r="A130"/>
      <c r="B130"/>
      <c r="G130" s="72"/>
    </row>
    <row r="131" spans="1:7" s="18" customFormat="1" x14ac:dyDescent="0.35">
      <c r="A131"/>
      <c r="B131"/>
      <c r="G131" s="72"/>
    </row>
    <row r="132" spans="1:7" s="18" customFormat="1" x14ac:dyDescent="0.35">
      <c r="A132"/>
      <c r="B132"/>
      <c r="G132" s="72"/>
    </row>
    <row r="133" spans="1:7" s="18" customFormat="1" x14ac:dyDescent="0.35">
      <c r="A133"/>
      <c r="B133"/>
      <c r="G133" s="72"/>
    </row>
    <row r="134" spans="1:7" s="18" customFormat="1" x14ac:dyDescent="0.35">
      <c r="A134"/>
      <c r="B134"/>
      <c r="G134" s="72"/>
    </row>
    <row r="135" spans="1:7" s="18" customFormat="1" x14ac:dyDescent="0.35">
      <c r="A135"/>
      <c r="B135"/>
      <c r="G135" s="72"/>
    </row>
    <row r="136" spans="1:7" s="18" customFormat="1" x14ac:dyDescent="0.35">
      <c r="A136"/>
      <c r="B136"/>
      <c r="G136" s="72"/>
    </row>
    <row r="137" spans="1:7" s="18" customFormat="1" x14ac:dyDescent="0.35">
      <c r="A137"/>
      <c r="B137"/>
      <c r="G137" s="72"/>
    </row>
    <row r="138" spans="1:7" s="18" customFormat="1" x14ac:dyDescent="0.35">
      <c r="A138"/>
      <c r="B138"/>
      <c r="G138" s="72"/>
    </row>
    <row r="139" spans="1:7" s="18" customFormat="1" x14ac:dyDescent="0.35">
      <c r="A139"/>
      <c r="B139"/>
      <c r="G139" s="72"/>
    </row>
    <row r="140" spans="1:7" s="18" customFormat="1" x14ac:dyDescent="0.35">
      <c r="A140"/>
      <c r="B140"/>
      <c r="G140" s="72"/>
    </row>
    <row r="141" spans="1:7" s="18" customFormat="1" x14ac:dyDescent="0.35">
      <c r="A141"/>
      <c r="B141"/>
      <c r="G141" s="72"/>
    </row>
    <row r="142" spans="1:7" s="18" customFormat="1" x14ac:dyDescent="0.35">
      <c r="A142"/>
      <c r="B142"/>
      <c r="G142" s="72"/>
    </row>
    <row r="143" spans="1:7" s="18" customFormat="1" x14ac:dyDescent="0.35">
      <c r="A143"/>
      <c r="B143"/>
      <c r="G143" s="72"/>
    </row>
    <row r="144" spans="1:7" s="18" customFormat="1" x14ac:dyDescent="0.35">
      <c r="A144"/>
      <c r="B144"/>
      <c r="G144" s="72"/>
    </row>
    <row r="145" spans="1:7" s="18" customFormat="1" x14ac:dyDescent="0.35">
      <c r="A145"/>
      <c r="B145"/>
      <c r="G145" s="72"/>
    </row>
    <row r="146" spans="1:7" s="18" customFormat="1" x14ac:dyDescent="0.35">
      <c r="A146"/>
      <c r="B146"/>
      <c r="G146" s="72"/>
    </row>
    <row r="147" spans="1:7" s="18" customFormat="1" x14ac:dyDescent="0.35">
      <c r="A147"/>
      <c r="B147"/>
      <c r="G147" s="72"/>
    </row>
    <row r="148" spans="1:7" s="18" customFormat="1" x14ac:dyDescent="0.35">
      <c r="A148"/>
      <c r="B148"/>
      <c r="G148" s="72"/>
    </row>
    <row r="149" spans="1:7" s="18" customFormat="1" x14ac:dyDescent="0.35">
      <c r="A149"/>
      <c r="B149"/>
      <c r="G149" s="72"/>
    </row>
    <row r="150" spans="1:7" s="18" customFormat="1" x14ac:dyDescent="0.35">
      <c r="A150"/>
      <c r="B150"/>
      <c r="G150" s="72"/>
    </row>
    <row r="151" spans="1:7" s="18" customFormat="1" x14ac:dyDescent="0.35">
      <c r="A151"/>
      <c r="B151"/>
      <c r="G151" s="72"/>
    </row>
    <row r="152" spans="1:7" s="18" customFormat="1" x14ac:dyDescent="0.35">
      <c r="A152"/>
      <c r="B152"/>
      <c r="G152" s="72"/>
    </row>
    <row r="153" spans="1:7" s="18" customFormat="1" x14ac:dyDescent="0.35">
      <c r="A153"/>
      <c r="B153"/>
      <c r="G153" s="72"/>
    </row>
    <row r="154" spans="1:7" s="18" customFormat="1" x14ac:dyDescent="0.35">
      <c r="A154"/>
      <c r="B154"/>
      <c r="G154" s="72"/>
    </row>
    <row r="155" spans="1:7" s="18" customFormat="1" x14ac:dyDescent="0.35">
      <c r="A155"/>
      <c r="B155"/>
      <c r="G155" s="72"/>
    </row>
    <row r="156" spans="1:7" s="18" customFormat="1" x14ac:dyDescent="0.35">
      <c r="A156"/>
      <c r="B156"/>
      <c r="G156" s="72"/>
    </row>
    <row r="157" spans="1:7" s="18" customFormat="1" x14ac:dyDescent="0.35">
      <c r="A157"/>
      <c r="B157"/>
      <c r="G157" s="72"/>
    </row>
    <row r="158" spans="1:7" s="18" customFormat="1" x14ac:dyDescent="0.35">
      <c r="A158"/>
      <c r="B158"/>
      <c r="G158" s="72"/>
    </row>
    <row r="159" spans="1:7" s="18" customFormat="1" x14ac:dyDescent="0.35">
      <c r="A159"/>
      <c r="B159"/>
      <c r="G159" s="72"/>
    </row>
    <row r="160" spans="1:7" s="18" customFormat="1" x14ac:dyDescent="0.35">
      <c r="A160"/>
      <c r="B160"/>
      <c r="G160" s="72"/>
    </row>
    <row r="161" spans="1:7" s="18" customFormat="1" x14ac:dyDescent="0.35">
      <c r="A161"/>
      <c r="B161"/>
      <c r="G161" s="72"/>
    </row>
    <row r="162" spans="1:7" s="18" customFormat="1" x14ac:dyDescent="0.35">
      <c r="A162"/>
      <c r="B162"/>
      <c r="G162" s="72"/>
    </row>
    <row r="163" spans="1:7" s="18" customFormat="1" x14ac:dyDescent="0.35">
      <c r="A163"/>
      <c r="B163"/>
      <c r="G163" s="72"/>
    </row>
    <row r="164" spans="1:7" s="18" customFormat="1" x14ac:dyDescent="0.35">
      <c r="A164"/>
      <c r="B164"/>
      <c r="G164" s="72"/>
    </row>
    <row r="165" spans="1:7" s="18" customFormat="1" x14ac:dyDescent="0.35">
      <c r="A165"/>
      <c r="B165"/>
      <c r="G165" s="72"/>
    </row>
    <row r="166" spans="1:7" s="18" customFormat="1" x14ac:dyDescent="0.35">
      <c r="A166"/>
      <c r="B166"/>
      <c r="G166" s="72"/>
    </row>
    <row r="167" spans="1:7" s="18" customFormat="1" x14ac:dyDescent="0.35">
      <c r="A167"/>
      <c r="B167"/>
      <c r="G167" s="72"/>
    </row>
    <row r="168" spans="1:7" s="18" customFormat="1" x14ac:dyDescent="0.35">
      <c r="A168"/>
      <c r="B168"/>
      <c r="G168" s="72"/>
    </row>
    <row r="169" spans="1:7" s="18" customFormat="1" x14ac:dyDescent="0.35">
      <c r="A169"/>
      <c r="B169"/>
      <c r="G169" s="72"/>
    </row>
    <row r="170" spans="1:7" s="18" customFormat="1" x14ac:dyDescent="0.35">
      <c r="A170"/>
      <c r="B170"/>
      <c r="G170" s="72"/>
    </row>
    <row r="171" spans="1:7" s="18" customFormat="1" x14ac:dyDescent="0.35">
      <c r="A171"/>
      <c r="B171"/>
      <c r="G171" s="72"/>
    </row>
    <row r="172" spans="1:7" s="18" customFormat="1" x14ac:dyDescent="0.35">
      <c r="A172"/>
      <c r="B172"/>
      <c r="G172" s="72"/>
    </row>
    <row r="173" spans="1:7" s="18" customFormat="1" x14ac:dyDescent="0.35">
      <c r="A173"/>
      <c r="B173"/>
      <c r="G173" s="72"/>
    </row>
    <row r="174" spans="1:7" s="18" customFormat="1" x14ac:dyDescent="0.35">
      <c r="A174"/>
      <c r="B174"/>
      <c r="G174" s="72"/>
    </row>
    <row r="175" spans="1:7" s="18" customFormat="1" x14ac:dyDescent="0.35">
      <c r="A175"/>
      <c r="B175"/>
      <c r="G175" s="72"/>
    </row>
    <row r="176" spans="1:7" s="18" customFormat="1" x14ac:dyDescent="0.35">
      <c r="A176"/>
      <c r="B176"/>
      <c r="G176" s="72"/>
    </row>
    <row r="177" spans="1:7" s="18" customFormat="1" x14ac:dyDescent="0.35">
      <c r="A177"/>
      <c r="B177"/>
      <c r="G177" s="72"/>
    </row>
    <row r="178" spans="1:7" s="18" customFormat="1" x14ac:dyDescent="0.35">
      <c r="A178"/>
      <c r="B178"/>
      <c r="G178" s="72"/>
    </row>
    <row r="179" spans="1:7" s="18" customFormat="1" x14ac:dyDescent="0.35">
      <c r="A179"/>
      <c r="B179"/>
      <c r="G179" s="72"/>
    </row>
    <row r="180" spans="1:7" s="18" customFormat="1" x14ac:dyDescent="0.35">
      <c r="A180"/>
      <c r="B180"/>
      <c r="G180" s="72"/>
    </row>
    <row r="181" spans="1:7" s="18" customFormat="1" x14ac:dyDescent="0.35">
      <c r="A181"/>
      <c r="B181"/>
      <c r="G181" s="72"/>
    </row>
    <row r="182" spans="1:7" s="18" customFormat="1" x14ac:dyDescent="0.35">
      <c r="A182"/>
      <c r="B182"/>
      <c r="G182" s="72"/>
    </row>
    <row r="183" spans="1:7" s="18" customFormat="1" x14ac:dyDescent="0.35">
      <c r="A183"/>
      <c r="B183"/>
      <c r="G183" s="72"/>
    </row>
    <row r="184" spans="1:7" s="18" customFormat="1" x14ac:dyDescent="0.35">
      <c r="A184"/>
      <c r="B184"/>
      <c r="G184" s="72"/>
    </row>
    <row r="185" spans="1:7" s="18" customFormat="1" x14ac:dyDescent="0.35">
      <c r="A185"/>
      <c r="B185"/>
      <c r="G185" s="72"/>
    </row>
    <row r="186" spans="1:7" s="18" customFormat="1" x14ac:dyDescent="0.35">
      <c r="A186"/>
      <c r="B186"/>
      <c r="G186" s="72"/>
    </row>
    <row r="187" spans="1:7" s="18" customFormat="1" x14ac:dyDescent="0.35">
      <c r="A187"/>
      <c r="B187"/>
      <c r="G187" s="72"/>
    </row>
    <row r="188" spans="1:7" s="18" customFormat="1" x14ac:dyDescent="0.35">
      <c r="A188"/>
      <c r="B188"/>
      <c r="G188" s="72"/>
    </row>
    <row r="189" spans="1:7" s="18" customFormat="1" x14ac:dyDescent="0.35">
      <c r="A189"/>
      <c r="B189"/>
      <c r="G189" s="72"/>
    </row>
    <row r="190" spans="1:7" s="18" customFormat="1" x14ac:dyDescent="0.35">
      <c r="A190"/>
      <c r="B190"/>
      <c r="G190" s="72"/>
    </row>
    <row r="191" spans="1:7" s="18" customFormat="1" x14ac:dyDescent="0.35">
      <c r="A191"/>
      <c r="B191"/>
      <c r="G191" s="72"/>
    </row>
    <row r="192" spans="1:7" s="18" customFormat="1" x14ac:dyDescent="0.35">
      <c r="A192"/>
      <c r="B192"/>
      <c r="G192" s="72"/>
    </row>
    <row r="193" spans="1:7" s="18" customFormat="1" x14ac:dyDescent="0.35">
      <c r="A193"/>
      <c r="B193"/>
      <c r="G193" s="72"/>
    </row>
    <row r="194" spans="1:7" s="18" customFormat="1" x14ac:dyDescent="0.35">
      <c r="A194"/>
      <c r="B194"/>
      <c r="G194" s="72"/>
    </row>
    <row r="195" spans="1:7" s="18" customFormat="1" x14ac:dyDescent="0.35">
      <c r="A195"/>
      <c r="B195"/>
      <c r="G195" s="72"/>
    </row>
    <row r="196" spans="1:7" s="18" customFormat="1" x14ac:dyDescent="0.35">
      <c r="A196"/>
      <c r="B196"/>
      <c r="G196" s="72"/>
    </row>
    <row r="197" spans="1:7" s="18" customFormat="1" x14ac:dyDescent="0.35">
      <c r="A197"/>
      <c r="B197"/>
      <c r="G197" s="72"/>
    </row>
    <row r="198" spans="1:7" s="18" customFormat="1" x14ac:dyDescent="0.35">
      <c r="A198"/>
      <c r="B198"/>
      <c r="G198" s="72"/>
    </row>
    <row r="199" spans="1:7" s="18" customFormat="1" x14ac:dyDescent="0.35">
      <c r="A199"/>
      <c r="B199"/>
      <c r="G199" s="72"/>
    </row>
    <row r="200" spans="1:7" s="18" customFormat="1" x14ac:dyDescent="0.35">
      <c r="A200"/>
      <c r="B200"/>
      <c r="G200" s="72"/>
    </row>
    <row r="201" spans="1:7" s="18" customFormat="1" x14ac:dyDescent="0.35">
      <c r="A201"/>
      <c r="B201"/>
      <c r="G201" s="72"/>
    </row>
    <row r="202" spans="1:7" s="18" customFormat="1" x14ac:dyDescent="0.35">
      <c r="A202"/>
      <c r="B202"/>
      <c r="G202" s="72"/>
    </row>
    <row r="203" spans="1:7" s="18" customFormat="1" x14ac:dyDescent="0.35">
      <c r="A203"/>
      <c r="B203"/>
      <c r="G203" s="72"/>
    </row>
    <row r="204" spans="1:7" s="18" customFormat="1" x14ac:dyDescent="0.35">
      <c r="A204"/>
      <c r="B204"/>
      <c r="G204" s="72"/>
    </row>
    <row r="205" spans="1:7" s="18" customFormat="1" x14ac:dyDescent="0.35">
      <c r="A205"/>
      <c r="B205"/>
      <c r="G205" s="72"/>
    </row>
    <row r="206" spans="1:7" s="18" customFormat="1" x14ac:dyDescent="0.35">
      <c r="A206"/>
      <c r="B206"/>
      <c r="G206" s="72"/>
    </row>
    <row r="207" spans="1:7" s="18" customFormat="1" x14ac:dyDescent="0.35">
      <c r="A207"/>
      <c r="B207"/>
      <c r="G207" s="72"/>
    </row>
    <row r="208" spans="1:7" s="18" customFormat="1" x14ac:dyDescent="0.35">
      <c r="A208"/>
      <c r="B208"/>
      <c r="G208" s="72"/>
    </row>
    <row r="209" spans="1:7" s="18" customFormat="1" x14ac:dyDescent="0.35">
      <c r="A209"/>
      <c r="B209"/>
      <c r="G209" s="72"/>
    </row>
    <row r="210" spans="1:7" s="18" customFormat="1" x14ac:dyDescent="0.35">
      <c r="A210"/>
      <c r="B210"/>
      <c r="G210" s="72"/>
    </row>
    <row r="211" spans="1:7" s="18" customFormat="1" x14ac:dyDescent="0.35">
      <c r="A211"/>
      <c r="B211"/>
      <c r="G211" s="72"/>
    </row>
    <row r="212" spans="1:7" s="18" customFormat="1" x14ac:dyDescent="0.35">
      <c r="A212"/>
      <c r="B212"/>
      <c r="G212" s="72"/>
    </row>
    <row r="213" spans="1:7" s="18" customFormat="1" x14ac:dyDescent="0.35">
      <c r="A213"/>
      <c r="B213"/>
      <c r="G213" s="72"/>
    </row>
    <row r="214" spans="1:7" s="18" customFormat="1" x14ac:dyDescent="0.35">
      <c r="A214"/>
      <c r="B214"/>
      <c r="G214" s="72"/>
    </row>
    <row r="215" spans="1:7" s="18" customFormat="1" x14ac:dyDescent="0.35">
      <c r="A215"/>
      <c r="B215"/>
      <c r="G215" s="72"/>
    </row>
    <row r="216" spans="1:7" s="18" customFormat="1" x14ac:dyDescent="0.35">
      <c r="A216"/>
      <c r="B216"/>
      <c r="G216" s="72"/>
    </row>
    <row r="217" spans="1:7" s="18" customFormat="1" x14ac:dyDescent="0.35">
      <c r="A217"/>
      <c r="B217"/>
      <c r="G217" s="72"/>
    </row>
    <row r="218" spans="1:7" s="18" customFormat="1" x14ac:dyDescent="0.35">
      <c r="A218"/>
      <c r="B218"/>
      <c r="G218" s="72"/>
    </row>
    <row r="219" spans="1:7" s="18" customFormat="1" x14ac:dyDescent="0.35">
      <c r="A219"/>
      <c r="B219"/>
      <c r="G219" s="72"/>
    </row>
    <row r="220" spans="1:7" s="18" customFormat="1" x14ac:dyDescent="0.35">
      <c r="A220"/>
      <c r="B220"/>
      <c r="G220" s="72"/>
    </row>
    <row r="221" spans="1:7" s="18" customFormat="1" x14ac:dyDescent="0.35">
      <c r="A221"/>
      <c r="B221"/>
      <c r="G221" s="72"/>
    </row>
    <row r="222" spans="1:7" s="18" customFormat="1" x14ac:dyDescent="0.35">
      <c r="A222"/>
      <c r="B222"/>
      <c r="G222" s="72"/>
    </row>
    <row r="223" spans="1:7" s="18" customFormat="1" x14ac:dyDescent="0.35">
      <c r="A223"/>
      <c r="B223"/>
      <c r="G223" s="72"/>
    </row>
    <row r="224" spans="1:7" s="18" customFormat="1" x14ac:dyDescent="0.35">
      <c r="A224"/>
      <c r="B224"/>
      <c r="G224" s="72"/>
    </row>
    <row r="225" spans="1:7" s="18" customFormat="1" x14ac:dyDescent="0.35">
      <c r="A225"/>
      <c r="B225"/>
      <c r="G225" s="72"/>
    </row>
    <row r="226" spans="1:7" s="18" customFormat="1" x14ac:dyDescent="0.35">
      <c r="A226"/>
      <c r="B226"/>
      <c r="G226" s="72"/>
    </row>
    <row r="227" spans="1:7" s="18" customFormat="1" x14ac:dyDescent="0.35">
      <c r="A227"/>
      <c r="B227"/>
      <c r="G227" s="72"/>
    </row>
    <row r="228" spans="1:7" s="18" customFormat="1" x14ac:dyDescent="0.35">
      <c r="A228"/>
      <c r="B228"/>
      <c r="G228" s="72"/>
    </row>
    <row r="229" spans="1:7" s="18" customFormat="1" x14ac:dyDescent="0.35">
      <c r="A229"/>
      <c r="B229"/>
      <c r="G229" s="72"/>
    </row>
    <row r="230" spans="1:7" s="18" customFormat="1" x14ac:dyDescent="0.35">
      <c r="A230"/>
      <c r="B230"/>
      <c r="G230" s="72"/>
    </row>
    <row r="231" spans="1:7" s="18" customFormat="1" x14ac:dyDescent="0.35">
      <c r="A231"/>
      <c r="B231"/>
      <c r="G231" s="72"/>
    </row>
    <row r="232" spans="1:7" s="18" customFormat="1" x14ac:dyDescent="0.35">
      <c r="A232"/>
      <c r="B232"/>
      <c r="G232" s="72"/>
    </row>
    <row r="233" spans="1:7" s="18" customFormat="1" x14ac:dyDescent="0.35">
      <c r="A233"/>
      <c r="B233"/>
      <c r="G233" s="72"/>
    </row>
    <row r="234" spans="1:7" s="18" customFormat="1" x14ac:dyDescent="0.35">
      <c r="A234"/>
      <c r="B234"/>
      <c r="G234" s="72"/>
    </row>
    <row r="235" spans="1:7" s="18" customFormat="1" x14ac:dyDescent="0.35">
      <c r="A235"/>
      <c r="B235"/>
      <c r="G235" s="72"/>
    </row>
    <row r="236" spans="1:7" s="18" customFormat="1" x14ac:dyDescent="0.35">
      <c r="A236"/>
      <c r="B236"/>
      <c r="G236" s="72"/>
    </row>
    <row r="237" spans="1:7" s="18" customFormat="1" x14ac:dyDescent="0.35">
      <c r="A237"/>
      <c r="B237"/>
      <c r="G237" s="72"/>
    </row>
    <row r="238" spans="1:7" s="18" customFormat="1" x14ac:dyDescent="0.35">
      <c r="A238"/>
      <c r="B238"/>
      <c r="G238" s="72"/>
    </row>
    <row r="239" spans="1:7" s="18" customFormat="1" x14ac:dyDescent="0.35">
      <c r="A239"/>
      <c r="B239"/>
      <c r="G239" s="72"/>
    </row>
    <row r="240" spans="1:7" s="18" customFormat="1" x14ac:dyDescent="0.35">
      <c r="A240"/>
      <c r="B240"/>
      <c r="G240" s="72"/>
    </row>
    <row r="241" spans="1:7" s="18" customFormat="1" x14ac:dyDescent="0.35">
      <c r="A241"/>
      <c r="B241"/>
      <c r="G241" s="72"/>
    </row>
    <row r="242" spans="1:7" s="18" customFormat="1" x14ac:dyDescent="0.35">
      <c r="A242"/>
      <c r="B242"/>
      <c r="G242" s="72"/>
    </row>
    <row r="243" spans="1:7" s="18" customFormat="1" x14ac:dyDescent="0.35">
      <c r="A243"/>
      <c r="B243"/>
      <c r="G243" s="72"/>
    </row>
    <row r="244" spans="1:7" s="18" customFormat="1" x14ac:dyDescent="0.35">
      <c r="A244"/>
      <c r="B244"/>
      <c r="G244" s="72"/>
    </row>
    <row r="245" spans="1:7" s="18" customFormat="1" x14ac:dyDescent="0.35">
      <c r="A245"/>
      <c r="B245"/>
      <c r="G245" s="72"/>
    </row>
    <row r="246" spans="1:7" s="18" customFormat="1" x14ac:dyDescent="0.35">
      <c r="A246"/>
      <c r="B246"/>
      <c r="G246" s="72"/>
    </row>
    <row r="247" spans="1:7" s="18" customFormat="1" x14ac:dyDescent="0.35">
      <c r="A247"/>
      <c r="B247"/>
      <c r="G247" s="72"/>
    </row>
    <row r="248" spans="1:7" s="18" customFormat="1" x14ac:dyDescent="0.35">
      <c r="A248"/>
      <c r="B248"/>
      <c r="G248" s="72"/>
    </row>
    <row r="249" spans="1:7" s="18" customFormat="1" x14ac:dyDescent="0.35">
      <c r="A249"/>
      <c r="B249"/>
      <c r="G249" s="72"/>
    </row>
    <row r="250" spans="1:7" s="18" customFormat="1" x14ac:dyDescent="0.35">
      <c r="A250"/>
      <c r="B250"/>
      <c r="G250" s="72"/>
    </row>
    <row r="251" spans="1:7" s="18" customFormat="1" x14ac:dyDescent="0.35">
      <c r="A251"/>
      <c r="B251"/>
      <c r="G251" s="72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90" zoomScaleNormal="9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2.3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42</v>
      </c>
      <c r="G1" s="71" t="s">
        <v>40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51</v>
      </c>
      <c r="D2" s="4" t="s">
        <v>56</v>
      </c>
      <c r="E2" s="4" t="s">
        <v>57</v>
      </c>
      <c r="F2" s="123" t="s">
        <v>58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0">
        <f t="shared" si="0"/>
        <v>43738</v>
      </c>
      <c r="AK2" s="70">
        <f>AJ2+1</f>
        <v>43739</v>
      </c>
      <c r="AL2" s="70">
        <f t="shared" ref="AL2:CW2" si="1">AK2+1</f>
        <v>43740</v>
      </c>
      <c r="AM2" s="70">
        <f t="shared" si="1"/>
        <v>43741</v>
      </c>
      <c r="AN2" s="70">
        <f t="shared" si="1"/>
        <v>43742</v>
      </c>
      <c r="AO2" s="70">
        <f t="shared" si="1"/>
        <v>43743</v>
      </c>
      <c r="AP2" s="70">
        <f t="shared" si="1"/>
        <v>43744</v>
      </c>
      <c r="AQ2" s="70">
        <f t="shared" si="1"/>
        <v>43745</v>
      </c>
      <c r="AR2" s="70">
        <f t="shared" si="1"/>
        <v>43746</v>
      </c>
      <c r="AS2" s="70">
        <f t="shared" si="1"/>
        <v>43747</v>
      </c>
      <c r="AT2" s="70">
        <f t="shared" si="1"/>
        <v>43748</v>
      </c>
      <c r="AU2" s="70">
        <f t="shared" si="1"/>
        <v>43749</v>
      </c>
      <c r="AV2" s="70">
        <f t="shared" si="1"/>
        <v>43750</v>
      </c>
      <c r="AW2" s="70">
        <f t="shared" si="1"/>
        <v>43751</v>
      </c>
      <c r="AX2" s="70">
        <f t="shared" si="1"/>
        <v>43752</v>
      </c>
      <c r="AY2" s="70">
        <f t="shared" si="1"/>
        <v>43753</v>
      </c>
      <c r="AZ2" s="70">
        <f t="shared" si="1"/>
        <v>43754</v>
      </c>
      <c r="BA2" s="70">
        <f t="shared" si="1"/>
        <v>43755</v>
      </c>
      <c r="BB2" s="70">
        <f t="shared" si="1"/>
        <v>43756</v>
      </c>
      <c r="BC2" s="70">
        <f t="shared" si="1"/>
        <v>43757</v>
      </c>
      <c r="BD2" s="70">
        <f t="shared" si="1"/>
        <v>43758</v>
      </c>
      <c r="BE2" s="70">
        <f t="shared" si="1"/>
        <v>43759</v>
      </c>
      <c r="BF2" s="70">
        <f t="shared" si="1"/>
        <v>43760</v>
      </c>
      <c r="BG2" s="70">
        <f t="shared" si="1"/>
        <v>43761</v>
      </c>
      <c r="BH2" s="70">
        <f t="shared" si="1"/>
        <v>43762</v>
      </c>
      <c r="BI2" s="70">
        <f t="shared" si="1"/>
        <v>43763</v>
      </c>
      <c r="BJ2" s="70">
        <f t="shared" si="1"/>
        <v>43764</v>
      </c>
      <c r="BK2" s="70">
        <f t="shared" si="1"/>
        <v>43765</v>
      </c>
      <c r="BL2" s="70">
        <f t="shared" si="1"/>
        <v>43766</v>
      </c>
      <c r="BM2" s="70">
        <f t="shared" si="1"/>
        <v>43767</v>
      </c>
      <c r="BN2" s="70">
        <f t="shared" si="1"/>
        <v>43768</v>
      </c>
      <c r="BO2" s="70">
        <f t="shared" si="1"/>
        <v>43769</v>
      </c>
      <c r="BP2" s="70">
        <f t="shared" si="1"/>
        <v>43770</v>
      </c>
      <c r="BQ2" s="70">
        <f t="shared" si="1"/>
        <v>43771</v>
      </c>
      <c r="BR2" s="70">
        <f t="shared" si="1"/>
        <v>43772</v>
      </c>
      <c r="BS2" s="70">
        <f t="shared" si="1"/>
        <v>43773</v>
      </c>
      <c r="BT2" s="70">
        <f t="shared" si="1"/>
        <v>43774</v>
      </c>
      <c r="BU2" s="70">
        <f t="shared" si="1"/>
        <v>43775</v>
      </c>
      <c r="BV2" s="70">
        <f t="shared" si="1"/>
        <v>43776</v>
      </c>
      <c r="BW2" s="70">
        <f t="shared" si="1"/>
        <v>43777</v>
      </c>
      <c r="BX2" s="70">
        <f t="shared" si="1"/>
        <v>43778</v>
      </c>
      <c r="BY2" s="70">
        <f t="shared" si="1"/>
        <v>43779</v>
      </c>
      <c r="BZ2" s="70">
        <f t="shared" si="1"/>
        <v>43780</v>
      </c>
      <c r="CA2" s="70">
        <f t="shared" si="1"/>
        <v>43781</v>
      </c>
      <c r="CB2" s="70">
        <f t="shared" si="1"/>
        <v>43782</v>
      </c>
      <c r="CC2" s="70">
        <f t="shared" si="1"/>
        <v>43783</v>
      </c>
      <c r="CD2" s="70">
        <f t="shared" si="1"/>
        <v>43784</v>
      </c>
      <c r="CE2" s="70">
        <f t="shared" si="1"/>
        <v>43785</v>
      </c>
      <c r="CF2" s="70">
        <f t="shared" si="1"/>
        <v>43786</v>
      </c>
      <c r="CG2" s="70">
        <f t="shared" si="1"/>
        <v>43787</v>
      </c>
      <c r="CH2" s="70">
        <f t="shared" si="1"/>
        <v>43788</v>
      </c>
      <c r="CI2" s="70">
        <f t="shared" si="1"/>
        <v>43789</v>
      </c>
      <c r="CJ2" s="70">
        <f t="shared" si="1"/>
        <v>43790</v>
      </c>
      <c r="CK2" s="70">
        <f t="shared" si="1"/>
        <v>43791</v>
      </c>
      <c r="CL2" s="70">
        <f t="shared" si="1"/>
        <v>43792</v>
      </c>
      <c r="CM2" s="70">
        <f t="shared" si="1"/>
        <v>43793</v>
      </c>
      <c r="CN2" s="70">
        <f t="shared" si="1"/>
        <v>43794</v>
      </c>
      <c r="CO2" s="70">
        <f t="shared" si="1"/>
        <v>43795</v>
      </c>
      <c r="CP2" s="70">
        <f t="shared" si="1"/>
        <v>43796</v>
      </c>
      <c r="CQ2" s="70">
        <f t="shared" si="1"/>
        <v>43797</v>
      </c>
      <c r="CR2" s="70">
        <f t="shared" si="1"/>
        <v>43798</v>
      </c>
      <c r="CS2" s="70">
        <f t="shared" si="1"/>
        <v>43799</v>
      </c>
      <c r="CT2" s="70">
        <f t="shared" si="1"/>
        <v>43800</v>
      </c>
      <c r="CU2" s="70">
        <f t="shared" si="1"/>
        <v>43801</v>
      </c>
      <c r="CV2" s="70">
        <f t="shared" si="1"/>
        <v>43802</v>
      </c>
      <c r="CW2" s="70">
        <f t="shared" si="1"/>
        <v>43803</v>
      </c>
      <c r="CX2" s="70">
        <f t="shared" ref="CX2:FC2" si="2">CW2+1</f>
        <v>43804</v>
      </c>
      <c r="CY2" s="70">
        <f t="shared" si="2"/>
        <v>43805</v>
      </c>
      <c r="CZ2" s="70">
        <f t="shared" si="2"/>
        <v>43806</v>
      </c>
      <c r="DA2" s="70">
        <f t="shared" si="2"/>
        <v>43807</v>
      </c>
      <c r="DB2" s="70">
        <f t="shared" si="2"/>
        <v>43808</v>
      </c>
      <c r="DC2" s="70">
        <f t="shared" si="2"/>
        <v>43809</v>
      </c>
      <c r="DD2" s="70">
        <f t="shared" si="2"/>
        <v>43810</v>
      </c>
      <c r="DE2" s="70">
        <f t="shared" si="2"/>
        <v>43811</v>
      </c>
      <c r="DF2" s="70">
        <f t="shared" si="2"/>
        <v>43812</v>
      </c>
      <c r="DG2" s="70">
        <f t="shared" si="2"/>
        <v>43813</v>
      </c>
      <c r="DH2" s="70">
        <f t="shared" si="2"/>
        <v>43814</v>
      </c>
      <c r="DI2" s="70">
        <f t="shared" si="2"/>
        <v>43815</v>
      </c>
      <c r="DJ2" s="70">
        <f t="shared" si="2"/>
        <v>43816</v>
      </c>
      <c r="DK2" s="70">
        <f t="shared" si="2"/>
        <v>43817</v>
      </c>
      <c r="DL2" s="70">
        <f t="shared" si="2"/>
        <v>43818</v>
      </c>
      <c r="DM2" s="70">
        <f t="shared" si="2"/>
        <v>43819</v>
      </c>
      <c r="DN2" s="70">
        <f t="shared" si="2"/>
        <v>43820</v>
      </c>
      <c r="DO2" s="70">
        <f t="shared" si="2"/>
        <v>43821</v>
      </c>
      <c r="DP2" s="70">
        <f t="shared" si="2"/>
        <v>43822</v>
      </c>
      <c r="DQ2" s="70">
        <f t="shared" si="2"/>
        <v>43823</v>
      </c>
      <c r="DR2" s="70">
        <f t="shared" si="2"/>
        <v>43824</v>
      </c>
      <c r="DS2" s="70">
        <f t="shared" si="2"/>
        <v>43825</v>
      </c>
      <c r="DT2" s="70">
        <f t="shared" si="2"/>
        <v>43826</v>
      </c>
      <c r="DU2" s="70">
        <f t="shared" si="2"/>
        <v>43827</v>
      </c>
      <c r="DV2" s="70">
        <f t="shared" si="2"/>
        <v>43828</v>
      </c>
      <c r="DW2" s="70">
        <f t="shared" si="2"/>
        <v>43829</v>
      </c>
      <c r="DX2" s="70">
        <f t="shared" si="2"/>
        <v>43830</v>
      </c>
      <c r="DY2" s="70">
        <f t="shared" si="2"/>
        <v>43831</v>
      </c>
      <c r="DZ2" s="70">
        <f t="shared" si="2"/>
        <v>43832</v>
      </c>
      <c r="EA2" s="70">
        <f t="shared" si="2"/>
        <v>43833</v>
      </c>
      <c r="EB2" s="70">
        <f t="shared" si="2"/>
        <v>43834</v>
      </c>
      <c r="EC2" s="70">
        <f t="shared" si="2"/>
        <v>43835</v>
      </c>
      <c r="ED2" s="70">
        <f t="shared" si="2"/>
        <v>43836</v>
      </c>
      <c r="EE2" s="70">
        <f t="shared" si="2"/>
        <v>43837</v>
      </c>
      <c r="EF2" s="70">
        <f t="shared" si="2"/>
        <v>43838</v>
      </c>
      <c r="EG2" s="70">
        <f t="shared" si="2"/>
        <v>43839</v>
      </c>
      <c r="EH2" s="70">
        <f t="shared" si="2"/>
        <v>43840</v>
      </c>
      <c r="EI2" s="70">
        <f t="shared" si="2"/>
        <v>43841</v>
      </c>
      <c r="EJ2" s="70">
        <f t="shared" si="2"/>
        <v>43842</v>
      </c>
      <c r="EK2" s="70">
        <f t="shared" si="2"/>
        <v>43843</v>
      </c>
      <c r="EL2" s="70">
        <f t="shared" si="2"/>
        <v>43844</v>
      </c>
      <c r="EM2" s="70">
        <f t="shared" si="2"/>
        <v>43845</v>
      </c>
      <c r="EN2" s="70">
        <f t="shared" si="2"/>
        <v>43846</v>
      </c>
      <c r="EO2" s="70">
        <f t="shared" si="2"/>
        <v>43847</v>
      </c>
      <c r="EP2" s="70">
        <f t="shared" si="2"/>
        <v>43848</v>
      </c>
      <c r="EQ2" s="70">
        <f t="shared" si="2"/>
        <v>43849</v>
      </c>
      <c r="ER2" s="70">
        <f t="shared" si="2"/>
        <v>43850</v>
      </c>
      <c r="ES2" s="70">
        <f t="shared" si="2"/>
        <v>43851</v>
      </c>
      <c r="ET2" s="70">
        <f t="shared" si="2"/>
        <v>43852</v>
      </c>
      <c r="EU2" s="70">
        <f t="shared" si="2"/>
        <v>43853</v>
      </c>
      <c r="EV2" s="70">
        <f t="shared" si="2"/>
        <v>43854</v>
      </c>
      <c r="EW2" s="70">
        <f t="shared" si="2"/>
        <v>43855</v>
      </c>
      <c r="EX2" s="70">
        <f t="shared" si="2"/>
        <v>43856</v>
      </c>
      <c r="EY2" s="70">
        <f t="shared" si="2"/>
        <v>43857</v>
      </c>
      <c r="EZ2" s="70">
        <f t="shared" si="2"/>
        <v>43858</v>
      </c>
      <c r="FA2" s="70">
        <f t="shared" si="2"/>
        <v>43859</v>
      </c>
      <c r="FB2" s="70">
        <f t="shared" si="2"/>
        <v>43860</v>
      </c>
      <c r="FC2" s="70">
        <f t="shared" si="2"/>
        <v>43861</v>
      </c>
    </row>
    <row r="3" spans="1:159" x14ac:dyDescent="0.35">
      <c r="C3" s="18"/>
      <c r="D3" s="18"/>
      <c r="E3" s="18"/>
      <c r="F3" s="124"/>
    </row>
    <row r="4" spans="1:159" x14ac:dyDescent="0.35">
      <c r="C4" s="18"/>
      <c r="D4" s="18"/>
      <c r="E4" s="18"/>
      <c r="F4" s="124"/>
    </row>
    <row r="5" spans="1:159" x14ac:dyDescent="0.35">
      <c r="C5" s="18"/>
      <c r="D5" s="18"/>
      <c r="E5" s="18"/>
      <c r="F5" s="124"/>
    </row>
    <row r="6" spans="1:159" x14ac:dyDescent="0.35">
      <c r="C6" s="18"/>
      <c r="D6" s="18"/>
      <c r="E6" s="18"/>
      <c r="F6" s="124"/>
    </row>
    <row r="7" spans="1:159" x14ac:dyDescent="0.35">
      <c r="C7" s="18"/>
      <c r="D7" s="18"/>
      <c r="E7" s="18"/>
      <c r="F7" s="124"/>
    </row>
    <row r="8" spans="1:159" x14ac:dyDescent="0.35">
      <c r="C8" s="18"/>
      <c r="D8" s="18"/>
      <c r="E8" s="18"/>
      <c r="F8" s="124"/>
    </row>
    <row r="9" spans="1:159" x14ac:dyDescent="0.35">
      <c r="C9" s="18"/>
      <c r="D9" s="18"/>
      <c r="E9" s="18"/>
      <c r="F9" s="124"/>
    </row>
    <row r="10" spans="1:159" x14ac:dyDescent="0.35">
      <c r="C10" s="18"/>
      <c r="D10" s="18"/>
      <c r="E10" s="18"/>
      <c r="F10" s="124"/>
    </row>
    <row r="11" spans="1:159" x14ac:dyDescent="0.35">
      <c r="C11" s="18"/>
      <c r="D11" s="18"/>
      <c r="E11" s="18"/>
      <c r="F11" s="124"/>
    </row>
    <row r="12" spans="1:159" x14ac:dyDescent="0.35">
      <c r="C12" s="18"/>
      <c r="D12" s="18"/>
      <c r="E12" s="18"/>
      <c r="F12" s="124"/>
    </row>
    <row r="13" spans="1:159" x14ac:dyDescent="0.35">
      <c r="C13" s="18"/>
      <c r="D13" s="18"/>
      <c r="E13" s="18"/>
      <c r="F13" s="124"/>
    </row>
    <row r="14" spans="1:159" x14ac:dyDescent="0.35">
      <c r="C14" s="18"/>
      <c r="D14" s="18"/>
      <c r="E14" s="18"/>
      <c r="F14" s="124"/>
    </row>
    <row r="15" spans="1:159" x14ac:dyDescent="0.35">
      <c r="C15" s="18"/>
      <c r="D15" s="18"/>
      <c r="E15" s="18"/>
      <c r="F15" s="124"/>
    </row>
    <row r="16" spans="1:159" x14ac:dyDescent="0.35">
      <c r="C16" s="18"/>
      <c r="D16" s="18"/>
      <c r="E16" s="18"/>
      <c r="F16" s="124"/>
      <c r="G16" s="121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4"/>
      <c r="G17" s="121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72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2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2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2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2"/>
      <c r="H37" s="18"/>
    </row>
    <row r="38" spans="3:98" x14ac:dyDescent="0.35">
      <c r="C38" s="18"/>
      <c r="D38" s="18"/>
      <c r="E38" s="18"/>
      <c r="F38" s="18"/>
      <c r="G38" s="7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2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2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2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2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2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2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2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2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2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2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2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2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2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2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2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2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2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2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2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2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2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2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2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2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2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2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2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2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2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2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2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2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2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2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2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2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2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2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2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2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2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2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2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2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2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2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2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2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2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2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2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2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2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2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2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2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2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2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2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2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2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2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2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2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2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2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2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2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2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2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2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2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2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2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2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2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2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2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2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2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2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2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2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2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2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2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2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2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2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2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2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2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2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2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2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2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2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2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2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2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2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2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2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2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2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2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2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2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2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2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2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2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2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2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2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2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2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2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2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2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2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2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2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2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2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2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2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2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2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2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2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2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2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2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2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2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2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2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2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2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2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2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2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2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2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2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2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2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2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2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2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2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2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2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2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2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2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2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2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2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2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2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2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2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2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2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2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2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2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2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2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2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2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2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2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2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2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2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2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2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2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2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2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2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2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2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2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2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2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2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2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2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2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2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2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2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2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2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2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2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2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2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2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MY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2019-11-08T09:11:34Z</dcterms:modified>
</cp:coreProperties>
</file>