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Pycharm\WC_master\TH\"/>
    </mc:Choice>
  </mc:AlternateContent>
  <xr:revisionPtr revIDLastSave="0" documentId="8_{92FD5B32-FC1A-4548-B6E3-8544BF1CA785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racking" sheetId="1" r:id="rId1"/>
    <sheet name="TH" sheetId="10" r:id="rId2"/>
    <sheet name="Daily COGS" sheetId="3" r:id="rId3"/>
    <sheet name="Daily Inventory Value" sheetId="4" r:id="rId4"/>
    <sheet name="Daily Inbounds" sheetId="5" r:id="rId5"/>
    <sheet name="Daily Accounts Payable" sheetId="6" r:id="rId6"/>
  </sheets>
  <externalReferences>
    <externalReference r:id="rId7"/>
  </externalReferences>
  <definedNames>
    <definedName name="_xlnm._FilterDatabase" localSheetId="3" hidden="1">'Daily Inventory Value'!$A$2:$CS$29</definedName>
    <definedName name="_xlnm._FilterDatabase" localSheetId="1" hidden="1">TH!$A$3:$AG$19</definedName>
    <definedName name="_xlnm._FilterDatabase" localSheetId="0" hidden="1">Tracking!$A$3:$AR$3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3" i="1" l="1"/>
  <c r="U13" i="1"/>
  <c r="P13" i="1"/>
  <c r="AG12" i="1"/>
  <c r="U12" i="1"/>
  <c r="P12" i="1"/>
  <c r="AG11" i="1"/>
  <c r="U11" i="1"/>
  <c r="P11" i="1"/>
  <c r="AG10" i="1"/>
  <c r="U10" i="1"/>
  <c r="P10" i="1"/>
  <c r="AG9" i="1"/>
  <c r="U9" i="1"/>
  <c r="P9" i="1"/>
  <c r="AG8" i="1"/>
  <c r="U8" i="1"/>
  <c r="P8" i="1"/>
  <c r="AG7" i="1"/>
  <c r="U7" i="1"/>
  <c r="P7" i="1"/>
  <c r="AG6" i="1"/>
  <c r="U6" i="1"/>
  <c r="P6" i="1"/>
  <c r="AG5" i="1"/>
  <c r="U5" i="1"/>
  <c r="P5" i="1"/>
  <c r="AG4" i="1"/>
  <c r="U4" i="1"/>
  <c r="P4" i="1"/>
  <c r="R22" i="10"/>
  <c r="Q22" i="10"/>
  <c r="P22" i="10"/>
  <c r="N22" i="10"/>
  <c r="M22" i="10"/>
  <c r="L22" i="10"/>
  <c r="J22" i="10"/>
  <c r="I22" i="10"/>
  <c r="H22" i="10"/>
  <c r="H2" i="3" l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G2" i="3"/>
  <c r="H2" i="4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G2" i="4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G2" i="5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G2" i="6"/>
  <c r="E3" i="5" l="1"/>
  <c r="E10" i="4" l="1"/>
  <c r="E28" i="4"/>
  <c r="E29" i="4"/>
  <c r="E9" i="4"/>
  <c r="E7" i="4"/>
  <c r="E3" i="4"/>
  <c r="E26" i="4"/>
  <c r="E14" i="4"/>
  <c r="E23" i="4"/>
  <c r="E12" i="4"/>
  <c r="E18" i="4"/>
  <c r="E21" i="4"/>
  <c r="E25" i="4"/>
  <c r="E15" i="4"/>
  <c r="E11" i="4"/>
  <c r="E5" i="4"/>
  <c r="E24" i="4"/>
  <c r="E13" i="4"/>
  <c r="E4" i="4"/>
  <c r="E6" i="4"/>
  <c r="E27" i="4"/>
  <c r="E20" i="4"/>
  <c r="E17" i="4"/>
  <c r="E22" i="4"/>
  <c r="E8" i="4"/>
  <c r="E16" i="4"/>
  <c r="E19" i="4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D29" i="3" l="1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K9" i="1" s="1"/>
  <c r="C22" i="3"/>
  <c r="J9" i="1" s="1"/>
  <c r="D21" i="3"/>
  <c r="C21" i="3"/>
  <c r="D20" i="3"/>
  <c r="C20" i="3"/>
  <c r="D19" i="3"/>
  <c r="C19" i="3"/>
  <c r="D18" i="3"/>
  <c r="C18" i="3"/>
  <c r="J5" i="1" s="1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K12" i="1" s="1"/>
  <c r="C11" i="3"/>
  <c r="J12" i="1" s="1"/>
  <c r="D10" i="3"/>
  <c r="K6" i="1" s="1"/>
  <c r="C10" i="3"/>
  <c r="J6" i="1" s="1"/>
  <c r="D9" i="3"/>
  <c r="C9" i="3"/>
  <c r="D8" i="3"/>
  <c r="C8" i="3"/>
  <c r="D7" i="3"/>
  <c r="C7" i="3"/>
  <c r="D6" i="3"/>
  <c r="K10" i="1" s="1"/>
  <c r="C6" i="3"/>
  <c r="J10" i="1" s="1"/>
  <c r="D5" i="3"/>
  <c r="K4" i="1" s="1"/>
  <c r="C5" i="3"/>
  <c r="J4" i="1" s="1"/>
  <c r="D4" i="3"/>
  <c r="C4" i="3"/>
  <c r="D3" i="3"/>
  <c r="C3" i="3"/>
  <c r="D19" i="4"/>
  <c r="C19" i="4"/>
  <c r="D16" i="4"/>
  <c r="C16" i="4"/>
  <c r="D8" i="4"/>
  <c r="C8" i="4"/>
  <c r="D22" i="4"/>
  <c r="C22" i="4"/>
  <c r="D17" i="4"/>
  <c r="C17" i="4"/>
  <c r="D20" i="4"/>
  <c r="C20" i="4"/>
  <c r="D27" i="4"/>
  <c r="C27" i="4"/>
  <c r="D6" i="4"/>
  <c r="AA9" i="1" s="1"/>
  <c r="C6" i="4"/>
  <c r="Z9" i="1" s="1"/>
  <c r="D4" i="4"/>
  <c r="AA8" i="1" s="1"/>
  <c r="C4" i="4"/>
  <c r="Z8" i="1" s="1"/>
  <c r="D13" i="4"/>
  <c r="AA7" i="1" s="1"/>
  <c r="C13" i="4"/>
  <c r="D24" i="4"/>
  <c r="C24" i="4"/>
  <c r="D5" i="4"/>
  <c r="C5" i="4"/>
  <c r="Z5" i="1" s="1"/>
  <c r="D11" i="4"/>
  <c r="C11" i="4"/>
  <c r="D15" i="4"/>
  <c r="C15" i="4"/>
  <c r="D25" i="4"/>
  <c r="C25" i="4"/>
  <c r="D21" i="4"/>
  <c r="C21" i="4"/>
  <c r="D18" i="4"/>
  <c r="C18" i="4"/>
  <c r="D12" i="4"/>
  <c r="C12" i="4"/>
  <c r="D23" i="4"/>
  <c r="AA12" i="1" s="1"/>
  <c r="C23" i="4"/>
  <c r="Z12" i="1" s="1"/>
  <c r="D14" i="4"/>
  <c r="AA6" i="1" s="1"/>
  <c r="C14" i="4"/>
  <c r="Z6" i="1" s="1"/>
  <c r="D26" i="4"/>
  <c r="C26" i="4"/>
  <c r="D3" i="4"/>
  <c r="AA13" i="1" s="1"/>
  <c r="C3" i="4"/>
  <c r="Z13" i="1" s="1"/>
  <c r="D7" i="4"/>
  <c r="AA11" i="1" s="1"/>
  <c r="C7" i="4"/>
  <c r="D9" i="4"/>
  <c r="C9" i="4"/>
  <c r="Z10" i="1" s="1"/>
  <c r="D29" i="4"/>
  <c r="AA4" i="1" s="1"/>
  <c r="C29" i="4"/>
  <c r="Z4" i="1" s="1"/>
  <c r="D28" i="4"/>
  <c r="C28" i="4"/>
  <c r="D10" i="4"/>
  <c r="C10" i="4"/>
  <c r="AB4" i="1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N9" i="1" s="1"/>
  <c r="C22" i="5"/>
  <c r="M9" i="1" s="1"/>
  <c r="D21" i="5"/>
  <c r="C21" i="5"/>
  <c r="M8" i="1" s="1"/>
  <c r="D20" i="5"/>
  <c r="C20" i="5"/>
  <c r="M7" i="1" s="1"/>
  <c r="D19" i="5"/>
  <c r="C19" i="5"/>
  <c r="D18" i="5"/>
  <c r="C18" i="5"/>
  <c r="M5" i="1" s="1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M12" i="1" s="1"/>
  <c r="D10" i="5"/>
  <c r="N6" i="1" s="1"/>
  <c r="C10" i="5"/>
  <c r="D9" i="5"/>
  <c r="C9" i="5"/>
  <c r="D8" i="5"/>
  <c r="N13" i="1" s="1"/>
  <c r="C8" i="5"/>
  <c r="M13" i="1" s="1"/>
  <c r="D7" i="5"/>
  <c r="N11" i="1" s="1"/>
  <c r="C7" i="5"/>
  <c r="D6" i="5"/>
  <c r="N10" i="1" s="1"/>
  <c r="C6" i="5"/>
  <c r="M10" i="1" s="1"/>
  <c r="D5" i="5"/>
  <c r="N4" i="1" s="1"/>
  <c r="C5" i="5"/>
  <c r="M4" i="1" s="1"/>
  <c r="D4" i="5"/>
  <c r="C4" i="5"/>
  <c r="D3" i="5"/>
  <c r="C3" i="5"/>
  <c r="O4" i="1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AM9" i="1" s="1"/>
  <c r="C37" i="6"/>
  <c r="AL9" i="1" s="1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AM6" i="1" s="1"/>
  <c r="C25" i="6"/>
  <c r="D24" i="6"/>
  <c r="C24" i="6"/>
  <c r="AL13" i="1" s="1"/>
  <c r="D23" i="6"/>
  <c r="C23" i="6"/>
  <c r="D22" i="6"/>
  <c r="AM11" i="1" s="1"/>
  <c r="C22" i="6"/>
  <c r="AL11" i="1" s="1"/>
  <c r="D21" i="6"/>
  <c r="C21" i="6"/>
  <c r="AL10" i="1" s="1"/>
  <c r="AN4" i="1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AM4" i="1" s="1"/>
  <c r="C8" i="6"/>
  <c r="AL4" i="1" s="1"/>
  <c r="D7" i="6"/>
  <c r="C7" i="6"/>
  <c r="D6" i="6"/>
  <c r="C6" i="6"/>
  <c r="D5" i="6"/>
  <c r="C5" i="6"/>
  <c r="D4" i="6"/>
  <c r="C4" i="6"/>
  <c r="D3" i="6"/>
  <c r="C3" i="6"/>
  <c r="E14" i="1"/>
  <c r="D14" i="1"/>
  <c r="C14" i="1"/>
  <c r="AL5" i="1"/>
  <c r="AA5" i="1"/>
  <c r="AM7" i="1"/>
  <c r="AL7" i="1"/>
  <c r="Z7" i="1"/>
  <c r="N7" i="1"/>
  <c r="K7" i="1"/>
  <c r="J7" i="1"/>
  <c r="J8" i="1"/>
  <c r="AM10" i="1"/>
  <c r="AA10" i="1"/>
  <c r="K11" i="1"/>
  <c r="AM13" i="1"/>
  <c r="K13" i="1"/>
  <c r="J13" i="1"/>
  <c r="M6" i="1"/>
  <c r="K8" i="1" l="1"/>
  <c r="K5" i="1"/>
  <c r="L4" i="1"/>
  <c r="AN13" i="1"/>
  <c r="AN7" i="1"/>
  <c r="AL6" i="1"/>
  <c r="AH6" i="1" s="1"/>
  <c r="AL8" i="1"/>
  <c r="AH8" i="1" s="1"/>
  <c r="AL12" i="1"/>
  <c r="AH12" i="1" s="1"/>
  <c r="AM5" i="1"/>
  <c r="AM8" i="1"/>
  <c r="AM12" i="1"/>
  <c r="AI12" i="1" s="1"/>
  <c r="AN5" i="1"/>
  <c r="AN6" i="1"/>
  <c r="AN9" i="1"/>
  <c r="AN11" i="1"/>
  <c r="AN10" i="1"/>
  <c r="AN12" i="1"/>
  <c r="AN8" i="1"/>
  <c r="O5" i="1"/>
  <c r="O8" i="1"/>
  <c r="O6" i="1"/>
  <c r="O9" i="1"/>
  <c r="N5" i="1"/>
  <c r="N8" i="1"/>
  <c r="N12" i="1"/>
  <c r="M11" i="1"/>
  <c r="M14" i="1" s="1"/>
  <c r="O10" i="1"/>
  <c r="O13" i="1"/>
  <c r="O12" i="1"/>
  <c r="O11" i="1"/>
  <c r="O7" i="1"/>
  <c r="AB8" i="1"/>
  <c r="AB7" i="1"/>
  <c r="AB13" i="1"/>
  <c r="Z11" i="1"/>
  <c r="AB11" i="1"/>
  <c r="AB6" i="1"/>
  <c r="AB9" i="1"/>
  <c r="AB10" i="1"/>
  <c r="AB5" i="1"/>
  <c r="AB12" i="1"/>
  <c r="J11" i="1"/>
  <c r="L13" i="1"/>
  <c r="L8" i="1"/>
  <c r="L5" i="1"/>
  <c r="L12" i="1"/>
  <c r="L7" i="1"/>
  <c r="L11" i="1"/>
  <c r="L6" i="1"/>
  <c r="L9" i="1"/>
  <c r="L10" i="1"/>
  <c r="W7" i="1"/>
  <c r="AI11" i="1"/>
  <c r="W11" i="1"/>
  <c r="V5" i="1"/>
  <c r="V9" i="1"/>
  <c r="V8" i="1"/>
  <c r="V13" i="1"/>
  <c r="V10" i="1"/>
  <c r="W10" i="1"/>
  <c r="AH10" i="1"/>
  <c r="AI10" i="1"/>
  <c r="V6" i="1"/>
  <c r="AH9" i="1"/>
  <c r="AI9" i="1"/>
  <c r="W13" i="1"/>
  <c r="AH4" i="1"/>
  <c r="AH13" i="1"/>
  <c r="V4" i="1"/>
  <c r="AI6" i="1"/>
  <c r="AH7" i="1"/>
  <c r="AI4" i="1"/>
  <c r="AI13" i="1"/>
  <c r="AH5" i="1"/>
  <c r="AI7" i="1"/>
  <c r="W9" i="1"/>
  <c r="W6" i="1"/>
  <c r="V7" i="1"/>
  <c r="W4" i="1"/>
  <c r="AA14" i="1"/>
  <c r="V12" i="1"/>
  <c r="W12" i="1"/>
  <c r="X4" i="1" l="1"/>
  <c r="AH11" i="1"/>
  <c r="W5" i="1"/>
  <c r="AJ12" i="1"/>
  <c r="W8" i="1"/>
  <c r="AJ7" i="1"/>
  <c r="N14" i="1"/>
  <c r="K14" i="1"/>
  <c r="W14" i="1" s="1"/>
  <c r="AI5" i="1"/>
  <c r="AI8" i="1"/>
  <c r="AJ4" i="1"/>
  <c r="AM14" i="1"/>
  <c r="AN14" i="1"/>
  <c r="AJ13" i="1"/>
  <c r="J14" i="1"/>
  <c r="V11" i="1"/>
  <c r="AJ8" i="1"/>
  <c r="AL14" i="1"/>
  <c r="AJ6" i="1"/>
  <c r="X9" i="1"/>
  <c r="O14" i="1"/>
  <c r="X7" i="1"/>
  <c r="X5" i="1"/>
  <c r="Z14" i="1"/>
  <c r="AB14" i="1"/>
  <c r="X11" i="1"/>
  <c r="X10" i="1"/>
  <c r="AJ11" i="1"/>
  <c r="AJ10" i="1"/>
  <c r="X13" i="1"/>
  <c r="X6" i="1"/>
  <c r="AJ9" i="1"/>
  <c r="R7" i="1"/>
  <c r="X8" i="1"/>
  <c r="L14" i="1"/>
  <c r="AJ5" i="1"/>
  <c r="X12" i="1"/>
  <c r="Q5" i="1"/>
  <c r="R11" i="1"/>
  <c r="Q9" i="1"/>
  <c r="Q10" i="1"/>
  <c r="Q12" i="1"/>
  <c r="R12" i="1"/>
  <c r="Q13" i="1"/>
  <c r="R6" i="1"/>
  <c r="Q8" i="1"/>
  <c r="R13" i="1"/>
  <c r="Q4" i="1"/>
  <c r="R4" i="1"/>
  <c r="Q6" i="1"/>
  <c r="Q7" i="1"/>
  <c r="R10" i="1"/>
  <c r="R9" i="1"/>
  <c r="Y4" i="1" l="1"/>
  <c r="AK12" i="1"/>
  <c r="AK7" i="1"/>
  <c r="V14" i="1"/>
  <c r="Q11" i="1"/>
  <c r="Y6" i="1"/>
  <c r="Y10" i="1"/>
  <c r="Y5" i="1"/>
  <c r="Y12" i="1"/>
  <c r="Y8" i="1"/>
  <c r="Y13" i="1"/>
  <c r="Y11" i="1"/>
  <c r="Y7" i="1"/>
  <c r="Y9" i="1"/>
  <c r="R8" i="1"/>
  <c r="R5" i="1"/>
  <c r="AK13" i="1"/>
  <c r="AK8" i="1"/>
  <c r="AK10" i="1"/>
  <c r="AK5" i="1"/>
  <c r="AK9" i="1"/>
  <c r="AK11" i="1"/>
  <c r="AK6" i="1"/>
  <c r="AK4" i="1"/>
  <c r="S4" i="1"/>
  <c r="T4" i="1" s="1"/>
  <c r="AI14" i="1"/>
  <c r="R14" i="1" s="1"/>
  <c r="AH14" i="1"/>
  <c r="X14" i="1"/>
  <c r="S11" i="1"/>
  <c r="T11" i="1" s="1"/>
  <c r="AJ14" i="1"/>
  <c r="S13" i="1"/>
  <c r="T13" i="1" s="1"/>
  <c r="S8" i="1"/>
  <c r="T8" i="1" s="1"/>
  <c r="S10" i="1"/>
  <c r="T10" i="1" s="1"/>
  <c r="S9" i="1"/>
  <c r="T9" i="1" s="1"/>
  <c r="S6" i="1"/>
  <c r="T6" i="1" s="1"/>
  <c r="S5" i="1"/>
  <c r="T5" i="1" s="1"/>
  <c r="S7" i="1"/>
  <c r="T7" i="1" s="1"/>
  <c r="S12" i="1"/>
  <c r="T12" i="1" s="1"/>
  <c r="Q14" i="1" l="1"/>
  <c r="S14" i="1"/>
</calcChain>
</file>

<file path=xl/sharedStrings.xml><?xml version="1.0" encoding="utf-8"?>
<sst xmlns="http://schemas.openxmlformats.org/spreadsheetml/2006/main" count="174" uniqueCount="108">
  <si>
    <t>Today's Date:</t>
  </si>
  <si>
    <t>Inventory</t>
  </si>
  <si>
    <t>Working Capital</t>
  </si>
  <si>
    <t>supplier_name</t>
  </si>
  <si>
    <t>COGS (US$)</t>
  </si>
  <si>
    <t>Inbounds (US$)</t>
  </si>
  <si>
    <t>WC days</t>
  </si>
  <si>
    <t>Inventory Days</t>
  </si>
  <si>
    <t>Average Daily Inventory (US$)</t>
  </si>
  <si>
    <t>Payable days</t>
  </si>
  <si>
    <t>Average Daily Payables (US$)</t>
  </si>
  <si>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</si>
  <si>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</si>
  <si>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</si>
  <si>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</si>
  <si>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</si>
  <si>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</si>
  <si>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</si>
  <si>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Current 
Payment 
terms</t>
  </si>
  <si>
    <t>L30D</t>
  </si>
  <si>
    <t>Target</t>
  </si>
  <si>
    <t>Current</t>
  </si>
  <si>
    <t>Current vs Target</t>
  </si>
  <si>
    <t>Current (1)</t>
  </si>
  <si>
    <t>Current (2)</t>
  </si>
  <si>
    <t>Total</t>
  </si>
  <si>
    <t xml:space="preserve">(1) Average daily inventory value over the last 30 days / L30D COGS x 30
</t>
  </si>
  <si>
    <t xml:space="preserve">(2) Average daily accounts payable over the last 30 days / L30D COGS x 30
</t>
  </si>
  <si>
    <t>COGS</t>
  </si>
  <si>
    <t>Daily COGS</t>
  </si>
  <si>
    <t>Main Cat Cluster</t>
  </si>
  <si>
    <t>Supplier</t>
  </si>
  <si>
    <t>July</t>
  </si>
  <si>
    <t>Aug</t>
  </si>
  <si>
    <t>Average daily Inventory Value</t>
  </si>
  <si>
    <t>Daily Inventory Value</t>
  </si>
  <si>
    <t>Total Inbounds</t>
  </si>
  <si>
    <t>Daily Purchases</t>
  </si>
  <si>
    <t>Average daily Payables</t>
  </si>
  <si>
    <t>Daily Accounts Payable</t>
  </si>
  <si>
    <t>WC $</t>
  </si>
  <si>
    <t>Inv Value $</t>
  </si>
  <si>
    <t>Payables $</t>
  </si>
  <si>
    <t>COGS $</t>
  </si>
  <si>
    <t>WC Days</t>
  </si>
  <si>
    <t>Inv Days</t>
  </si>
  <si>
    <t>Payable Days</t>
  </si>
  <si>
    <t>Deposit Days</t>
  </si>
  <si>
    <t>Payment Terms</t>
  </si>
  <si>
    <t>Top Brands</t>
  </si>
  <si>
    <t>Jul</t>
  </si>
  <si>
    <t>L3M Average</t>
  </si>
  <si>
    <t>Comments</t>
  </si>
  <si>
    <t>Long Term</t>
  </si>
  <si>
    <t>TOTAL</t>
  </si>
  <si>
    <t>WC reduction initiatives and update</t>
  </si>
  <si>
    <t>Reg BD comment</t>
  </si>
  <si>
    <t>Current month's inventory days initiatives</t>
  </si>
  <si>
    <t>Previous month's inventory days  initiatives</t>
  </si>
  <si>
    <t>On track to hit target</t>
  </si>
  <si>
    <t>Current month's payable days initiatives</t>
  </si>
  <si>
    <t>Previous month's payable days  initiatives</t>
  </si>
  <si>
    <t>On track to hit target (Y/N)</t>
  </si>
  <si>
    <t>Jun</t>
  </si>
  <si>
    <t>Xiaomi</t>
  </si>
  <si>
    <t>Top Suppliers 
(80% Inventory Value &amp; COGS)</t>
  </si>
  <si>
    <t>TH_Thai Samsung Electronics Co., Ltd</t>
  </si>
  <si>
    <t>Samsung</t>
  </si>
  <si>
    <t>- Shorter replenishment cycle &amp; frequent replenishment (14 days coverage)</t>
  </si>
  <si>
    <t>TH_Mead Johnson Nutrition (Thailand) Co.,Ltd.</t>
  </si>
  <si>
    <t>Enfagrow, Enfalac</t>
  </si>
  <si>
    <t>- Brand already agreed to increase payment terms to 30 days (pending signed Amendment)</t>
  </si>
  <si>
    <t>TH_C. P. Food Store Company Limited</t>
  </si>
  <si>
    <t>Khaotrachat</t>
  </si>
  <si>
    <t>TH_Friesland Campina (Thailand) PCL</t>
  </si>
  <si>
    <t>Foremost</t>
  </si>
  <si>
    <t>- Minimum purchases, planning to move brand out of SBS</t>
  </si>
  <si>
    <t>TH_Copan Global Co.,Ltd.</t>
  </si>
  <si>
    <t xml:space="preserve">JYP (ITZY, GOT7) </t>
  </si>
  <si>
    <t>- Focusing on clearing black stock (currently 35% of inventory value); Reduce purchase qty.</t>
  </si>
  <si>
    <t>- Regional MKT project - difficult to negotiate payment terms</t>
  </si>
  <si>
    <t>TH_Johnson &amp; Johnson Consumer (Thailand) Co., Ltd.</t>
  </si>
  <si>
    <t>Johnson Baby</t>
  </si>
  <si>
    <t>- To re-negoatiate payment terms</t>
  </si>
  <si>
    <t>TH_Fanslink Communication Co.,Ltd.</t>
  </si>
  <si>
    <t>TH_Reckitt Benckiser (Thailand) Ltd.</t>
  </si>
  <si>
    <t>Durex, Dettol</t>
  </si>
  <si>
    <t>TH_Dairy Plus Co.,Ltd.</t>
  </si>
  <si>
    <t>Dutch Mill</t>
  </si>
  <si>
    <t>TH_Synnex (Thailand) Plc.</t>
  </si>
  <si>
    <t>ASUS, Huawei</t>
  </si>
  <si>
    <t>TH_DKSH (Thailand) Co.,Ltd.</t>
  </si>
  <si>
    <t>Kit Kat, Hada Labo, Gatsby</t>
  </si>
  <si>
    <t>IC_Shopee Singapore Pte Ltd (Outright)</t>
  </si>
  <si>
    <t>YG (Black Pink, iKon)</t>
  </si>
  <si>
    <t>- Focusing on clearing black stock (currently 87% of inventory value); Reduce purchase qty.</t>
  </si>
  <si>
    <t>TH_Thainamthip Commercial Co., Ltd</t>
  </si>
  <si>
    <t>Coca Cola</t>
  </si>
  <si>
    <t>TH_Sino-Pacific Trading (Thailand) Co. Ltd.</t>
  </si>
  <si>
    <t>Kellogg's, Pringles</t>
  </si>
  <si>
    <t>- Focusing on clearing black stock (currently 65% of inventory value)</t>
  </si>
  <si>
    <t>TH_SANKO (THAILAND).CO.,LTD</t>
  </si>
  <si>
    <t>GOON.</t>
  </si>
  <si>
    <t>- Focusing on clearing black stock (currently 54% of inventory value)
- Increase replenishment frequency (weekly); Inbound 10 days coverage</t>
  </si>
  <si>
    <t>TH_DUMEX LIMITED</t>
  </si>
  <si>
    <t>Dumex</t>
  </si>
  <si>
    <t>- Shorter replenishment cycle &amp; frequent replenishment (14 days coverage)
- Focus on clearing black stock (currently 35% of inventory value)</t>
  </si>
  <si>
    <t>% Contribution 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</si>
</sst>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i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52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3" fontId="0" fillId="0" borderId="0" xfId="0" applyNumberFormat="1" applyAlignment="1">
      <alignment horizontal="left"/>
    </xf>
    <xf numFmtId="3" fontId="0" fillId="0" borderId="0" xfId="0" applyNumberFormat="1"/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5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4" fillId="5" borderId="2" xfId="0" applyNumberFormat="1" applyFont="1" applyFill="1" applyBorder="1" applyAlignment="1">
      <alignment horizontal="left"/>
    </xf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5" xfId="0" applyNumberFormat="1" applyFont="1" applyFill="1" applyBorder="1" applyAlignment="1">
      <alignment horizontal="left" wrapText="1"/>
    </xf>
    <xf numFmtId="0" fontId="3" fillId="2" borderId="15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0" fontId="3" fillId="0" borderId="14" xfId="0" applyFont="1" applyBorder="1" applyAlignment="1">
      <alignment horizontal="left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Alignment="1">
      <alignment horizontal="left"/>
    </xf>
    <xf numFmtId="3" fontId="3" fillId="0" borderId="14" xfId="0" applyNumberFormat="1" applyFont="1" applyBorder="1" applyAlignment="1">
      <alignment horizontal="left"/>
    </xf>
    <xf numFmtId="3" fontId="3" fillId="0" borderId="14" xfId="0" applyNumberFormat="1" applyFont="1" applyBorder="1"/>
    <xf numFmtId="3" fontId="3" fillId="0" borderId="14" xfId="0" quotePrefix="1" applyNumberFormat="1" applyFont="1" applyBorder="1" applyAlignment="1">
      <alignment horizontal="left"/>
    </xf>
    <xf numFmtId="3" fontId="3" fillId="9" borderId="14" xfId="0" quotePrefix="1" applyNumberFormat="1" applyFont="1" applyFill="1" applyBorder="1" applyAlignment="1">
      <alignment horizontal="left"/>
    </xf>
    <xf numFmtId="3" fontId="0" fillId="0" borderId="15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3" fontId="3" fillId="8" borderId="15" xfId="0" applyNumberFormat="1" applyFont="1" applyFill="1" applyBorder="1" applyAlignment="1">
      <alignment horizontal="left" vertical="top" wrapText="1"/>
    </xf>
    <xf numFmtId="3" fontId="0" fillId="9" borderId="15" xfId="0" applyNumberFormat="1" applyFill="1" applyBorder="1" applyAlignment="1">
      <alignment horizontal="left" vertical="top" wrapText="1"/>
    </xf>
    <xf numFmtId="3" fontId="3" fillId="9" borderId="15" xfId="0" applyNumberFormat="1" applyFont="1" applyFill="1" applyBorder="1" applyAlignment="1">
      <alignment horizontal="left" vertical="top" wrapText="1"/>
    </xf>
    <xf numFmtId="3" fontId="0" fillId="9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8" borderId="1" xfId="0" applyNumberFormat="1" applyFont="1" applyFill="1" applyBorder="1" applyAlignment="1">
      <alignment horizontal="left" vertical="top" wrapText="1"/>
    </xf>
    <xf numFmtId="3" fontId="0" fillId="9" borderId="1" xfId="0" applyNumberFormat="1" applyFill="1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9" borderId="3" xfId="0" applyNumberFormat="1" applyFill="1" applyBorder="1" applyAlignment="1">
      <alignment horizontal="left" vertical="top" wrapText="1"/>
    </xf>
    <xf numFmtId="3" fontId="3" fillId="8" borderId="9" xfId="0" applyNumberFormat="1" applyFont="1" applyFill="1" applyBorder="1" applyAlignment="1">
      <alignment horizontal="left" vertical="top" wrapText="1"/>
    </xf>
    <xf numFmtId="14" fontId="3" fillId="0" borderId="8" xfId="0" applyNumberFormat="1" applyFont="1" applyBorder="1"/>
    <xf numFmtId="14" fontId="3" fillId="0" borderId="6" xfId="0" applyNumberFormat="1" applyFont="1" applyBorder="1"/>
    <xf numFmtId="0" fontId="0" fillId="0" borderId="0" xfId="0" applyAlignment="1">
      <alignment vertical="top"/>
    </xf>
    <xf numFmtId="0" fontId="0" fillId="0" borderId="3" xfId="0" applyBorder="1"/>
    <xf numFmtId="8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8" fontId="3" fillId="2" borderId="10" xfId="0" applyNumberFormat="1" applyFont="1" applyFill="1" applyBorder="1" applyAlignment="1">
      <alignment horizontal="left" wrapText="1"/>
    </xf>
    <xf numFmtId="6" fontId="0" fillId="0" borderId="15" xfId="0" applyNumberFormat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6" fontId="3" fillId="0" borderId="14" xfId="0" applyNumberFormat="1" applyFont="1" applyBorder="1" applyAlignment="1">
      <alignment horizontal="left"/>
    </xf>
    <xf numFmtId="8" fontId="0" fillId="0" borderId="0" xfId="0" applyNumberFormat="1" applyAlignment="1">
      <alignment horizontal="left"/>
    </xf>
    <xf numFmtId="3" fontId="3" fillId="0" borderId="1" xfId="0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3" fillId="10" borderId="3" xfId="0" applyFont="1" applyFill="1" applyBorder="1" applyAlignment="1">
      <alignment vertical="top" wrapText="1"/>
    </xf>
    <xf numFmtId="0" fontId="3" fillId="10" borderId="2" xfId="0" applyFont="1" applyFill="1" applyBorder="1" applyAlignment="1">
      <alignment vertical="top" wrapText="1"/>
    </xf>
    <xf numFmtId="0" fontId="3" fillId="10" borderId="4" xfId="0" applyFont="1" applyFill="1" applyBorder="1" applyAlignment="1">
      <alignment vertical="top" wrapText="1"/>
    </xf>
    <xf numFmtId="0" fontId="6" fillId="10" borderId="4" xfId="0" applyFont="1" applyFill="1" applyBorder="1" applyAlignment="1">
      <alignment horizontal="left" vertical="top" wrapText="1"/>
    </xf>
    <xf numFmtId="0" fontId="6" fillId="10" borderId="2" xfId="0" applyFont="1" applyFill="1" applyBorder="1" applyAlignment="1">
      <alignment horizontal="left" vertical="top" wrapText="1"/>
    </xf>
    <xf numFmtId="0" fontId="0" fillId="0" borderId="12" xfId="0" applyBorder="1" applyAlignment="1">
      <alignment vertical="top"/>
    </xf>
    <xf numFmtId="0" fontId="0" fillId="0" borderId="0" xfId="0" applyBorder="1" applyAlignment="1">
      <alignment horizontal="left" vertical="top"/>
    </xf>
    <xf numFmtId="3" fontId="0" fillId="0" borderId="12" xfId="0" applyNumberFormat="1" applyBorder="1" applyAlignment="1">
      <alignment horizontal="left" vertical="top"/>
    </xf>
    <xf numFmtId="3" fontId="0" fillId="0" borderId="0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5" fillId="0" borderId="0" xfId="0" applyNumberFormat="1" applyFont="1" applyFill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3" fontId="0" fillId="0" borderId="0" xfId="0" applyNumberFormat="1" applyBorder="1" applyAlignment="1">
      <alignment horizontal="center" vertical="top"/>
    </xf>
    <xf numFmtId="3" fontId="0" fillId="0" borderId="13" xfId="0" applyNumberFormat="1" applyFill="1" applyBorder="1" applyAlignment="1">
      <alignment horizontal="left" vertical="top"/>
    </xf>
    <xf numFmtId="0" fontId="3" fillId="0" borderId="16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0" fillId="0" borderId="17" xfId="0" applyBorder="1" applyAlignment="1">
      <alignment vertical="top"/>
    </xf>
    <xf numFmtId="3" fontId="0" fillId="0" borderId="17" xfId="0" applyNumberForma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7" xfId="0" applyNumberFormat="1" applyFont="1" applyBorder="1" applyAlignment="1">
      <alignment horizontal="left" vertical="top"/>
    </xf>
    <xf numFmtId="3" fontId="6" fillId="0" borderId="14" xfId="0" applyNumberFormat="1" applyFont="1" applyFill="1" applyBorder="1" applyAlignment="1">
      <alignment horizontal="left" vertical="top"/>
    </xf>
    <xf numFmtId="3" fontId="0" fillId="0" borderId="16" xfId="0" applyNumberFormat="1" applyBorder="1" applyAlignment="1">
      <alignment horizontal="center" vertical="top"/>
    </xf>
    <xf numFmtId="3" fontId="0" fillId="0" borderId="14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3" fontId="0" fillId="11" borderId="2" xfId="0" applyNumberFormat="1" applyFill="1" applyBorder="1" applyAlignment="1">
      <alignment horizontal="left"/>
    </xf>
    <xf numFmtId="3" fontId="7" fillId="11" borderId="2" xfId="0" applyNumberFormat="1" applyFont="1" applyFill="1" applyBorder="1" applyAlignment="1">
      <alignment horizontal="left"/>
    </xf>
    <xf numFmtId="3" fontId="0" fillId="11" borderId="4" xfId="0" applyNumberFormat="1" applyFill="1" applyBorder="1" applyAlignment="1">
      <alignment horizontal="left"/>
    </xf>
    <xf numFmtId="3" fontId="3" fillId="10" borderId="15" xfId="0" applyNumberFormat="1" applyFont="1" applyFill="1" applyBorder="1" applyAlignment="1">
      <alignment horizontal="left" wrapText="1"/>
    </xf>
    <xf numFmtId="3" fontId="3" fillId="10" borderId="1" xfId="0" applyNumberFormat="1" applyFont="1" applyFill="1" applyBorder="1" applyAlignment="1">
      <alignment horizontal="left" wrapText="1"/>
    </xf>
    <xf numFmtId="4" fontId="4" fillId="5" borderId="4" xfId="0" applyNumberFormat="1" applyFont="1" applyFill="1" applyBorder="1" applyAlignment="1">
      <alignment horizontal="left"/>
    </xf>
    <xf numFmtId="0" fontId="0" fillId="9" borderId="10" xfId="0" applyFill="1" applyBorder="1" applyAlignment="1">
      <alignment horizontal="left" vertical="top" wrapText="1"/>
    </xf>
    <xf numFmtId="0" fontId="0" fillId="9" borderId="2" xfId="0" applyFill="1" applyBorder="1" applyAlignment="1">
      <alignment horizontal="left" vertical="top" wrapText="1"/>
    </xf>
    <xf numFmtId="0" fontId="3" fillId="10" borderId="3" xfId="0" applyFont="1" applyFill="1" applyBorder="1" applyAlignment="1">
      <alignment horizontal="left" vertical="top" wrapText="1"/>
    </xf>
    <xf numFmtId="0" fontId="3" fillId="10" borderId="2" xfId="0" applyFont="1" applyFill="1" applyBorder="1" applyAlignment="1">
      <alignment horizontal="left" vertical="top" wrapText="1"/>
    </xf>
    <xf numFmtId="0" fontId="3" fillId="10" borderId="4" xfId="0" applyFont="1" applyFill="1" applyBorder="1" applyAlignment="1">
      <alignment horizontal="left" vertical="top" wrapText="1"/>
    </xf>
    <xf numFmtId="0" fontId="3" fillId="10" borderId="3" xfId="0" applyFont="1" applyFill="1" applyBorder="1" applyAlignment="1">
      <alignment horizontal="center" vertical="top" wrapText="1"/>
    </xf>
    <xf numFmtId="0" fontId="3" fillId="10" borderId="2" xfId="0" applyFont="1" applyFill="1" applyBorder="1" applyAlignment="1">
      <alignment horizontal="center" vertical="top" wrapText="1"/>
    </xf>
    <xf numFmtId="3" fontId="0" fillId="0" borderId="13" xfId="0" quotePrefix="1" applyNumberFormat="1" applyFill="1" applyBorder="1" applyAlignment="1">
      <alignment horizontal="left" vertical="top" wrapText="1"/>
    </xf>
    <xf numFmtId="0" fontId="3" fillId="10" borderId="3" xfId="0" applyFont="1" applyFill="1" applyBorder="1" applyAlignment="1">
      <alignment horizontal="left" vertical="top" wrapText="1"/>
    </xf>
    <xf numFmtId="0" fontId="3" fillId="10" borderId="2" xfId="0" applyFont="1" applyFill="1" applyBorder="1" applyAlignment="1">
      <alignment horizontal="left" vertical="top" wrapText="1"/>
    </xf>
    <xf numFmtId="0" fontId="3" fillId="10" borderId="4" xfId="0" applyFont="1" applyFill="1" applyBorder="1" applyAlignment="1">
      <alignment horizontal="left" vertical="top" wrapText="1"/>
    </xf>
    <xf numFmtId="0" fontId="3" fillId="10" borderId="3" xfId="0" applyFont="1" applyFill="1" applyBorder="1" applyAlignment="1">
      <alignment horizontal="center" vertical="top" wrapText="1"/>
    </xf>
    <xf numFmtId="0" fontId="3" fillId="10" borderId="2" xfId="0" applyFont="1" applyFill="1" applyBorder="1" applyAlignment="1">
      <alignment horizontal="center" vertical="top" wrapText="1"/>
    </xf>
    <xf numFmtId="0" fontId="3" fillId="10" borderId="10" xfId="0" applyFont="1" applyFill="1" applyBorder="1" applyAlignment="1">
      <alignment horizontal="left" vertical="top" wrapText="1"/>
    </xf>
    <xf numFmtId="0" fontId="0" fillId="0" borderId="0" xfId="0" applyBorder="1" applyAlignment="1">
      <alignment vertical="top"/>
    </xf>
    <xf numFmtId="3" fontId="5" fillId="0" borderId="13" xfId="0" applyNumberFormat="1" applyFont="1" applyBorder="1" applyAlignment="1">
      <alignment horizontal="left" vertical="top"/>
    </xf>
    <xf numFmtId="3" fontId="0" fillId="0" borderId="13" xfId="0" quotePrefix="1" applyNumberFormat="1" applyBorder="1" applyAlignment="1">
      <alignment horizontal="left" vertical="top" wrapText="1"/>
    </xf>
    <xf numFmtId="3" fontId="0" fillId="0" borderId="13" xfId="0" applyNumberFormat="1" applyBorder="1" applyAlignment="1">
      <alignment horizontal="left" vertical="top" wrapText="1"/>
    </xf>
    <xf numFmtId="3" fontId="0" fillId="0" borderId="13" xfId="0" applyNumberFormat="1" applyFill="1" applyBorder="1" applyAlignment="1">
      <alignment horizontal="left" vertical="top" wrapText="1"/>
    </xf>
    <xf numFmtId="3" fontId="0" fillId="0" borderId="8" xfId="0" applyNumberFormat="1" applyBorder="1" applyAlignment="1">
      <alignment horizontal="left" vertical="top"/>
    </xf>
    <xf numFmtId="3" fontId="0" fillId="0" borderId="6" xfId="0" applyNumberFormat="1" applyBorder="1" applyAlignment="1">
      <alignment horizontal="left" vertical="top"/>
    </xf>
    <xf numFmtId="3" fontId="0" fillId="0" borderId="5" xfId="0" applyNumberFormat="1" applyBorder="1" applyAlignment="1">
      <alignment horizontal="left" vertical="top"/>
    </xf>
    <xf numFmtId="3" fontId="5" fillId="0" borderId="5" xfId="0" applyNumberFormat="1" applyFont="1" applyBorder="1" applyAlignment="1">
      <alignment horizontal="left" vertical="top"/>
    </xf>
    <xf numFmtId="3" fontId="0" fillId="0" borderId="18" xfId="0" applyNumberFormat="1" applyBorder="1" applyAlignment="1">
      <alignment horizontal="left" vertical="top"/>
    </xf>
    <xf numFmtId="3" fontId="0" fillId="0" borderId="19" xfId="0" applyNumberFormat="1" applyBorder="1" applyAlignment="1">
      <alignment horizontal="left" vertical="top"/>
    </xf>
    <xf numFmtId="3" fontId="0" fillId="0" borderId="20" xfId="0" applyNumberFormat="1" applyBorder="1" applyAlignment="1">
      <alignment horizontal="left" vertical="top"/>
    </xf>
    <xf numFmtId="3" fontId="3" fillId="0" borderId="19" xfId="0" applyNumberFormat="1" applyFont="1" applyBorder="1" applyAlignment="1">
      <alignment horizontal="left" vertical="top"/>
    </xf>
    <xf numFmtId="3" fontId="6" fillId="0" borderId="19" xfId="0" applyNumberFormat="1" applyFont="1" applyBorder="1" applyAlignment="1">
      <alignment horizontal="left" vertical="top"/>
    </xf>
    <xf numFmtId="0" fontId="3" fillId="0" borderId="0" xfId="0" applyFont="1" applyBorder="1" applyAlignment="1">
      <alignment vertical="top"/>
    </xf>
    <xf numFmtId="3" fontId="3" fillId="0" borderId="0" xfId="0" applyNumberFormat="1" applyFont="1" applyBorder="1" applyAlignment="1">
      <alignment horizontal="left" vertical="top"/>
    </xf>
    <xf numFmtId="3" fontId="6" fillId="0" borderId="0" xfId="0" applyNumberFormat="1" applyFont="1" applyBorder="1" applyAlignment="1">
      <alignment horizontal="left" vertical="top"/>
    </xf>
    <xf numFmtId="3" fontId="6" fillId="0" borderId="0" xfId="0" applyNumberFormat="1" applyFont="1" applyFill="1" applyBorder="1" applyAlignment="1">
      <alignment horizontal="left" vertical="top"/>
    </xf>
    <xf numFmtId="0" fontId="8" fillId="0" borderId="0" xfId="0" applyFont="1" applyAlignment="1">
      <alignment vertical="top"/>
    </xf>
    <xf numFmtId="9" fontId="8" fillId="0" borderId="0" xfId="2" applyFont="1" applyAlignment="1">
      <alignment vertical="top"/>
    </xf>
    <xf numFmtId="9" fontId="8" fillId="0" borderId="0" xfId="2" applyFont="1" applyAlignment="1">
      <alignment horizontal="left" vertical="top"/>
    </xf>
    <xf numFmtId="0" fontId="8" fillId="0" borderId="0" xfId="0" applyFont="1" applyAlignment="1">
      <alignment horizontal="left" vertical="top"/>
    </xf>
  </cellXfs>
  <cellStyles count="3">
    <cellStyle name="Normal" xfId="0" builtinId="0"/>
    <cellStyle name="Percent" xfId="2" builtinId="5"/>
    <cellStyle name="Percent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working%20cap%20tracker/country%20targets/TH_data_to_set_WC_targets_v.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"/>
      <sheetName val="Supplier Lookup"/>
      <sheetName val="Supplier Performance"/>
      <sheetName val="Selected Suppliers"/>
      <sheetName val="Daily Payables"/>
      <sheetName val="Top 10 supplier by WC"/>
      <sheetName val="Daily Inventory Value"/>
      <sheetName val="Dates"/>
      <sheetName val="Tax Rate"/>
    </sheetNames>
    <sheetDataSet>
      <sheetData sheetId="0"/>
      <sheetData sheetId="1"/>
      <sheetData sheetId="2">
        <row r="4">
          <cell r="AF4">
            <v>1110483.4166139909</v>
          </cell>
          <cell r="AG4">
            <v>1229432.739215161</v>
          </cell>
          <cell r="AH4">
            <v>1117711.3384571986</v>
          </cell>
          <cell r="AR4">
            <v>155061.66266421034</v>
          </cell>
          <cell r="AS4">
            <v>856483.1417875879</v>
          </cell>
          <cell r="AT4">
            <v>1095995.7707498798</v>
          </cell>
          <cell r="CT4">
            <v>736494.47950952302</v>
          </cell>
          <cell r="CU4">
            <v>1295545.7460636324</v>
          </cell>
          <cell r="CV4">
            <v>1150316.3771591899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hristopher Lim" id="{1067CBF5-EB6E-490D-8D1E-C34CC8117F8C}" userId="S::christopher.lim@shopee.com::28270085-9577-4025-90b3-2d294390a98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AR67"/>
  <sheetViews>
    <sheetView showGridLines="0"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7" sqref="C7"/>
    </sheetView>
  </sheetViews>
  <sheetFormatPr defaultColWidth="8.85546875" defaultRowHeight="15" outlineLevelRow="1" outlineLevelCol="1" x14ac:dyDescent="0.25"/>
  <cols>
    <col min="1" max="1" width="13.5703125" customWidth="1"/>
    <col min="2" max="2" width="50.5703125" bestFit="1" customWidth="1"/>
    <col min="3" max="4" width="10" style="15" customWidth="1"/>
    <col min="5" max="5" width="12.5703125" style="74" customWidth="1"/>
    <col min="6" max="6" width="12.42578125" customWidth="1"/>
    <col min="7" max="8" width="12.140625" customWidth="1"/>
    <col min="9" max="9" width="14.42578125" customWidth="1"/>
    <col min="10" max="15" width="13.140625" style="15" hidden="1" customWidth="1" outlineLevel="1"/>
    <col min="16" max="16" width="13.140625" style="15" customWidth="1" collapsed="1"/>
    <col min="17" max="25" width="13.140625" style="15" customWidth="1"/>
    <col min="26" max="28" width="13.140625" style="15" hidden="1" customWidth="1" outlineLevel="1"/>
    <col min="29" max="29" width="13.140625" style="15" customWidth="1" collapsed="1"/>
    <col min="30" max="35" width="13.140625" style="15" customWidth="1"/>
    <col min="36" max="36" width="13.140625" style="20" customWidth="1"/>
    <col min="37" max="37" width="13.140625" style="15" customWidth="1"/>
    <col min="38" max="40" width="13.140625" style="15" hidden="1" customWidth="1" outlineLevel="1"/>
    <col min="41" max="41" width="8.85546875" customWidth="1" collapsed="1"/>
  </cols>
  <sheetData>
    <row r="1" spans="1:44" x14ac:dyDescent="0.25">
      <c r="A1" s="24" t="s">
        <v>0</v>
      </c>
      <c r="B1" s="25">
        <v>43733</v>
      </c>
      <c r="C1" s="23" t="s">
        <v>1</v>
      </c>
      <c r="D1" s="16"/>
      <c r="E1" s="75"/>
      <c r="F1" s="1"/>
      <c r="G1" s="1"/>
      <c r="H1" s="1"/>
      <c r="I1" s="1"/>
      <c r="J1" s="37"/>
      <c r="K1" s="37"/>
      <c r="L1" s="37"/>
      <c r="M1" s="37"/>
      <c r="N1" s="37"/>
      <c r="O1" s="37"/>
      <c r="P1" s="31" t="s">
        <v>2</v>
      </c>
      <c r="Q1" s="21"/>
      <c r="R1" s="21"/>
      <c r="S1" s="21"/>
      <c r="T1" s="21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115"/>
    </row>
    <row r="2" spans="1:44" s="3" customFormat="1" x14ac:dyDescent="0.25">
      <c r="A2" s="10"/>
      <c r="B2" s="10" t="s">
        <v>3</v>
      </c>
      <c r="C2" s="18"/>
      <c r="D2" s="17"/>
      <c r="E2" s="76"/>
      <c r="F2" s="11"/>
      <c r="G2" s="12"/>
      <c r="H2" s="13"/>
      <c r="I2" s="11"/>
      <c r="J2" s="39" t="s">
        <v>4</v>
      </c>
      <c r="K2" s="40"/>
      <c r="L2" s="41"/>
      <c r="M2" s="39" t="s">
        <v>5</v>
      </c>
      <c r="N2" s="40"/>
      <c r="O2" s="41"/>
      <c r="P2" s="26" t="s">
        <v>6</v>
      </c>
      <c r="Q2" s="22"/>
      <c r="R2" s="22"/>
      <c r="S2" s="22"/>
      <c r="T2" s="27"/>
      <c r="U2" s="26" t="s">
        <v>7</v>
      </c>
      <c r="V2" s="22"/>
      <c r="W2" s="22"/>
      <c r="X2" s="22"/>
      <c r="Y2" s="27"/>
      <c r="Z2" s="22" t="s">
        <v>8</v>
      </c>
      <c r="AA2" s="22"/>
      <c r="AB2" s="22"/>
      <c r="AC2" s="110"/>
      <c r="AD2" s="111" t="s">
        <v>55</v>
      </c>
      <c r="AE2" s="110"/>
      <c r="AF2" s="112"/>
      <c r="AG2" s="26" t="s">
        <v>9</v>
      </c>
      <c r="AH2" s="22"/>
      <c r="AI2" s="22"/>
      <c r="AJ2" s="22"/>
      <c r="AK2" s="27"/>
      <c r="AL2" s="22" t="s">
        <v>10</v>
      </c>
      <c r="AM2" s="22"/>
      <c r="AN2" s="22"/>
      <c r="AO2" s="111" t="s">
        <v>55</v>
      </c>
      <c r="AP2" s="110"/>
      <c r="AQ2" s="110"/>
      <c r="AR2" s="112"/>
    </row>
    <row r="3" spans="1:44" ht="75" customHeight="1" x14ac:dyDescent="0.25">
      <c r="A3" s="43" t="s">
        <v>30</v>
      </c>
      <c r="B3" s="44" t="s">
        <v>11</v>
      </c>
      <c r="C3" s="45" t="s">
        <v>12</v>
      </c>
      <c r="D3" s="46" t="s">
        <v>13</v>
      </c>
      <c r="E3" s="77" t="s">
        <v>14</v>
      </c>
      <c r="F3" s="36" t="s">
        <v>15</v>
      </c>
      <c r="G3" s="47" t="s">
        <v>16</v>
      </c>
      <c r="H3" s="48" t="s">
        <v>17</v>
      </c>
      <c r="I3" s="36" t="s">
        <v>18</v>
      </c>
      <c r="J3" s="38">
        <v>43647</v>
      </c>
      <c r="K3" s="38">
        <v>43678</v>
      </c>
      <c r="L3" s="42" t="s">
        <v>19</v>
      </c>
      <c r="M3" s="38">
        <v>43647</v>
      </c>
      <c r="N3" s="38">
        <v>43678</v>
      </c>
      <c r="O3" s="42" t="s">
        <v>19</v>
      </c>
      <c r="P3" s="30" t="s">
        <v>20</v>
      </c>
      <c r="Q3" s="35">
        <v>43647</v>
      </c>
      <c r="R3" s="35">
        <v>43678</v>
      </c>
      <c r="S3" s="35" t="s">
        <v>21</v>
      </c>
      <c r="T3" s="30" t="s">
        <v>22</v>
      </c>
      <c r="U3" s="28" t="s">
        <v>20</v>
      </c>
      <c r="V3" s="35">
        <v>43647</v>
      </c>
      <c r="W3" s="35">
        <v>43678</v>
      </c>
      <c r="X3" s="30" t="s">
        <v>23</v>
      </c>
      <c r="Y3" s="30" t="s">
        <v>22</v>
      </c>
      <c r="Z3" s="35">
        <v>43647</v>
      </c>
      <c r="AA3" s="35">
        <v>43678</v>
      </c>
      <c r="AB3" s="30" t="s">
        <v>21</v>
      </c>
      <c r="AC3" s="113" t="s">
        <v>56</v>
      </c>
      <c r="AD3" s="114" t="s">
        <v>57</v>
      </c>
      <c r="AE3" s="114" t="s">
        <v>58</v>
      </c>
      <c r="AF3" s="113" t="s">
        <v>59</v>
      </c>
      <c r="AG3" s="30" t="s">
        <v>20</v>
      </c>
      <c r="AH3" s="35">
        <v>43647</v>
      </c>
      <c r="AI3" s="35">
        <v>43678</v>
      </c>
      <c r="AJ3" s="30" t="s">
        <v>24</v>
      </c>
      <c r="AK3" s="29" t="s">
        <v>22</v>
      </c>
      <c r="AL3" s="35">
        <v>43647</v>
      </c>
      <c r="AM3" s="35">
        <v>43678</v>
      </c>
      <c r="AN3" s="30" t="s">
        <v>24</v>
      </c>
      <c r="AO3" s="113" t="s">
        <v>56</v>
      </c>
      <c r="AP3" s="114" t="s">
        <v>60</v>
      </c>
      <c r="AQ3" s="114" t="s">
        <v>61</v>
      </c>
      <c r="AR3" s="113" t="s">
        <v>62</v>
      </c>
    </row>
    <row r="4" spans="1:44" s="72" customFormat="1" x14ac:dyDescent="0.25">
      <c r="A4" s="59"/>
      <c r="B4" s="116"/>
      <c r="C4" s="50"/>
      <c r="D4" s="50"/>
      <c r="E4" s="50"/>
      <c r="F4" s="49"/>
      <c r="G4" s="49"/>
      <c r="H4" s="49"/>
      <c r="I4" s="59"/>
      <c r="J4" s="78" t="e">
        <f>VLOOKUP($B4,'Daily COGS'!$B:$E,2,FALSE)</f>
        <v>#N/A</v>
      </c>
      <c r="K4" s="78" t="e">
        <f>VLOOKUP($B4,'Daily COGS'!$B:$E,3,FALSE)</f>
        <v>#N/A</v>
      </c>
      <c r="L4" s="78" t="e">
        <f>VLOOKUP($B4,'Daily COGS'!$B:$E,4,FALSE)</f>
        <v>#N/A</v>
      </c>
      <c r="M4" s="78" t="e">
        <f>VLOOKUP($B4,'Daily Inbounds'!$B:$E,2,FALSE)</f>
        <v>#N/A</v>
      </c>
      <c r="N4" s="78" t="e">
        <f>VLOOKUP($B4,'Daily Inbounds'!$B:$E,3,FALSE)</f>
        <v>#N/A</v>
      </c>
      <c r="O4" s="78" t="e">
        <f>VLOOKUP($B4,'Daily Inbounds'!$B:$E,4,FALSE)</f>
        <v>#N/A</v>
      </c>
      <c r="P4" s="65" t="str">
        <f>IFERROR(VLOOKUP($B4,TH!$A:$AJ, 23,FALSE), "")</f>
        <v/>
      </c>
      <c r="Q4" s="61" t="str">
        <f t="shared" ref="Q4:Q14" si="0">IFERROR(IF(V4="n.a.", -AH4, IF(AH4="n.a.", V4, V4-AH4)),"n.a.")</f>
        <v>n.a.</v>
      </c>
      <c r="R4" s="61" t="str">
        <f t="shared" ref="R4:R14" si="1">IFERROR(IF(W4="n.a.", -AI4, IF(AI4="n.a.", W4, W4-AI4)),"n.a.")</f>
        <v>n.a.</v>
      </c>
      <c r="S4" s="62" t="str">
        <f t="shared" ref="S4:S14" si="2">IFERROR(IF(X4="n.a.", -AJ4, IF(AJ4="n.a.", X4, X4-AJ4)),"n.a.")</f>
        <v>n.a.</v>
      </c>
      <c r="T4" s="82" t="str">
        <f t="shared" ref="T4:T13" si="3">IFERROR(P4-S4, "n.a.")</f>
        <v>n.a.</v>
      </c>
      <c r="U4" s="69" t="str">
        <f>IFERROR(VLOOKUP($B4,TH!$A:$AJ, 27,FALSE), "")</f>
        <v/>
      </c>
      <c r="V4" s="61" t="str">
        <f t="shared" ref="V4:V14" si="4">IFERROR(Z4/J4*30,"n.a.")</f>
        <v>n.a.</v>
      </c>
      <c r="W4" s="63" t="str">
        <f t="shared" ref="W4:W14" si="5">IFERROR(AA4/K4*30,"n.a.")</f>
        <v>n.a.</v>
      </c>
      <c r="X4" s="61" t="str">
        <f t="shared" ref="X4:X14" si="6">IFERROR(AB4/L4*30,"n.a.")</f>
        <v>n.a.</v>
      </c>
      <c r="Y4" s="82" t="str">
        <f t="shared" ref="Y4:Y13" si="7">IFERROR(-X4+U4,"n.a.")</f>
        <v>n.a.</v>
      </c>
      <c r="Z4" s="78" t="e">
        <f>VLOOKUP(B4,'Daily Inventory Value'!B:E,2,FALSE)</f>
        <v>#N/A</v>
      </c>
      <c r="AA4" s="78" t="e">
        <f>VLOOKUP(B4,'Daily Inventory Value'!B:E,3,FALSE)</f>
        <v>#N/A</v>
      </c>
      <c r="AB4" s="78" t="e">
        <f>VLOOKUP(B4,'Daily Inventory Value'!B:E,4,FALSE)</f>
        <v>#N/A</v>
      </c>
      <c r="AC4" s="78"/>
      <c r="AD4" s="78"/>
      <c r="AE4" s="78"/>
      <c r="AF4" s="78"/>
      <c r="AG4" s="60" t="str">
        <f>IFERROR(VLOOKUP($B4,TH!$A:$AJ, 32,FALSE), "")</f>
        <v/>
      </c>
      <c r="AH4" s="61" t="str">
        <f t="shared" ref="AH4:AH14" si="8">IFERROR(AL4/J4*30,"n.a.")</f>
        <v>n.a.</v>
      </c>
      <c r="AI4" s="61" t="str">
        <f t="shared" ref="AI4:AI14" si="9">IFERROR(AM4/K4*30,"n.a.")</f>
        <v>n.a.</v>
      </c>
      <c r="AJ4" s="58" t="str">
        <f t="shared" ref="AJ4:AJ14" si="10">IFERROR(AN4/L4*30,"n.a.")</f>
        <v>n.a.</v>
      </c>
      <c r="AK4" s="82" t="str">
        <f t="shared" ref="AK4:AK13" si="11">IFERROR(-AG4+AJ4, "n.a.")</f>
        <v>n.a.</v>
      </c>
      <c r="AL4" s="78" t="e">
        <f>VLOOKUP(B4,'Daily Accounts Payable'!B:E,2,FALSE)</f>
        <v>#N/A</v>
      </c>
      <c r="AM4" s="78" t="e">
        <f>VLOOKUP(B4,'Daily Accounts Payable'!B:E,3,FALSE)</f>
        <v>#N/A</v>
      </c>
      <c r="AN4" s="78" t="e">
        <f>VLOOKUP(B4,'Daily Accounts Payable'!B:E,4,FALSE)</f>
        <v>#N/A</v>
      </c>
    </row>
    <row r="5" spans="1:44" s="72" customFormat="1" x14ac:dyDescent="0.25">
      <c r="A5" s="73"/>
      <c r="B5" s="117"/>
      <c r="C5" s="49"/>
      <c r="D5" s="49"/>
      <c r="E5" s="49"/>
      <c r="F5" s="49"/>
      <c r="G5" s="49"/>
      <c r="H5" s="49"/>
      <c r="I5" s="59"/>
      <c r="J5" s="78" t="e">
        <f>VLOOKUP($B5,'Daily COGS'!$B:$E,2,FALSE)</f>
        <v>#N/A</v>
      </c>
      <c r="K5" s="78" t="e">
        <f>VLOOKUP($B5,'Daily COGS'!$B:$E,3,FALSE)</f>
        <v>#N/A</v>
      </c>
      <c r="L5" s="78" t="e">
        <f>VLOOKUP($B5,'Daily COGS'!$B:$E,4,FALSE)</f>
        <v>#N/A</v>
      </c>
      <c r="M5" s="78" t="e">
        <f>VLOOKUP($B5,'Daily Inbounds'!$B:$E,2,FALSE)</f>
        <v>#N/A</v>
      </c>
      <c r="N5" s="78" t="e">
        <f>VLOOKUP($B5,'Daily Inbounds'!$B:$E,3,FALSE)</f>
        <v>#N/A</v>
      </c>
      <c r="O5" s="78" t="e">
        <f>VLOOKUP($B5,'Daily Inbounds'!$B:$E,4,FALSE)</f>
        <v>#N/A</v>
      </c>
      <c r="P5" s="65" t="str">
        <f>IFERROR(VLOOKUP($B5,TH!$A:$AJ, 23,FALSE), "")</f>
        <v/>
      </c>
      <c r="Q5" s="66" t="str">
        <f t="shared" si="0"/>
        <v>n.a.</v>
      </c>
      <c r="R5" s="66" t="str">
        <f t="shared" si="1"/>
        <v>n.a.</v>
      </c>
      <c r="S5" s="67" t="str">
        <f t="shared" si="2"/>
        <v>n.a.</v>
      </c>
      <c r="T5" s="82" t="str">
        <f t="shared" si="3"/>
        <v>n.a.</v>
      </c>
      <c r="U5" s="69" t="str">
        <f>IFERROR(VLOOKUP($B5,TH!$A:$AJ, 27,FALSE), "")</f>
        <v/>
      </c>
      <c r="V5" s="66" t="str">
        <f t="shared" si="4"/>
        <v>n.a.</v>
      </c>
      <c r="W5" s="68" t="str">
        <f t="shared" si="5"/>
        <v>n.a.</v>
      </c>
      <c r="X5" s="66" t="str">
        <f t="shared" si="6"/>
        <v>n.a.</v>
      </c>
      <c r="Y5" s="82" t="str">
        <f t="shared" si="7"/>
        <v>n.a.</v>
      </c>
      <c r="Z5" s="79" t="e">
        <f>VLOOKUP(B5,'Daily Inventory Value'!B:E,2,FALSE)</f>
        <v>#N/A</v>
      </c>
      <c r="AA5" s="79" t="e">
        <f>VLOOKUP(B5,'Daily Inventory Value'!B:E,3,FALSE)</f>
        <v>#N/A</v>
      </c>
      <c r="AB5" s="79" t="e">
        <f>VLOOKUP(B5,'Daily Inventory Value'!B:E,4,FALSE)</f>
        <v>#N/A</v>
      </c>
      <c r="AC5" s="79"/>
      <c r="AD5" s="79"/>
      <c r="AE5" s="79"/>
      <c r="AF5" s="79"/>
      <c r="AG5" s="60" t="str">
        <f>IFERROR(VLOOKUP($B5,TH!$A:$AJ, 32,FALSE), "")</f>
        <v/>
      </c>
      <c r="AH5" s="66" t="str">
        <f t="shared" si="8"/>
        <v>n.a.</v>
      </c>
      <c r="AI5" s="66" t="str">
        <f t="shared" si="9"/>
        <v>n.a.</v>
      </c>
      <c r="AJ5" s="50" t="str">
        <f t="shared" si="10"/>
        <v>n.a.</v>
      </c>
      <c r="AK5" s="82" t="str">
        <f t="shared" si="11"/>
        <v>n.a.</v>
      </c>
      <c r="AL5" s="79" t="e">
        <f>VLOOKUP(B5,'Daily Accounts Payable'!B:E,2,FALSE)</f>
        <v>#N/A</v>
      </c>
      <c r="AM5" s="79" t="e">
        <f>VLOOKUP(B5,'Daily Accounts Payable'!B:E,3,FALSE)</f>
        <v>#N/A</v>
      </c>
      <c r="AN5" s="79" t="e">
        <f>VLOOKUP(B5,'Daily Accounts Payable'!B:E,4,FALSE)</f>
        <v>#N/A</v>
      </c>
    </row>
    <row r="6" spans="1:44" s="72" customFormat="1" x14ac:dyDescent="0.25">
      <c r="A6" s="73"/>
      <c r="B6" s="117"/>
      <c r="C6" s="49"/>
      <c r="D6" s="49"/>
      <c r="E6" s="49"/>
      <c r="F6" s="49"/>
      <c r="G6" s="49"/>
      <c r="H6" s="49"/>
      <c r="I6" s="59"/>
      <c r="J6" s="78" t="e">
        <f>VLOOKUP($B6,'Daily COGS'!$B:$E,2,FALSE)</f>
        <v>#N/A</v>
      </c>
      <c r="K6" s="78" t="e">
        <f>VLOOKUP($B6,'Daily COGS'!$B:$E,3,FALSE)</f>
        <v>#N/A</v>
      </c>
      <c r="L6" s="78" t="e">
        <f>VLOOKUP($B6,'Daily COGS'!$B:$E,4,FALSE)</f>
        <v>#N/A</v>
      </c>
      <c r="M6" s="78" t="e">
        <f>VLOOKUP($B6,'Daily Inbounds'!$B:$E,2,FALSE)</f>
        <v>#N/A</v>
      </c>
      <c r="N6" s="78" t="e">
        <f>VLOOKUP($B6,'Daily Inbounds'!$B:$E,3,FALSE)</f>
        <v>#N/A</v>
      </c>
      <c r="O6" s="78" t="e">
        <f>VLOOKUP($B6,'Daily Inbounds'!$B:$E,4,FALSE)</f>
        <v>#N/A</v>
      </c>
      <c r="P6" s="65" t="str">
        <f>IFERROR(VLOOKUP($B6,TH!$A:$AJ, 23,FALSE), "")</f>
        <v/>
      </c>
      <c r="Q6" s="66" t="str">
        <f t="shared" si="0"/>
        <v>n.a.</v>
      </c>
      <c r="R6" s="66" t="str">
        <f t="shared" si="1"/>
        <v>n.a.</v>
      </c>
      <c r="S6" s="67" t="str">
        <f t="shared" si="2"/>
        <v>n.a.</v>
      </c>
      <c r="T6" s="82" t="str">
        <f t="shared" si="3"/>
        <v>n.a.</v>
      </c>
      <c r="U6" s="69" t="str">
        <f>IFERROR(VLOOKUP($B6,TH!$A:$AJ, 27,FALSE), "")</f>
        <v/>
      </c>
      <c r="V6" s="66" t="str">
        <f t="shared" si="4"/>
        <v>n.a.</v>
      </c>
      <c r="W6" s="68" t="str">
        <f t="shared" si="5"/>
        <v>n.a.</v>
      </c>
      <c r="X6" s="66" t="str">
        <f t="shared" si="6"/>
        <v>n.a.</v>
      </c>
      <c r="Y6" s="82" t="str">
        <f t="shared" si="7"/>
        <v>n.a.</v>
      </c>
      <c r="Z6" s="79" t="e">
        <f>VLOOKUP(B6,'Daily Inventory Value'!B:E,2,FALSE)</f>
        <v>#N/A</v>
      </c>
      <c r="AA6" s="79" t="e">
        <f>VLOOKUP(B6,'Daily Inventory Value'!B:E,3,FALSE)</f>
        <v>#N/A</v>
      </c>
      <c r="AB6" s="79" t="e">
        <f>VLOOKUP(B6,'Daily Inventory Value'!B:E,4,FALSE)</f>
        <v>#N/A</v>
      </c>
      <c r="AC6" s="79"/>
      <c r="AD6" s="79"/>
      <c r="AE6" s="79"/>
      <c r="AF6" s="79"/>
      <c r="AG6" s="60" t="str">
        <f>IFERROR(VLOOKUP($B6,TH!$A:$AJ, 32,FALSE), "")</f>
        <v/>
      </c>
      <c r="AH6" s="66" t="str">
        <f t="shared" si="8"/>
        <v>n.a.</v>
      </c>
      <c r="AI6" s="66" t="str">
        <f t="shared" si="9"/>
        <v>n.a.</v>
      </c>
      <c r="AJ6" s="50" t="str">
        <f t="shared" si="10"/>
        <v>n.a.</v>
      </c>
      <c r="AK6" s="82" t="str">
        <f t="shared" si="11"/>
        <v>n.a.</v>
      </c>
      <c r="AL6" s="79" t="e">
        <f>VLOOKUP(B6,'Daily Accounts Payable'!B:E,2,FALSE)</f>
        <v>#N/A</v>
      </c>
      <c r="AM6" s="79" t="e">
        <f>VLOOKUP(B6,'Daily Accounts Payable'!B:E,3,FALSE)</f>
        <v>#N/A</v>
      </c>
      <c r="AN6" s="79" t="e">
        <f>VLOOKUP(B6,'Daily Accounts Payable'!B:E,4,FALSE)</f>
        <v>#N/A</v>
      </c>
    </row>
    <row r="7" spans="1:44" s="72" customFormat="1" x14ac:dyDescent="0.25">
      <c r="A7" s="73"/>
      <c r="B7" s="117"/>
      <c r="C7" s="49"/>
      <c r="D7" s="49"/>
      <c r="E7" s="49"/>
      <c r="F7" s="49"/>
      <c r="G7" s="49"/>
      <c r="H7" s="49"/>
      <c r="I7" s="59"/>
      <c r="J7" s="78" t="e">
        <f>VLOOKUP($B7,'Daily COGS'!$B:$E,2,FALSE)</f>
        <v>#N/A</v>
      </c>
      <c r="K7" s="78" t="e">
        <f>VLOOKUP($B7,'Daily COGS'!$B:$E,3,FALSE)</f>
        <v>#N/A</v>
      </c>
      <c r="L7" s="78" t="e">
        <f>VLOOKUP($B7,'Daily COGS'!$B:$E,4,FALSE)</f>
        <v>#N/A</v>
      </c>
      <c r="M7" s="78" t="e">
        <f>VLOOKUP($B7,'Daily Inbounds'!$B:$E,2,FALSE)</f>
        <v>#N/A</v>
      </c>
      <c r="N7" s="78" t="e">
        <f>VLOOKUP($B7,'Daily Inbounds'!$B:$E,3,FALSE)</f>
        <v>#N/A</v>
      </c>
      <c r="O7" s="78" t="e">
        <f>VLOOKUP($B7,'Daily Inbounds'!$B:$E,4,FALSE)</f>
        <v>#N/A</v>
      </c>
      <c r="P7" s="65" t="str">
        <f>IFERROR(VLOOKUP($B7,TH!$A:$AJ, 23,FALSE), "")</f>
        <v/>
      </c>
      <c r="Q7" s="66" t="str">
        <f t="shared" si="0"/>
        <v>n.a.</v>
      </c>
      <c r="R7" s="66" t="str">
        <f t="shared" si="1"/>
        <v>n.a.</v>
      </c>
      <c r="S7" s="67" t="str">
        <f t="shared" si="2"/>
        <v>n.a.</v>
      </c>
      <c r="T7" s="82" t="str">
        <f t="shared" si="3"/>
        <v>n.a.</v>
      </c>
      <c r="U7" s="69" t="str">
        <f>IFERROR(VLOOKUP($B7,TH!$A:$AJ, 27,FALSE), "")</f>
        <v/>
      </c>
      <c r="V7" s="66" t="str">
        <f t="shared" si="4"/>
        <v>n.a.</v>
      </c>
      <c r="W7" s="68" t="str">
        <f t="shared" si="5"/>
        <v>n.a.</v>
      </c>
      <c r="X7" s="66" t="str">
        <f t="shared" si="6"/>
        <v>n.a.</v>
      </c>
      <c r="Y7" s="82" t="str">
        <f t="shared" si="7"/>
        <v>n.a.</v>
      </c>
      <c r="Z7" s="79" t="e">
        <f>VLOOKUP(B7,'Daily Inventory Value'!B:E,2,FALSE)</f>
        <v>#N/A</v>
      </c>
      <c r="AA7" s="79" t="e">
        <f>VLOOKUP(B7,'Daily Inventory Value'!B:E,3,FALSE)</f>
        <v>#N/A</v>
      </c>
      <c r="AB7" s="79" t="e">
        <f>VLOOKUP(B7,'Daily Inventory Value'!B:E,4,FALSE)</f>
        <v>#N/A</v>
      </c>
      <c r="AC7" s="79"/>
      <c r="AD7" s="79"/>
      <c r="AE7" s="79"/>
      <c r="AF7" s="79"/>
      <c r="AG7" s="60" t="str">
        <f>IFERROR(VLOOKUP($B7,TH!$A:$AJ, 32,FALSE), "")</f>
        <v/>
      </c>
      <c r="AH7" s="66" t="str">
        <f t="shared" si="8"/>
        <v>n.a.</v>
      </c>
      <c r="AI7" s="66" t="str">
        <f t="shared" si="9"/>
        <v>n.a.</v>
      </c>
      <c r="AJ7" s="50" t="str">
        <f t="shared" si="10"/>
        <v>n.a.</v>
      </c>
      <c r="AK7" s="82" t="str">
        <f t="shared" si="11"/>
        <v>n.a.</v>
      </c>
      <c r="AL7" s="79" t="e">
        <f>VLOOKUP(B7,'Daily Accounts Payable'!B:E,2,FALSE)</f>
        <v>#N/A</v>
      </c>
      <c r="AM7" s="79" t="e">
        <f>VLOOKUP(B7,'Daily Accounts Payable'!B:E,3,FALSE)</f>
        <v>#N/A</v>
      </c>
      <c r="AN7" s="79" t="e">
        <f>VLOOKUP(B7,'Daily Accounts Payable'!B:E,4,FALSE)</f>
        <v>#N/A</v>
      </c>
    </row>
    <row r="8" spans="1:44" s="72" customFormat="1" x14ac:dyDescent="0.25">
      <c r="A8" s="83"/>
      <c r="B8" s="117"/>
      <c r="C8" s="49"/>
      <c r="D8" s="49"/>
      <c r="E8" s="49"/>
      <c r="F8" s="49"/>
      <c r="G8" s="49"/>
      <c r="H8" s="49"/>
      <c r="I8" s="59"/>
      <c r="J8" s="78" t="e">
        <f>VLOOKUP($B8,'Daily COGS'!$B:$E,2,FALSE)</f>
        <v>#N/A</v>
      </c>
      <c r="K8" s="78" t="e">
        <f>VLOOKUP($B8,'Daily COGS'!$B:$E,3,FALSE)</f>
        <v>#N/A</v>
      </c>
      <c r="L8" s="78" t="e">
        <f>VLOOKUP($B8,'Daily COGS'!$B:$E,4,FALSE)</f>
        <v>#N/A</v>
      </c>
      <c r="M8" s="78" t="e">
        <f>VLOOKUP($B8,'Daily Inbounds'!$B:$E,2,FALSE)</f>
        <v>#N/A</v>
      </c>
      <c r="N8" s="78" t="e">
        <f>VLOOKUP($B8,'Daily Inbounds'!$B:$E,3,FALSE)</f>
        <v>#N/A</v>
      </c>
      <c r="O8" s="78" t="e">
        <f>VLOOKUP($B8,'Daily Inbounds'!$B:$E,4,FALSE)</f>
        <v>#N/A</v>
      </c>
      <c r="P8" s="65" t="str">
        <f>IFERROR(VLOOKUP($B8,TH!$A:$AJ, 23,FALSE), "")</f>
        <v/>
      </c>
      <c r="Q8" s="66" t="str">
        <f t="shared" si="0"/>
        <v>n.a.</v>
      </c>
      <c r="R8" s="66" t="str">
        <f t="shared" si="1"/>
        <v>n.a.</v>
      </c>
      <c r="S8" s="67" t="str">
        <f t="shared" si="2"/>
        <v>n.a.</v>
      </c>
      <c r="T8" s="82" t="str">
        <f t="shared" si="3"/>
        <v>n.a.</v>
      </c>
      <c r="U8" s="69" t="str">
        <f>IFERROR(VLOOKUP($B8,TH!$A:$AJ, 27,FALSE), "")</f>
        <v/>
      </c>
      <c r="V8" s="66" t="str">
        <f t="shared" si="4"/>
        <v>n.a.</v>
      </c>
      <c r="W8" s="68" t="str">
        <f t="shared" si="5"/>
        <v>n.a.</v>
      </c>
      <c r="X8" s="66" t="str">
        <f t="shared" si="6"/>
        <v>n.a.</v>
      </c>
      <c r="Y8" s="82" t="str">
        <f t="shared" si="7"/>
        <v>n.a.</v>
      </c>
      <c r="Z8" s="79" t="e">
        <f>VLOOKUP(B8,'Daily Inventory Value'!B:E,2,FALSE)</f>
        <v>#N/A</v>
      </c>
      <c r="AA8" s="79" t="e">
        <f>VLOOKUP(B8,'Daily Inventory Value'!B:E,3,FALSE)</f>
        <v>#N/A</v>
      </c>
      <c r="AB8" s="79" t="e">
        <f>VLOOKUP(B8,'Daily Inventory Value'!B:E,4,FALSE)</f>
        <v>#N/A</v>
      </c>
      <c r="AC8" s="79"/>
      <c r="AD8" s="79"/>
      <c r="AE8" s="79"/>
      <c r="AF8" s="79"/>
      <c r="AG8" s="60" t="str">
        <f>IFERROR(VLOOKUP($B8,TH!$A:$AJ, 32,FALSE), "")</f>
        <v/>
      </c>
      <c r="AH8" s="66" t="str">
        <f t="shared" si="8"/>
        <v>n.a.</v>
      </c>
      <c r="AI8" s="66" t="str">
        <f t="shared" si="9"/>
        <v>n.a.</v>
      </c>
      <c r="AJ8" s="50" t="str">
        <f t="shared" si="10"/>
        <v>n.a.</v>
      </c>
      <c r="AK8" s="82" t="str">
        <f t="shared" si="11"/>
        <v>n.a.</v>
      </c>
      <c r="AL8" s="79" t="e">
        <f>VLOOKUP(B8,'Daily Accounts Payable'!B:E,2,FALSE)</f>
        <v>#N/A</v>
      </c>
      <c r="AM8" s="79" t="e">
        <f>VLOOKUP(B8,'Daily Accounts Payable'!B:E,3,FALSE)</f>
        <v>#N/A</v>
      </c>
      <c r="AN8" s="79" t="e">
        <f>VLOOKUP(B8,'Daily Accounts Payable'!B:E,4,FALSE)</f>
        <v>#N/A</v>
      </c>
    </row>
    <row r="9" spans="1:44" s="72" customFormat="1" x14ac:dyDescent="0.25">
      <c r="A9" s="64"/>
      <c r="B9" s="117"/>
      <c r="C9" s="49"/>
      <c r="D9" s="49"/>
      <c r="E9" s="49"/>
      <c r="F9" s="49"/>
      <c r="G9" s="49"/>
      <c r="H9" s="49"/>
      <c r="I9" s="59"/>
      <c r="J9" s="78" t="e">
        <f>VLOOKUP($B9,'Daily COGS'!$B:$E,2,FALSE)</f>
        <v>#N/A</v>
      </c>
      <c r="K9" s="78" t="e">
        <f>VLOOKUP($B9,'Daily COGS'!$B:$E,3,FALSE)</f>
        <v>#N/A</v>
      </c>
      <c r="L9" s="78" t="e">
        <f>VLOOKUP($B9,'Daily COGS'!$B:$E,4,FALSE)</f>
        <v>#N/A</v>
      </c>
      <c r="M9" s="78" t="e">
        <f>VLOOKUP($B9,'Daily Inbounds'!$B:$E,2,FALSE)</f>
        <v>#N/A</v>
      </c>
      <c r="N9" s="78" t="e">
        <f>VLOOKUP($B9,'Daily Inbounds'!$B:$E,3,FALSE)</f>
        <v>#N/A</v>
      </c>
      <c r="O9" s="78" t="e">
        <f>VLOOKUP($B9,'Daily Inbounds'!$B:$E,4,FALSE)</f>
        <v>#N/A</v>
      </c>
      <c r="P9" s="65" t="str">
        <f>IFERROR(VLOOKUP($B9,TH!$A:$AJ, 23,FALSE), "")</f>
        <v/>
      </c>
      <c r="Q9" s="66" t="str">
        <f t="shared" si="0"/>
        <v>n.a.</v>
      </c>
      <c r="R9" s="66" t="str">
        <f t="shared" si="1"/>
        <v>n.a.</v>
      </c>
      <c r="S9" s="67" t="str">
        <f t="shared" si="2"/>
        <v>n.a.</v>
      </c>
      <c r="T9" s="82" t="str">
        <f t="shared" si="3"/>
        <v>n.a.</v>
      </c>
      <c r="U9" s="69" t="str">
        <f>IFERROR(VLOOKUP($B9,TH!$A:$AJ, 27,FALSE), "")</f>
        <v/>
      </c>
      <c r="V9" s="66" t="str">
        <f t="shared" si="4"/>
        <v>n.a.</v>
      </c>
      <c r="W9" s="68" t="str">
        <f t="shared" si="5"/>
        <v>n.a.</v>
      </c>
      <c r="X9" s="66" t="str">
        <f t="shared" si="6"/>
        <v>n.a.</v>
      </c>
      <c r="Y9" s="82" t="str">
        <f t="shared" si="7"/>
        <v>n.a.</v>
      </c>
      <c r="Z9" s="79" t="e">
        <f>VLOOKUP(B9,'Daily Inventory Value'!B:E,2,FALSE)</f>
        <v>#N/A</v>
      </c>
      <c r="AA9" s="79" t="e">
        <f>VLOOKUP(B9,'Daily Inventory Value'!B:E,3,FALSE)</f>
        <v>#N/A</v>
      </c>
      <c r="AB9" s="79" t="e">
        <f>VLOOKUP(B9,'Daily Inventory Value'!B:E,4,FALSE)</f>
        <v>#N/A</v>
      </c>
      <c r="AC9" s="79"/>
      <c r="AD9" s="79"/>
      <c r="AE9" s="79"/>
      <c r="AF9" s="79"/>
      <c r="AG9" s="60" t="str">
        <f>IFERROR(VLOOKUP($B9,TH!$A:$AJ, 32,FALSE), "")</f>
        <v/>
      </c>
      <c r="AH9" s="66" t="str">
        <f t="shared" si="8"/>
        <v>n.a.</v>
      </c>
      <c r="AI9" s="66" t="str">
        <f t="shared" si="9"/>
        <v>n.a.</v>
      </c>
      <c r="AJ9" s="50" t="str">
        <f t="shared" si="10"/>
        <v>n.a.</v>
      </c>
      <c r="AK9" s="82" t="str">
        <f t="shared" si="11"/>
        <v>n.a.</v>
      </c>
      <c r="AL9" s="79" t="e">
        <f>VLOOKUP(B9,'Daily Accounts Payable'!B:E,2,FALSE)</f>
        <v>#N/A</v>
      </c>
      <c r="AM9" s="79" t="e">
        <f>VLOOKUP(B9,'Daily Accounts Payable'!B:E,3,FALSE)</f>
        <v>#N/A</v>
      </c>
      <c r="AN9" s="79" t="e">
        <f>VLOOKUP(B9,'Daily Accounts Payable'!B:E,4,FALSE)</f>
        <v>#N/A</v>
      </c>
    </row>
    <row r="10" spans="1:44" s="72" customFormat="1" x14ac:dyDescent="0.25">
      <c r="A10" s="59"/>
      <c r="B10" s="117"/>
      <c r="C10" s="49"/>
      <c r="D10" s="49"/>
      <c r="E10" s="49"/>
      <c r="F10" s="49"/>
      <c r="G10" s="49"/>
      <c r="H10" s="49"/>
      <c r="I10" s="59"/>
      <c r="J10" s="78" t="e">
        <f>VLOOKUP($B10,'Daily COGS'!$B:$E,2,FALSE)</f>
        <v>#N/A</v>
      </c>
      <c r="K10" s="78" t="e">
        <f>VLOOKUP($B10,'Daily COGS'!$B:$E,3,FALSE)</f>
        <v>#N/A</v>
      </c>
      <c r="L10" s="78" t="e">
        <f>VLOOKUP($B10,'Daily COGS'!$B:$E,4,FALSE)</f>
        <v>#N/A</v>
      </c>
      <c r="M10" s="78" t="e">
        <f>VLOOKUP($B10,'Daily Inbounds'!$B:$E,2,FALSE)</f>
        <v>#N/A</v>
      </c>
      <c r="N10" s="78" t="e">
        <f>VLOOKUP($B10,'Daily Inbounds'!$B:$E,3,FALSE)</f>
        <v>#N/A</v>
      </c>
      <c r="O10" s="78" t="e">
        <f>VLOOKUP($B10,'Daily Inbounds'!$B:$E,4,FALSE)</f>
        <v>#N/A</v>
      </c>
      <c r="P10" s="65" t="str">
        <f>IFERROR(VLOOKUP($B10,TH!$A:$AJ, 23,FALSE), "")</f>
        <v/>
      </c>
      <c r="Q10" s="66" t="str">
        <f t="shared" si="0"/>
        <v>n.a.</v>
      </c>
      <c r="R10" s="66" t="str">
        <f t="shared" si="1"/>
        <v>n.a.</v>
      </c>
      <c r="S10" s="67" t="str">
        <f t="shared" si="2"/>
        <v>n.a.</v>
      </c>
      <c r="T10" s="82" t="str">
        <f t="shared" si="3"/>
        <v>n.a.</v>
      </c>
      <c r="U10" s="69" t="str">
        <f>IFERROR(VLOOKUP($B10,TH!$A:$AJ, 27,FALSE), "")</f>
        <v/>
      </c>
      <c r="V10" s="66" t="str">
        <f t="shared" si="4"/>
        <v>n.a.</v>
      </c>
      <c r="W10" s="68" t="str">
        <f t="shared" si="5"/>
        <v>n.a.</v>
      </c>
      <c r="X10" s="66" t="str">
        <f t="shared" si="6"/>
        <v>n.a.</v>
      </c>
      <c r="Y10" s="82" t="str">
        <f t="shared" si="7"/>
        <v>n.a.</v>
      </c>
      <c r="Z10" s="79" t="e">
        <f>VLOOKUP(B10,'Daily Inventory Value'!B:E,2,FALSE)</f>
        <v>#N/A</v>
      </c>
      <c r="AA10" s="79" t="e">
        <f>VLOOKUP(B10,'Daily Inventory Value'!B:E,3,FALSE)</f>
        <v>#N/A</v>
      </c>
      <c r="AB10" s="79" t="e">
        <f>VLOOKUP(B10,'Daily Inventory Value'!B:E,4,FALSE)</f>
        <v>#N/A</v>
      </c>
      <c r="AC10" s="79"/>
      <c r="AD10" s="79"/>
      <c r="AE10" s="79"/>
      <c r="AF10" s="79"/>
      <c r="AG10" s="60" t="str">
        <f>IFERROR(VLOOKUP($B10,TH!$A:$AJ, 32,FALSE), "")</f>
        <v/>
      </c>
      <c r="AH10" s="66" t="str">
        <f t="shared" si="8"/>
        <v>n.a.</v>
      </c>
      <c r="AI10" s="66" t="str">
        <f t="shared" si="9"/>
        <v>n.a.</v>
      </c>
      <c r="AJ10" s="50" t="str">
        <f t="shared" si="10"/>
        <v>n.a.</v>
      </c>
      <c r="AK10" s="82" t="str">
        <f t="shared" si="11"/>
        <v>n.a.</v>
      </c>
      <c r="AL10" s="79" t="e">
        <f>VLOOKUP(B10,'Daily Accounts Payable'!B:E,2,FALSE)</f>
        <v>#N/A</v>
      </c>
      <c r="AM10" s="79" t="e">
        <f>VLOOKUP(B10,'Daily Accounts Payable'!B:E,3,FALSE)</f>
        <v>#N/A</v>
      </c>
      <c r="AN10" s="79" t="e">
        <f>VLOOKUP(B10,'Daily Accounts Payable'!B:E,4,FALSE)</f>
        <v>#N/A</v>
      </c>
    </row>
    <row r="11" spans="1:44" s="72" customFormat="1" x14ac:dyDescent="0.25">
      <c r="A11" s="64"/>
      <c r="B11" s="117"/>
      <c r="C11" s="49"/>
      <c r="D11" s="49"/>
      <c r="E11" s="49"/>
      <c r="F11" s="49"/>
      <c r="G11" s="49"/>
      <c r="H11" s="49"/>
      <c r="I11" s="59"/>
      <c r="J11" s="78" t="e">
        <f>VLOOKUP($B11,'Daily COGS'!$B:$E,2,FALSE)</f>
        <v>#N/A</v>
      </c>
      <c r="K11" s="78" t="e">
        <f>VLOOKUP($B11,'Daily COGS'!$B:$E,3,FALSE)</f>
        <v>#N/A</v>
      </c>
      <c r="L11" s="78" t="e">
        <f>VLOOKUP($B11,'Daily COGS'!$B:$E,4,FALSE)</f>
        <v>#N/A</v>
      </c>
      <c r="M11" s="78" t="e">
        <f>VLOOKUP($B11,'Daily Inbounds'!$B:$E,2,FALSE)</f>
        <v>#N/A</v>
      </c>
      <c r="N11" s="78" t="e">
        <f>VLOOKUP($B11,'Daily Inbounds'!$B:$E,3,FALSE)</f>
        <v>#N/A</v>
      </c>
      <c r="O11" s="78" t="e">
        <f>VLOOKUP($B11,'Daily Inbounds'!$B:$E,4,FALSE)</f>
        <v>#N/A</v>
      </c>
      <c r="P11" s="65" t="str">
        <f>IFERROR(VLOOKUP($B11,TH!$A:$AJ, 23,FALSE), "")</f>
        <v/>
      </c>
      <c r="Q11" s="66" t="str">
        <f t="shared" si="0"/>
        <v>n.a.</v>
      </c>
      <c r="R11" s="66" t="str">
        <f t="shared" si="1"/>
        <v>n.a.</v>
      </c>
      <c r="S11" s="67" t="str">
        <f t="shared" si="2"/>
        <v>n.a.</v>
      </c>
      <c r="T11" s="82" t="str">
        <f t="shared" si="3"/>
        <v>n.a.</v>
      </c>
      <c r="U11" s="69" t="str">
        <f>IFERROR(VLOOKUP($B11,TH!$A:$AJ, 27,FALSE), "")</f>
        <v/>
      </c>
      <c r="V11" s="66" t="str">
        <f t="shared" si="4"/>
        <v>n.a.</v>
      </c>
      <c r="W11" s="68" t="str">
        <f t="shared" si="5"/>
        <v>n.a.</v>
      </c>
      <c r="X11" s="66" t="str">
        <f t="shared" si="6"/>
        <v>n.a.</v>
      </c>
      <c r="Y11" s="82" t="str">
        <f t="shared" si="7"/>
        <v>n.a.</v>
      </c>
      <c r="Z11" s="79" t="e">
        <f>VLOOKUP(B11,'Daily Inventory Value'!B:E,2,FALSE)</f>
        <v>#N/A</v>
      </c>
      <c r="AA11" s="79" t="e">
        <f>VLOOKUP(B11,'Daily Inventory Value'!B:E,3,FALSE)</f>
        <v>#N/A</v>
      </c>
      <c r="AB11" s="79" t="e">
        <f>VLOOKUP(B11,'Daily Inventory Value'!B:E,4,FALSE)</f>
        <v>#N/A</v>
      </c>
      <c r="AC11" s="79"/>
      <c r="AD11" s="79"/>
      <c r="AE11" s="79"/>
      <c r="AF11" s="79"/>
      <c r="AG11" s="60" t="str">
        <f>IFERROR(VLOOKUP($B11,TH!$A:$AJ, 32,FALSE), "")</f>
        <v/>
      </c>
      <c r="AH11" s="66" t="str">
        <f t="shared" si="8"/>
        <v>n.a.</v>
      </c>
      <c r="AI11" s="66" t="str">
        <f t="shared" si="9"/>
        <v>n.a.</v>
      </c>
      <c r="AJ11" s="50" t="str">
        <f t="shared" si="10"/>
        <v>n.a.</v>
      </c>
      <c r="AK11" s="82" t="str">
        <f t="shared" si="11"/>
        <v>n.a.</v>
      </c>
      <c r="AL11" s="79" t="e">
        <f>VLOOKUP(B11,'Daily Accounts Payable'!B:E,2,FALSE)</f>
        <v>#N/A</v>
      </c>
      <c r="AM11" s="79" t="e">
        <f>VLOOKUP(B11,'Daily Accounts Payable'!B:E,3,FALSE)</f>
        <v>#N/A</v>
      </c>
      <c r="AN11" s="79" t="e">
        <f>VLOOKUP(B11,'Daily Accounts Payable'!B:E,4,FALSE)</f>
        <v>#N/A</v>
      </c>
    </row>
    <row r="12" spans="1:44" s="72" customFormat="1" x14ac:dyDescent="0.25">
      <c r="A12" s="64"/>
      <c r="B12" s="117"/>
      <c r="C12" s="49"/>
      <c r="D12" s="49"/>
      <c r="E12" s="49"/>
      <c r="F12" s="49"/>
      <c r="G12" s="49"/>
      <c r="H12" s="49"/>
      <c r="I12" s="59"/>
      <c r="J12" s="78" t="e">
        <f>VLOOKUP($B12,'Daily COGS'!$B:$E,2,FALSE)</f>
        <v>#N/A</v>
      </c>
      <c r="K12" s="78" t="e">
        <f>VLOOKUP($B12,'Daily COGS'!$B:$E,3,FALSE)</f>
        <v>#N/A</v>
      </c>
      <c r="L12" s="78" t="e">
        <f>VLOOKUP($B12,'Daily COGS'!$B:$E,4,FALSE)</f>
        <v>#N/A</v>
      </c>
      <c r="M12" s="78" t="e">
        <f>VLOOKUP($B12,'Daily Inbounds'!$B:$E,2,FALSE)</f>
        <v>#N/A</v>
      </c>
      <c r="N12" s="78" t="e">
        <f>VLOOKUP($B12,'Daily Inbounds'!$B:$E,3,FALSE)</f>
        <v>#N/A</v>
      </c>
      <c r="O12" s="78" t="e">
        <f>VLOOKUP($B12,'Daily Inbounds'!$B:$E,4,FALSE)</f>
        <v>#N/A</v>
      </c>
      <c r="P12" s="65" t="str">
        <f>IFERROR(VLOOKUP($B12,TH!$A:$AJ, 23,FALSE), "")</f>
        <v/>
      </c>
      <c r="Q12" s="66" t="str">
        <f t="shared" si="0"/>
        <v>n.a.</v>
      </c>
      <c r="R12" s="66" t="str">
        <f t="shared" si="1"/>
        <v>n.a.</v>
      </c>
      <c r="S12" s="67" t="str">
        <f t="shared" si="2"/>
        <v>n.a.</v>
      </c>
      <c r="T12" s="82" t="str">
        <f t="shared" si="3"/>
        <v>n.a.</v>
      </c>
      <c r="U12" s="69" t="str">
        <f>IFERROR(VLOOKUP($B12,TH!$A:$AJ, 27,FALSE), "")</f>
        <v/>
      </c>
      <c r="V12" s="66" t="str">
        <f t="shared" si="4"/>
        <v>n.a.</v>
      </c>
      <c r="W12" s="68" t="str">
        <f t="shared" si="5"/>
        <v>n.a.</v>
      </c>
      <c r="X12" s="66" t="str">
        <f t="shared" si="6"/>
        <v>n.a.</v>
      </c>
      <c r="Y12" s="82" t="str">
        <f t="shared" si="7"/>
        <v>n.a.</v>
      </c>
      <c r="Z12" s="79" t="e">
        <f>VLOOKUP(B12,'Daily Inventory Value'!B:E,2,FALSE)</f>
        <v>#N/A</v>
      </c>
      <c r="AA12" s="79" t="e">
        <f>VLOOKUP(B12,'Daily Inventory Value'!B:E,3,FALSE)</f>
        <v>#N/A</v>
      </c>
      <c r="AB12" s="79" t="e">
        <f>VLOOKUP(B12,'Daily Inventory Value'!B:E,4,FALSE)</f>
        <v>#N/A</v>
      </c>
      <c r="AC12" s="79"/>
      <c r="AD12" s="79"/>
      <c r="AE12" s="79"/>
      <c r="AF12" s="79"/>
      <c r="AG12" s="60" t="str">
        <f>IFERROR(VLOOKUP($B12,TH!$A:$AJ, 32,FALSE), "")</f>
        <v/>
      </c>
      <c r="AH12" s="66" t="str">
        <f t="shared" si="8"/>
        <v>n.a.</v>
      </c>
      <c r="AI12" s="66" t="str">
        <f t="shared" si="9"/>
        <v>n.a.</v>
      </c>
      <c r="AJ12" s="50" t="str">
        <f t="shared" si="10"/>
        <v>n.a.</v>
      </c>
      <c r="AK12" s="82" t="str">
        <f t="shared" si="11"/>
        <v>n.a.</v>
      </c>
      <c r="AL12" s="79" t="e">
        <f>VLOOKUP(B12,'Daily Accounts Payable'!B:E,2,FALSE)</f>
        <v>#N/A</v>
      </c>
      <c r="AM12" s="79" t="e">
        <f>VLOOKUP(B12,'Daily Accounts Payable'!B:E,3,FALSE)</f>
        <v>#N/A</v>
      </c>
      <c r="AN12" s="79" t="e">
        <f>VLOOKUP(B12,'Daily Accounts Payable'!B:E,4,FALSE)</f>
        <v>#N/A</v>
      </c>
    </row>
    <row r="13" spans="1:44" s="72" customFormat="1" x14ac:dyDescent="0.25">
      <c r="A13" s="83"/>
      <c r="B13" s="117"/>
      <c r="C13" s="49"/>
      <c r="D13" s="49"/>
      <c r="E13" s="49"/>
      <c r="F13" s="49"/>
      <c r="G13" s="49"/>
      <c r="H13" s="49"/>
      <c r="I13" s="59"/>
      <c r="J13" s="78" t="e">
        <f>VLOOKUP($B13,'Daily COGS'!$B:$E,2,FALSE)</f>
        <v>#N/A</v>
      </c>
      <c r="K13" s="78" t="e">
        <f>VLOOKUP($B13,'Daily COGS'!$B:$E,3,FALSE)</f>
        <v>#N/A</v>
      </c>
      <c r="L13" s="78" t="e">
        <f>VLOOKUP($B13,'Daily COGS'!$B:$E,4,FALSE)</f>
        <v>#N/A</v>
      </c>
      <c r="M13" s="78" t="e">
        <f>VLOOKUP($B13,'Daily Inbounds'!$B:$E,2,FALSE)</f>
        <v>#N/A</v>
      </c>
      <c r="N13" s="78" t="e">
        <f>VLOOKUP($B13,'Daily Inbounds'!$B:$E,3,FALSE)</f>
        <v>#N/A</v>
      </c>
      <c r="O13" s="78" t="e">
        <f>VLOOKUP($B13,'Daily Inbounds'!$B:$E,4,FALSE)</f>
        <v>#N/A</v>
      </c>
      <c r="P13" s="65" t="str">
        <f>IFERROR(VLOOKUP($B13,TH!$A:$AJ, 23,FALSE), "")</f>
        <v/>
      </c>
      <c r="Q13" s="66" t="str">
        <f t="shared" si="0"/>
        <v>n.a.</v>
      </c>
      <c r="R13" s="66" t="str">
        <f t="shared" si="1"/>
        <v>n.a.</v>
      </c>
      <c r="S13" s="67" t="str">
        <f t="shared" si="2"/>
        <v>n.a.</v>
      </c>
      <c r="T13" s="82" t="str">
        <f t="shared" si="3"/>
        <v>n.a.</v>
      </c>
      <c r="U13" s="69" t="str">
        <f>IFERROR(VLOOKUP($B13,TH!$A:$AJ, 27,FALSE), "")</f>
        <v/>
      </c>
      <c r="V13" s="66" t="str">
        <f t="shared" si="4"/>
        <v>n.a.</v>
      </c>
      <c r="W13" s="68" t="str">
        <f t="shared" si="5"/>
        <v>n.a.</v>
      </c>
      <c r="X13" s="66" t="str">
        <f t="shared" si="6"/>
        <v>n.a.</v>
      </c>
      <c r="Y13" s="82" t="str">
        <f t="shared" si="7"/>
        <v>n.a.</v>
      </c>
      <c r="Z13" s="79" t="e">
        <f>VLOOKUP(B13,'Daily Inventory Value'!B:E,2,FALSE)</f>
        <v>#N/A</v>
      </c>
      <c r="AA13" s="79" t="e">
        <f>VLOOKUP(B13,'Daily Inventory Value'!B:E,3,FALSE)</f>
        <v>#N/A</v>
      </c>
      <c r="AB13" s="79" t="e">
        <f>VLOOKUP(B13,'Daily Inventory Value'!B:E,4,FALSE)</f>
        <v>#N/A</v>
      </c>
      <c r="AC13" s="79"/>
      <c r="AD13" s="79"/>
      <c r="AE13" s="79"/>
      <c r="AF13" s="79"/>
      <c r="AG13" s="60" t="str">
        <f>IFERROR(VLOOKUP($B13,TH!$A:$AJ, 32,FALSE), "")</f>
        <v/>
      </c>
      <c r="AH13" s="66" t="str">
        <f t="shared" si="8"/>
        <v>n.a.</v>
      </c>
      <c r="AI13" s="66" t="str">
        <f t="shared" si="9"/>
        <v>n.a.</v>
      </c>
      <c r="AJ13" s="50" t="str">
        <f t="shared" si="10"/>
        <v>n.a.</v>
      </c>
      <c r="AK13" s="82" t="str">
        <f t="shared" si="11"/>
        <v>n.a.</v>
      </c>
      <c r="AL13" s="79" t="e">
        <f>VLOOKUP(B13,'Daily Accounts Payable'!B:E,2,FALSE)</f>
        <v>#N/A</v>
      </c>
      <c r="AM13" s="79" t="e">
        <f>VLOOKUP(B13,'Daily Accounts Payable'!B:E,3,FALSE)</f>
        <v>#N/A</v>
      </c>
      <c r="AN13" s="79" t="e">
        <f>VLOOKUP(B13,'Daily Accounts Payable'!B:E,4,FALSE)</f>
        <v>#N/A</v>
      </c>
    </row>
    <row r="14" spans="1:44" s="4" customFormat="1" ht="15.75" hidden="1" customHeight="1" outlineLevel="1" thickBot="1" x14ac:dyDescent="0.3">
      <c r="A14" s="51" t="s">
        <v>25</v>
      </c>
      <c r="B14" s="51"/>
      <c r="C14" s="54">
        <f>SUM(C4:C13)</f>
        <v>0</v>
      </c>
      <c r="D14" s="54">
        <f>SUM(D4:D13)</f>
        <v>0</v>
      </c>
      <c r="E14" s="80">
        <f>SUM(E4:E13)</f>
        <v>0</v>
      </c>
      <c r="F14" s="54"/>
      <c r="G14" s="54"/>
      <c r="H14" s="54"/>
      <c r="I14" s="51"/>
      <c r="J14" s="80" t="e">
        <f t="shared" ref="J14:O14" si="12">SUM(J4:J13)</f>
        <v>#N/A</v>
      </c>
      <c r="K14" s="80" t="e">
        <f t="shared" si="12"/>
        <v>#N/A</v>
      </c>
      <c r="L14" s="80" t="e">
        <f t="shared" si="12"/>
        <v>#N/A</v>
      </c>
      <c r="M14" s="80" t="e">
        <f t="shared" si="12"/>
        <v>#N/A</v>
      </c>
      <c r="N14" s="80" t="e">
        <f t="shared" si="12"/>
        <v>#N/A</v>
      </c>
      <c r="O14" s="80" t="e">
        <f t="shared" si="12"/>
        <v>#N/A</v>
      </c>
      <c r="P14" s="54"/>
      <c r="Q14" s="54" t="str">
        <f t="shared" si="0"/>
        <v>n.a.</v>
      </c>
      <c r="R14" s="54" t="str">
        <f t="shared" si="1"/>
        <v>n.a.</v>
      </c>
      <c r="S14" s="54" t="str">
        <f t="shared" si="2"/>
        <v>n.a.</v>
      </c>
      <c r="T14" s="54"/>
      <c r="U14" s="56"/>
      <c r="V14" s="56" t="str">
        <f t="shared" si="4"/>
        <v>n.a.</v>
      </c>
      <c r="W14" s="56" t="str">
        <f t="shared" si="5"/>
        <v>n.a.</v>
      </c>
      <c r="X14" s="56" t="str">
        <f t="shared" si="6"/>
        <v>n.a.</v>
      </c>
      <c r="Y14" s="54"/>
      <c r="Z14" s="80" t="e">
        <f>SUM(Z4:Z13)</f>
        <v>#N/A</v>
      </c>
      <c r="AA14" s="80" t="e">
        <f>SUM(AA4:AA13)</f>
        <v>#N/A</v>
      </c>
      <c r="AB14" s="80" t="e">
        <f>SUM(AB4:AB13)</f>
        <v>#N/A</v>
      </c>
      <c r="AC14" s="80"/>
      <c r="AD14" s="80"/>
      <c r="AE14" s="80"/>
      <c r="AF14" s="80"/>
      <c r="AG14" s="55"/>
      <c r="AH14" s="57" t="str">
        <f t="shared" si="8"/>
        <v>n.a.</v>
      </c>
      <c r="AI14" s="57" t="str">
        <f t="shared" si="9"/>
        <v>n.a.</v>
      </c>
      <c r="AJ14" s="56" t="str">
        <f t="shared" si="10"/>
        <v>n.a.</v>
      </c>
      <c r="AK14" s="54"/>
      <c r="AL14" s="80" t="e">
        <f>SUM(AL4:AL13)</f>
        <v>#N/A</v>
      </c>
      <c r="AM14" s="80" t="e">
        <f>SUM(AM4:AM13)</f>
        <v>#N/A</v>
      </c>
      <c r="AN14" s="80" t="e">
        <f>SUM(AN4:AN13)</f>
        <v>#N/A</v>
      </c>
    </row>
    <row r="15" spans="1:44" collapsed="1" x14ac:dyDescent="0.25">
      <c r="A15" s="9"/>
      <c r="B15" s="9"/>
      <c r="C15" s="14"/>
      <c r="D15" s="14"/>
      <c r="E15" s="81"/>
      <c r="F15" s="9"/>
      <c r="G15" s="9"/>
      <c r="H15" s="9"/>
      <c r="I15" s="9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52" t="s">
        <v>26</v>
      </c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53" t="s">
        <v>27</v>
      </c>
      <c r="AK15" s="14"/>
      <c r="AL15" s="14"/>
      <c r="AM15" s="14"/>
      <c r="AN15" s="14"/>
    </row>
    <row r="16" spans="1:44" x14ac:dyDescent="0.25">
      <c r="A16" s="9"/>
      <c r="B16" s="9"/>
      <c r="C16" s="14"/>
      <c r="D16" s="14"/>
      <c r="E16" s="81"/>
      <c r="F16" s="9"/>
      <c r="G16" s="9"/>
      <c r="H16" s="9"/>
      <c r="I16" s="9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9"/>
      <c r="AK16" s="14"/>
      <c r="AL16" s="14"/>
      <c r="AM16" s="14"/>
      <c r="AN16" s="14"/>
    </row>
    <row r="17" spans="1:40" x14ac:dyDescent="0.25">
      <c r="A17" s="9"/>
      <c r="B17" s="9"/>
      <c r="C17" s="14"/>
      <c r="D17" s="14"/>
      <c r="E17" s="81"/>
      <c r="F17" s="9"/>
      <c r="G17" s="9"/>
      <c r="H17" s="9"/>
      <c r="I17" s="9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9"/>
      <c r="AK17" s="14"/>
      <c r="AL17" s="14"/>
      <c r="AM17" s="14"/>
      <c r="AN17" s="14"/>
    </row>
    <row r="18" spans="1:40" x14ac:dyDescent="0.25">
      <c r="A18" s="9"/>
      <c r="B18" s="9"/>
      <c r="C18" s="14"/>
      <c r="D18" s="14"/>
      <c r="E18" s="81"/>
      <c r="F18" s="9"/>
      <c r="G18" s="9"/>
      <c r="H18" s="9"/>
      <c r="I18" s="9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9"/>
      <c r="AK18" s="14"/>
      <c r="AL18" s="14"/>
      <c r="AM18" s="14"/>
      <c r="AN18" s="14"/>
    </row>
    <row r="19" spans="1:40" x14ac:dyDescent="0.25">
      <c r="A19" s="9"/>
      <c r="B19" s="9"/>
      <c r="C19" s="14"/>
      <c r="D19" s="14"/>
      <c r="E19" s="81"/>
      <c r="F19" s="9"/>
      <c r="G19" s="9"/>
      <c r="H19" s="9"/>
      <c r="I19" s="9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9"/>
      <c r="AK19" s="14"/>
      <c r="AL19" s="14"/>
      <c r="AM19" s="14"/>
      <c r="AN19" s="14"/>
    </row>
    <row r="20" spans="1:40" x14ac:dyDescent="0.25">
      <c r="A20" s="9"/>
      <c r="B20" s="9"/>
      <c r="C20" s="14"/>
      <c r="D20" s="14"/>
      <c r="E20" s="81"/>
      <c r="F20" s="9"/>
      <c r="G20" s="9"/>
      <c r="H20" s="9"/>
      <c r="I20" s="9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9"/>
      <c r="AK20" s="14"/>
      <c r="AL20" s="14"/>
      <c r="AM20" s="14"/>
      <c r="AN20" s="14"/>
    </row>
    <row r="21" spans="1:40" x14ac:dyDescent="0.25">
      <c r="A21" s="9"/>
      <c r="B21" s="9"/>
      <c r="C21" s="14"/>
      <c r="D21" s="14"/>
      <c r="E21" s="81"/>
      <c r="F21" s="9"/>
      <c r="G21" s="9"/>
      <c r="H21" s="9"/>
      <c r="I21" s="9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9"/>
      <c r="AK21" s="14"/>
      <c r="AL21" s="14"/>
      <c r="AM21" s="14"/>
      <c r="AN21" s="14"/>
    </row>
    <row r="22" spans="1:40" x14ac:dyDescent="0.25">
      <c r="A22" s="9"/>
      <c r="B22" s="9"/>
      <c r="C22" s="14"/>
      <c r="D22" s="14"/>
      <c r="E22" s="81"/>
      <c r="F22" s="9"/>
      <c r="G22" s="9"/>
      <c r="H22" s="9"/>
      <c r="I22" s="9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9"/>
      <c r="AK22" s="14"/>
      <c r="AL22" s="14"/>
      <c r="AM22" s="14"/>
      <c r="AN22" s="14"/>
    </row>
    <row r="23" spans="1:40" x14ac:dyDescent="0.25">
      <c r="A23" s="9"/>
      <c r="B23" s="9"/>
      <c r="C23" s="14"/>
      <c r="D23" s="14"/>
      <c r="E23" s="81"/>
      <c r="F23" s="9"/>
      <c r="G23" s="9"/>
      <c r="H23" s="9"/>
      <c r="I23" s="9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9"/>
      <c r="AK23" s="14"/>
      <c r="AL23" s="14"/>
      <c r="AM23" s="14"/>
      <c r="AN23" s="14"/>
    </row>
    <row r="24" spans="1:40" x14ac:dyDescent="0.25">
      <c r="A24" s="9"/>
      <c r="B24" s="9"/>
      <c r="C24" s="14"/>
      <c r="D24" s="14"/>
      <c r="E24" s="81"/>
      <c r="F24" s="9"/>
      <c r="G24" s="9"/>
      <c r="H24" s="9"/>
      <c r="I24" s="9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9"/>
      <c r="AK24" s="14"/>
      <c r="AL24" s="14"/>
      <c r="AM24" s="14"/>
      <c r="AN24" s="14"/>
    </row>
    <row r="25" spans="1:40" x14ac:dyDescent="0.25">
      <c r="A25" s="9"/>
      <c r="B25" s="9"/>
      <c r="C25" s="14"/>
      <c r="D25" s="14"/>
      <c r="E25" s="81"/>
      <c r="F25" s="9"/>
      <c r="G25" s="9"/>
      <c r="H25" s="9"/>
      <c r="I25" s="9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9"/>
      <c r="AK25" s="14"/>
      <c r="AL25" s="14"/>
      <c r="AM25" s="14"/>
      <c r="AN25" s="14"/>
    </row>
    <row r="26" spans="1:40" x14ac:dyDescent="0.25">
      <c r="A26" s="9"/>
      <c r="B26" s="9"/>
      <c r="C26" s="14"/>
      <c r="D26" s="14"/>
      <c r="E26" s="81"/>
      <c r="F26" s="9"/>
      <c r="G26" s="9"/>
      <c r="H26" s="9"/>
      <c r="I26" s="9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9"/>
      <c r="AK26" s="14"/>
      <c r="AL26" s="14"/>
      <c r="AM26" s="14"/>
      <c r="AN26" s="14"/>
    </row>
    <row r="27" spans="1:40" x14ac:dyDescent="0.25">
      <c r="A27" s="9"/>
      <c r="B27" s="9"/>
      <c r="C27" s="14"/>
      <c r="D27" s="14"/>
      <c r="E27" s="81"/>
      <c r="F27" s="9"/>
      <c r="G27" s="9"/>
      <c r="H27" s="9"/>
      <c r="I27" s="9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9"/>
      <c r="AK27" s="14"/>
      <c r="AL27" s="14"/>
      <c r="AM27" s="14"/>
      <c r="AN27" s="14"/>
    </row>
    <row r="28" spans="1:40" x14ac:dyDescent="0.25">
      <c r="A28" s="9"/>
      <c r="B28" s="9"/>
      <c r="C28" s="14"/>
      <c r="D28" s="14"/>
      <c r="E28" s="81"/>
      <c r="F28" s="9"/>
      <c r="G28" s="9"/>
      <c r="H28" s="9"/>
      <c r="I28" s="9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9"/>
      <c r="AK28" s="14"/>
      <c r="AL28" s="14"/>
      <c r="AM28" s="14"/>
      <c r="AN28" s="14"/>
    </row>
    <row r="29" spans="1:40" x14ac:dyDescent="0.25">
      <c r="A29" s="9"/>
      <c r="B29" s="9"/>
      <c r="C29" s="14"/>
      <c r="D29" s="14"/>
      <c r="E29" s="81"/>
      <c r="F29" s="9"/>
      <c r="G29" s="9"/>
      <c r="H29" s="9"/>
      <c r="I29" s="9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9"/>
      <c r="AK29" s="14"/>
      <c r="AL29" s="14"/>
      <c r="AM29" s="14"/>
      <c r="AN29" s="14"/>
    </row>
    <row r="30" spans="1:40" x14ac:dyDescent="0.25">
      <c r="A30" s="9"/>
      <c r="B30" s="9"/>
      <c r="C30" s="14"/>
      <c r="D30" s="14"/>
      <c r="E30" s="81"/>
      <c r="F30" s="9"/>
      <c r="G30" s="9"/>
      <c r="H30" s="9"/>
      <c r="I30" s="9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9"/>
      <c r="AK30" s="14"/>
      <c r="AL30" s="14"/>
      <c r="AM30" s="14"/>
      <c r="AN30" s="14"/>
    </row>
    <row r="31" spans="1:40" x14ac:dyDescent="0.25">
      <c r="A31" s="9"/>
      <c r="B31" s="9"/>
      <c r="C31" s="14"/>
      <c r="D31" s="14"/>
      <c r="E31" s="81"/>
      <c r="F31" s="9"/>
      <c r="G31" s="9"/>
      <c r="H31" s="9"/>
      <c r="I31" s="9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9"/>
      <c r="AK31" s="14"/>
      <c r="AL31" s="14"/>
      <c r="AM31" s="14"/>
      <c r="AN31" s="14"/>
    </row>
    <row r="32" spans="1:40" x14ac:dyDescent="0.25">
      <c r="A32" s="9"/>
      <c r="B32" s="9"/>
      <c r="C32" s="14"/>
      <c r="D32" s="14"/>
      <c r="E32" s="81"/>
      <c r="F32" s="9"/>
      <c r="G32" s="9"/>
      <c r="H32" s="9"/>
      <c r="I32" s="9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9"/>
      <c r="AK32" s="14"/>
      <c r="AL32" s="14"/>
      <c r="AM32" s="14"/>
      <c r="AN32" s="14"/>
    </row>
    <row r="33" spans="1:40" x14ac:dyDescent="0.25">
      <c r="A33" s="9"/>
      <c r="B33" s="9"/>
      <c r="C33" s="14"/>
      <c r="D33" s="14"/>
      <c r="E33" s="81"/>
      <c r="F33" s="9"/>
      <c r="G33" s="9"/>
      <c r="H33" s="9"/>
      <c r="I33" s="9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9"/>
      <c r="AK33" s="14"/>
      <c r="AL33" s="14"/>
      <c r="AM33" s="14"/>
      <c r="AN33" s="14"/>
    </row>
    <row r="34" spans="1:40" x14ac:dyDescent="0.25">
      <c r="A34" s="9"/>
      <c r="B34" s="9"/>
      <c r="C34" s="14"/>
      <c r="D34" s="14"/>
      <c r="E34" s="81"/>
      <c r="F34" s="9"/>
      <c r="G34" s="9"/>
      <c r="H34" s="9"/>
      <c r="I34" s="9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9"/>
      <c r="AK34" s="14"/>
      <c r="AL34" s="14"/>
      <c r="AM34" s="14"/>
      <c r="AN34" s="14"/>
    </row>
    <row r="35" spans="1:40" x14ac:dyDescent="0.25">
      <c r="A35" s="9"/>
      <c r="B35" s="9"/>
      <c r="C35" s="14"/>
      <c r="D35" s="14"/>
      <c r="E35" s="81"/>
      <c r="F35" s="9"/>
      <c r="G35" s="9"/>
      <c r="H35" s="9"/>
      <c r="I35" s="9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9"/>
      <c r="AK35" s="14"/>
      <c r="AL35" s="14"/>
      <c r="AM35" s="14"/>
      <c r="AN35" s="14"/>
    </row>
    <row r="36" spans="1:40" x14ac:dyDescent="0.25">
      <c r="A36" s="9"/>
      <c r="B36" s="9"/>
      <c r="C36" s="14"/>
      <c r="D36" s="14"/>
      <c r="E36" s="81"/>
      <c r="F36" s="9"/>
      <c r="G36" s="9"/>
      <c r="H36" s="9"/>
      <c r="I36" s="9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9"/>
      <c r="AK36" s="14"/>
      <c r="AL36" s="14"/>
      <c r="AM36" s="14"/>
      <c r="AN36" s="14"/>
    </row>
    <row r="37" spans="1:40" x14ac:dyDescent="0.25">
      <c r="A37" s="9"/>
      <c r="B37" s="9"/>
      <c r="C37" s="14"/>
      <c r="D37" s="14"/>
      <c r="E37" s="81"/>
      <c r="F37" s="9"/>
      <c r="G37" s="9"/>
      <c r="H37" s="9"/>
      <c r="I37" s="9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9"/>
      <c r="AK37" s="14"/>
      <c r="AL37" s="14"/>
      <c r="AM37" s="14"/>
      <c r="AN37" s="14"/>
    </row>
    <row r="38" spans="1:40" x14ac:dyDescent="0.25">
      <c r="A38" s="9"/>
      <c r="B38" s="9"/>
      <c r="C38" s="14"/>
      <c r="D38" s="14"/>
      <c r="E38" s="81"/>
      <c r="F38" s="9"/>
      <c r="G38" s="9"/>
      <c r="H38" s="9"/>
      <c r="I38" s="9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9"/>
      <c r="AK38" s="14"/>
      <c r="AL38" s="14"/>
      <c r="AM38" s="14"/>
      <c r="AN38" s="14"/>
    </row>
    <row r="39" spans="1:40" x14ac:dyDescent="0.25">
      <c r="A39" s="9"/>
      <c r="B39" s="9"/>
      <c r="C39" s="14"/>
      <c r="D39" s="14"/>
      <c r="E39" s="81"/>
      <c r="F39" s="9"/>
      <c r="G39" s="9"/>
      <c r="H39" s="9"/>
      <c r="I39" s="9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9"/>
      <c r="AK39" s="14"/>
      <c r="AL39" s="14"/>
      <c r="AM39" s="14"/>
      <c r="AN39" s="14"/>
    </row>
    <row r="40" spans="1:40" x14ac:dyDescent="0.25">
      <c r="A40" s="9"/>
      <c r="B40" s="9"/>
      <c r="C40" s="14"/>
      <c r="D40" s="14"/>
      <c r="E40" s="81"/>
      <c r="F40" s="9"/>
      <c r="G40" s="9"/>
      <c r="H40" s="9"/>
      <c r="I40" s="9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9"/>
      <c r="AK40" s="14"/>
      <c r="AL40" s="14"/>
      <c r="AM40" s="14"/>
      <c r="AN40" s="14"/>
    </row>
    <row r="41" spans="1:40" x14ac:dyDescent="0.25">
      <c r="A41" s="9"/>
      <c r="B41" s="9"/>
      <c r="C41" s="14"/>
      <c r="D41" s="14"/>
      <c r="E41" s="81"/>
      <c r="F41" s="9"/>
      <c r="G41" s="9"/>
      <c r="H41" s="9"/>
      <c r="I41" s="9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9"/>
      <c r="AK41" s="14"/>
      <c r="AL41" s="14"/>
      <c r="AM41" s="14"/>
      <c r="AN41" s="14"/>
    </row>
    <row r="42" spans="1:40" x14ac:dyDescent="0.25">
      <c r="A42" s="9"/>
      <c r="B42" s="9"/>
      <c r="C42" s="14"/>
      <c r="D42" s="14"/>
      <c r="E42" s="81"/>
      <c r="F42" s="9"/>
      <c r="G42" s="9"/>
      <c r="H42" s="9"/>
      <c r="I42" s="9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9"/>
      <c r="AK42" s="14"/>
      <c r="AL42" s="14"/>
      <c r="AM42" s="14"/>
      <c r="AN42" s="14"/>
    </row>
    <row r="43" spans="1:40" x14ac:dyDescent="0.25">
      <c r="A43" s="9"/>
      <c r="B43" s="9"/>
      <c r="C43" s="14"/>
      <c r="D43" s="14"/>
      <c r="E43" s="81"/>
      <c r="F43" s="9"/>
      <c r="G43" s="9"/>
      <c r="H43" s="9"/>
      <c r="I43" s="9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9"/>
      <c r="AK43" s="14"/>
      <c r="AL43" s="14"/>
      <c r="AM43" s="14"/>
      <c r="AN43" s="14"/>
    </row>
    <row r="44" spans="1:40" x14ac:dyDescent="0.25">
      <c r="A44" s="9"/>
      <c r="B44" s="9"/>
      <c r="C44" s="14"/>
      <c r="D44" s="14"/>
      <c r="E44" s="81"/>
      <c r="F44" s="9"/>
      <c r="G44" s="9"/>
      <c r="H44" s="9"/>
      <c r="I44" s="9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9"/>
      <c r="AK44" s="14"/>
      <c r="AL44" s="14"/>
      <c r="AM44" s="14"/>
      <c r="AN44" s="14"/>
    </row>
    <row r="45" spans="1:40" x14ac:dyDescent="0.25">
      <c r="A45" s="9"/>
      <c r="B45" s="9"/>
      <c r="C45" s="14"/>
      <c r="D45" s="14"/>
      <c r="E45" s="81"/>
      <c r="F45" s="9"/>
      <c r="G45" s="9"/>
      <c r="H45" s="9"/>
      <c r="I45" s="9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9"/>
      <c r="AK45" s="14"/>
      <c r="AL45" s="14"/>
      <c r="AM45" s="14"/>
      <c r="AN45" s="14"/>
    </row>
    <row r="46" spans="1:40" x14ac:dyDescent="0.25">
      <c r="A46" s="9"/>
      <c r="B46" s="9"/>
      <c r="C46" s="14"/>
      <c r="D46" s="14"/>
      <c r="E46" s="81"/>
      <c r="F46" s="9"/>
      <c r="G46" s="9"/>
      <c r="H46" s="9"/>
      <c r="I46" s="9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9"/>
      <c r="AK46" s="14"/>
      <c r="AL46" s="14"/>
      <c r="AM46" s="14"/>
      <c r="AN46" s="14"/>
    </row>
    <row r="47" spans="1:40" x14ac:dyDescent="0.25">
      <c r="A47" s="9"/>
      <c r="B47" s="9"/>
      <c r="C47" s="14"/>
      <c r="D47" s="14"/>
      <c r="E47" s="81"/>
      <c r="F47" s="9"/>
      <c r="G47" s="9"/>
      <c r="H47" s="9"/>
      <c r="I47" s="9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9"/>
      <c r="AK47" s="14"/>
      <c r="AL47" s="14"/>
      <c r="AM47" s="14"/>
      <c r="AN47" s="14"/>
    </row>
    <row r="48" spans="1:40" x14ac:dyDescent="0.25">
      <c r="A48" s="9"/>
      <c r="B48" s="9"/>
      <c r="C48" s="14"/>
      <c r="D48" s="14"/>
      <c r="E48" s="81"/>
      <c r="F48" s="9"/>
      <c r="G48" s="9"/>
      <c r="H48" s="9"/>
      <c r="I48" s="9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9"/>
      <c r="AK48" s="14"/>
      <c r="AL48" s="14"/>
      <c r="AM48" s="14"/>
      <c r="AN48" s="14"/>
    </row>
    <row r="49" spans="1:40" x14ac:dyDescent="0.25">
      <c r="A49" s="9"/>
      <c r="B49" s="9"/>
      <c r="C49" s="14"/>
      <c r="D49" s="14"/>
      <c r="E49" s="81"/>
      <c r="F49" s="9"/>
      <c r="G49" s="9"/>
      <c r="H49" s="9"/>
      <c r="I49" s="9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9"/>
      <c r="AK49" s="14"/>
      <c r="AL49" s="14"/>
      <c r="AM49" s="14"/>
      <c r="AN49" s="14"/>
    </row>
    <row r="50" spans="1:40" x14ac:dyDescent="0.25">
      <c r="A50" s="9"/>
      <c r="B50" s="9"/>
      <c r="C50" s="14"/>
      <c r="D50" s="14"/>
      <c r="E50" s="81"/>
      <c r="F50" s="9"/>
      <c r="G50" s="9"/>
      <c r="H50" s="9"/>
      <c r="I50" s="9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9"/>
      <c r="AK50" s="14"/>
      <c r="AL50" s="14"/>
      <c r="AM50" s="14"/>
      <c r="AN50" s="14"/>
    </row>
    <row r="51" spans="1:40" x14ac:dyDescent="0.25">
      <c r="A51" s="9"/>
      <c r="B51" s="9"/>
      <c r="C51" s="14"/>
      <c r="D51" s="14"/>
      <c r="E51" s="81"/>
      <c r="F51" s="9"/>
      <c r="G51" s="9"/>
      <c r="H51" s="9"/>
      <c r="I51" s="9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9"/>
      <c r="AK51" s="14"/>
      <c r="AL51" s="14"/>
      <c r="AM51" s="14"/>
      <c r="AN51" s="14"/>
    </row>
    <row r="52" spans="1:40" x14ac:dyDescent="0.25">
      <c r="A52" s="9"/>
      <c r="B52" s="9"/>
      <c r="C52" s="14"/>
      <c r="D52" s="14"/>
      <c r="E52" s="81"/>
      <c r="F52" s="9"/>
      <c r="G52" s="9"/>
      <c r="H52" s="9"/>
      <c r="I52" s="9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9"/>
      <c r="AK52" s="14"/>
      <c r="AL52" s="14"/>
      <c r="AM52" s="14"/>
      <c r="AN52" s="14"/>
    </row>
    <row r="53" spans="1:40" x14ac:dyDescent="0.25">
      <c r="A53" s="9"/>
      <c r="B53" s="9"/>
      <c r="C53" s="14"/>
      <c r="D53" s="14"/>
      <c r="E53" s="81"/>
      <c r="F53" s="9"/>
      <c r="G53" s="9"/>
      <c r="H53" s="9"/>
      <c r="I53" s="9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9"/>
      <c r="AK53" s="14"/>
      <c r="AL53" s="14"/>
      <c r="AM53" s="14"/>
      <c r="AN53" s="14"/>
    </row>
    <row r="54" spans="1:40" x14ac:dyDescent="0.25">
      <c r="A54" s="9"/>
      <c r="B54" s="9"/>
      <c r="C54" s="14"/>
      <c r="D54" s="14"/>
      <c r="E54" s="81"/>
      <c r="F54" s="9"/>
      <c r="G54" s="9"/>
      <c r="H54" s="9"/>
      <c r="I54" s="9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9"/>
      <c r="AK54" s="14"/>
      <c r="AL54" s="14"/>
      <c r="AM54" s="14"/>
      <c r="AN54" s="14"/>
    </row>
    <row r="55" spans="1:40" x14ac:dyDescent="0.25">
      <c r="A55" s="9"/>
      <c r="B55" s="9"/>
      <c r="C55" s="14"/>
      <c r="D55" s="14"/>
      <c r="E55" s="81"/>
      <c r="F55" s="9"/>
      <c r="G55" s="9"/>
      <c r="H55" s="9"/>
      <c r="I55" s="9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9"/>
      <c r="AK55" s="14"/>
      <c r="AL55" s="14"/>
      <c r="AM55" s="14"/>
      <c r="AN55" s="14"/>
    </row>
    <row r="56" spans="1:40" x14ac:dyDescent="0.25">
      <c r="A56" s="9"/>
      <c r="B56" s="9"/>
      <c r="C56" s="14"/>
      <c r="D56" s="14"/>
      <c r="E56" s="81"/>
      <c r="F56" s="9"/>
      <c r="G56" s="9"/>
      <c r="H56" s="9"/>
      <c r="I56" s="9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9"/>
      <c r="AK56" s="14"/>
      <c r="AL56" s="14"/>
      <c r="AM56" s="14"/>
      <c r="AN56" s="14"/>
    </row>
    <row r="57" spans="1:40" x14ac:dyDescent="0.25">
      <c r="A57" s="9"/>
      <c r="B57" s="9"/>
      <c r="C57" s="14"/>
      <c r="D57" s="14"/>
      <c r="E57" s="81"/>
      <c r="F57" s="9"/>
      <c r="G57" s="9"/>
      <c r="H57" s="9"/>
      <c r="I57" s="9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9"/>
      <c r="AK57" s="14"/>
      <c r="AL57" s="14"/>
      <c r="AM57" s="14"/>
      <c r="AN57" s="14"/>
    </row>
    <row r="58" spans="1:40" x14ac:dyDescent="0.25">
      <c r="A58" s="9"/>
      <c r="B58" s="9"/>
      <c r="C58" s="14"/>
      <c r="D58" s="14"/>
      <c r="E58" s="81"/>
      <c r="F58" s="9"/>
      <c r="G58" s="9"/>
      <c r="H58" s="9"/>
      <c r="I58" s="9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9"/>
      <c r="AK58" s="14"/>
      <c r="AL58" s="14"/>
      <c r="AM58" s="14"/>
      <c r="AN58" s="14"/>
    </row>
    <row r="59" spans="1:40" x14ac:dyDescent="0.25">
      <c r="A59" s="9"/>
      <c r="B59" s="9"/>
      <c r="C59" s="14"/>
      <c r="D59" s="14"/>
      <c r="E59" s="81"/>
      <c r="F59" s="9"/>
      <c r="G59" s="9"/>
      <c r="H59" s="9"/>
      <c r="I59" s="9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9"/>
      <c r="AK59" s="14"/>
      <c r="AL59" s="14"/>
      <c r="AM59" s="14"/>
      <c r="AN59" s="14"/>
    </row>
    <row r="60" spans="1:40" x14ac:dyDescent="0.25">
      <c r="A60" s="9"/>
      <c r="B60" s="9"/>
      <c r="C60" s="14"/>
      <c r="D60" s="14"/>
      <c r="E60" s="81"/>
      <c r="F60" s="9"/>
      <c r="G60" s="9"/>
      <c r="H60" s="9"/>
      <c r="I60" s="9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9"/>
      <c r="AK60" s="14"/>
      <c r="AL60" s="14"/>
      <c r="AM60" s="14"/>
      <c r="AN60" s="14"/>
    </row>
    <row r="61" spans="1:40" x14ac:dyDescent="0.25">
      <c r="A61" s="9"/>
      <c r="B61" s="9"/>
      <c r="C61" s="14"/>
      <c r="D61" s="14"/>
      <c r="E61" s="81"/>
      <c r="F61" s="9"/>
      <c r="G61" s="9"/>
      <c r="H61" s="9"/>
      <c r="I61" s="9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9"/>
      <c r="AK61" s="14"/>
      <c r="AL61" s="14"/>
      <c r="AM61" s="14"/>
      <c r="AN61" s="14"/>
    </row>
    <row r="62" spans="1:40" x14ac:dyDescent="0.25">
      <c r="A62" s="9"/>
      <c r="B62" s="9"/>
      <c r="C62" s="14"/>
      <c r="D62" s="14"/>
      <c r="E62" s="81"/>
      <c r="F62" s="9"/>
      <c r="G62" s="9"/>
      <c r="H62" s="9"/>
      <c r="I62" s="9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9"/>
      <c r="AK62" s="14"/>
      <c r="AL62" s="14"/>
      <c r="AM62" s="14"/>
      <c r="AN62" s="14"/>
    </row>
    <row r="63" spans="1:40" x14ac:dyDescent="0.25">
      <c r="A63" s="9"/>
      <c r="B63" s="9"/>
      <c r="C63" s="14"/>
      <c r="D63" s="14"/>
      <c r="E63" s="81"/>
      <c r="F63" s="9"/>
      <c r="G63" s="9"/>
      <c r="H63" s="9"/>
      <c r="I63" s="9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9"/>
      <c r="AK63" s="14"/>
      <c r="AL63" s="14"/>
      <c r="AM63" s="14"/>
      <c r="AN63" s="14"/>
    </row>
    <row r="64" spans="1:40" x14ac:dyDescent="0.25">
      <c r="A64" s="9"/>
      <c r="B64" s="9"/>
      <c r="C64" s="14"/>
      <c r="D64" s="14"/>
      <c r="E64" s="81"/>
      <c r="F64" s="9"/>
      <c r="G64" s="9"/>
      <c r="H64" s="9"/>
      <c r="I64" s="9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9"/>
      <c r="AK64" s="14"/>
      <c r="AL64" s="14"/>
      <c r="AM64" s="14"/>
      <c r="AN64" s="14"/>
    </row>
    <row r="65" spans="1:40" x14ac:dyDescent="0.25">
      <c r="A65" s="9"/>
      <c r="B65" s="9"/>
      <c r="C65" s="14"/>
      <c r="D65" s="14"/>
      <c r="E65" s="81"/>
      <c r="F65" s="9"/>
      <c r="G65" s="9"/>
      <c r="H65" s="9"/>
      <c r="I65" s="9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9"/>
      <c r="AK65" s="14"/>
      <c r="AL65" s="14"/>
      <c r="AM65" s="14"/>
      <c r="AN65" s="14"/>
    </row>
    <row r="66" spans="1:40" x14ac:dyDescent="0.25">
      <c r="A66" s="9"/>
      <c r="B66" s="9"/>
      <c r="C66" s="14"/>
      <c r="D66" s="14"/>
      <c r="E66" s="81"/>
      <c r="F66" s="9"/>
      <c r="G66" s="9"/>
      <c r="H66" s="9"/>
      <c r="I66" s="9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9"/>
      <c r="AK66" s="14"/>
      <c r="AL66" s="14"/>
      <c r="AM66" s="14"/>
      <c r="AN66" s="14"/>
    </row>
    <row r="67" spans="1:40" x14ac:dyDescent="0.25">
      <c r="A67" s="9"/>
      <c r="B67" s="9"/>
      <c r="C67" s="14"/>
      <c r="D67" s="14"/>
      <c r="E67" s="81"/>
      <c r="F67" s="9"/>
      <c r="G67" s="9"/>
      <c r="H67" s="9"/>
      <c r="I67" s="9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9"/>
      <c r="AK67" s="14"/>
      <c r="AL67" s="14"/>
      <c r="AM67" s="14"/>
      <c r="AN67" s="14"/>
    </row>
  </sheetData>
  <conditionalFormatting sqref="T4:T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{52454802-901D-4E5F-8564-29717A904EE4}</x14:id>
        </ext>
      </extLst>
    </cfRule>
  </conditionalFormatting>
  <conditionalFormatting sqref="Y4:Y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{C951A586-9583-4DAD-9344-B9A5CEE9062F}</x14:id>
        </ext>
      </extLst>
    </cfRule>
  </conditionalFormatting>
  <conditionalFormatting sqref="AK4:AK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{B2E90499-55C0-4CC4-B55C-5C7BE92F46E0}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454802-901D-4E5F-8564-29717A904E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T4:T13</xm:sqref>
        </x14:conditionalFormatting>
        <x14:conditionalFormatting xmlns:xm="http://schemas.microsoft.com/office/excel/2006/main">
          <x14:cfRule type="dataBar" id="{C951A586-9583-4DAD-9344-B9A5CEE906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Y4:Y13</xm:sqref>
        </x14:conditionalFormatting>
        <x14:conditionalFormatting xmlns:xm="http://schemas.microsoft.com/office/excel/2006/main">
          <x14:cfRule type="dataBar" id="{B2E90499-55C0-4CC4-B55C-5C7BE92F46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AK4:AK13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1D71-770C-454D-AFFC-67C441A485A9}">
  <dimension ref="A1:AJ24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J5" sqref="J5"/>
    </sheetView>
  </sheetViews>
  <sheetFormatPr defaultColWidth="9.140625" defaultRowHeight="15" outlineLevelCol="1" x14ac:dyDescent="0.25"/>
  <cols>
    <col min="1" max="1" width="48" style="72" bestFit="1" customWidth="1"/>
    <col min="2" max="2" width="11.85546875" style="72" bestFit="1" customWidth="1"/>
    <col min="3" max="3" width="27.42578125" style="72" customWidth="1"/>
    <col min="4" max="5" width="10.140625" style="72" customWidth="1" outlineLevel="1"/>
    <col min="6" max="7" width="9.140625" style="72" customWidth="1" outlineLevel="1"/>
    <col min="8" max="8" width="8.140625" style="72" customWidth="1" outlineLevel="1"/>
    <col min="9" max="9" width="9.85546875" style="72" customWidth="1" outlineLevel="1"/>
    <col min="10" max="15" width="9.140625" style="72" customWidth="1" outlineLevel="1"/>
    <col min="16" max="17" width="10.140625" style="108" customWidth="1"/>
    <col min="18" max="18" width="9.85546875" style="108" bestFit="1" customWidth="1"/>
    <col min="19" max="19" width="9.140625" style="108"/>
    <col min="20" max="20" width="7.140625" style="108" bestFit="1" customWidth="1"/>
    <col min="21" max="21" width="8.140625" style="108" bestFit="1" customWidth="1"/>
    <col min="22" max="23" width="6.42578125" style="108" customWidth="1"/>
    <col min="24" max="24" width="7.140625" style="108" bestFit="1" customWidth="1"/>
    <col min="25" max="25" width="8.140625" style="108" bestFit="1" customWidth="1"/>
    <col min="26" max="27" width="6.42578125" style="108" customWidth="1"/>
    <col min="28" max="28" width="41.5703125" style="108" customWidth="1"/>
    <col min="29" max="29" width="6.42578125" style="108" customWidth="1"/>
    <col min="30" max="30" width="7.140625" style="108" bestFit="1" customWidth="1"/>
    <col min="31" max="32" width="6.42578125" style="108" customWidth="1"/>
    <col min="33" max="33" width="41.5703125" style="108" customWidth="1"/>
    <col min="34" max="35" width="9.140625" style="72" customWidth="1" outlineLevel="1"/>
    <col min="36" max="36" width="41.5703125" style="108" customWidth="1" outlineLevel="1"/>
    <col min="37" max="16384" width="9.140625" style="72"/>
  </cols>
  <sheetData>
    <row r="1" spans="1:36" x14ac:dyDescent="0.25">
      <c r="A1" s="72">
        <v>1</v>
      </c>
      <c r="B1" s="72">
        <v>2</v>
      </c>
      <c r="C1" s="72">
        <v>3</v>
      </c>
      <c r="D1" s="72">
        <v>4</v>
      </c>
      <c r="E1" s="72">
        <v>5</v>
      </c>
      <c r="F1" s="72">
        <v>6</v>
      </c>
      <c r="G1" s="72">
        <v>7</v>
      </c>
      <c r="H1" s="72">
        <v>8</v>
      </c>
      <c r="I1" s="72">
        <v>9</v>
      </c>
      <c r="J1" s="72">
        <v>10</v>
      </c>
      <c r="K1" s="72">
        <v>11</v>
      </c>
      <c r="L1" s="72">
        <v>12</v>
      </c>
      <c r="M1" s="72">
        <v>13</v>
      </c>
      <c r="N1" s="72">
        <v>14</v>
      </c>
      <c r="O1" s="72">
        <v>15</v>
      </c>
      <c r="P1" s="72">
        <v>16</v>
      </c>
      <c r="Q1" s="72">
        <v>17</v>
      </c>
      <c r="R1" s="72">
        <v>18</v>
      </c>
      <c r="S1" s="72">
        <v>19</v>
      </c>
      <c r="T1" s="72">
        <v>20</v>
      </c>
      <c r="U1" s="72">
        <v>21</v>
      </c>
      <c r="V1" s="72">
        <v>22</v>
      </c>
      <c r="W1" s="72">
        <v>23</v>
      </c>
      <c r="X1" s="72">
        <v>24</v>
      </c>
      <c r="Y1" s="72">
        <v>25</v>
      </c>
      <c r="Z1" s="72">
        <v>26</v>
      </c>
      <c r="AA1" s="72">
        <v>27</v>
      </c>
      <c r="AB1" s="72">
        <v>28</v>
      </c>
      <c r="AC1" s="72">
        <v>29</v>
      </c>
      <c r="AD1" s="72">
        <v>30</v>
      </c>
      <c r="AE1" s="72">
        <v>31</v>
      </c>
      <c r="AF1" s="72">
        <v>32</v>
      </c>
      <c r="AG1" s="72">
        <v>33</v>
      </c>
      <c r="AH1" s="72">
        <v>34</v>
      </c>
      <c r="AI1" s="72">
        <v>35</v>
      </c>
      <c r="AJ1" s="72">
        <v>36</v>
      </c>
    </row>
    <row r="2" spans="1:36" ht="15" customHeight="1" x14ac:dyDescent="0.25">
      <c r="A2" s="84"/>
      <c r="B2" s="85"/>
      <c r="C2" s="86"/>
      <c r="D2" s="124" t="s">
        <v>40</v>
      </c>
      <c r="E2" s="125"/>
      <c r="F2" s="125"/>
      <c r="G2" s="126"/>
      <c r="H2" s="124" t="s">
        <v>41</v>
      </c>
      <c r="I2" s="125"/>
      <c r="J2" s="125"/>
      <c r="K2" s="126"/>
      <c r="L2" s="124" t="s">
        <v>42</v>
      </c>
      <c r="M2" s="125"/>
      <c r="N2" s="125"/>
      <c r="O2" s="126"/>
      <c r="P2" s="124" t="s">
        <v>43</v>
      </c>
      <c r="Q2" s="125"/>
      <c r="R2" s="125"/>
      <c r="S2" s="126"/>
      <c r="T2" s="129" t="s">
        <v>44</v>
      </c>
      <c r="U2" s="129"/>
      <c r="V2" s="129"/>
      <c r="W2" s="129"/>
      <c r="X2" s="124" t="s">
        <v>45</v>
      </c>
      <c r="Y2" s="125"/>
      <c r="Z2" s="125"/>
      <c r="AA2" s="125"/>
      <c r="AB2" s="126"/>
      <c r="AC2" s="124" t="s">
        <v>46</v>
      </c>
      <c r="AD2" s="125"/>
      <c r="AE2" s="125"/>
      <c r="AF2" s="125"/>
      <c r="AG2" s="126"/>
      <c r="AH2" s="127" t="s">
        <v>47</v>
      </c>
      <c r="AI2" s="128"/>
      <c r="AJ2" s="120"/>
    </row>
    <row r="3" spans="1:36" ht="30" x14ac:dyDescent="0.25">
      <c r="A3" s="84" t="s">
        <v>65</v>
      </c>
      <c r="B3" s="85" t="s">
        <v>48</v>
      </c>
      <c r="C3" s="85" t="s">
        <v>49</v>
      </c>
      <c r="D3" s="118" t="s">
        <v>63</v>
      </c>
      <c r="E3" s="119" t="s">
        <v>50</v>
      </c>
      <c r="F3" s="119" t="s">
        <v>33</v>
      </c>
      <c r="G3" s="120" t="s">
        <v>20</v>
      </c>
      <c r="H3" s="118" t="s">
        <v>63</v>
      </c>
      <c r="I3" s="119" t="s">
        <v>50</v>
      </c>
      <c r="J3" s="119" t="s">
        <v>33</v>
      </c>
      <c r="K3" s="120" t="s">
        <v>20</v>
      </c>
      <c r="L3" s="118" t="s">
        <v>63</v>
      </c>
      <c r="M3" s="119" t="s">
        <v>50</v>
      </c>
      <c r="N3" s="119" t="s">
        <v>33</v>
      </c>
      <c r="O3" s="120" t="s">
        <v>20</v>
      </c>
      <c r="P3" s="118" t="s">
        <v>63</v>
      </c>
      <c r="Q3" s="119" t="s">
        <v>50</v>
      </c>
      <c r="R3" s="119" t="s">
        <v>33</v>
      </c>
      <c r="S3" s="119" t="s">
        <v>51</v>
      </c>
      <c r="T3" s="118" t="s">
        <v>63</v>
      </c>
      <c r="U3" s="119" t="s">
        <v>50</v>
      </c>
      <c r="V3" s="119" t="s">
        <v>33</v>
      </c>
      <c r="W3" s="87" t="s">
        <v>20</v>
      </c>
      <c r="X3" s="119" t="s">
        <v>63</v>
      </c>
      <c r="Y3" s="119" t="s">
        <v>50</v>
      </c>
      <c r="Z3" s="119" t="s">
        <v>33</v>
      </c>
      <c r="AA3" s="88" t="s">
        <v>20</v>
      </c>
      <c r="AB3" s="120" t="s">
        <v>52</v>
      </c>
      <c r="AC3" s="118" t="s">
        <v>63</v>
      </c>
      <c r="AD3" s="119" t="s">
        <v>50</v>
      </c>
      <c r="AE3" s="119" t="s">
        <v>33</v>
      </c>
      <c r="AF3" s="88" t="s">
        <v>20</v>
      </c>
      <c r="AG3" s="120" t="s">
        <v>52</v>
      </c>
      <c r="AH3" s="121" t="s">
        <v>50</v>
      </c>
      <c r="AI3" s="122" t="s">
        <v>53</v>
      </c>
      <c r="AJ3" s="120" t="s">
        <v>52</v>
      </c>
    </row>
    <row r="4" spans="1:36" ht="30" x14ac:dyDescent="0.25">
      <c r="A4" s="89" t="s">
        <v>66</v>
      </c>
      <c r="B4" s="90">
        <v>30</v>
      </c>
      <c r="C4" s="130" t="s">
        <v>67</v>
      </c>
      <c r="D4" s="91">
        <v>61978.922638722266</v>
      </c>
      <c r="E4" s="92">
        <v>22149.561414920172</v>
      </c>
      <c r="F4" s="92">
        <v>8917.3319593623455</v>
      </c>
      <c r="G4" s="92">
        <v>0</v>
      </c>
      <c r="H4" s="91">
        <v>107545.95153956578</v>
      </c>
      <c r="I4" s="92">
        <v>254627.76400497192</v>
      </c>
      <c r="J4" s="92">
        <v>185430.35525381906</v>
      </c>
      <c r="K4" s="92">
        <v>0</v>
      </c>
      <c r="L4" s="91">
        <v>45567.028900843514</v>
      </c>
      <c r="M4" s="92">
        <v>232478.20259005175</v>
      </c>
      <c r="N4" s="92">
        <v>176513.02329445671</v>
      </c>
      <c r="O4" s="93">
        <v>0</v>
      </c>
      <c r="P4" s="92">
        <v>68284.548820127864</v>
      </c>
      <c r="Q4" s="92">
        <v>233161.4633261686</v>
      </c>
      <c r="R4" s="92">
        <v>197601.2356032361</v>
      </c>
      <c r="S4" s="92">
        <v>0</v>
      </c>
      <c r="T4" s="91">
        <v>27.22969853779853</v>
      </c>
      <c r="U4" s="92">
        <v>2.8498999490239831</v>
      </c>
      <c r="V4" s="92">
        <v>1.3538374796300574</v>
      </c>
      <c r="W4" s="131">
        <v>-16</v>
      </c>
      <c r="X4" s="92">
        <v>47.249027809874775</v>
      </c>
      <c r="Y4" s="92">
        <v>32.761987384953173</v>
      </c>
      <c r="Z4" s="92">
        <v>28.152205833289173</v>
      </c>
      <c r="AA4" s="94">
        <v>14</v>
      </c>
      <c r="AB4" s="132" t="s">
        <v>68</v>
      </c>
      <c r="AC4" s="92">
        <v>20.019329272076249</v>
      </c>
      <c r="AD4" s="92">
        <v>29.912087435929191</v>
      </c>
      <c r="AE4" s="92">
        <v>26.798368353659118</v>
      </c>
      <c r="AF4" s="94">
        <v>30</v>
      </c>
      <c r="AG4" s="133"/>
      <c r="AH4" s="95"/>
      <c r="AI4" s="96"/>
      <c r="AJ4" s="93"/>
    </row>
    <row r="5" spans="1:36" ht="45" x14ac:dyDescent="0.25">
      <c r="A5" s="89" t="s">
        <v>69</v>
      </c>
      <c r="B5" s="90">
        <v>15</v>
      </c>
      <c r="C5" s="130" t="s">
        <v>70</v>
      </c>
      <c r="D5" s="91">
        <v>112207.28059882406</v>
      </c>
      <c r="E5" s="92">
        <v>98629.421554023356</v>
      </c>
      <c r="F5" s="92">
        <v>69405.221205657988</v>
      </c>
      <c r="G5" s="92">
        <v>0</v>
      </c>
      <c r="H5" s="91">
        <v>124953.26692669444</v>
      </c>
      <c r="I5" s="92">
        <v>113972.26007873223</v>
      </c>
      <c r="J5" s="92">
        <v>134665.08453984218</v>
      </c>
      <c r="K5" s="92">
        <v>0</v>
      </c>
      <c r="L5" s="91">
        <v>12745.986327870378</v>
      </c>
      <c r="M5" s="92">
        <v>15342.838524708875</v>
      </c>
      <c r="N5" s="92">
        <v>65259.8633341842</v>
      </c>
      <c r="O5" s="93">
        <v>0</v>
      </c>
      <c r="P5" s="92">
        <v>110149.2562379148</v>
      </c>
      <c r="Q5" s="92">
        <v>69518.693464440425</v>
      </c>
      <c r="R5" s="92">
        <v>242549.06248377281</v>
      </c>
      <c r="S5" s="92">
        <v>0</v>
      </c>
      <c r="T5" s="91">
        <v>30.5605188172485</v>
      </c>
      <c r="U5" s="92">
        <v>42.562402990703525</v>
      </c>
      <c r="V5" s="92">
        <v>8.5844761255634285</v>
      </c>
      <c r="W5" s="131">
        <v>-16</v>
      </c>
      <c r="X5" s="92">
        <v>34.031986559256652</v>
      </c>
      <c r="Y5" s="92">
        <v>49.183430124602516</v>
      </c>
      <c r="Z5" s="92">
        <v>16.656228207295374</v>
      </c>
      <c r="AA5" s="94">
        <v>14</v>
      </c>
      <c r="AB5" s="132" t="s">
        <v>68</v>
      </c>
      <c r="AC5" s="92">
        <v>3.471467742008151</v>
      </c>
      <c r="AD5" s="92">
        <v>6.6210271338989877</v>
      </c>
      <c r="AE5" s="92">
        <v>8.071752081731951</v>
      </c>
      <c r="AF5" s="94">
        <v>30</v>
      </c>
      <c r="AG5" s="132" t="s">
        <v>71</v>
      </c>
      <c r="AH5" s="95"/>
      <c r="AI5" s="96"/>
      <c r="AJ5" s="97"/>
    </row>
    <row r="6" spans="1:36" ht="30" x14ac:dyDescent="0.25">
      <c r="A6" s="89" t="s">
        <v>72</v>
      </c>
      <c r="B6" s="90">
        <v>30</v>
      </c>
      <c r="C6" s="130" t="s">
        <v>73</v>
      </c>
      <c r="D6" s="91">
        <v>2293.2316964982456</v>
      </c>
      <c r="E6" s="92">
        <v>-18106.535516732736</v>
      </c>
      <c r="F6" s="92">
        <v>-103332.90364237886</v>
      </c>
      <c r="G6" s="92">
        <v>-54223.456055619259</v>
      </c>
      <c r="H6" s="91">
        <v>71927.721505575857</v>
      </c>
      <c r="I6" s="92">
        <v>102370.09712479186</v>
      </c>
      <c r="J6" s="92">
        <v>88595.915663864493</v>
      </c>
      <c r="K6" s="92">
        <v>70907.596380425181</v>
      </c>
      <c r="L6" s="91">
        <v>69634.489809077611</v>
      </c>
      <c r="M6" s="92">
        <v>120476.6326415246</v>
      </c>
      <c r="N6" s="92">
        <v>191928.81930624336</v>
      </c>
      <c r="O6" s="93">
        <v>125131.05243604444</v>
      </c>
      <c r="P6" s="92">
        <v>70315.653834218858</v>
      </c>
      <c r="Q6" s="92">
        <v>221055.4111269174</v>
      </c>
      <c r="R6" s="92">
        <v>84022.092346997058</v>
      </c>
      <c r="S6" s="92">
        <v>125131.05243604444</v>
      </c>
      <c r="T6" s="91">
        <v>0.978401638092535</v>
      </c>
      <c r="U6" s="92">
        <v>-2.4572846361589851</v>
      </c>
      <c r="V6" s="92">
        <v>-36.894904931300005</v>
      </c>
      <c r="W6" s="131">
        <v>-13</v>
      </c>
      <c r="X6" s="92">
        <v>30.687784689519233</v>
      </c>
      <c r="Y6" s="92">
        <v>13.892909918321358</v>
      </c>
      <c r="Z6" s="92">
        <v>31.633078820976625</v>
      </c>
      <c r="AA6" s="94">
        <v>17</v>
      </c>
      <c r="AB6" s="132" t="s">
        <v>68</v>
      </c>
      <c r="AC6" s="92">
        <v>29.709383051426698</v>
      </c>
      <c r="AD6" s="92">
        <v>16.350194554480339</v>
      </c>
      <c r="AE6" s="92">
        <v>68.527983752276626</v>
      </c>
      <c r="AF6" s="94">
        <v>30</v>
      </c>
      <c r="AG6" s="123"/>
      <c r="AH6" s="95"/>
      <c r="AI6" s="96"/>
      <c r="AJ6" s="97"/>
    </row>
    <row r="7" spans="1:36" ht="30" x14ac:dyDescent="0.25">
      <c r="A7" s="89" t="s">
        <v>74</v>
      </c>
      <c r="B7" s="90">
        <v>30</v>
      </c>
      <c r="C7" s="130" t="s">
        <v>75</v>
      </c>
      <c r="D7" s="91">
        <v>58458.134928712738</v>
      </c>
      <c r="E7" s="92">
        <v>-52939.077036114337</v>
      </c>
      <c r="F7" s="92">
        <v>-92741.172512915553</v>
      </c>
      <c r="G7" s="92">
        <v>-63688.639469737274</v>
      </c>
      <c r="H7" s="91">
        <v>58458.134928712738</v>
      </c>
      <c r="I7" s="92">
        <v>33786.961058084067</v>
      </c>
      <c r="J7" s="92">
        <v>61639.620148462112</v>
      </c>
      <c r="K7" s="92">
        <v>55727.559536020119</v>
      </c>
      <c r="L7" s="91">
        <v>0</v>
      </c>
      <c r="M7" s="92">
        <v>86726.038094198404</v>
      </c>
      <c r="N7" s="92">
        <v>154380.79266137767</v>
      </c>
      <c r="O7" s="93">
        <v>119416.19900575739</v>
      </c>
      <c r="P7" s="92">
        <v>79555.626624085955</v>
      </c>
      <c r="Q7" s="92">
        <v>138066.80565084799</v>
      </c>
      <c r="R7" s="92">
        <v>140626.16474233821</v>
      </c>
      <c r="S7" s="92">
        <v>119416.19900575739</v>
      </c>
      <c r="T7" s="91">
        <v>22.044249065476222</v>
      </c>
      <c r="U7" s="92">
        <v>-11.502926453587259</v>
      </c>
      <c r="V7" s="92">
        <v>-19.784619601090643</v>
      </c>
      <c r="W7" s="131">
        <v>-16</v>
      </c>
      <c r="X7" s="92">
        <v>22.044249065476222</v>
      </c>
      <c r="Y7" s="92">
        <v>7.3414375523817039</v>
      </c>
      <c r="Z7" s="92">
        <v>13.149676717999332</v>
      </c>
      <c r="AA7" s="94">
        <v>14</v>
      </c>
      <c r="AB7" s="123" t="s">
        <v>76</v>
      </c>
      <c r="AC7" s="92">
        <v>0</v>
      </c>
      <c r="AD7" s="92">
        <v>18.844364005968963</v>
      </c>
      <c r="AE7" s="92">
        <v>32.934296319089974</v>
      </c>
      <c r="AF7" s="94">
        <v>30</v>
      </c>
      <c r="AG7" s="123"/>
      <c r="AH7" s="95"/>
      <c r="AI7" s="96"/>
      <c r="AJ7" s="97"/>
    </row>
    <row r="8" spans="1:36" ht="45" x14ac:dyDescent="0.25">
      <c r="A8" s="89" t="s">
        <v>77</v>
      </c>
      <c r="B8" s="90">
        <v>0</v>
      </c>
      <c r="C8" s="130" t="s">
        <v>78</v>
      </c>
      <c r="D8" s="91">
        <v>44923.930867007482</v>
      </c>
      <c r="E8" s="92">
        <v>26027.715469800161</v>
      </c>
      <c r="F8" s="92">
        <v>24872.690030594295</v>
      </c>
      <c r="G8" s="92">
        <v>82603.356458604176</v>
      </c>
      <c r="H8" s="91">
        <v>44923.930867007482</v>
      </c>
      <c r="I8" s="92">
        <v>26027.715469800161</v>
      </c>
      <c r="J8" s="92">
        <v>24872.690030594295</v>
      </c>
      <c r="K8" s="92">
        <v>82603.356458604176</v>
      </c>
      <c r="L8" s="91">
        <v>0</v>
      </c>
      <c r="M8" s="92">
        <v>0</v>
      </c>
      <c r="N8" s="92">
        <v>0</v>
      </c>
      <c r="O8" s="93">
        <v>0</v>
      </c>
      <c r="P8" s="92">
        <v>155126.30261686159</v>
      </c>
      <c r="Q8" s="92">
        <v>92683.766758950936</v>
      </c>
      <c r="R8" s="92">
        <v>2077.5000876268309</v>
      </c>
      <c r="S8" s="92">
        <v>123905.03468790627</v>
      </c>
      <c r="T8" s="91">
        <v>8.6878749978260181</v>
      </c>
      <c r="U8" s="92">
        <v>8.4246841857945522</v>
      </c>
      <c r="V8" s="92">
        <v>359.17240406483239</v>
      </c>
      <c r="W8" s="131">
        <v>20</v>
      </c>
      <c r="X8" s="92">
        <v>8.6878749978260181</v>
      </c>
      <c r="Y8" s="92">
        <v>8.4246841857945522</v>
      </c>
      <c r="Z8" s="92">
        <v>359.17240406483239</v>
      </c>
      <c r="AA8" s="94">
        <v>20</v>
      </c>
      <c r="AB8" s="123" t="s">
        <v>79</v>
      </c>
      <c r="AC8" s="92">
        <v>0</v>
      </c>
      <c r="AD8" s="92">
        <v>0</v>
      </c>
      <c r="AE8" s="92">
        <v>0</v>
      </c>
      <c r="AF8" s="94">
        <v>0</v>
      </c>
      <c r="AG8" s="123" t="s">
        <v>80</v>
      </c>
      <c r="AH8" s="95"/>
      <c r="AI8" s="96"/>
      <c r="AJ8" s="97"/>
    </row>
    <row r="9" spans="1:36" ht="30" x14ac:dyDescent="0.25">
      <c r="A9" s="89" t="s">
        <v>81</v>
      </c>
      <c r="B9" s="90">
        <v>15</v>
      </c>
      <c r="C9" s="130" t="s">
        <v>82</v>
      </c>
      <c r="D9" s="91">
        <v>0</v>
      </c>
      <c r="E9" s="92">
        <v>-15940.579100401868</v>
      </c>
      <c r="F9" s="92">
        <v>-47934.173981344982</v>
      </c>
      <c r="G9" s="92">
        <v>-28262.707941528108</v>
      </c>
      <c r="H9" s="91">
        <v>0</v>
      </c>
      <c r="I9" s="92">
        <v>45886.587435620859</v>
      </c>
      <c r="J9" s="92">
        <v>74016.447732264278</v>
      </c>
      <c r="K9" s="92">
        <v>24729.869448837093</v>
      </c>
      <c r="L9" s="91">
        <v>0</v>
      </c>
      <c r="M9" s="92">
        <v>61827.166536022727</v>
      </c>
      <c r="N9" s="92">
        <v>121950.62171360926</v>
      </c>
      <c r="O9" s="93">
        <v>52992.577390365201</v>
      </c>
      <c r="P9" s="92">
        <v>24613.481446427159</v>
      </c>
      <c r="Q9" s="92">
        <v>81371.673334303239</v>
      </c>
      <c r="R9" s="92">
        <v>97541.768408579883</v>
      </c>
      <c r="S9" s="92">
        <v>52992.577390365201</v>
      </c>
      <c r="T9" s="91">
        <v>0</v>
      </c>
      <c r="U9" s="92">
        <v>-5.8769514428856855</v>
      </c>
      <c r="V9" s="92">
        <v>-14.742660943123306</v>
      </c>
      <c r="W9" s="131">
        <v>-16</v>
      </c>
      <c r="X9" s="92">
        <v>0</v>
      </c>
      <c r="Y9" s="92">
        <v>16.91740585711052</v>
      </c>
      <c r="Z9" s="92">
        <v>22.76453941932645</v>
      </c>
      <c r="AA9" s="94">
        <v>14</v>
      </c>
      <c r="AB9" s="132" t="s">
        <v>68</v>
      </c>
      <c r="AC9" s="92">
        <v>0</v>
      </c>
      <c r="AD9" s="92">
        <v>22.794357299996207</v>
      </c>
      <c r="AE9" s="92">
        <v>37.507200362449758</v>
      </c>
      <c r="AF9" s="94">
        <v>30</v>
      </c>
      <c r="AG9" s="123" t="s">
        <v>83</v>
      </c>
      <c r="AH9" s="95"/>
      <c r="AI9" s="96"/>
      <c r="AJ9" s="97"/>
    </row>
    <row r="10" spans="1:36" ht="30" x14ac:dyDescent="0.25">
      <c r="A10" s="89" t="s">
        <v>84</v>
      </c>
      <c r="B10" s="90">
        <v>0</v>
      </c>
      <c r="C10" s="130" t="s">
        <v>64</v>
      </c>
      <c r="D10" s="91">
        <v>615.62887327594319</v>
      </c>
      <c r="E10" s="92">
        <v>43992.660760198582</v>
      </c>
      <c r="F10" s="92">
        <v>30735.650109882732</v>
      </c>
      <c r="G10" s="92">
        <v>-29332.622093090304</v>
      </c>
      <c r="H10" s="91">
        <v>615.62887327594319</v>
      </c>
      <c r="I10" s="92">
        <v>43992.660760198582</v>
      </c>
      <c r="J10" s="92">
        <v>30735.650109882732</v>
      </c>
      <c r="K10" s="92">
        <v>25666.044331454017</v>
      </c>
      <c r="L10" s="91">
        <v>0</v>
      </c>
      <c r="M10" s="92">
        <v>0</v>
      </c>
      <c r="N10" s="92">
        <v>0</v>
      </c>
      <c r="O10" s="93">
        <v>54998.666424544317</v>
      </c>
      <c r="P10" s="92">
        <v>26553.387776664291</v>
      </c>
      <c r="Q10" s="92">
        <v>72032.720374929791</v>
      </c>
      <c r="R10" s="92">
        <v>66409.891122038855</v>
      </c>
      <c r="S10" s="92">
        <v>54998.666424544317</v>
      </c>
      <c r="T10" s="91">
        <v>0.69553709506359662</v>
      </c>
      <c r="U10" s="92">
        <v>18.321948913445347</v>
      </c>
      <c r="V10" s="92">
        <v>13.884520629645831</v>
      </c>
      <c r="W10" s="131">
        <v>-16</v>
      </c>
      <c r="X10" s="92">
        <v>0.69553709506359662</v>
      </c>
      <c r="Y10" s="92">
        <v>18.321948913445347</v>
      </c>
      <c r="Z10" s="92">
        <v>13.884520629645831</v>
      </c>
      <c r="AA10" s="94">
        <v>14</v>
      </c>
      <c r="AB10" s="132" t="s">
        <v>68</v>
      </c>
      <c r="AC10" s="92">
        <v>0</v>
      </c>
      <c r="AD10" s="92">
        <v>0</v>
      </c>
      <c r="AE10" s="92">
        <v>0</v>
      </c>
      <c r="AF10" s="94">
        <v>30</v>
      </c>
      <c r="AG10" s="123" t="s">
        <v>83</v>
      </c>
      <c r="AH10" s="95"/>
      <c r="AI10" s="96"/>
      <c r="AJ10" s="97"/>
    </row>
    <row r="11" spans="1:36" ht="45" x14ac:dyDescent="0.25">
      <c r="A11" s="89" t="s">
        <v>85</v>
      </c>
      <c r="B11" s="90">
        <v>7</v>
      </c>
      <c r="C11" s="130" t="s">
        <v>86</v>
      </c>
      <c r="D11" s="91">
        <v>66413.60080356682</v>
      </c>
      <c r="E11" s="92">
        <v>42351.06536322958</v>
      </c>
      <c r="F11" s="92">
        <v>24673.642311736887</v>
      </c>
      <c r="G11" s="92">
        <v>-24059.948444428264</v>
      </c>
      <c r="H11" s="91">
        <v>66517.717218846621</v>
      </c>
      <c r="I11" s="92">
        <v>44280.897317474555</v>
      </c>
      <c r="J11" s="92">
        <v>44227.063854749736</v>
      </c>
      <c r="K11" s="92">
        <v>21052.45488887473</v>
      </c>
      <c r="L11" s="91">
        <v>104.11641527980315</v>
      </c>
      <c r="M11" s="92">
        <v>1929.8319542449744</v>
      </c>
      <c r="N11" s="92">
        <v>19553.42154301285</v>
      </c>
      <c r="O11" s="93">
        <v>45112.403333302987</v>
      </c>
      <c r="P11" s="92">
        <v>24110.903622874201</v>
      </c>
      <c r="Q11" s="92">
        <v>36090.118218859941</v>
      </c>
      <c r="R11" s="92">
        <v>75136.18815817486</v>
      </c>
      <c r="S11" s="92">
        <v>45112.403333302995</v>
      </c>
      <c r="T11" s="91">
        <v>82.635145296536777</v>
      </c>
      <c r="U11" s="92">
        <v>35.204427793559674</v>
      </c>
      <c r="V11" s="92">
        <v>9.8515680326214614</v>
      </c>
      <c r="W11" s="131">
        <v>-16</v>
      </c>
      <c r="X11" s="92">
        <v>82.764692181516693</v>
      </c>
      <c r="Y11" s="92">
        <v>36.808605376915295</v>
      </c>
      <c r="Z11" s="92">
        <v>17.658760021859511</v>
      </c>
      <c r="AA11" s="94">
        <v>14</v>
      </c>
      <c r="AB11" s="132" t="s">
        <v>68</v>
      </c>
      <c r="AC11" s="92">
        <v>0.12954688497990646</v>
      </c>
      <c r="AD11" s="92">
        <v>1.604177583355616</v>
      </c>
      <c r="AE11" s="92">
        <v>7.8071919892380484</v>
      </c>
      <c r="AF11" s="94">
        <v>30</v>
      </c>
      <c r="AG11" s="132" t="s">
        <v>71</v>
      </c>
      <c r="AH11" s="95"/>
      <c r="AI11" s="96"/>
      <c r="AJ11" s="97"/>
    </row>
    <row r="12" spans="1:36" ht="30" x14ac:dyDescent="0.25">
      <c r="A12" s="89" t="s">
        <v>87</v>
      </c>
      <c r="B12" s="90">
        <v>30</v>
      </c>
      <c r="C12" s="130" t="s">
        <v>88</v>
      </c>
      <c r="D12" s="91">
        <v>0</v>
      </c>
      <c r="E12" s="92">
        <v>-7708.1433286984575</v>
      </c>
      <c r="F12" s="92">
        <v>-21726.385450513444</v>
      </c>
      <c r="G12" s="92">
        <v>-16027.337656243179</v>
      </c>
      <c r="H12" s="91">
        <v>0</v>
      </c>
      <c r="I12" s="92">
        <v>12195.159311342461</v>
      </c>
      <c r="J12" s="92">
        <v>16656.098407201156</v>
      </c>
      <c r="K12" s="92">
        <v>14023.920449212781</v>
      </c>
      <c r="L12" s="91">
        <v>0</v>
      </c>
      <c r="M12" s="92">
        <v>19903.302640040918</v>
      </c>
      <c r="N12" s="92">
        <v>38382.4838577146</v>
      </c>
      <c r="O12" s="93">
        <v>30051.25810545596</v>
      </c>
      <c r="P12" s="92">
        <v>20860.156705165929</v>
      </c>
      <c r="Q12" s="92">
        <v>33064.062528326453</v>
      </c>
      <c r="R12" s="92">
        <v>36229.5550828755</v>
      </c>
      <c r="S12" s="92">
        <v>30051.25810545596</v>
      </c>
      <c r="T12" s="91">
        <v>0</v>
      </c>
      <c r="U12" s="92">
        <v>-6.9938259904645239</v>
      </c>
      <c r="V12" s="92">
        <v>-17.990603583853655</v>
      </c>
      <c r="W12" s="131">
        <v>-16</v>
      </c>
      <c r="X12" s="92">
        <v>0</v>
      </c>
      <c r="Y12" s="92">
        <v>11.065028050525878</v>
      </c>
      <c r="Z12" s="92">
        <v>13.792136035703571</v>
      </c>
      <c r="AA12" s="94">
        <v>14</v>
      </c>
      <c r="AB12" s="132" t="s">
        <v>68</v>
      </c>
      <c r="AC12" s="92">
        <v>0</v>
      </c>
      <c r="AD12" s="92">
        <v>18.058854040990404</v>
      </c>
      <c r="AE12" s="92">
        <v>31.782739619557223</v>
      </c>
      <c r="AF12" s="94">
        <v>30</v>
      </c>
      <c r="AG12" s="123"/>
      <c r="AH12" s="95"/>
      <c r="AI12" s="96"/>
      <c r="AJ12" s="97"/>
    </row>
    <row r="13" spans="1:36" ht="30" x14ac:dyDescent="0.25">
      <c r="A13" s="89" t="s">
        <v>89</v>
      </c>
      <c r="B13" s="90">
        <v>30</v>
      </c>
      <c r="C13" s="130" t="s">
        <v>90</v>
      </c>
      <c r="D13" s="91">
        <v>5474.6085549380896</v>
      </c>
      <c r="E13" s="92">
        <v>9777.7168029355962</v>
      </c>
      <c r="F13" s="92">
        <v>-949.87745140199331</v>
      </c>
      <c r="G13" s="92">
        <v>-15295.860795520253</v>
      </c>
      <c r="H13" s="91">
        <v>5474.6085549380896</v>
      </c>
      <c r="I13" s="92">
        <v>16550.100293522133</v>
      </c>
      <c r="J13" s="92">
        <v>21807.327597737574</v>
      </c>
      <c r="K13" s="92">
        <v>13383.878196080223</v>
      </c>
      <c r="L13" s="91">
        <v>0</v>
      </c>
      <c r="M13" s="92">
        <v>6772.3834905865369</v>
      </c>
      <c r="N13" s="92">
        <v>22757.205049139568</v>
      </c>
      <c r="O13" s="93">
        <v>28679.738991600476</v>
      </c>
      <c r="P13" s="92">
        <v>10890.487106419139</v>
      </c>
      <c r="Q13" s="92">
        <v>59023.266731367687</v>
      </c>
      <c r="R13" s="92">
        <v>16125.463137014611</v>
      </c>
      <c r="S13" s="92">
        <v>28679.738991600476</v>
      </c>
      <c r="T13" s="91">
        <v>15.080891703304653</v>
      </c>
      <c r="U13" s="92">
        <v>4.9697605763351964</v>
      </c>
      <c r="V13" s="92">
        <v>-1.7671631071884655</v>
      </c>
      <c r="W13" s="131">
        <v>-16</v>
      </c>
      <c r="X13" s="92">
        <v>15.080891703304653</v>
      </c>
      <c r="Y13" s="92">
        <v>8.4119879549431893</v>
      </c>
      <c r="Z13" s="92">
        <v>40.570607019058073</v>
      </c>
      <c r="AA13" s="94">
        <v>14</v>
      </c>
      <c r="AB13" s="132" t="s">
        <v>68</v>
      </c>
      <c r="AC13" s="92">
        <v>0</v>
      </c>
      <c r="AD13" s="92">
        <v>3.4422273786079924</v>
      </c>
      <c r="AE13" s="92">
        <v>42.337770126246539</v>
      </c>
      <c r="AF13" s="94">
        <v>30</v>
      </c>
      <c r="AG13" s="123"/>
      <c r="AH13" s="95"/>
      <c r="AI13" s="96"/>
      <c r="AJ13" s="97"/>
    </row>
    <row r="14" spans="1:36" ht="30" x14ac:dyDescent="0.25">
      <c r="A14" s="89" t="s">
        <v>91</v>
      </c>
      <c r="B14" s="90">
        <v>30</v>
      </c>
      <c r="C14" s="130" t="s">
        <v>92</v>
      </c>
      <c r="D14" s="91">
        <v>250398.37268952877</v>
      </c>
      <c r="E14" s="92">
        <v>119307.69980674541</v>
      </c>
      <c r="F14" s="92">
        <v>74731.727880064369</v>
      </c>
      <c r="G14" s="92">
        <v>-100.21544523721204</v>
      </c>
      <c r="H14" s="91">
        <v>247979.93984789948</v>
      </c>
      <c r="I14" s="92">
        <v>128919.4699150747</v>
      </c>
      <c r="J14" s="92">
        <v>73951.664482694308</v>
      </c>
      <c r="K14" s="92">
        <v>87.688514582560543</v>
      </c>
      <c r="L14" s="91">
        <v>185.73382503735846</v>
      </c>
      <c r="M14" s="92">
        <v>12215.936774995962</v>
      </c>
      <c r="N14" s="92">
        <v>1824.1032692966062</v>
      </c>
      <c r="O14" s="93">
        <v>187.90395981977261</v>
      </c>
      <c r="P14" s="92">
        <v>180.53950869656759</v>
      </c>
      <c r="Q14" s="92">
        <v>8.5264482015022853</v>
      </c>
      <c r="R14" s="92">
        <v>374.64592256124791</v>
      </c>
      <c r="S14" s="92">
        <v>187.90395981977258</v>
      </c>
      <c r="T14" s="91">
        <v>41608.350631501853</v>
      </c>
      <c r="U14" s="92">
        <v>419779.8320726013</v>
      </c>
      <c r="V14" s="92">
        <v>5984.1885401419577</v>
      </c>
      <c r="W14" s="131">
        <v>-16</v>
      </c>
      <c r="X14" s="92">
        <v>41206.482997250016</v>
      </c>
      <c r="Y14" s="92">
        <v>453598.49799718562</v>
      </c>
      <c r="Z14" s="92">
        <v>5921.7244893894067</v>
      </c>
      <c r="AA14" s="94">
        <v>14</v>
      </c>
      <c r="AB14" s="132" t="s">
        <v>68</v>
      </c>
      <c r="AC14" s="92">
        <v>30.863132348973146</v>
      </c>
      <c r="AD14" s="92">
        <v>42981.33227213045</v>
      </c>
      <c r="AE14" s="92">
        <v>146.06617817908307</v>
      </c>
      <c r="AF14" s="94">
        <v>30</v>
      </c>
      <c r="AG14" s="123"/>
      <c r="AH14" s="95"/>
      <c r="AI14" s="96"/>
      <c r="AJ14" s="97"/>
    </row>
    <row r="15" spans="1:36" ht="45" x14ac:dyDescent="0.25">
      <c r="A15" s="89" t="s">
        <v>93</v>
      </c>
      <c r="B15" s="90">
        <v>0</v>
      </c>
      <c r="C15" s="130" t="s">
        <v>94</v>
      </c>
      <c r="D15" s="91">
        <v>29192.080742152924</v>
      </c>
      <c r="E15" s="92">
        <v>29541.162957230583</v>
      </c>
      <c r="F15" s="92">
        <v>29813.635575271197</v>
      </c>
      <c r="G15" s="92">
        <v>2902.0239680354553</v>
      </c>
      <c r="H15" s="91">
        <v>29192.080742152924</v>
      </c>
      <c r="I15" s="92">
        <v>29541.162957230583</v>
      </c>
      <c r="J15" s="92">
        <v>29813.635575271197</v>
      </c>
      <c r="K15" s="92">
        <v>2902.0239680354553</v>
      </c>
      <c r="L15" s="91">
        <v>0</v>
      </c>
      <c r="M15" s="92">
        <v>0</v>
      </c>
      <c r="N15" s="92">
        <v>0</v>
      </c>
      <c r="O15" s="93">
        <v>0</v>
      </c>
      <c r="P15" s="92">
        <v>457.90314523748128</v>
      </c>
      <c r="Q15" s="92">
        <v>767.08891710534033</v>
      </c>
      <c r="R15" s="92">
        <v>1262.4570531161401</v>
      </c>
      <c r="S15" s="92">
        <v>829.14970515298717</v>
      </c>
      <c r="T15" s="91">
        <v>1912.5494798914146</v>
      </c>
      <c r="U15" s="92">
        <v>1155.3222435557825</v>
      </c>
      <c r="V15" s="92">
        <v>708.46692570686162</v>
      </c>
      <c r="W15" s="131">
        <v>105</v>
      </c>
      <c r="X15" s="92">
        <v>1912.5494798914146</v>
      </c>
      <c r="Y15" s="92">
        <v>1155.3222435557825</v>
      </c>
      <c r="Z15" s="92">
        <v>708.46692570686162</v>
      </c>
      <c r="AA15" s="94">
        <v>105</v>
      </c>
      <c r="AB15" s="123" t="s">
        <v>95</v>
      </c>
      <c r="AC15" s="92">
        <v>0</v>
      </c>
      <c r="AD15" s="92">
        <v>0</v>
      </c>
      <c r="AE15" s="92">
        <v>0</v>
      </c>
      <c r="AF15" s="94">
        <v>0</v>
      </c>
      <c r="AG15" s="123" t="s">
        <v>80</v>
      </c>
      <c r="AH15" s="95"/>
      <c r="AI15" s="96"/>
      <c r="AJ15" s="97"/>
    </row>
    <row r="16" spans="1:36" ht="30" x14ac:dyDescent="0.25">
      <c r="A16" s="89" t="s">
        <v>96</v>
      </c>
      <c r="B16" s="90">
        <v>30</v>
      </c>
      <c r="C16" s="130" t="s">
        <v>97</v>
      </c>
      <c r="D16" s="91">
        <v>49137.1432407881</v>
      </c>
      <c r="E16" s="92">
        <v>43258.269360990671</v>
      </c>
      <c r="F16" s="92">
        <v>27586.23432687953</v>
      </c>
      <c r="G16" s="92">
        <v>-6094.0100893488179</v>
      </c>
      <c r="H16" s="91">
        <v>49415.743552872285</v>
      </c>
      <c r="I16" s="92">
        <v>45462.489721117287</v>
      </c>
      <c r="J16" s="92">
        <v>29570.278509644351</v>
      </c>
      <c r="K16" s="92">
        <v>5332.2588281802164</v>
      </c>
      <c r="L16" s="91">
        <v>278.60031208418502</v>
      </c>
      <c r="M16" s="92">
        <v>2204.2203601266169</v>
      </c>
      <c r="N16" s="92">
        <v>1984.0441827648212</v>
      </c>
      <c r="O16" s="93">
        <v>11426.268917529034</v>
      </c>
      <c r="P16" s="92">
        <v>8239.6381453654903</v>
      </c>
      <c r="Q16" s="92">
        <v>7947.4108454315801</v>
      </c>
      <c r="R16" s="92">
        <v>18091.757761790032</v>
      </c>
      <c r="S16" s="92">
        <v>11426.268917529034</v>
      </c>
      <c r="T16" s="91">
        <v>178.90522268296223</v>
      </c>
      <c r="U16" s="92">
        <v>163.291933193023</v>
      </c>
      <c r="V16" s="92">
        <v>45.743870811395553</v>
      </c>
      <c r="W16" s="131">
        <v>-16</v>
      </c>
      <c r="X16" s="92">
        <v>179.91958875281529</v>
      </c>
      <c r="Y16" s="92">
        <v>171.61245569901754</v>
      </c>
      <c r="Z16" s="92">
        <v>49.033839993309662</v>
      </c>
      <c r="AA16" s="94">
        <v>14</v>
      </c>
      <c r="AB16" s="132" t="s">
        <v>68</v>
      </c>
      <c r="AC16" s="92">
        <v>1.0143660698530359</v>
      </c>
      <c r="AD16" s="92">
        <v>8.3205225059945338</v>
      </c>
      <c r="AE16" s="92">
        <v>3.2899691819141119</v>
      </c>
      <c r="AF16" s="94">
        <v>30</v>
      </c>
      <c r="AG16" s="123"/>
      <c r="AH16" s="95"/>
      <c r="AI16" s="96"/>
      <c r="AJ16" s="97"/>
    </row>
    <row r="17" spans="1:36" ht="30" x14ac:dyDescent="0.25">
      <c r="A17" s="89" t="s">
        <v>98</v>
      </c>
      <c r="B17" s="90">
        <v>30</v>
      </c>
      <c r="C17" s="130" t="s">
        <v>99</v>
      </c>
      <c r="D17" s="91">
        <v>28943.471048225805</v>
      </c>
      <c r="E17" s="92">
        <v>27245.453831181891</v>
      </c>
      <c r="F17" s="92">
        <v>22238.564496962903</v>
      </c>
      <c r="G17" s="92">
        <v>0</v>
      </c>
      <c r="H17" s="91">
        <v>31701.206820519568</v>
      </c>
      <c r="I17" s="92">
        <v>27541.984559385521</v>
      </c>
      <c r="J17" s="92">
        <v>22238.564496962903</v>
      </c>
      <c r="K17" s="92">
        <v>5621.9815374524032</v>
      </c>
      <c r="L17" s="91">
        <v>2757.7357722937618</v>
      </c>
      <c r="M17" s="92">
        <v>296.5307282036303</v>
      </c>
      <c r="N17" s="92">
        <v>0</v>
      </c>
      <c r="O17" s="93">
        <v>5621.9815374524032</v>
      </c>
      <c r="P17" s="92">
        <v>5694.2901936520284</v>
      </c>
      <c r="Q17" s="92">
        <v>5357.4859901982882</v>
      </c>
      <c r="R17" s="92">
        <v>5814.1684285068905</v>
      </c>
      <c r="S17" s="92">
        <v>5621.9815374524032</v>
      </c>
      <c r="T17" s="91">
        <v>152.4868072959745</v>
      </c>
      <c r="U17" s="92">
        <v>152.56476945172653</v>
      </c>
      <c r="V17" s="92">
        <v>114.74675065101555</v>
      </c>
      <c r="W17" s="131">
        <v>0</v>
      </c>
      <c r="X17" s="92">
        <v>167.01576004605425</v>
      </c>
      <c r="Y17" s="92">
        <v>154.22523517434053</v>
      </c>
      <c r="Z17" s="92">
        <v>114.74675065101555</v>
      </c>
      <c r="AA17" s="94">
        <v>30</v>
      </c>
      <c r="AB17" s="123" t="s">
        <v>100</v>
      </c>
      <c r="AC17" s="92">
        <v>14.52895275007976</v>
      </c>
      <c r="AD17" s="92">
        <v>1.6604657226139863</v>
      </c>
      <c r="AE17" s="92">
        <v>0</v>
      </c>
      <c r="AF17" s="94">
        <v>30</v>
      </c>
      <c r="AG17" s="123"/>
      <c r="AH17" s="95"/>
      <c r="AI17" s="96"/>
      <c r="AJ17" s="97"/>
    </row>
    <row r="18" spans="1:36" ht="60" x14ac:dyDescent="0.25">
      <c r="A18" s="89" t="s">
        <v>101</v>
      </c>
      <c r="B18" s="90">
        <v>30</v>
      </c>
      <c r="C18" s="130" t="s">
        <v>102</v>
      </c>
      <c r="D18" s="91">
        <v>94986.402572492603</v>
      </c>
      <c r="E18" s="92">
        <v>86657.303876296544</v>
      </c>
      <c r="F18" s="92">
        <v>11061.929846030429</v>
      </c>
      <c r="G18" s="92">
        <v>9282.0063705824214</v>
      </c>
      <c r="H18" s="91">
        <v>94986.402572492603</v>
      </c>
      <c r="I18" s="92">
        <v>86657.303876296544</v>
      </c>
      <c r="J18" s="92">
        <v>11061.929846030429</v>
      </c>
      <c r="K18" s="92">
        <v>15206.691287975456</v>
      </c>
      <c r="L18" s="91">
        <v>0</v>
      </c>
      <c r="M18" s="92">
        <v>0</v>
      </c>
      <c r="N18" s="92">
        <v>0</v>
      </c>
      <c r="O18" s="93">
        <v>5924.684917393035</v>
      </c>
      <c r="P18" s="92">
        <v>4381.137108158453</v>
      </c>
      <c r="Q18" s="92">
        <v>12694.573336778911</v>
      </c>
      <c r="R18" s="92">
        <v>698.34430724174092</v>
      </c>
      <c r="S18" s="92">
        <v>5924.684917393035</v>
      </c>
      <c r="T18" s="91">
        <v>650.42293971314734</v>
      </c>
      <c r="U18" s="92">
        <v>204.78979854777401</v>
      </c>
      <c r="V18" s="92">
        <v>475.20670239535002</v>
      </c>
      <c r="W18" s="131">
        <v>47</v>
      </c>
      <c r="X18" s="92">
        <v>650.42293971314734</v>
      </c>
      <c r="Y18" s="92">
        <v>204.78979854777401</v>
      </c>
      <c r="Z18" s="92">
        <v>475.20670239535002</v>
      </c>
      <c r="AA18" s="94">
        <v>77</v>
      </c>
      <c r="AB18" s="123" t="s">
        <v>103</v>
      </c>
      <c r="AC18" s="92">
        <v>0</v>
      </c>
      <c r="AD18" s="92">
        <v>0</v>
      </c>
      <c r="AE18" s="92">
        <v>0</v>
      </c>
      <c r="AF18" s="94">
        <v>30</v>
      </c>
      <c r="AG18" s="134"/>
      <c r="AH18" s="95"/>
      <c r="AI18" s="96"/>
      <c r="AJ18" s="97"/>
    </row>
    <row r="19" spans="1:36" ht="60" x14ac:dyDescent="0.25">
      <c r="A19" s="89" t="s">
        <v>104</v>
      </c>
      <c r="B19" s="90">
        <v>30</v>
      </c>
      <c r="C19" s="130" t="s">
        <v>105</v>
      </c>
      <c r="D19" s="135">
        <v>30343.805524618663</v>
      </c>
      <c r="E19" s="136">
        <v>17791.6265434405</v>
      </c>
      <c r="F19" s="136">
        <v>9424.2286578357453</v>
      </c>
      <c r="G19" s="136">
        <v>-10620.755909402613</v>
      </c>
      <c r="H19" s="135">
        <v>31318.644468337021</v>
      </c>
      <c r="I19" s="136">
        <v>31646.579990088521</v>
      </c>
      <c r="J19" s="136">
        <v>36806.951425358006</v>
      </c>
      <c r="K19" s="136">
        <v>10620.755909402613</v>
      </c>
      <c r="L19" s="135">
        <v>974.83894371835595</v>
      </c>
      <c r="M19" s="136">
        <v>13854.95344664802</v>
      </c>
      <c r="N19" s="136">
        <v>27382.72276752226</v>
      </c>
      <c r="O19" s="137">
        <v>21241.511818805226</v>
      </c>
      <c r="P19" s="92">
        <v>13918.675759272861</v>
      </c>
      <c r="Q19" s="92">
        <v>17617.431307087871</v>
      </c>
      <c r="R19" s="92">
        <v>32188.428390054949</v>
      </c>
      <c r="S19" s="92">
        <v>21241.511818805226</v>
      </c>
      <c r="T19" s="135">
        <v>65.402354468390641</v>
      </c>
      <c r="U19" s="136">
        <v>30.296629911562444</v>
      </c>
      <c r="V19" s="136">
        <v>8.7834937546197391</v>
      </c>
      <c r="W19" s="138">
        <v>-15</v>
      </c>
      <c r="X19" s="92">
        <v>67.503500354490257</v>
      </c>
      <c r="Y19" s="92">
        <v>53.889660936023787</v>
      </c>
      <c r="Z19" s="92">
        <v>34.304518672986852</v>
      </c>
      <c r="AA19" s="94">
        <v>15</v>
      </c>
      <c r="AB19" s="132" t="s">
        <v>106</v>
      </c>
      <c r="AC19" s="92">
        <v>2.1011458860996202</v>
      </c>
      <c r="AD19" s="92">
        <v>23.593031024461339</v>
      </c>
      <c r="AE19" s="92">
        <v>25.521024918367115</v>
      </c>
      <c r="AF19" s="94">
        <v>30</v>
      </c>
      <c r="AG19" s="123"/>
      <c r="AH19" s="95"/>
      <c r="AI19" s="96"/>
      <c r="AJ19" s="97"/>
    </row>
    <row r="20" spans="1:36" ht="15.75" thickBot="1" x14ac:dyDescent="0.3">
      <c r="A20" s="98" t="s">
        <v>54</v>
      </c>
      <c r="B20" s="99"/>
      <c r="C20" s="100"/>
      <c r="D20" s="139">
        <v>835366.61477935244</v>
      </c>
      <c r="E20" s="140">
        <v>472035.32275904558</v>
      </c>
      <c r="F20" s="140">
        <v>66776.343361723571</v>
      </c>
      <c r="G20" s="141">
        <v>-152918.16710293325</v>
      </c>
      <c r="H20" s="139">
        <v>965010.97841889085</v>
      </c>
      <c r="I20" s="140">
        <v>1043459.193873732</v>
      </c>
      <c r="J20" s="140">
        <v>886089.27767437871</v>
      </c>
      <c r="K20" s="141">
        <v>347866.079735137</v>
      </c>
      <c r="L20" s="139">
        <v>132248.53030620495</v>
      </c>
      <c r="M20" s="140">
        <v>574028.03778135288</v>
      </c>
      <c r="N20" s="140">
        <v>821917.10097932175</v>
      </c>
      <c r="O20" s="141">
        <v>500784.24683807016</v>
      </c>
      <c r="P20" s="102">
        <v>623331.9886511428</v>
      </c>
      <c r="Q20" s="103">
        <v>1080460.4983599158</v>
      </c>
      <c r="R20" s="103">
        <v>1016748.7230359259</v>
      </c>
      <c r="S20" s="104">
        <v>625518.43123112957</v>
      </c>
      <c r="T20" s="142">
        <v>40.204897068753425</v>
      </c>
      <c r="U20" s="142">
        <v>13.106503851151558</v>
      </c>
      <c r="V20" s="142">
        <v>1.9702904517746049</v>
      </c>
      <c r="W20" s="143">
        <v>-7.3339885509990612</v>
      </c>
      <c r="X20" s="102">
        <v>46.444478832561913</v>
      </c>
      <c r="Y20" s="103">
        <v>28.972624046625953</v>
      </c>
      <c r="Z20" s="103">
        <v>26.144786541612493</v>
      </c>
      <c r="AA20" s="105">
        <v>16.68373283823831</v>
      </c>
      <c r="AB20" s="104"/>
      <c r="AC20" s="102">
        <v>6.3649162587845236</v>
      </c>
      <c r="AD20" s="103">
        <v>15.938427327589441</v>
      </c>
      <c r="AE20" s="103">
        <v>24.251334150442208</v>
      </c>
      <c r="AF20" s="105">
        <v>24.017721389237369</v>
      </c>
      <c r="AG20" s="104"/>
      <c r="AH20" s="106"/>
      <c r="AI20" s="107"/>
      <c r="AJ20" s="101"/>
    </row>
    <row r="21" spans="1:36" ht="15.75" thickTop="1" x14ac:dyDescent="0.25">
      <c r="A21" s="144"/>
      <c r="B21" s="144"/>
      <c r="C21" s="130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145"/>
      <c r="Q21" s="145"/>
      <c r="R21" s="145"/>
      <c r="S21" s="145"/>
      <c r="T21" s="145"/>
      <c r="U21" s="145"/>
      <c r="V21" s="145"/>
      <c r="W21" s="146"/>
      <c r="X21" s="145"/>
      <c r="Y21" s="145"/>
      <c r="Z21" s="145"/>
      <c r="AA21" s="147"/>
      <c r="AB21" s="145"/>
      <c r="AC21" s="145"/>
      <c r="AD21" s="145"/>
      <c r="AE21" s="145"/>
      <c r="AF21" s="147"/>
      <c r="AG21" s="145"/>
      <c r="AH21" s="96"/>
      <c r="AI21" s="96"/>
      <c r="AJ21" s="92"/>
    </row>
    <row r="22" spans="1:36" s="148" customFormat="1" x14ac:dyDescent="0.25">
      <c r="A22" s="148" t="s">
        <v>107</v>
      </c>
      <c r="D22" s="149"/>
      <c r="E22" s="149"/>
      <c r="F22" s="149"/>
      <c r="H22" s="149">
        <f>H20/'[1]Supplier Performance'!AF4</f>
        <v>0.86900080089564546</v>
      </c>
      <c r="I22" s="149">
        <f>I20/'[1]Supplier Performance'!AG4</f>
        <v>0.84873223283434784</v>
      </c>
      <c r="J22" s="149">
        <f>J20/'[1]Supplier Performance'!AH4</f>
        <v>0.7927711272012925</v>
      </c>
      <c r="L22" s="149">
        <f>L20/'[1]Supplier Performance'!AR4</f>
        <v>0.85287702991159231</v>
      </c>
      <c r="M22" s="149">
        <f>M20/'[1]Supplier Performance'!AS4</f>
        <v>0.67021522056264204</v>
      </c>
      <c r="N22" s="149">
        <f>N20/'[1]Supplier Performance'!AT4</f>
        <v>0.74992725603034627</v>
      </c>
      <c r="P22" s="150">
        <f>P20/'[1]Supplier Performance'!CT4</f>
        <v>0.84634984510170108</v>
      </c>
      <c r="Q22" s="150">
        <f>Q20/'[1]Supplier Performance'!CU4</f>
        <v>0.83398097029207297</v>
      </c>
      <c r="R22" s="150">
        <f>R20/'[1]Supplier Performance'!CV4</f>
        <v>0.88388615795150083</v>
      </c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J22" s="151"/>
    </row>
    <row r="23" spans="1:36" x14ac:dyDescent="0.25">
      <c r="F23" s="92"/>
      <c r="R23" s="92"/>
      <c r="X23" s="109"/>
      <c r="Y23" s="109"/>
      <c r="Z23" s="109"/>
      <c r="AA23" s="109"/>
      <c r="AB23" s="109"/>
      <c r="AC23" s="109"/>
      <c r="AD23" s="109"/>
      <c r="AG23" s="109"/>
      <c r="AJ23" s="109"/>
    </row>
    <row r="24" spans="1:36" x14ac:dyDescent="0.25">
      <c r="R24" s="72"/>
      <c r="Z24" s="109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238"/>
  <sheetViews>
    <sheetView showGridLines="0" zoomScaleNormal="100" workbookViewId="0">
      <pane xSplit="2" ySplit="2" topLeftCell="C3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E3" sqref="E3"/>
    </sheetView>
  </sheetViews>
  <sheetFormatPr defaultColWidth="8.85546875" defaultRowHeight="15" x14ac:dyDescent="0.25"/>
  <cols>
    <col min="2" max="2" width="50.5703125" bestFit="1" customWidth="1"/>
    <col min="3" max="5" width="20.42578125" customWidth="1"/>
    <col min="6" max="6" width="12.42578125" bestFit="1" customWidth="1"/>
    <col min="7" max="9" width="12.85546875" bestFit="1" customWidth="1"/>
    <col min="10" max="10" width="12.5703125" bestFit="1" customWidth="1"/>
    <col min="11" max="11" width="12.85546875" bestFit="1" customWidth="1"/>
    <col min="12" max="12" width="12.5703125" bestFit="1" customWidth="1"/>
    <col min="13" max="14" width="12.85546875" bestFit="1" customWidth="1"/>
    <col min="15" max="15" width="13.85546875" bestFit="1" customWidth="1"/>
    <col min="16" max="16" width="13.42578125" bestFit="1" customWidth="1"/>
    <col min="17" max="19" width="13.85546875" bestFit="1" customWidth="1"/>
    <col min="20" max="20" width="13.5703125" bestFit="1" customWidth="1"/>
    <col min="21" max="21" width="13.85546875" bestFit="1" customWidth="1"/>
    <col min="22" max="22" width="13.5703125" bestFit="1" customWidth="1"/>
    <col min="23" max="24" width="13.85546875" bestFit="1" customWidth="1"/>
    <col min="25" max="25" width="14.42578125" bestFit="1" customWidth="1"/>
    <col min="26" max="26" width="13.85546875" bestFit="1" customWidth="1"/>
    <col min="27" max="29" width="14.42578125" bestFit="1" customWidth="1"/>
    <col min="30" max="30" width="14.140625" bestFit="1" customWidth="1"/>
    <col min="31" max="31" width="14.42578125" bestFit="1" customWidth="1"/>
    <col min="32" max="32" width="14.140625" bestFit="1" customWidth="1"/>
    <col min="33" max="35" width="14.42578125" bestFit="1" customWidth="1"/>
    <col min="36" max="36" width="13.85546875" bestFit="1" customWidth="1"/>
    <col min="37" max="37" width="12.5703125" bestFit="1" customWidth="1"/>
    <col min="38" max="40" width="13.140625" bestFit="1" customWidth="1"/>
    <col min="41" max="41" width="12.85546875" bestFit="1" customWidth="1"/>
    <col min="42" max="42" width="13.140625" bestFit="1" customWidth="1"/>
    <col min="43" max="43" width="12.85546875" bestFit="1" customWidth="1"/>
    <col min="44" max="45" width="13.140625" bestFit="1" customWidth="1"/>
    <col min="46" max="46" width="14.140625" bestFit="1" customWidth="1"/>
    <col min="47" max="47" width="13.5703125" bestFit="1" customWidth="1"/>
    <col min="48" max="50" width="14.140625" bestFit="1" customWidth="1"/>
    <col min="51" max="51" width="13.85546875" bestFit="1" customWidth="1"/>
    <col min="52" max="52" width="14.140625" bestFit="1" customWidth="1"/>
    <col min="53" max="53" width="13.85546875" bestFit="1" customWidth="1"/>
    <col min="54" max="55" width="14.140625" bestFit="1" customWidth="1"/>
    <col min="56" max="56" width="14.5703125" bestFit="1" customWidth="1"/>
    <col min="57" max="57" width="14.140625" bestFit="1" customWidth="1"/>
    <col min="58" max="60" width="14.5703125" bestFit="1" customWidth="1"/>
    <col min="61" max="61" width="14.42578125" bestFit="1" customWidth="1"/>
    <col min="62" max="62" width="14.5703125" bestFit="1" customWidth="1"/>
    <col min="63" max="63" width="14.42578125" bestFit="1" customWidth="1"/>
    <col min="64" max="66" width="14.5703125" bestFit="1" customWidth="1"/>
    <col min="67" max="67" width="14.140625" bestFit="1" customWidth="1"/>
    <col min="68" max="68" width="12.5703125" bestFit="1" customWidth="1"/>
    <col min="69" max="71" width="13.140625" bestFit="1" customWidth="1"/>
    <col min="72" max="72" width="12.85546875" bestFit="1" customWidth="1"/>
    <col min="73" max="73" width="13.140625" bestFit="1" customWidth="1"/>
    <col min="74" max="74" width="12.85546875" bestFit="1" customWidth="1"/>
    <col min="75" max="76" width="13.140625" bestFit="1" customWidth="1"/>
    <col min="77" max="77" width="14.140625" bestFit="1" customWidth="1"/>
    <col min="78" max="78" width="13.5703125" bestFit="1" customWidth="1"/>
    <col min="79" max="81" width="14.140625" bestFit="1" customWidth="1"/>
    <col min="82" max="82" width="13.85546875" bestFit="1" customWidth="1"/>
    <col min="83" max="83" width="14.140625" bestFit="1" customWidth="1"/>
    <col min="84" max="84" width="13.85546875" bestFit="1" customWidth="1"/>
    <col min="85" max="86" width="14.140625" bestFit="1" customWidth="1"/>
    <col min="87" max="87" width="14.5703125" bestFit="1" customWidth="1"/>
    <col min="88" max="88" width="14.140625" bestFit="1" customWidth="1"/>
    <col min="89" max="91" width="14.5703125" bestFit="1" customWidth="1"/>
    <col min="92" max="92" width="14.42578125" bestFit="1" customWidth="1"/>
    <col min="93" max="93" width="14.5703125" bestFit="1" customWidth="1"/>
    <col min="94" max="94" width="14.42578125" bestFit="1" customWidth="1"/>
    <col min="95" max="97" width="14.5703125" bestFit="1" customWidth="1"/>
  </cols>
  <sheetData>
    <row r="1" spans="1:134" x14ac:dyDescent="0.25">
      <c r="C1" s="4" t="s">
        <v>28</v>
      </c>
      <c r="F1" s="33" t="s">
        <v>29</v>
      </c>
      <c r="G1" s="2"/>
    </row>
    <row r="2" spans="1:134" ht="30" customHeight="1" x14ac:dyDescent="0.25">
      <c r="A2" s="8" t="s">
        <v>30</v>
      </c>
      <c r="B2" s="4" t="s">
        <v>31</v>
      </c>
      <c r="C2" s="4" t="s">
        <v>32</v>
      </c>
      <c r="D2" s="4" t="s">
        <v>33</v>
      </c>
      <c r="E2" s="4" t="s">
        <v>21</v>
      </c>
      <c r="F2" s="70">
        <v>43647</v>
      </c>
      <c r="G2" s="71">
        <f>F2+1</f>
        <v>43648</v>
      </c>
      <c r="H2" s="71">
        <f t="shared" ref="H2:BS2" si="0">G2+1</f>
        <v>43649</v>
      </c>
      <c r="I2" s="71">
        <f t="shared" si="0"/>
        <v>43650</v>
      </c>
      <c r="J2" s="71">
        <f t="shared" si="0"/>
        <v>43651</v>
      </c>
      <c r="K2" s="71">
        <f t="shared" si="0"/>
        <v>43652</v>
      </c>
      <c r="L2" s="71">
        <f t="shared" si="0"/>
        <v>43653</v>
      </c>
      <c r="M2" s="71">
        <f t="shared" si="0"/>
        <v>43654</v>
      </c>
      <c r="N2" s="71">
        <f t="shared" si="0"/>
        <v>43655</v>
      </c>
      <c r="O2" s="71">
        <f t="shared" si="0"/>
        <v>43656</v>
      </c>
      <c r="P2" s="71">
        <f t="shared" si="0"/>
        <v>43657</v>
      </c>
      <c r="Q2" s="71">
        <f t="shared" si="0"/>
        <v>43658</v>
      </c>
      <c r="R2" s="71">
        <f t="shared" si="0"/>
        <v>43659</v>
      </c>
      <c r="S2" s="71">
        <f t="shared" si="0"/>
        <v>43660</v>
      </c>
      <c r="T2" s="71">
        <f t="shared" si="0"/>
        <v>43661</v>
      </c>
      <c r="U2" s="71">
        <f t="shared" si="0"/>
        <v>43662</v>
      </c>
      <c r="V2" s="71">
        <f t="shared" si="0"/>
        <v>43663</v>
      </c>
      <c r="W2" s="71">
        <f t="shared" si="0"/>
        <v>43664</v>
      </c>
      <c r="X2" s="71">
        <f t="shared" si="0"/>
        <v>43665</v>
      </c>
      <c r="Y2" s="71">
        <f t="shared" si="0"/>
        <v>43666</v>
      </c>
      <c r="Z2" s="71">
        <f t="shared" si="0"/>
        <v>43667</v>
      </c>
      <c r="AA2" s="71">
        <f t="shared" si="0"/>
        <v>43668</v>
      </c>
      <c r="AB2" s="71">
        <f t="shared" si="0"/>
        <v>43669</v>
      </c>
      <c r="AC2" s="71">
        <f t="shared" si="0"/>
        <v>43670</v>
      </c>
      <c r="AD2" s="71">
        <f t="shared" si="0"/>
        <v>43671</v>
      </c>
      <c r="AE2" s="71">
        <f t="shared" si="0"/>
        <v>43672</v>
      </c>
      <c r="AF2" s="71">
        <f t="shared" si="0"/>
        <v>43673</v>
      </c>
      <c r="AG2" s="71">
        <f t="shared" si="0"/>
        <v>43674</v>
      </c>
      <c r="AH2" s="71">
        <f t="shared" si="0"/>
        <v>43675</v>
      </c>
      <c r="AI2" s="71">
        <f t="shared" si="0"/>
        <v>43676</v>
      </c>
      <c r="AJ2" s="71">
        <f t="shared" si="0"/>
        <v>43677</v>
      </c>
      <c r="AK2" s="71">
        <f t="shared" si="0"/>
        <v>43678</v>
      </c>
      <c r="AL2" s="71">
        <f t="shared" si="0"/>
        <v>43679</v>
      </c>
      <c r="AM2" s="71">
        <f t="shared" si="0"/>
        <v>43680</v>
      </c>
      <c r="AN2" s="71">
        <f t="shared" si="0"/>
        <v>43681</v>
      </c>
      <c r="AO2" s="71">
        <f t="shared" si="0"/>
        <v>43682</v>
      </c>
      <c r="AP2" s="71">
        <f t="shared" si="0"/>
        <v>43683</v>
      </c>
      <c r="AQ2" s="71">
        <f t="shared" si="0"/>
        <v>43684</v>
      </c>
      <c r="AR2" s="71">
        <f t="shared" si="0"/>
        <v>43685</v>
      </c>
      <c r="AS2" s="71">
        <f t="shared" si="0"/>
        <v>43686</v>
      </c>
      <c r="AT2" s="71">
        <f t="shared" si="0"/>
        <v>43687</v>
      </c>
      <c r="AU2" s="71">
        <f t="shared" si="0"/>
        <v>43688</v>
      </c>
      <c r="AV2" s="71">
        <f t="shared" si="0"/>
        <v>43689</v>
      </c>
      <c r="AW2" s="71">
        <f t="shared" si="0"/>
        <v>43690</v>
      </c>
      <c r="AX2" s="71">
        <f t="shared" si="0"/>
        <v>43691</v>
      </c>
      <c r="AY2" s="71">
        <f t="shared" si="0"/>
        <v>43692</v>
      </c>
      <c r="AZ2" s="71">
        <f t="shared" si="0"/>
        <v>43693</v>
      </c>
      <c r="BA2" s="71">
        <f t="shared" si="0"/>
        <v>43694</v>
      </c>
      <c r="BB2" s="71">
        <f t="shared" si="0"/>
        <v>43695</v>
      </c>
      <c r="BC2" s="71">
        <f t="shared" si="0"/>
        <v>43696</v>
      </c>
      <c r="BD2" s="71">
        <f t="shared" si="0"/>
        <v>43697</v>
      </c>
      <c r="BE2" s="71">
        <f t="shared" si="0"/>
        <v>43698</v>
      </c>
      <c r="BF2" s="71">
        <f t="shared" si="0"/>
        <v>43699</v>
      </c>
      <c r="BG2" s="71">
        <f t="shared" si="0"/>
        <v>43700</v>
      </c>
      <c r="BH2" s="71">
        <f t="shared" si="0"/>
        <v>43701</v>
      </c>
      <c r="BI2" s="71">
        <f t="shared" si="0"/>
        <v>43702</v>
      </c>
      <c r="BJ2" s="71">
        <f t="shared" si="0"/>
        <v>43703</v>
      </c>
      <c r="BK2" s="71">
        <f t="shared" si="0"/>
        <v>43704</v>
      </c>
      <c r="BL2" s="71">
        <f t="shared" si="0"/>
        <v>43705</v>
      </c>
      <c r="BM2" s="71">
        <f t="shared" si="0"/>
        <v>43706</v>
      </c>
      <c r="BN2" s="71">
        <f t="shared" si="0"/>
        <v>43707</v>
      </c>
      <c r="BO2" s="71">
        <f t="shared" si="0"/>
        <v>43708</v>
      </c>
      <c r="BP2" s="71">
        <f t="shared" si="0"/>
        <v>43709</v>
      </c>
      <c r="BQ2" s="71">
        <f t="shared" si="0"/>
        <v>43710</v>
      </c>
      <c r="BR2" s="71">
        <f t="shared" si="0"/>
        <v>43711</v>
      </c>
      <c r="BS2" s="71">
        <f t="shared" si="0"/>
        <v>43712</v>
      </c>
      <c r="BT2" s="71">
        <f t="shared" ref="BT2:CS2" si="1">BS2+1</f>
        <v>43713</v>
      </c>
      <c r="BU2" s="71">
        <f t="shared" si="1"/>
        <v>43714</v>
      </c>
      <c r="BV2" s="71">
        <f t="shared" si="1"/>
        <v>43715</v>
      </c>
      <c r="BW2" s="71">
        <f t="shared" si="1"/>
        <v>43716</v>
      </c>
      <c r="BX2" s="71">
        <f t="shared" si="1"/>
        <v>43717</v>
      </c>
      <c r="BY2" s="71">
        <f t="shared" si="1"/>
        <v>43718</v>
      </c>
      <c r="BZ2" s="71">
        <f t="shared" si="1"/>
        <v>43719</v>
      </c>
      <c r="CA2" s="71">
        <f t="shared" si="1"/>
        <v>43720</v>
      </c>
      <c r="CB2" s="71">
        <f t="shared" si="1"/>
        <v>43721</v>
      </c>
      <c r="CC2" s="71">
        <f t="shared" si="1"/>
        <v>43722</v>
      </c>
      <c r="CD2" s="71">
        <f t="shared" si="1"/>
        <v>43723</v>
      </c>
      <c r="CE2" s="71">
        <f t="shared" si="1"/>
        <v>43724</v>
      </c>
      <c r="CF2" s="71">
        <f t="shared" si="1"/>
        <v>43725</v>
      </c>
      <c r="CG2" s="71">
        <f t="shared" si="1"/>
        <v>43726</v>
      </c>
      <c r="CH2" s="71">
        <f t="shared" si="1"/>
        <v>43727</v>
      </c>
      <c r="CI2" s="71">
        <f t="shared" si="1"/>
        <v>43728</v>
      </c>
      <c r="CJ2" s="71">
        <f t="shared" si="1"/>
        <v>43729</v>
      </c>
      <c r="CK2" s="71">
        <f t="shared" si="1"/>
        <v>43730</v>
      </c>
      <c r="CL2" s="71">
        <f t="shared" si="1"/>
        <v>43731</v>
      </c>
      <c r="CM2" s="71">
        <f t="shared" si="1"/>
        <v>43732</v>
      </c>
      <c r="CN2" s="71">
        <f t="shared" si="1"/>
        <v>43733</v>
      </c>
      <c r="CO2" s="71">
        <f t="shared" si="1"/>
        <v>43734</v>
      </c>
      <c r="CP2" s="71">
        <f t="shared" si="1"/>
        <v>43735</v>
      </c>
      <c r="CQ2" s="71">
        <f t="shared" si="1"/>
        <v>43736</v>
      </c>
      <c r="CR2" s="71">
        <f t="shared" si="1"/>
        <v>43737</v>
      </c>
      <c r="CS2" s="71">
        <f t="shared" si="1"/>
        <v>43738</v>
      </c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</row>
    <row r="3" spans="1:134" s="15" customFormat="1" x14ac:dyDescent="0.25">
      <c r="A3"/>
      <c r="B3"/>
      <c r="C3" s="15">
        <f t="shared" ref="C3:C29" si="2">SUMIFS(F3:CS3,$F$2:$CS$2, "&gt;=" &amp; $F$2, $F$2:$CS$2, "&lt;="&amp; EOMONTH($F$2,0))</f>
        <v>0</v>
      </c>
      <c r="D3" s="15">
        <f t="shared" ref="D3:D29" si="3">SUMIFS(F3:CS3,$F$2:$CS$2, "&gt;=" &amp; $AK$2, $F$2:$CS$2, "&lt;="&amp; EOMONTH($AK$2,0))</f>
        <v>0</v>
      </c>
      <c r="E3" s="15">
        <f>SUMIFS(F3:CS3,$F$2:$CS$2,"&gt;="&amp;Tracking!$B$1-30)</f>
        <v>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134" s="15" customFormat="1" x14ac:dyDescent="0.25">
      <c r="A4"/>
      <c r="B4"/>
      <c r="C4" s="15">
        <f t="shared" si="2"/>
        <v>0</v>
      </c>
      <c r="D4" s="15">
        <f t="shared" si="3"/>
        <v>0</v>
      </c>
      <c r="E4" s="15">
        <f>SUMIFS(F4:CS4,$F$2:$CS$2,"&gt;="&amp;Tracking!$B$1-30)</f>
        <v>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134" s="15" customFormat="1" x14ac:dyDescent="0.25">
      <c r="A5"/>
      <c r="B5"/>
      <c r="C5" s="15">
        <f t="shared" si="2"/>
        <v>0</v>
      </c>
      <c r="D5" s="15">
        <f t="shared" si="3"/>
        <v>0</v>
      </c>
      <c r="E5" s="15">
        <f>SUMIFS(F5:CS5,$F$2:$CS$2,"&gt;="&amp;Tracking!$B$1-30)</f>
        <v>0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134" s="15" customFormat="1" x14ac:dyDescent="0.25">
      <c r="A6"/>
      <c r="B6"/>
      <c r="C6" s="15">
        <f t="shared" si="2"/>
        <v>0</v>
      </c>
      <c r="D6" s="15">
        <f t="shared" si="3"/>
        <v>0</v>
      </c>
      <c r="E6" s="15">
        <f>SUMIFS(F6:CS6,$F$2:$CS$2,"&gt;="&amp;Tracking!$B$1-30)</f>
        <v>0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134" s="15" customFormat="1" x14ac:dyDescent="0.25">
      <c r="A7"/>
      <c r="B7"/>
      <c r="C7" s="15">
        <f t="shared" si="2"/>
        <v>0</v>
      </c>
      <c r="D7" s="15">
        <f t="shared" si="3"/>
        <v>0</v>
      </c>
      <c r="E7" s="15">
        <f>SUMIFS(F7:CS7,$F$2:$CS$2,"&gt;="&amp;Tracking!$B$1-30)</f>
        <v>0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134" s="15" customFormat="1" x14ac:dyDescent="0.25">
      <c r="A8"/>
      <c r="B8"/>
      <c r="C8" s="15">
        <f t="shared" si="2"/>
        <v>0</v>
      </c>
      <c r="D8" s="15">
        <f t="shared" si="3"/>
        <v>0</v>
      </c>
      <c r="E8" s="15">
        <f>SUMIFS(F8:CS8,$F$2:$CS$2,"&gt;="&amp;Tracking!$B$1-30)</f>
        <v>0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134" s="15" customFormat="1" x14ac:dyDescent="0.25">
      <c r="A9"/>
      <c r="B9"/>
      <c r="C9" s="15">
        <f t="shared" si="2"/>
        <v>0</v>
      </c>
      <c r="D9" s="15">
        <f t="shared" si="3"/>
        <v>0</v>
      </c>
      <c r="E9" s="15">
        <f>SUMIFS(F9:CS9,$F$2:$CS$2,"&gt;="&amp;Tracking!$B$1-30)</f>
        <v>0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134" s="15" customFormat="1" x14ac:dyDescent="0.25">
      <c r="A10"/>
      <c r="B10"/>
      <c r="C10" s="15">
        <f t="shared" si="2"/>
        <v>0</v>
      </c>
      <c r="D10" s="15">
        <f t="shared" si="3"/>
        <v>0</v>
      </c>
      <c r="E10" s="15">
        <f>SUMIFS(F10:CS10,$F$2:$CS$2,"&gt;="&amp;Tracking!$B$1-30)</f>
        <v>0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134" s="15" customFormat="1" x14ac:dyDescent="0.25">
      <c r="A11"/>
      <c r="B11"/>
      <c r="C11" s="15">
        <f t="shared" si="2"/>
        <v>0</v>
      </c>
      <c r="D11" s="15">
        <f t="shared" si="3"/>
        <v>0</v>
      </c>
      <c r="E11" s="15">
        <f>SUMIFS(F11:CS11,$F$2:$CS$2,"&gt;="&amp;Tracking!$B$1-30)</f>
        <v>0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134" s="15" customFormat="1" x14ac:dyDescent="0.25">
      <c r="A12"/>
      <c r="B12"/>
      <c r="C12" s="15">
        <f t="shared" si="2"/>
        <v>0</v>
      </c>
      <c r="D12" s="15">
        <f t="shared" si="3"/>
        <v>0</v>
      </c>
      <c r="E12" s="15">
        <f>SUMIFS(F12:CS12,$F$2:$CS$2,"&gt;="&amp;Tracking!$B$1-30)</f>
        <v>0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134" s="15" customFormat="1" x14ac:dyDescent="0.25">
      <c r="A13"/>
      <c r="B13"/>
      <c r="C13" s="15">
        <f t="shared" si="2"/>
        <v>0</v>
      </c>
      <c r="D13" s="15">
        <f t="shared" si="3"/>
        <v>0</v>
      </c>
      <c r="E13" s="15">
        <f>SUMIFS(F13:CS13,$F$2:$CS$2,"&gt;="&amp;Tracking!$B$1-30)</f>
        <v>0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134" s="15" customFormat="1" x14ac:dyDescent="0.25">
      <c r="A14"/>
      <c r="B14"/>
      <c r="C14" s="15">
        <f t="shared" si="2"/>
        <v>0</v>
      </c>
      <c r="D14" s="15">
        <f t="shared" si="3"/>
        <v>0</v>
      </c>
      <c r="E14" s="15">
        <f>SUMIFS(F14:CS14,$F$2:$CS$2,"&gt;="&amp;Tracking!$B$1-30)</f>
        <v>0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134" s="15" customFormat="1" x14ac:dyDescent="0.25">
      <c r="A15"/>
      <c r="B15"/>
      <c r="C15" s="15">
        <f t="shared" si="2"/>
        <v>0</v>
      </c>
      <c r="D15" s="15">
        <f t="shared" si="3"/>
        <v>0</v>
      </c>
      <c r="E15" s="15">
        <f>SUMIFS(F15:CS15,$F$2:$CS$2,"&gt;="&amp;Tracking!$B$1-30)</f>
        <v>0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134" s="15" customFormat="1" x14ac:dyDescent="0.25">
      <c r="A16"/>
      <c r="B16"/>
      <c r="C16" s="15">
        <f t="shared" si="2"/>
        <v>0</v>
      </c>
      <c r="D16" s="15">
        <f t="shared" si="3"/>
        <v>0</v>
      </c>
      <c r="E16" s="15">
        <f>SUMIFS(F16:CS16,$F$2:$CS$2,"&gt;="&amp;Tracking!$B$1-30)</f>
        <v>0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5" customFormat="1" x14ac:dyDescent="0.25">
      <c r="A17"/>
      <c r="B17"/>
      <c r="C17" s="15">
        <f t="shared" si="2"/>
        <v>0</v>
      </c>
      <c r="D17" s="15">
        <f t="shared" si="3"/>
        <v>0</v>
      </c>
      <c r="E17" s="15">
        <f>SUMIFS(F17:CS17,$F$2:$CS$2,"&gt;="&amp;Tracking!$B$1-30)</f>
        <v>0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5" customFormat="1" x14ac:dyDescent="0.25">
      <c r="A18"/>
      <c r="B18"/>
      <c r="C18" s="15">
        <f t="shared" si="2"/>
        <v>0</v>
      </c>
      <c r="D18" s="15">
        <f t="shared" si="3"/>
        <v>0</v>
      </c>
      <c r="E18" s="15">
        <f>SUMIFS(F18:CS18,$F$2:$CS$2,"&gt;="&amp;Tracking!$B$1-30)</f>
        <v>0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5" customFormat="1" x14ac:dyDescent="0.25">
      <c r="A19"/>
      <c r="B19"/>
      <c r="C19" s="15">
        <f t="shared" si="2"/>
        <v>0</v>
      </c>
      <c r="D19" s="15">
        <f t="shared" si="3"/>
        <v>0</v>
      </c>
      <c r="E19" s="15">
        <f>SUMIFS(F19:CS19,$F$2:$CS$2,"&gt;="&amp;Tracking!$B$1-30)</f>
        <v>0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5" customFormat="1" x14ac:dyDescent="0.25">
      <c r="A20"/>
      <c r="B20"/>
      <c r="C20" s="15">
        <f t="shared" si="2"/>
        <v>0</v>
      </c>
      <c r="D20" s="15">
        <f t="shared" si="3"/>
        <v>0</v>
      </c>
      <c r="E20" s="15">
        <f>SUMIFS(F20:CS20,$F$2:$CS$2,"&gt;="&amp;Tracking!$B$1-30)</f>
        <v>0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5" customFormat="1" x14ac:dyDescent="0.25">
      <c r="A21"/>
      <c r="B21"/>
      <c r="C21" s="15">
        <f t="shared" si="2"/>
        <v>0</v>
      </c>
      <c r="D21" s="15">
        <f t="shared" si="3"/>
        <v>0</v>
      </c>
      <c r="E21" s="15">
        <f>SUMIFS(F21:CS21,$F$2:$CS$2,"&gt;="&amp;Tracking!$B$1-30)</f>
        <v>0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5" customFormat="1" x14ac:dyDescent="0.25">
      <c r="A22"/>
      <c r="B22"/>
      <c r="C22" s="15">
        <f t="shared" si="2"/>
        <v>0</v>
      </c>
      <c r="D22" s="15">
        <f t="shared" si="3"/>
        <v>0</v>
      </c>
      <c r="E22" s="15">
        <f>SUMIFS(F22:CS22,$F$2:$CS$2,"&gt;="&amp;Tracking!$B$1-30)</f>
        <v>0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5" customFormat="1" x14ac:dyDescent="0.25">
      <c r="A23"/>
      <c r="B23"/>
      <c r="C23" s="15">
        <f t="shared" si="2"/>
        <v>0</v>
      </c>
      <c r="D23" s="15">
        <f t="shared" si="3"/>
        <v>0</v>
      </c>
      <c r="E23" s="15">
        <f>SUMIFS(F23:CS23,$F$2:$CS$2,"&gt;="&amp;Tracking!$B$1-30)</f>
        <v>0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5" customFormat="1" x14ac:dyDescent="0.25">
      <c r="A24"/>
      <c r="B24"/>
      <c r="C24" s="15">
        <f t="shared" si="2"/>
        <v>0</v>
      </c>
      <c r="D24" s="15">
        <f t="shared" si="3"/>
        <v>0</v>
      </c>
      <c r="E24" s="15">
        <f>SUMIFS(F24:CS24,$F$2:$CS$2,"&gt;="&amp;Tracking!$B$1-30)</f>
        <v>0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5" customFormat="1" x14ac:dyDescent="0.25">
      <c r="A25"/>
      <c r="B25"/>
      <c r="C25" s="15">
        <f t="shared" si="2"/>
        <v>0</v>
      </c>
      <c r="D25" s="15">
        <f t="shared" si="3"/>
        <v>0</v>
      </c>
      <c r="E25" s="15">
        <f>SUMIFS(F25:CS25,$F$2:$CS$2,"&gt;="&amp;Tracking!$B$1-30)</f>
        <v>0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5" customFormat="1" x14ac:dyDescent="0.25">
      <c r="A26"/>
      <c r="B26"/>
      <c r="C26" s="15">
        <f t="shared" si="2"/>
        <v>0</v>
      </c>
      <c r="D26" s="15">
        <f t="shared" si="3"/>
        <v>0</v>
      </c>
      <c r="E26" s="15">
        <f>SUMIFS(F26:CS26,$F$2:$CS$2,"&gt;="&amp;Tracking!$B$1-30)</f>
        <v>0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5" customFormat="1" x14ac:dyDescent="0.25">
      <c r="A27"/>
      <c r="B27"/>
      <c r="C27" s="15">
        <f t="shared" si="2"/>
        <v>0</v>
      </c>
      <c r="D27" s="15">
        <f t="shared" si="3"/>
        <v>0</v>
      </c>
      <c r="E27" s="15">
        <f>SUMIFS(F27:CS27,$F$2:$CS$2,"&gt;="&amp;Tracking!$B$1-30)</f>
        <v>0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5" customFormat="1" x14ac:dyDescent="0.25">
      <c r="A28"/>
      <c r="B28"/>
      <c r="C28" s="15">
        <f t="shared" si="2"/>
        <v>0</v>
      </c>
      <c r="D28" s="15">
        <f t="shared" si="3"/>
        <v>0</v>
      </c>
      <c r="E28" s="15">
        <f>SUMIFS(F28:CS28,$F$2:$CS$2,"&gt;="&amp;Tracking!$B$1-30)</f>
        <v>0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5" customFormat="1" x14ac:dyDescent="0.25">
      <c r="A29"/>
      <c r="B29"/>
      <c r="C29" s="15">
        <f t="shared" si="2"/>
        <v>0</v>
      </c>
      <c r="D29" s="15">
        <f t="shared" si="3"/>
        <v>0</v>
      </c>
      <c r="E29" s="15">
        <f>SUMIFS(F29:CS29,$F$2:$CS$2,"&gt;="&amp;Tracking!$B$1-30)</f>
        <v>0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5" customFormat="1" x14ac:dyDescent="0.25">
      <c r="A30"/>
      <c r="B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5" customFormat="1" x14ac:dyDescent="0.25">
      <c r="A31"/>
      <c r="B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5" customFormat="1" x14ac:dyDescent="0.25">
      <c r="A32"/>
      <c r="B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5" customFormat="1" x14ac:dyDescent="0.25">
      <c r="A33"/>
      <c r="B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5" customFormat="1" x14ac:dyDescent="0.25">
      <c r="A34"/>
      <c r="B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5" customFormat="1" x14ac:dyDescent="0.25">
      <c r="A35"/>
      <c r="B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5" customFormat="1" x14ac:dyDescent="0.25">
      <c r="A36"/>
      <c r="B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5" customFormat="1" x14ac:dyDescent="0.25">
      <c r="A37"/>
      <c r="B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5" customFormat="1" x14ac:dyDescent="0.25">
      <c r="A38"/>
      <c r="B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5" customFormat="1" x14ac:dyDescent="0.25">
      <c r="A39"/>
      <c r="B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5" customFormat="1" x14ac:dyDescent="0.25">
      <c r="A40"/>
      <c r="B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5" customFormat="1" x14ac:dyDescent="0.25">
      <c r="A41"/>
      <c r="B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5" customFormat="1" x14ac:dyDescent="0.25">
      <c r="A42"/>
      <c r="B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5" customFormat="1" x14ac:dyDescent="0.25">
      <c r="A43"/>
      <c r="B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5" customFormat="1" x14ac:dyDescent="0.25">
      <c r="A44"/>
      <c r="B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5" customFormat="1" x14ac:dyDescent="0.25">
      <c r="A45"/>
      <c r="B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5" customFormat="1" x14ac:dyDescent="0.25">
      <c r="A46"/>
      <c r="B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5" customFormat="1" x14ac:dyDescent="0.25">
      <c r="A47"/>
      <c r="B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5" customFormat="1" x14ac:dyDescent="0.25">
      <c r="A48"/>
      <c r="B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5" customFormat="1" x14ac:dyDescent="0.25">
      <c r="A49"/>
      <c r="B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5" customFormat="1" x14ac:dyDescent="0.25">
      <c r="F50" s="34"/>
    </row>
    <row r="51" spans="1:91" s="15" customFormat="1" x14ac:dyDescent="0.25">
      <c r="F51" s="34"/>
    </row>
    <row r="52" spans="1:91" s="15" customFormat="1" x14ac:dyDescent="0.25">
      <c r="F52" s="34"/>
    </row>
    <row r="53" spans="1:91" s="15" customFormat="1" x14ac:dyDescent="0.25">
      <c r="F53" s="34"/>
    </row>
    <row r="54" spans="1:91" s="15" customFormat="1" x14ac:dyDescent="0.25">
      <c r="F54" s="34"/>
    </row>
    <row r="55" spans="1:91" s="15" customFormat="1" x14ac:dyDescent="0.25">
      <c r="F55" s="34"/>
    </row>
    <row r="56" spans="1:91" s="15" customFormat="1" x14ac:dyDescent="0.25">
      <c r="F56" s="34"/>
    </row>
    <row r="57" spans="1:91" s="15" customFormat="1" x14ac:dyDescent="0.25">
      <c r="F57" s="34"/>
    </row>
    <row r="58" spans="1:91" s="15" customFormat="1" x14ac:dyDescent="0.25">
      <c r="F58" s="34"/>
    </row>
    <row r="59" spans="1:91" s="15" customFormat="1" x14ac:dyDescent="0.25">
      <c r="F59" s="34"/>
    </row>
    <row r="60" spans="1:91" s="15" customFormat="1" x14ac:dyDescent="0.25">
      <c r="F60" s="34"/>
    </row>
    <row r="61" spans="1:91" s="15" customFormat="1" x14ac:dyDescent="0.25">
      <c r="F61" s="34"/>
    </row>
    <row r="62" spans="1:91" s="15" customFormat="1" x14ac:dyDescent="0.25">
      <c r="F62" s="34"/>
    </row>
    <row r="63" spans="1:91" s="15" customFormat="1" x14ac:dyDescent="0.25">
      <c r="F63" s="34"/>
    </row>
    <row r="64" spans="1:91" s="15" customFormat="1" x14ac:dyDescent="0.25">
      <c r="F64" s="34"/>
    </row>
    <row r="65" spans="6:6" s="15" customFormat="1" x14ac:dyDescent="0.25">
      <c r="F65" s="34"/>
    </row>
    <row r="66" spans="6:6" s="15" customFormat="1" x14ac:dyDescent="0.25">
      <c r="F66" s="34"/>
    </row>
    <row r="67" spans="6:6" s="15" customFormat="1" x14ac:dyDescent="0.25">
      <c r="F67" s="34"/>
    </row>
    <row r="68" spans="6:6" s="15" customFormat="1" x14ac:dyDescent="0.25">
      <c r="F68" s="34"/>
    </row>
    <row r="69" spans="6:6" s="15" customFormat="1" x14ac:dyDescent="0.25">
      <c r="F69" s="34"/>
    </row>
    <row r="70" spans="6:6" s="15" customFormat="1" x14ac:dyDescent="0.25">
      <c r="F70" s="34"/>
    </row>
    <row r="71" spans="6:6" s="15" customFormat="1" x14ac:dyDescent="0.25">
      <c r="F71" s="34"/>
    </row>
    <row r="72" spans="6:6" s="15" customFormat="1" x14ac:dyDescent="0.25">
      <c r="F72" s="34"/>
    </row>
    <row r="73" spans="6:6" s="15" customFormat="1" x14ac:dyDescent="0.25">
      <c r="F73" s="34"/>
    </row>
    <row r="74" spans="6:6" s="15" customFormat="1" x14ac:dyDescent="0.25">
      <c r="F74" s="34"/>
    </row>
    <row r="75" spans="6:6" s="15" customFormat="1" x14ac:dyDescent="0.25">
      <c r="F75" s="34"/>
    </row>
    <row r="76" spans="6:6" s="15" customFormat="1" x14ac:dyDescent="0.25">
      <c r="F76" s="34"/>
    </row>
    <row r="77" spans="6:6" s="15" customFormat="1" x14ac:dyDescent="0.25">
      <c r="F77" s="34"/>
    </row>
    <row r="78" spans="6:6" s="15" customFormat="1" x14ac:dyDescent="0.25">
      <c r="F78" s="34"/>
    </row>
    <row r="79" spans="6:6" s="15" customFormat="1" x14ac:dyDescent="0.25">
      <c r="F79" s="34"/>
    </row>
    <row r="80" spans="6:6" s="15" customFormat="1" x14ac:dyDescent="0.25">
      <c r="F80" s="34"/>
    </row>
    <row r="81" spans="6:6" s="15" customFormat="1" x14ac:dyDescent="0.25">
      <c r="F81" s="34"/>
    </row>
    <row r="82" spans="6:6" s="15" customFormat="1" x14ac:dyDescent="0.25">
      <c r="F82" s="34"/>
    </row>
    <row r="83" spans="6:6" s="15" customFormat="1" x14ac:dyDescent="0.25">
      <c r="F83" s="34"/>
    </row>
    <row r="84" spans="6:6" s="15" customFormat="1" x14ac:dyDescent="0.25">
      <c r="F84" s="34"/>
    </row>
    <row r="85" spans="6:6" s="15" customFormat="1" x14ac:dyDescent="0.25">
      <c r="F85" s="34"/>
    </row>
    <row r="86" spans="6:6" s="15" customFormat="1" x14ac:dyDescent="0.25">
      <c r="F86" s="34"/>
    </row>
    <row r="87" spans="6:6" s="15" customFormat="1" x14ac:dyDescent="0.25">
      <c r="F87" s="34"/>
    </row>
    <row r="88" spans="6:6" s="15" customFormat="1" x14ac:dyDescent="0.25">
      <c r="F88" s="34"/>
    </row>
    <row r="89" spans="6:6" s="15" customFormat="1" x14ac:dyDescent="0.25">
      <c r="F89" s="34"/>
    </row>
    <row r="90" spans="6:6" s="15" customFormat="1" x14ac:dyDescent="0.25">
      <c r="F90" s="34"/>
    </row>
    <row r="91" spans="6:6" s="15" customFormat="1" x14ac:dyDescent="0.25">
      <c r="F91" s="34"/>
    </row>
    <row r="92" spans="6:6" s="15" customFormat="1" x14ac:dyDescent="0.25">
      <c r="F92" s="34"/>
    </row>
    <row r="93" spans="6:6" s="15" customFormat="1" x14ac:dyDescent="0.25">
      <c r="F93" s="34"/>
    </row>
    <row r="94" spans="6:6" s="15" customFormat="1" x14ac:dyDescent="0.25">
      <c r="F94" s="34"/>
    </row>
    <row r="95" spans="6:6" s="15" customFormat="1" x14ac:dyDescent="0.25">
      <c r="F95" s="34"/>
    </row>
    <row r="96" spans="6:6" s="15" customFormat="1" x14ac:dyDescent="0.25">
      <c r="F96" s="34"/>
    </row>
    <row r="97" spans="6:6" s="15" customFormat="1" x14ac:dyDescent="0.25">
      <c r="F97" s="34"/>
    </row>
    <row r="98" spans="6:6" s="15" customFormat="1" x14ac:dyDescent="0.25">
      <c r="F98" s="34"/>
    </row>
    <row r="99" spans="6:6" s="15" customFormat="1" x14ac:dyDescent="0.25">
      <c r="F99" s="34"/>
    </row>
    <row r="100" spans="6:6" s="15" customFormat="1" x14ac:dyDescent="0.25">
      <c r="F100" s="34"/>
    </row>
    <row r="101" spans="6:6" s="15" customFormat="1" x14ac:dyDescent="0.25">
      <c r="F101" s="34"/>
    </row>
    <row r="102" spans="6:6" s="15" customFormat="1" x14ac:dyDescent="0.25">
      <c r="F102" s="34"/>
    </row>
    <row r="103" spans="6:6" s="15" customFormat="1" x14ac:dyDescent="0.25">
      <c r="F103" s="34"/>
    </row>
    <row r="104" spans="6:6" s="15" customFormat="1" x14ac:dyDescent="0.25">
      <c r="F104" s="34"/>
    </row>
    <row r="105" spans="6:6" s="15" customFormat="1" x14ac:dyDescent="0.25">
      <c r="F105" s="34"/>
    </row>
    <row r="106" spans="6:6" s="15" customFormat="1" x14ac:dyDescent="0.25">
      <c r="F106" s="34"/>
    </row>
    <row r="107" spans="6:6" s="15" customFormat="1" x14ac:dyDescent="0.25">
      <c r="F107" s="34"/>
    </row>
    <row r="108" spans="6:6" s="15" customFormat="1" x14ac:dyDescent="0.25">
      <c r="F108" s="34"/>
    </row>
    <row r="109" spans="6:6" s="15" customFormat="1" x14ac:dyDescent="0.25">
      <c r="F109" s="34"/>
    </row>
    <row r="110" spans="6:6" s="15" customFormat="1" x14ac:dyDescent="0.25">
      <c r="F110" s="34"/>
    </row>
    <row r="111" spans="6:6" s="15" customFormat="1" x14ac:dyDescent="0.25">
      <c r="F111" s="34"/>
    </row>
    <row r="112" spans="6:6" s="15" customFormat="1" x14ac:dyDescent="0.25">
      <c r="F112" s="34"/>
    </row>
    <row r="113" spans="6:6" s="15" customFormat="1" x14ac:dyDescent="0.25">
      <c r="F113" s="34"/>
    </row>
    <row r="114" spans="6:6" s="15" customFormat="1" x14ac:dyDescent="0.25">
      <c r="F114" s="34"/>
    </row>
    <row r="115" spans="6:6" s="15" customFormat="1" x14ac:dyDescent="0.25">
      <c r="F115" s="34"/>
    </row>
    <row r="116" spans="6:6" s="15" customFormat="1" x14ac:dyDescent="0.25">
      <c r="F116" s="34"/>
    </row>
    <row r="117" spans="6:6" s="15" customFormat="1" x14ac:dyDescent="0.25">
      <c r="F117" s="34"/>
    </row>
    <row r="118" spans="6:6" s="15" customFormat="1" x14ac:dyDescent="0.25">
      <c r="F118" s="34"/>
    </row>
    <row r="119" spans="6:6" s="15" customFormat="1" x14ac:dyDescent="0.25">
      <c r="F119" s="34"/>
    </row>
    <row r="120" spans="6:6" s="15" customFormat="1" x14ac:dyDescent="0.25">
      <c r="F120" s="34"/>
    </row>
    <row r="121" spans="6:6" s="15" customFormat="1" x14ac:dyDescent="0.25">
      <c r="F121" s="34"/>
    </row>
    <row r="122" spans="6:6" s="15" customFormat="1" x14ac:dyDescent="0.25">
      <c r="F122" s="34"/>
    </row>
    <row r="123" spans="6:6" s="15" customFormat="1" x14ac:dyDescent="0.25">
      <c r="F123" s="34"/>
    </row>
    <row r="124" spans="6:6" s="15" customFormat="1" x14ac:dyDescent="0.25">
      <c r="F124" s="34"/>
    </row>
    <row r="125" spans="6:6" s="15" customFormat="1" x14ac:dyDescent="0.25">
      <c r="F125" s="34"/>
    </row>
    <row r="126" spans="6:6" s="15" customFormat="1" x14ac:dyDescent="0.25">
      <c r="F126" s="34"/>
    </row>
    <row r="127" spans="6:6" s="15" customFormat="1" x14ac:dyDescent="0.25">
      <c r="F127" s="34"/>
    </row>
    <row r="128" spans="6:6" s="15" customFormat="1" x14ac:dyDescent="0.25">
      <c r="F128" s="34"/>
    </row>
    <row r="129" spans="6:6" s="15" customFormat="1" x14ac:dyDescent="0.25">
      <c r="F129" s="34"/>
    </row>
    <row r="130" spans="6:6" s="15" customFormat="1" x14ac:dyDescent="0.25">
      <c r="F130" s="34"/>
    </row>
    <row r="131" spans="6:6" s="15" customFormat="1" x14ac:dyDescent="0.25">
      <c r="F131" s="34"/>
    </row>
    <row r="132" spans="6:6" s="15" customFormat="1" x14ac:dyDescent="0.25">
      <c r="F132" s="34"/>
    </row>
    <row r="133" spans="6:6" s="15" customFormat="1" x14ac:dyDescent="0.25">
      <c r="F133" s="34"/>
    </row>
    <row r="134" spans="6:6" s="15" customFormat="1" x14ac:dyDescent="0.25">
      <c r="F134" s="34"/>
    </row>
    <row r="135" spans="6:6" s="15" customFormat="1" x14ac:dyDescent="0.25">
      <c r="F135" s="34"/>
    </row>
    <row r="136" spans="6:6" s="15" customFormat="1" x14ac:dyDescent="0.25">
      <c r="F136" s="34"/>
    </row>
    <row r="137" spans="6:6" s="15" customFormat="1" x14ac:dyDescent="0.25">
      <c r="F137" s="34"/>
    </row>
    <row r="138" spans="6:6" s="15" customFormat="1" x14ac:dyDescent="0.25">
      <c r="F138" s="34"/>
    </row>
    <row r="139" spans="6:6" s="15" customFormat="1" x14ac:dyDescent="0.25">
      <c r="F139" s="34"/>
    </row>
    <row r="140" spans="6:6" s="15" customFormat="1" x14ac:dyDescent="0.25">
      <c r="F140" s="34"/>
    </row>
    <row r="141" spans="6:6" s="15" customFormat="1" x14ac:dyDescent="0.25">
      <c r="F141" s="34"/>
    </row>
    <row r="142" spans="6:6" s="15" customFormat="1" x14ac:dyDescent="0.25">
      <c r="F142" s="34"/>
    </row>
    <row r="143" spans="6:6" s="15" customFormat="1" x14ac:dyDescent="0.25">
      <c r="F143" s="34"/>
    </row>
    <row r="144" spans="6:6" s="15" customFormat="1" x14ac:dyDescent="0.25">
      <c r="F144" s="34"/>
    </row>
    <row r="145" spans="6:6" s="15" customFormat="1" x14ac:dyDescent="0.25">
      <c r="F145" s="34"/>
    </row>
    <row r="146" spans="6:6" s="15" customFormat="1" x14ac:dyDescent="0.25">
      <c r="F146" s="34"/>
    </row>
    <row r="147" spans="6:6" s="15" customFormat="1" x14ac:dyDescent="0.25">
      <c r="F147" s="34"/>
    </row>
    <row r="148" spans="6:6" s="15" customFormat="1" x14ac:dyDescent="0.25">
      <c r="F148" s="34"/>
    </row>
    <row r="149" spans="6:6" s="15" customFormat="1" x14ac:dyDescent="0.25">
      <c r="F149" s="34"/>
    </row>
    <row r="150" spans="6:6" s="15" customFormat="1" x14ac:dyDescent="0.25">
      <c r="F150" s="34"/>
    </row>
    <row r="151" spans="6:6" s="15" customFormat="1" x14ac:dyDescent="0.25">
      <c r="F151" s="34"/>
    </row>
    <row r="152" spans="6:6" s="15" customFormat="1" x14ac:dyDescent="0.25">
      <c r="F152" s="34"/>
    </row>
    <row r="153" spans="6:6" s="15" customFormat="1" x14ac:dyDescent="0.25">
      <c r="F153" s="34"/>
    </row>
    <row r="154" spans="6:6" s="15" customFormat="1" x14ac:dyDescent="0.25">
      <c r="F154" s="34"/>
    </row>
    <row r="155" spans="6:6" s="15" customFormat="1" x14ac:dyDescent="0.25">
      <c r="F155" s="34"/>
    </row>
    <row r="156" spans="6:6" s="15" customFormat="1" x14ac:dyDescent="0.25">
      <c r="F156" s="34"/>
    </row>
    <row r="157" spans="6:6" s="15" customFormat="1" x14ac:dyDescent="0.25">
      <c r="F157" s="34"/>
    </row>
    <row r="158" spans="6:6" s="15" customFormat="1" x14ac:dyDescent="0.25">
      <c r="F158" s="34"/>
    </row>
    <row r="159" spans="6:6" s="15" customFormat="1" x14ac:dyDescent="0.25">
      <c r="F159" s="34"/>
    </row>
    <row r="160" spans="6:6" s="15" customFormat="1" x14ac:dyDescent="0.25">
      <c r="F160" s="34"/>
    </row>
    <row r="161" spans="6:6" s="15" customFormat="1" x14ac:dyDescent="0.25">
      <c r="F161" s="34"/>
    </row>
    <row r="162" spans="6:6" s="15" customFormat="1" x14ac:dyDescent="0.25">
      <c r="F162" s="34"/>
    </row>
    <row r="163" spans="6:6" s="15" customFormat="1" x14ac:dyDescent="0.25">
      <c r="F163" s="34"/>
    </row>
    <row r="164" spans="6:6" s="15" customFormat="1" x14ac:dyDescent="0.25">
      <c r="F164" s="34"/>
    </row>
    <row r="165" spans="6:6" s="15" customFormat="1" x14ac:dyDescent="0.25">
      <c r="F165" s="34"/>
    </row>
    <row r="166" spans="6:6" s="15" customFormat="1" x14ac:dyDescent="0.25">
      <c r="F166" s="34"/>
    </row>
    <row r="167" spans="6:6" s="15" customFormat="1" x14ac:dyDescent="0.25">
      <c r="F167" s="34"/>
    </row>
    <row r="168" spans="6:6" s="15" customFormat="1" x14ac:dyDescent="0.25">
      <c r="F168" s="34"/>
    </row>
    <row r="169" spans="6:6" s="15" customFormat="1" x14ac:dyDescent="0.25">
      <c r="F169" s="34"/>
    </row>
    <row r="170" spans="6:6" s="15" customFormat="1" x14ac:dyDescent="0.25">
      <c r="F170" s="34"/>
    </row>
    <row r="171" spans="6:6" s="15" customFormat="1" x14ac:dyDescent="0.25">
      <c r="F171" s="34"/>
    </row>
    <row r="172" spans="6:6" s="15" customFormat="1" x14ac:dyDescent="0.25">
      <c r="F172" s="34"/>
    </row>
    <row r="173" spans="6:6" s="15" customFormat="1" x14ac:dyDescent="0.25">
      <c r="F173" s="34"/>
    </row>
    <row r="174" spans="6:6" s="15" customFormat="1" x14ac:dyDescent="0.25">
      <c r="F174" s="34"/>
    </row>
    <row r="175" spans="6:6" s="15" customFormat="1" x14ac:dyDescent="0.25">
      <c r="F175" s="34"/>
    </row>
    <row r="176" spans="6:6" s="15" customFormat="1" x14ac:dyDescent="0.25">
      <c r="F176" s="34"/>
    </row>
    <row r="177" spans="6:6" s="15" customFormat="1" x14ac:dyDescent="0.25">
      <c r="F177" s="34"/>
    </row>
    <row r="178" spans="6:6" s="15" customFormat="1" x14ac:dyDescent="0.25">
      <c r="F178" s="34"/>
    </row>
    <row r="179" spans="6:6" s="15" customFormat="1" x14ac:dyDescent="0.25">
      <c r="F179" s="34"/>
    </row>
    <row r="180" spans="6:6" s="15" customFormat="1" x14ac:dyDescent="0.25">
      <c r="F180" s="34"/>
    </row>
    <row r="181" spans="6:6" s="15" customFormat="1" x14ac:dyDescent="0.25">
      <c r="F181" s="34"/>
    </row>
    <row r="182" spans="6:6" s="15" customFormat="1" x14ac:dyDescent="0.25">
      <c r="F182" s="34"/>
    </row>
    <row r="183" spans="6:6" s="15" customFormat="1" x14ac:dyDescent="0.25">
      <c r="F183" s="34"/>
    </row>
    <row r="184" spans="6:6" s="15" customFormat="1" x14ac:dyDescent="0.25">
      <c r="F184" s="34"/>
    </row>
    <row r="185" spans="6:6" s="15" customFormat="1" x14ac:dyDescent="0.25">
      <c r="F185" s="34"/>
    </row>
    <row r="186" spans="6:6" s="15" customFormat="1" x14ac:dyDescent="0.25">
      <c r="F186" s="34"/>
    </row>
    <row r="187" spans="6:6" s="15" customFormat="1" x14ac:dyDescent="0.25">
      <c r="F187" s="34"/>
    </row>
    <row r="188" spans="6:6" s="15" customFormat="1" x14ac:dyDescent="0.25">
      <c r="F188" s="34"/>
    </row>
    <row r="189" spans="6:6" s="15" customFormat="1" x14ac:dyDescent="0.25">
      <c r="F189" s="34"/>
    </row>
    <row r="190" spans="6:6" s="15" customFormat="1" x14ac:dyDescent="0.25">
      <c r="F190" s="34"/>
    </row>
    <row r="191" spans="6:6" s="15" customFormat="1" x14ac:dyDescent="0.25">
      <c r="F191" s="34"/>
    </row>
    <row r="192" spans="6:6" s="15" customFormat="1" x14ac:dyDescent="0.25">
      <c r="F192" s="34"/>
    </row>
    <row r="193" spans="6:6" s="15" customFormat="1" x14ac:dyDescent="0.25">
      <c r="F193" s="34"/>
    </row>
    <row r="194" spans="6:6" s="15" customFormat="1" x14ac:dyDescent="0.25">
      <c r="F194" s="34"/>
    </row>
    <row r="195" spans="6:6" s="15" customFormat="1" x14ac:dyDescent="0.25">
      <c r="F195" s="34"/>
    </row>
    <row r="196" spans="6:6" s="15" customFormat="1" x14ac:dyDescent="0.25">
      <c r="F196" s="34"/>
    </row>
    <row r="197" spans="6:6" s="15" customFormat="1" x14ac:dyDescent="0.25">
      <c r="F197" s="34"/>
    </row>
    <row r="198" spans="6:6" s="15" customFormat="1" x14ac:dyDescent="0.25">
      <c r="F198" s="34"/>
    </row>
    <row r="199" spans="6:6" s="15" customFormat="1" x14ac:dyDescent="0.25">
      <c r="F199" s="34"/>
    </row>
    <row r="200" spans="6:6" s="15" customFormat="1" x14ac:dyDescent="0.25">
      <c r="F200" s="34"/>
    </row>
    <row r="201" spans="6:6" s="15" customFormat="1" x14ac:dyDescent="0.25">
      <c r="F201" s="34"/>
    </row>
    <row r="202" spans="6:6" s="15" customFormat="1" x14ac:dyDescent="0.25">
      <c r="F202" s="34"/>
    </row>
    <row r="203" spans="6:6" s="15" customFormat="1" x14ac:dyDescent="0.25">
      <c r="F203" s="34"/>
    </row>
    <row r="204" spans="6:6" s="15" customFormat="1" x14ac:dyDescent="0.25">
      <c r="F204" s="34"/>
    </row>
    <row r="205" spans="6:6" s="15" customFormat="1" x14ac:dyDescent="0.25">
      <c r="F205" s="34"/>
    </row>
    <row r="206" spans="6:6" s="15" customFormat="1" x14ac:dyDescent="0.25">
      <c r="F206" s="34"/>
    </row>
    <row r="207" spans="6:6" s="15" customFormat="1" x14ac:dyDescent="0.25">
      <c r="F207" s="34"/>
    </row>
    <row r="208" spans="6:6" s="15" customFormat="1" x14ac:dyDescent="0.25">
      <c r="F208" s="34"/>
    </row>
    <row r="209" spans="6:6" s="15" customFormat="1" x14ac:dyDescent="0.25">
      <c r="F209" s="34"/>
    </row>
    <row r="210" spans="6:6" s="15" customFormat="1" x14ac:dyDescent="0.25">
      <c r="F210" s="34"/>
    </row>
    <row r="211" spans="6:6" s="15" customFormat="1" x14ac:dyDescent="0.25">
      <c r="F211" s="34"/>
    </row>
    <row r="212" spans="6:6" s="15" customFormat="1" x14ac:dyDescent="0.25">
      <c r="F212" s="34"/>
    </row>
    <row r="213" spans="6:6" s="15" customFormat="1" x14ac:dyDescent="0.25">
      <c r="F213" s="34"/>
    </row>
    <row r="214" spans="6:6" s="15" customFormat="1" x14ac:dyDescent="0.25">
      <c r="F214" s="34"/>
    </row>
    <row r="215" spans="6:6" s="15" customFormat="1" x14ac:dyDescent="0.25">
      <c r="F215" s="34"/>
    </row>
    <row r="216" spans="6:6" s="15" customFormat="1" x14ac:dyDescent="0.25">
      <c r="F216" s="34"/>
    </row>
    <row r="217" spans="6:6" s="15" customFormat="1" x14ac:dyDescent="0.25">
      <c r="F217" s="34"/>
    </row>
    <row r="218" spans="6:6" s="15" customFormat="1" x14ac:dyDescent="0.25">
      <c r="F218" s="34"/>
    </row>
    <row r="219" spans="6:6" s="15" customFormat="1" x14ac:dyDescent="0.25">
      <c r="F219" s="34"/>
    </row>
    <row r="220" spans="6:6" s="15" customFormat="1" x14ac:dyDescent="0.25">
      <c r="F220" s="34"/>
    </row>
    <row r="221" spans="6:6" s="15" customFormat="1" x14ac:dyDescent="0.25">
      <c r="F221" s="34"/>
    </row>
    <row r="222" spans="6:6" s="15" customFormat="1" x14ac:dyDescent="0.25">
      <c r="F222" s="34"/>
    </row>
    <row r="223" spans="6:6" s="15" customFormat="1" x14ac:dyDescent="0.25">
      <c r="F223" s="34"/>
    </row>
    <row r="224" spans="6:6" s="15" customFormat="1" x14ac:dyDescent="0.25">
      <c r="F224" s="34"/>
    </row>
    <row r="225" spans="3:6" s="15" customFormat="1" x14ac:dyDescent="0.25">
      <c r="F225" s="34"/>
    </row>
    <row r="226" spans="3:6" s="15" customFormat="1" x14ac:dyDescent="0.25">
      <c r="F226" s="34"/>
    </row>
    <row r="227" spans="3:6" s="15" customFormat="1" x14ac:dyDescent="0.25">
      <c r="F227" s="34"/>
    </row>
    <row r="228" spans="3:6" s="15" customFormat="1" x14ac:dyDescent="0.25">
      <c r="F228" s="34"/>
    </row>
    <row r="229" spans="3:6" s="15" customFormat="1" x14ac:dyDescent="0.25">
      <c r="F229" s="34"/>
    </row>
    <row r="230" spans="3:6" s="15" customFormat="1" x14ac:dyDescent="0.25">
      <c r="F230" s="34"/>
    </row>
    <row r="231" spans="3:6" s="15" customFormat="1" x14ac:dyDescent="0.25">
      <c r="F231" s="34"/>
    </row>
    <row r="232" spans="3:6" s="15" customFormat="1" x14ac:dyDescent="0.25">
      <c r="F232" s="34"/>
    </row>
    <row r="233" spans="3:6" s="15" customFormat="1" x14ac:dyDescent="0.25">
      <c r="F233" s="34"/>
    </row>
    <row r="234" spans="3:6" s="15" customFormat="1" x14ac:dyDescent="0.25">
      <c r="F234" s="34"/>
    </row>
    <row r="235" spans="3:6" s="15" customFormat="1" x14ac:dyDescent="0.25">
      <c r="F235" s="34"/>
    </row>
    <row r="236" spans="3:6" s="15" customFormat="1" x14ac:dyDescent="0.25">
      <c r="F236" s="34"/>
    </row>
    <row r="237" spans="3:6" x14ac:dyDescent="0.25">
      <c r="C237" s="15"/>
      <c r="D237" s="15"/>
      <c r="E237" s="15"/>
    </row>
    <row r="238" spans="3:6" x14ac:dyDescent="0.25">
      <c r="C238" s="15"/>
      <c r="D238" s="15"/>
      <c r="E238" s="15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S238"/>
  <sheetViews>
    <sheetView showGridLines="0" zoomScale="55" zoomScaleNormal="55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E3" sqref="E3"/>
    </sheetView>
  </sheetViews>
  <sheetFormatPr defaultColWidth="8.85546875" defaultRowHeight="15" x14ac:dyDescent="0.25"/>
  <cols>
    <col min="2" max="2" width="43.85546875" customWidth="1"/>
    <col min="3" max="5" width="20.42578125" customWidth="1"/>
    <col min="6" max="6" width="12.42578125" bestFit="1" customWidth="1"/>
    <col min="7" max="9" width="12.85546875" bestFit="1" customWidth="1"/>
    <col min="10" max="10" width="12.5703125" bestFit="1" customWidth="1"/>
    <col min="11" max="11" width="12.85546875" bestFit="1" customWidth="1"/>
    <col min="12" max="12" width="12.5703125" bestFit="1" customWidth="1"/>
    <col min="13" max="14" width="12.85546875" bestFit="1" customWidth="1"/>
    <col min="15" max="15" width="13.85546875" bestFit="1" customWidth="1"/>
    <col min="16" max="16" width="13.42578125" bestFit="1" customWidth="1"/>
    <col min="17" max="19" width="13.85546875" bestFit="1" customWidth="1"/>
    <col min="20" max="20" width="13.5703125" bestFit="1" customWidth="1"/>
    <col min="21" max="21" width="13.85546875" bestFit="1" customWidth="1"/>
    <col min="22" max="22" width="13.5703125" bestFit="1" customWidth="1"/>
    <col min="23" max="24" width="13.85546875" bestFit="1" customWidth="1"/>
    <col min="25" max="25" width="14.42578125" bestFit="1" customWidth="1"/>
    <col min="26" max="26" width="13.85546875" bestFit="1" customWidth="1"/>
    <col min="27" max="29" width="14.42578125" bestFit="1" customWidth="1"/>
    <col min="30" max="30" width="14.140625" bestFit="1" customWidth="1"/>
    <col min="31" max="31" width="14.42578125" bestFit="1" customWidth="1"/>
    <col min="32" max="32" width="14.140625" bestFit="1" customWidth="1"/>
    <col min="33" max="35" width="14.42578125" bestFit="1" customWidth="1"/>
    <col min="36" max="36" width="13.85546875" bestFit="1" customWidth="1"/>
    <col min="37" max="37" width="12.5703125" bestFit="1" customWidth="1"/>
    <col min="38" max="40" width="13.140625" bestFit="1" customWidth="1"/>
    <col min="41" max="41" width="12.85546875" bestFit="1" customWidth="1"/>
    <col min="42" max="42" width="13.140625" bestFit="1" customWidth="1"/>
    <col min="43" max="43" width="12.85546875" bestFit="1" customWidth="1"/>
    <col min="44" max="45" width="13.140625" bestFit="1" customWidth="1"/>
    <col min="46" max="46" width="14.140625" bestFit="1" customWidth="1"/>
    <col min="47" max="47" width="13.5703125" bestFit="1" customWidth="1"/>
    <col min="48" max="50" width="14.140625" bestFit="1" customWidth="1"/>
    <col min="51" max="51" width="13.85546875" bestFit="1" customWidth="1"/>
    <col min="52" max="52" width="14.140625" bestFit="1" customWidth="1"/>
    <col min="53" max="53" width="13.85546875" bestFit="1" customWidth="1"/>
    <col min="54" max="55" width="14.140625" bestFit="1" customWidth="1"/>
    <col min="56" max="56" width="14.5703125" bestFit="1" customWidth="1"/>
    <col min="57" max="57" width="14.140625" bestFit="1" customWidth="1"/>
    <col min="58" max="60" width="14.5703125" bestFit="1" customWidth="1"/>
    <col min="61" max="61" width="14.42578125" bestFit="1" customWidth="1"/>
    <col min="62" max="62" width="14.5703125" bestFit="1" customWidth="1"/>
    <col min="63" max="63" width="14.42578125" bestFit="1" customWidth="1"/>
    <col min="64" max="66" width="14.5703125" bestFit="1" customWidth="1"/>
    <col min="67" max="67" width="14.140625" bestFit="1" customWidth="1"/>
    <col min="68" max="68" width="12.5703125" bestFit="1" customWidth="1"/>
    <col min="69" max="71" width="13.140625" bestFit="1" customWidth="1"/>
    <col min="72" max="72" width="12.85546875" bestFit="1" customWidth="1"/>
    <col min="73" max="73" width="13.140625" bestFit="1" customWidth="1"/>
    <col min="74" max="74" width="12.85546875" bestFit="1" customWidth="1"/>
    <col min="75" max="76" width="13.140625" bestFit="1" customWidth="1"/>
    <col min="77" max="77" width="14.140625" bestFit="1" customWidth="1"/>
    <col min="78" max="78" width="13.5703125" bestFit="1" customWidth="1"/>
    <col min="79" max="81" width="14.140625" bestFit="1" customWidth="1"/>
    <col min="82" max="82" width="13.85546875" bestFit="1" customWidth="1"/>
    <col min="83" max="83" width="14.140625" bestFit="1" customWidth="1"/>
    <col min="84" max="84" width="13.85546875" bestFit="1" customWidth="1"/>
    <col min="85" max="86" width="14.140625" bestFit="1" customWidth="1"/>
    <col min="87" max="87" width="14.5703125" bestFit="1" customWidth="1"/>
    <col min="88" max="88" width="14.140625" bestFit="1" customWidth="1"/>
    <col min="89" max="91" width="14.5703125" bestFit="1" customWidth="1"/>
    <col min="92" max="92" width="14.42578125" bestFit="1" customWidth="1"/>
    <col min="93" max="93" width="14.5703125" bestFit="1" customWidth="1"/>
    <col min="94" max="94" width="14.42578125" bestFit="1" customWidth="1"/>
    <col min="95" max="97" width="14.5703125" bestFit="1" customWidth="1"/>
  </cols>
  <sheetData>
    <row r="1" spans="1:97" x14ac:dyDescent="0.25">
      <c r="C1" s="4" t="s">
        <v>34</v>
      </c>
      <c r="F1" s="33" t="s">
        <v>35</v>
      </c>
    </row>
    <row r="2" spans="1:97" ht="30" customHeight="1" x14ac:dyDescent="0.25">
      <c r="A2" s="8" t="s">
        <v>30</v>
      </c>
      <c r="B2" s="4" t="s">
        <v>31</v>
      </c>
      <c r="C2" s="4" t="s">
        <v>32</v>
      </c>
      <c r="D2" s="4" t="s">
        <v>33</v>
      </c>
      <c r="E2" s="4" t="s">
        <v>21</v>
      </c>
      <c r="F2" s="70">
        <v>43647</v>
      </c>
      <c r="G2" s="71">
        <f>F2+1</f>
        <v>43648</v>
      </c>
      <c r="H2" s="71">
        <f t="shared" ref="H2:BS2" si="0">G2+1</f>
        <v>43649</v>
      </c>
      <c r="I2" s="71">
        <f t="shared" si="0"/>
        <v>43650</v>
      </c>
      <c r="J2" s="71">
        <f t="shared" si="0"/>
        <v>43651</v>
      </c>
      <c r="K2" s="71">
        <f t="shared" si="0"/>
        <v>43652</v>
      </c>
      <c r="L2" s="71">
        <f t="shared" si="0"/>
        <v>43653</v>
      </c>
      <c r="M2" s="71">
        <f t="shared" si="0"/>
        <v>43654</v>
      </c>
      <c r="N2" s="71">
        <f t="shared" si="0"/>
        <v>43655</v>
      </c>
      <c r="O2" s="71">
        <f t="shared" si="0"/>
        <v>43656</v>
      </c>
      <c r="P2" s="71">
        <f t="shared" si="0"/>
        <v>43657</v>
      </c>
      <c r="Q2" s="71">
        <f t="shared" si="0"/>
        <v>43658</v>
      </c>
      <c r="R2" s="71">
        <f t="shared" si="0"/>
        <v>43659</v>
      </c>
      <c r="S2" s="71">
        <f t="shared" si="0"/>
        <v>43660</v>
      </c>
      <c r="T2" s="71">
        <f t="shared" si="0"/>
        <v>43661</v>
      </c>
      <c r="U2" s="71">
        <f t="shared" si="0"/>
        <v>43662</v>
      </c>
      <c r="V2" s="71">
        <f t="shared" si="0"/>
        <v>43663</v>
      </c>
      <c r="W2" s="71">
        <f t="shared" si="0"/>
        <v>43664</v>
      </c>
      <c r="X2" s="71">
        <f t="shared" si="0"/>
        <v>43665</v>
      </c>
      <c r="Y2" s="71">
        <f t="shared" si="0"/>
        <v>43666</v>
      </c>
      <c r="Z2" s="71">
        <f t="shared" si="0"/>
        <v>43667</v>
      </c>
      <c r="AA2" s="71">
        <f t="shared" si="0"/>
        <v>43668</v>
      </c>
      <c r="AB2" s="71">
        <f t="shared" si="0"/>
        <v>43669</v>
      </c>
      <c r="AC2" s="71">
        <f t="shared" si="0"/>
        <v>43670</v>
      </c>
      <c r="AD2" s="71">
        <f t="shared" si="0"/>
        <v>43671</v>
      </c>
      <c r="AE2" s="71">
        <f t="shared" si="0"/>
        <v>43672</v>
      </c>
      <c r="AF2" s="71">
        <f t="shared" si="0"/>
        <v>43673</v>
      </c>
      <c r="AG2" s="71">
        <f t="shared" si="0"/>
        <v>43674</v>
      </c>
      <c r="AH2" s="71">
        <f t="shared" si="0"/>
        <v>43675</v>
      </c>
      <c r="AI2" s="71">
        <f t="shared" si="0"/>
        <v>43676</v>
      </c>
      <c r="AJ2" s="71">
        <f t="shared" si="0"/>
        <v>43677</v>
      </c>
      <c r="AK2" s="71">
        <f t="shared" si="0"/>
        <v>43678</v>
      </c>
      <c r="AL2" s="71">
        <f t="shared" si="0"/>
        <v>43679</v>
      </c>
      <c r="AM2" s="71">
        <f t="shared" si="0"/>
        <v>43680</v>
      </c>
      <c r="AN2" s="71">
        <f t="shared" si="0"/>
        <v>43681</v>
      </c>
      <c r="AO2" s="71">
        <f t="shared" si="0"/>
        <v>43682</v>
      </c>
      <c r="AP2" s="71">
        <f t="shared" si="0"/>
        <v>43683</v>
      </c>
      <c r="AQ2" s="71">
        <f t="shared" si="0"/>
        <v>43684</v>
      </c>
      <c r="AR2" s="71">
        <f t="shared" si="0"/>
        <v>43685</v>
      </c>
      <c r="AS2" s="71">
        <f t="shared" si="0"/>
        <v>43686</v>
      </c>
      <c r="AT2" s="71">
        <f t="shared" si="0"/>
        <v>43687</v>
      </c>
      <c r="AU2" s="71">
        <f t="shared" si="0"/>
        <v>43688</v>
      </c>
      <c r="AV2" s="71">
        <f t="shared" si="0"/>
        <v>43689</v>
      </c>
      <c r="AW2" s="71">
        <f t="shared" si="0"/>
        <v>43690</v>
      </c>
      <c r="AX2" s="71">
        <f t="shared" si="0"/>
        <v>43691</v>
      </c>
      <c r="AY2" s="71">
        <f t="shared" si="0"/>
        <v>43692</v>
      </c>
      <c r="AZ2" s="71">
        <f t="shared" si="0"/>
        <v>43693</v>
      </c>
      <c r="BA2" s="71">
        <f t="shared" si="0"/>
        <v>43694</v>
      </c>
      <c r="BB2" s="71">
        <f t="shared" si="0"/>
        <v>43695</v>
      </c>
      <c r="BC2" s="71">
        <f t="shared" si="0"/>
        <v>43696</v>
      </c>
      <c r="BD2" s="71">
        <f t="shared" si="0"/>
        <v>43697</v>
      </c>
      <c r="BE2" s="71">
        <f t="shared" si="0"/>
        <v>43698</v>
      </c>
      <c r="BF2" s="71">
        <f t="shared" si="0"/>
        <v>43699</v>
      </c>
      <c r="BG2" s="71">
        <f t="shared" si="0"/>
        <v>43700</v>
      </c>
      <c r="BH2" s="71">
        <f t="shared" si="0"/>
        <v>43701</v>
      </c>
      <c r="BI2" s="71">
        <f t="shared" si="0"/>
        <v>43702</v>
      </c>
      <c r="BJ2" s="71">
        <f t="shared" si="0"/>
        <v>43703</v>
      </c>
      <c r="BK2" s="71">
        <f t="shared" si="0"/>
        <v>43704</v>
      </c>
      <c r="BL2" s="71">
        <f t="shared" si="0"/>
        <v>43705</v>
      </c>
      <c r="BM2" s="71">
        <f t="shared" si="0"/>
        <v>43706</v>
      </c>
      <c r="BN2" s="71">
        <f t="shared" si="0"/>
        <v>43707</v>
      </c>
      <c r="BO2" s="71">
        <f t="shared" si="0"/>
        <v>43708</v>
      </c>
      <c r="BP2" s="71">
        <f t="shared" si="0"/>
        <v>43709</v>
      </c>
      <c r="BQ2" s="71">
        <f t="shared" si="0"/>
        <v>43710</v>
      </c>
      <c r="BR2" s="71">
        <f t="shared" si="0"/>
        <v>43711</v>
      </c>
      <c r="BS2" s="71">
        <f t="shared" si="0"/>
        <v>43712</v>
      </c>
      <c r="BT2" s="71">
        <f t="shared" ref="BT2:CS2" si="1">BS2+1</f>
        <v>43713</v>
      </c>
      <c r="BU2" s="71">
        <f t="shared" si="1"/>
        <v>43714</v>
      </c>
      <c r="BV2" s="71">
        <f t="shared" si="1"/>
        <v>43715</v>
      </c>
      <c r="BW2" s="71">
        <f t="shared" si="1"/>
        <v>43716</v>
      </c>
      <c r="BX2" s="71">
        <f t="shared" si="1"/>
        <v>43717</v>
      </c>
      <c r="BY2" s="71">
        <f t="shared" si="1"/>
        <v>43718</v>
      </c>
      <c r="BZ2" s="71">
        <f t="shared" si="1"/>
        <v>43719</v>
      </c>
      <c r="CA2" s="71">
        <f t="shared" si="1"/>
        <v>43720</v>
      </c>
      <c r="CB2" s="71">
        <f t="shared" si="1"/>
        <v>43721</v>
      </c>
      <c r="CC2" s="71">
        <f t="shared" si="1"/>
        <v>43722</v>
      </c>
      <c r="CD2" s="71">
        <f t="shared" si="1"/>
        <v>43723</v>
      </c>
      <c r="CE2" s="71">
        <f t="shared" si="1"/>
        <v>43724</v>
      </c>
      <c r="CF2" s="71">
        <f t="shared" si="1"/>
        <v>43725</v>
      </c>
      <c r="CG2" s="71">
        <f t="shared" si="1"/>
        <v>43726</v>
      </c>
      <c r="CH2" s="71">
        <f t="shared" si="1"/>
        <v>43727</v>
      </c>
      <c r="CI2" s="71">
        <f t="shared" si="1"/>
        <v>43728</v>
      </c>
      <c r="CJ2" s="71">
        <f t="shared" si="1"/>
        <v>43729</v>
      </c>
      <c r="CK2" s="71">
        <f t="shared" si="1"/>
        <v>43730</v>
      </c>
      <c r="CL2" s="71">
        <f t="shared" si="1"/>
        <v>43731</v>
      </c>
      <c r="CM2" s="71">
        <f t="shared" si="1"/>
        <v>43732</v>
      </c>
      <c r="CN2" s="71">
        <f t="shared" si="1"/>
        <v>43733</v>
      </c>
      <c r="CO2" s="71">
        <f t="shared" si="1"/>
        <v>43734</v>
      </c>
      <c r="CP2" s="71">
        <f t="shared" si="1"/>
        <v>43735</v>
      </c>
      <c r="CQ2" s="71">
        <f t="shared" si="1"/>
        <v>43736</v>
      </c>
      <c r="CR2" s="71">
        <f t="shared" si="1"/>
        <v>43737</v>
      </c>
      <c r="CS2" s="71">
        <f t="shared" si="1"/>
        <v>43738</v>
      </c>
    </row>
    <row r="3" spans="1:97" x14ac:dyDescent="0.25">
      <c r="C3" s="15" t="e">
        <f t="shared" ref="C3:C29" si="2">AVERAGEIFS(F3:CS3,$F$2:$CS$2, "&gt;=" &amp; $F$2, $F$2:$CS$2, "&lt;="&amp; EOMONTH($F$2,0))</f>
        <v>#DIV/0!</v>
      </c>
      <c r="D3" s="15" t="e">
        <f t="shared" ref="D3:D29" si="3">AVERAGEIFS(F3:CS3,$F$2:$CS$2, "&gt;=" &amp; $AK$2, $F$2:$CS$2, "&lt;="&amp; EOMONTH($AK$2,0))</f>
        <v>#DIV/0!</v>
      </c>
      <c r="E3" s="15" t="e">
        <f>AVERAGEIFS(F3:CS3,$F$2:$CS$2,"&gt;="&amp;Tracking!$B$1-30)</f>
        <v>#DIV/0!</v>
      </c>
      <c r="CN3" s="15"/>
      <c r="CO3" s="15"/>
      <c r="CP3" s="15"/>
      <c r="CQ3" s="15"/>
      <c r="CR3" s="15"/>
      <c r="CS3" s="15"/>
    </row>
    <row r="4" spans="1:97" x14ac:dyDescent="0.25">
      <c r="C4" s="15" t="e">
        <f t="shared" si="2"/>
        <v>#DIV/0!</v>
      </c>
      <c r="D4" s="15" t="e">
        <f t="shared" si="3"/>
        <v>#DIV/0!</v>
      </c>
      <c r="E4" s="15" t="e">
        <f>AVERAGEIFS(F4:CS4,$F$2:$CS$2,"&gt;="&amp;Tracking!$B$1-30)</f>
        <v>#DIV/0!</v>
      </c>
      <c r="CN4" s="15"/>
      <c r="CO4" s="15"/>
      <c r="CP4" s="15"/>
      <c r="CQ4" s="15"/>
      <c r="CR4" s="15"/>
      <c r="CS4" s="15"/>
    </row>
    <row r="5" spans="1:97" x14ac:dyDescent="0.25">
      <c r="C5" s="15" t="e">
        <f t="shared" si="2"/>
        <v>#DIV/0!</v>
      </c>
      <c r="D5" s="15" t="e">
        <f t="shared" si="3"/>
        <v>#DIV/0!</v>
      </c>
      <c r="E5" s="15" t="e">
        <f>AVERAGEIFS(F5:CS5,$F$2:$CS$2,"&gt;="&amp;Tracking!$B$1-30)</f>
        <v>#DIV/0!</v>
      </c>
      <c r="CN5" s="15"/>
      <c r="CO5" s="15"/>
      <c r="CP5" s="15"/>
      <c r="CQ5" s="15"/>
      <c r="CR5" s="15"/>
      <c r="CS5" s="15"/>
    </row>
    <row r="6" spans="1:97" x14ac:dyDescent="0.25">
      <c r="C6" s="15" t="e">
        <f t="shared" si="2"/>
        <v>#DIV/0!</v>
      </c>
      <c r="D6" s="15" t="e">
        <f t="shared" si="3"/>
        <v>#DIV/0!</v>
      </c>
      <c r="E6" s="15" t="e">
        <f>AVERAGEIFS(F6:CS6,$F$2:$CS$2,"&gt;="&amp;Tracking!$B$1-30)</f>
        <v>#DIV/0!</v>
      </c>
    </row>
    <row r="7" spans="1:97" x14ac:dyDescent="0.25">
      <c r="C7" s="15" t="e">
        <f t="shared" si="2"/>
        <v>#DIV/0!</v>
      </c>
      <c r="D7" s="15" t="e">
        <f t="shared" si="3"/>
        <v>#DIV/0!</v>
      </c>
      <c r="E7" s="15" t="e">
        <f>AVERAGEIFS(F7:CS7,$F$2:$CS$2,"&gt;="&amp;Tracking!$B$1-30)</f>
        <v>#DIV/0!</v>
      </c>
      <c r="CN7" s="15"/>
      <c r="CO7" s="15"/>
      <c r="CP7" s="15"/>
      <c r="CQ7" s="15"/>
      <c r="CR7" s="15"/>
      <c r="CS7" s="15"/>
    </row>
    <row r="8" spans="1:97" x14ac:dyDescent="0.25">
      <c r="C8" s="15" t="e">
        <f t="shared" si="2"/>
        <v>#DIV/0!</v>
      </c>
      <c r="D8" s="15" t="e">
        <f t="shared" si="3"/>
        <v>#DIV/0!</v>
      </c>
      <c r="E8" s="15" t="e">
        <f>AVERAGEIFS(F8:CS8,$F$2:$CS$2,"&gt;="&amp;Tracking!$B$1-30)</f>
        <v>#DIV/0!</v>
      </c>
      <c r="CN8" s="15"/>
      <c r="CO8" s="15"/>
      <c r="CP8" s="15"/>
      <c r="CQ8" s="15"/>
      <c r="CR8" s="15"/>
      <c r="CS8" s="15"/>
    </row>
    <row r="9" spans="1:97" x14ac:dyDescent="0.25">
      <c r="C9" s="15" t="e">
        <f t="shared" si="2"/>
        <v>#DIV/0!</v>
      </c>
      <c r="D9" s="15" t="e">
        <f t="shared" si="3"/>
        <v>#DIV/0!</v>
      </c>
      <c r="E9" s="15" t="e">
        <f>AVERAGEIFS(F9:CS9,$F$2:$CS$2,"&gt;="&amp;Tracking!$B$1-30)</f>
        <v>#DIV/0!</v>
      </c>
      <c r="CN9" s="15"/>
      <c r="CO9" s="15"/>
      <c r="CP9" s="15"/>
      <c r="CQ9" s="15"/>
      <c r="CR9" s="15"/>
      <c r="CS9" s="15"/>
    </row>
    <row r="10" spans="1:97" x14ac:dyDescent="0.25">
      <c r="C10" s="15" t="e">
        <f t="shared" si="2"/>
        <v>#DIV/0!</v>
      </c>
      <c r="D10" s="15" t="e">
        <f t="shared" si="3"/>
        <v>#DIV/0!</v>
      </c>
      <c r="E10" s="15" t="e">
        <f>AVERAGEIFS(F10:CS10,$F$2:$CS$2,"&gt;="&amp;Tracking!$B$1-30)</f>
        <v>#DIV/0!</v>
      </c>
      <c r="CN10" s="15"/>
      <c r="CO10" s="15"/>
      <c r="CP10" s="15"/>
      <c r="CQ10" s="15"/>
      <c r="CR10" s="15"/>
      <c r="CS10" s="15"/>
    </row>
    <row r="11" spans="1:97" x14ac:dyDescent="0.25">
      <c r="C11" s="15" t="e">
        <f t="shared" si="2"/>
        <v>#DIV/0!</v>
      </c>
      <c r="D11" s="15" t="e">
        <f t="shared" si="3"/>
        <v>#DIV/0!</v>
      </c>
      <c r="E11" s="15" t="e">
        <f>AVERAGEIFS(F11:CS11,$F$2:$CS$2,"&gt;="&amp;Tracking!$B$1-30)</f>
        <v>#DIV/0!</v>
      </c>
      <c r="CN11" s="15"/>
      <c r="CO11" s="15"/>
      <c r="CP11" s="15"/>
      <c r="CQ11" s="15"/>
      <c r="CR11" s="15"/>
      <c r="CS11" s="15"/>
    </row>
    <row r="12" spans="1:97" x14ac:dyDescent="0.25">
      <c r="C12" s="15" t="e">
        <f t="shared" si="2"/>
        <v>#DIV/0!</v>
      </c>
      <c r="D12" s="15" t="e">
        <f t="shared" si="3"/>
        <v>#DIV/0!</v>
      </c>
      <c r="E12" s="15" t="e">
        <f>AVERAGEIFS(F12:CS12,$F$2:$CS$2,"&gt;="&amp;Tracking!$B$1-30)</f>
        <v>#DIV/0!</v>
      </c>
      <c r="CN12" s="15"/>
      <c r="CO12" s="15"/>
      <c r="CP12" s="15"/>
      <c r="CQ12" s="15"/>
      <c r="CR12" s="15"/>
      <c r="CS12" s="15"/>
    </row>
    <row r="13" spans="1:97" x14ac:dyDescent="0.25">
      <c r="C13" s="15" t="e">
        <f t="shared" si="2"/>
        <v>#DIV/0!</v>
      </c>
      <c r="D13" s="15" t="e">
        <f t="shared" si="3"/>
        <v>#DIV/0!</v>
      </c>
      <c r="E13" s="15" t="e">
        <f>AVERAGEIFS(F13:CS13,$F$2:$CS$2,"&gt;="&amp;Tracking!$B$1-30)</f>
        <v>#DIV/0!</v>
      </c>
      <c r="CN13" s="15"/>
      <c r="CO13" s="15"/>
      <c r="CP13" s="15"/>
      <c r="CQ13" s="15"/>
      <c r="CR13" s="15"/>
      <c r="CS13" s="15"/>
    </row>
    <row r="14" spans="1:97" x14ac:dyDescent="0.25">
      <c r="C14" s="15" t="e">
        <f t="shared" si="2"/>
        <v>#DIV/0!</v>
      </c>
      <c r="D14" s="15" t="e">
        <f t="shared" si="3"/>
        <v>#DIV/0!</v>
      </c>
      <c r="E14" s="15" t="e">
        <f>AVERAGEIFS(F14:CS14,$F$2:$CS$2,"&gt;="&amp;Tracking!$B$1-30)</f>
        <v>#DIV/0!</v>
      </c>
      <c r="CN14" s="15"/>
      <c r="CO14" s="15"/>
      <c r="CP14" s="15"/>
      <c r="CQ14" s="15"/>
      <c r="CR14" s="15"/>
      <c r="CS14" s="15"/>
    </row>
    <row r="15" spans="1:97" x14ac:dyDescent="0.25">
      <c r="C15" s="15" t="e">
        <f t="shared" si="2"/>
        <v>#DIV/0!</v>
      </c>
      <c r="D15" s="15" t="e">
        <f t="shared" si="3"/>
        <v>#DIV/0!</v>
      </c>
      <c r="E15" s="15" t="e">
        <f>AVERAGEIFS(F15:CS15,$F$2:$CS$2,"&gt;="&amp;Tracking!$B$1-30)</f>
        <v>#DIV/0!</v>
      </c>
      <c r="CN15" s="15"/>
      <c r="CO15" s="15"/>
      <c r="CP15" s="15"/>
      <c r="CQ15" s="15"/>
      <c r="CR15" s="15"/>
      <c r="CS15" s="15"/>
    </row>
    <row r="16" spans="1:97" x14ac:dyDescent="0.25">
      <c r="C16" s="15" t="e">
        <f t="shared" si="2"/>
        <v>#DIV/0!</v>
      </c>
      <c r="D16" s="15" t="e">
        <f t="shared" si="3"/>
        <v>#DIV/0!</v>
      </c>
      <c r="E16" s="15" t="e">
        <f>AVERAGEIFS(F16:CS16,$F$2:$CS$2,"&gt;="&amp;Tracking!$B$1-30)</f>
        <v>#DIV/0!</v>
      </c>
      <c r="CN16" s="15"/>
      <c r="CO16" s="15"/>
      <c r="CP16" s="15"/>
      <c r="CQ16" s="15"/>
      <c r="CR16" s="15"/>
      <c r="CS16" s="15"/>
    </row>
    <row r="17" spans="3:97" x14ac:dyDescent="0.25">
      <c r="C17" s="15" t="e">
        <f t="shared" si="2"/>
        <v>#DIV/0!</v>
      </c>
      <c r="D17" s="15" t="e">
        <f t="shared" si="3"/>
        <v>#DIV/0!</v>
      </c>
      <c r="E17" s="15" t="e">
        <f>AVERAGEIFS(F17:CS17,$F$2:$CS$2,"&gt;="&amp;Tracking!$B$1-30)</f>
        <v>#DIV/0!</v>
      </c>
      <c r="CN17" s="15"/>
      <c r="CO17" s="15"/>
      <c r="CP17" s="15"/>
      <c r="CQ17" s="15"/>
      <c r="CR17" s="15"/>
      <c r="CS17" s="15"/>
    </row>
    <row r="18" spans="3:97" x14ac:dyDescent="0.25">
      <c r="C18" s="15" t="e">
        <f t="shared" si="2"/>
        <v>#DIV/0!</v>
      </c>
      <c r="D18" s="15" t="e">
        <f t="shared" si="3"/>
        <v>#DIV/0!</v>
      </c>
      <c r="E18" s="15" t="e">
        <f>AVERAGEIFS(F18:CS18,$F$2:$CS$2,"&gt;="&amp;Tracking!$B$1-30)</f>
        <v>#DIV/0!</v>
      </c>
      <c r="CN18" s="15"/>
      <c r="CO18" s="15"/>
      <c r="CP18" s="15"/>
      <c r="CQ18" s="15"/>
      <c r="CR18" s="15"/>
      <c r="CS18" s="15"/>
    </row>
    <row r="19" spans="3:97" x14ac:dyDescent="0.25">
      <c r="C19" s="15" t="e">
        <f t="shared" si="2"/>
        <v>#DIV/0!</v>
      </c>
      <c r="D19" s="15" t="e">
        <f t="shared" si="3"/>
        <v>#DIV/0!</v>
      </c>
      <c r="E19" s="15" t="e">
        <f>AVERAGEIFS(F19:CS19,$F$2:$CS$2,"&gt;="&amp;Tracking!$B$1-30)</f>
        <v>#DIV/0!</v>
      </c>
      <c r="CN19" s="15"/>
      <c r="CO19" s="15"/>
      <c r="CP19" s="15"/>
      <c r="CQ19" s="15"/>
      <c r="CR19" s="15"/>
      <c r="CS19" s="15"/>
    </row>
    <row r="20" spans="3:97" x14ac:dyDescent="0.25">
      <c r="C20" s="15" t="e">
        <f t="shared" si="2"/>
        <v>#DIV/0!</v>
      </c>
      <c r="D20" s="15" t="e">
        <f t="shared" si="3"/>
        <v>#DIV/0!</v>
      </c>
      <c r="E20" s="15" t="e">
        <f>AVERAGEIFS(F20:CS20,$F$2:$CS$2,"&gt;="&amp;Tracking!$B$1-30)</f>
        <v>#DIV/0!</v>
      </c>
      <c r="CN20" s="15"/>
      <c r="CO20" s="15"/>
      <c r="CP20" s="15"/>
      <c r="CQ20" s="15"/>
      <c r="CR20" s="15"/>
      <c r="CS20" s="15"/>
    </row>
    <row r="21" spans="3:97" x14ac:dyDescent="0.25">
      <c r="C21" s="15" t="e">
        <f t="shared" si="2"/>
        <v>#DIV/0!</v>
      </c>
      <c r="D21" s="15" t="e">
        <f t="shared" si="3"/>
        <v>#DIV/0!</v>
      </c>
      <c r="E21" s="15" t="e">
        <f>AVERAGEIFS(F21:CS21,$F$2:$CS$2,"&gt;="&amp;Tracking!$B$1-30)</f>
        <v>#DIV/0!</v>
      </c>
      <c r="CN21" s="15"/>
      <c r="CO21" s="15"/>
      <c r="CP21" s="15"/>
      <c r="CQ21" s="15"/>
      <c r="CR21" s="15"/>
      <c r="CS21" s="15"/>
    </row>
    <row r="22" spans="3:97" x14ac:dyDescent="0.25">
      <c r="C22" s="15" t="e">
        <f t="shared" si="2"/>
        <v>#DIV/0!</v>
      </c>
      <c r="D22" s="15" t="e">
        <f t="shared" si="3"/>
        <v>#DIV/0!</v>
      </c>
      <c r="E22" s="15" t="e">
        <f>AVERAGEIFS(F22:CS22,$F$2:$CS$2,"&gt;="&amp;Tracking!$B$1-30)</f>
        <v>#DIV/0!</v>
      </c>
      <c r="CN22" s="15"/>
      <c r="CO22" s="15"/>
      <c r="CP22" s="15"/>
      <c r="CQ22" s="15"/>
      <c r="CR22" s="15"/>
      <c r="CS22" s="15"/>
    </row>
    <row r="23" spans="3:97" x14ac:dyDescent="0.25">
      <c r="C23" s="15" t="e">
        <f t="shared" si="2"/>
        <v>#DIV/0!</v>
      </c>
      <c r="D23" s="15" t="e">
        <f t="shared" si="3"/>
        <v>#DIV/0!</v>
      </c>
      <c r="E23" s="15" t="e">
        <f>AVERAGEIFS(F23:CS23,$F$2:$CS$2,"&gt;="&amp;Tracking!$B$1-30)</f>
        <v>#DIV/0!</v>
      </c>
      <c r="CN23" s="15"/>
      <c r="CO23" s="15"/>
      <c r="CP23" s="15"/>
      <c r="CQ23" s="15"/>
      <c r="CR23" s="15"/>
      <c r="CS23" s="15"/>
    </row>
    <row r="24" spans="3:97" x14ac:dyDescent="0.25">
      <c r="C24" s="15" t="e">
        <f t="shared" si="2"/>
        <v>#DIV/0!</v>
      </c>
      <c r="D24" s="15" t="e">
        <f t="shared" si="3"/>
        <v>#DIV/0!</v>
      </c>
      <c r="E24" s="15" t="e">
        <f>AVERAGEIFS(F24:CS24,$F$2:$CS$2,"&gt;="&amp;Tracking!$B$1-30)</f>
        <v>#DIV/0!</v>
      </c>
      <c r="CN24" s="15"/>
      <c r="CO24" s="15"/>
      <c r="CP24" s="15"/>
      <c r="CQ24" s="15"/>
      <c r="CR24" s="15"/>
      <c r="CS24" s="15"/>
    </row>
    <row r="25" spans="3:97" x14ac:dyDescent="0.25">
      <c r="C25" s="15" t="e">
        <f t="shared" si="2"/>
        <v>#DIV/0!</v>
      </c>
      <c r="D25" s="15" t="e">
        <f t="shared" si="3"/>
        <v>#DIV/0!</v>
      </c>
      <c r="E25" s="15" t="e">
        <f>AVERAGEIFS(F25:CS25,$F$2:$CS$2,"&gt;="&amp;Tracking!$B$1-30)</f>
        <v>#DIV/0!</v>
      </c>
      <c r="CN25" s="15"/>
      <c r="CO25" s="15"/>
      <c r="CP25" s="15"/>
      <c r="CQ25" s="15"/>
      <c r="CR25" s="15"/>
      <c r="CS25" s="15"/>
    </row>
    <row r="26" spans="3:97" x14ac:dyDescent="0.25">
      <c r="C26" s="15" t="e">
        <f t="shared" si="2"/>
        <v>#DIV/0!</v>
      </c>
      <c r="D26" s="15" t="e">
        <f t="shared" si="3"/>
        <v>#DIV/0!</v>
      </c>
      <c r="E26" s="15" t="e">
        <f>AVERAGEIFS(F26:CS26,$F$2:$CS$2,"&gt;="&amp;Tracking!$B$1-30)</f>
        <v>#DIV/0!</v>
      </c>
      <c r="CN26" s="15"/>
      <c r="CO26" s="15"/>
      <c r="CP26" s="15"/>
      <c r="CQ26" s="15"/>
      <c r="CR26" s="15"/>
      <c r="CS26" s="15"/>
    </row>
    <row r="27" spans="3:97" x14ac:dyDescent="0.25">
      <c r="C27" s="15" t="e">
        <f t="shared" si="2"/>
        <v>#DIV/0!</v>
      </c>
      <c r="D27" s="15" t="e">
        <f t="shared" si="3"/>
        <v>#DIV/0!</v>
      </c>
      <c r="E27" s="15" t="e">
        <f>AVERAGEIFS(F27:CS27,$F$2:$CS$2,"&gt;="&amp;Tracking!$B$1-30)</f>
        <v>#DIV/0!</v>
      </c>
      <c r="CN27" s="15"/>
      <c r="CO27" s="15"/>
      <c r="CP27" s="15"/>
      <c r="CQ27" s="15"/>
      <c r="CR27" s="15"/>
      <c r="CS27" s="15"/>
    </row>
    <row r="28" spans="3:97" x14ac:dyDescent="0.25">
      <c r="C28" s="15" t="e">
        <f t="shared" si="2"/>
        <v>#DIV/0!</v>
      </c>
      <c r="D28" s="15" t="e">
        <f t="shared" si="3"/>
        <v>#DIV/0!</v>
      </c>
      <c r="E28" s="15" t="e">
        <f>AVERAGEIFS(F28:CS28,$F$2:$CS$2,"&gt;="&amp;Tracking!$B$1-30)</f>
        <v>#DIV/0!</v>
      </c>
      <c r="CN28" s="15"/>
      <c r="CO28" s="15"/>
      <c r="CP28" s="15"/>
      <c r="CQ28" s="15"/>
      <c r="CR28" s="15"/>
      <c r="CS28" s="15"/>
    </row>
    <row r="29" spans="3:97" x14ac:dyDescent="0.25">
      <c r="C29" s="15" t="e">
        <f t="shared" si="2"/>
        <v>#DIV/0!</v>
      </c>
      <c r="D29" s="15" t="e">
        <f t="shared" si="3"/>
        <v>#DIV/0!</v>
      </c>
      <c r="E29" s="15" t="e">
        <f>AVERAGEIFS(F29:CS29,$F$2:$CS$2,"&gt;="&amp;Tracking!$B$1-30)</f>
        <v>#DIV/0!</v>
      </c>
      <c r="CN29" s="15"/>
      <c r="CO29" s="15"/>
      <c r="CP29" s="15"/>
      <c r="CQ29" s="15"/>
      <c r="CR29" s="15"/>
      <c r="CS29" s="15"/>
    </row>
    <row r="30" spans="3:97" x14ac:dyDescent="0.25">
      <c r="C30" s="15"/>
      <c r="D30" s="15"/>
      <c r="E30" s="15"/>
      <c r="CN30" s="15"/>
      <c r="CO30" s="15"/>
      <c r="CP30" s="15"/>
      <c r="CQ30" s="15"/>
      <c r="CR30" s="15"/>
      <c r="CS30" s="15"/>
    </row>
    <row r="31" spans="3:97" x14ac:dyDescent="0.25">
      <c r="C31" s="15"/>
      <c r="D31" s="15"/>
      <c r="E31" s="15"/>
      <c r="CN31" s="15"/>
      <c r="CO31" s="15"/>
      <c r="CP31" s="15"/>
      <c r="CQ31" s="15"/>
      <c r="CR31" s="15"/>
      <c r="CS31" s="15"/>
    </row>
    <row r="32" spans="3:97" x14ac:dyDescent="0.25">
      <c r="C32" s="15"/>
      <c r="D32" s="15"/>
      <c r="E32" s="15"/>
      <c r="CN32" s="15"/>
      <c r="CO32" s="15"/>
      <c r="CP32" s="15"/>
      <c r="CQ32" s="15"/>
      <c r="CR32" s="15"/>
      <c r="CS32" s="15"/>
    </row>
    <row r="33" spans="3:97" x14ac:dyDescent="0.25">
      <c r="C33" s="15"/>
      <c r="D33" s="15"/>
      <c r="E33" s="15"/>
      <c r="CN33" s="15"/>
      <c r="CO33" s="15"/>
      <c r="CP33" s="15"/>
      <c r="CQ33" s="15"/>
      <c r="CR33" s="15"/>
      <c r="CS33" s="15"/>
    </row>
    <row r="34" spans="3:97" x14ac:dyDescent="0.25">
      <c r="C34" s="15"/>
      <c r="D34" s="15"/>
      <c r="E34" s="15"/>
      <c r="CN34" s="15"/>
      <c r="CO34" s="15"/>
      <c r="CP34" s="15"/>
      <c r="CQ34" s="15"/>
      <c r="CR34" s="15"/>
      <c r="CS34" s="15"/>
    </row>
    <row r="35" spans="3:97" x14ac:dyDescent="0.25">
      <c r="C35" s="15"/>
      <c r="D35" s="15"/>
      <c r="E35" s="15"/>
      <c r="CN35" s="15"/>
      <c r="CO35" s="15"/>
      <c r="CP35" s="15"/>
      <c r="CQ35" s="15"/>
      <c r="CR35" s="15"/>
      <c r="CS35" s="15"/>
    </row>
    <row r="36" spans="3:97" x14ac:dyDescent="0.25">
      <c r="C36" s="15"/>
      <c r="D36" s="15"/>
      <c r="E36" s="15"/>
      <c r="CN36" s="15"/>
      <c r="CO36" s="15"/>
      <c r="CP36" s="15"/>
      <c r="CQ36" s="15"/>
      <c r="CR36" s="15"/>
      <c r="CS36" s="15"/>
    </row>
    <row r="37" spans="3:97" x14ac:dyDescent="0.25">
      <c r="C37" s="15"/>
      <c r="D37" s="15"/>
      <c r="E37" s="15"/>
      <c r="CN37" s="15"/>
      <c r="CO37" s="15"/>
      <c r="CP37" s="15"/>
      <c r="CQ37" s="15"/>
      <c r="CR37" s="15"/>
      <c r="CS37" s="15"/>
    </row>
    <row r="38" spans="3:97" x14ac:dyDescent="0.25">
      <c r="C38" s="15"/>
      <c r="D38" s="15"/>
      <c r="E38" s="15"/>
      <c r="CN38" s="15"/>
      <c r="CO38" s="15"/>
      <c r="CP38" s="15"/>
      <c r="CQ38" s="15"/>
      <c r="CR38" s="15"/>
      <c r="CS38" s="15"/>
    </row>
    <row r="39" spans="3:97" x14ac:dyDescent="0.25">
      <c r="C39" s="15"/>
      <c r="D39" s="15"/>
      <c r="E39" s="15"/>
      <c r="CN39" s="15"/>
      <c r="CO39" s="15"/>
      <c r="CP39" s="15"/>
      <c r="CQ39" s="15"/>
      <c r="CR39" s="15"/>
      <c r="CS39" s="15"/>
    </row>
    <row r="40" spans="3:97" x14ac:dyDescent="0.25">
      <c r="C40" s="15"/>
      <c r="D40" s="15"/>
      <c r="E40" s="15"/>
      <c r="CN40" s="15"/>
      <c r="CO40" s="15"/>
      <c r="CP40" s="15"/>
      <c r="CQ40" s="15"/>
      <c r="CR40" s="15"/>
      <c r="CS40" s="15"/>
    </row>
    <row r="41" spans="3:97" x14ac:dyDescent="0.25">
      <c r="C41" s="15"/>
      <c r="D41" s="15"/>
      <c r="E41" s="15"/>
      <c r="CN41" s="15"/>
      <c r="CO41" s="15"/>
      <c r="CP41" s="15"/>
      <c r="CQ41" s="15"/>
      <c r="CR41" s="15"/>
      <c r="CS41" s="15"/>
    </row>
    <row r="42" spans="3:97" x14ac:dyDescent="0.25">
      <c r="C42" s="15"/>
      <c r="D42" s="15"/>
      <c r="E42" s="15"/>
      <c r="CN42" s="15"/>
      <c r="CO42" s="15"/>
      <c r="CP42" s="15"/>
      <c r="CQ42" s="15"/>
      <c r="CR42" s="15"/>
      <c r="CS42" s="15"/>
    </row>
    <row r="43" spans="3:97" x14ac:dyDescent="0.25">
      <c r="C43" s="15"/>
      <c r="D43" s="15"/>
      <c r="E43" s="15"/>
      <c r="CN43" s="15"/>
      <c r="CO43" s="15"/>
      <c r="CP43" s="15"/>
      <c r="CQ43" s="15"/>
      <c r="CR43" s="15"/>
      <c r="CS43" s="15"/>
    </row>
    <row r="44" spans="3:97" x14ac:dyDescent="0.25">
      <c r="C44" s="15"/>
      <c r="D44" s="15"/>
      <c r="E44" s="15"/>
      <c r="CN44" s="15"/>
      <c r="CO44" s="15"/>
      <c r="CP44" s="15"/>
      <c r="CQ44" s="15"/>
      <c r="CR44" s="15"/>
      <c r="CS44" s="15"/>
    </row>
    <row r="45" spans="3:97" x14ac:dyDescent="0.25">
      <c r="C45" s="15"/>
      <c r="D45" s="15"/>
      <c r="E45" s="15"/>
      <c r="CN45" s="15"/>
      <c r="CO45" s="15"/>
      <c r="CP45" s="15"/>
      <c r="CQ45" s="15"/>
      <c r="CR45" s="15"/>
      <c r="CS45" s="15"/>
    </row>
    <row r="46" spans="3:97" x14ac:dyDescent="0.25">
      <c r="C46" s="15"/>
      <c r="D46" s="15"/>
      <c r="E46" s="15"/>
      <c r="CN46" s="15"/>
      <c r="CO46" s="15"/>
      <c r="CP46" s="15"/>
      <c r="CQ46" s="15"/>
      <c r="CR46" s="15"/>
      <c r="CS46" s="15"/>
    </row>
    <row r="47" spans="3:97" x14ac:dyDescent="0.25">
      <c r="C47" s="15"/>
      <c r="D47" s="15"/>
      <c r="E47" s="15"/>
      <c r="CN47" s="15"/>
      <c r="CO47" s="15"/>
      <c r="CP47" s="15"/>
      <c r="CQ47" s="15"/>
      <c r="CR47" s="15"/>
      <c r="CS47" s="15"/>
    </row>
    <row r="48" spans="3:97" x14ac:dyDescent="0.25">
      <c r="C48" s="15"/>
      <c r="D48" s="15"/>
      <c r="E48" s="15"/>
      <c r="CN48" s="15"/>
      <c r="CO48" s="15"/>
      <c r="CP48" s="15"/>
      <c r="CQ48" s="15"/>
      <c r="CR48" s="15"/>
      <c r="CS48" s="15"/>
    </row>
    <row r="49" spans="3:97" x14ac:dyDescent="0.25">
      <c r="C49" s="15"/>
      <c r="D49" s="15"/>
      <c r="E49" s="15"/>
      <c r="CN49" s="15"/>
      <c r="CO49" s="15"/>
      <c r="CP49" s="15"/>
      <c r="CQ49" s="15"/>
      <c r="CR49" s="15"/>
      <c r="CS49" s="15"/>
    </row>
    <row r="50" spans="3:97" x14ac:dyDescent="0.25">
      <c r="C50" s="15"/>
      <c r="D50" s="15"/>
      <c r="E50" s="15"/>
      <c r="F50" s="3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</row>
    <row r="51" spans="3:97" x14ac:dyDescent="0.25">
      <c r="C51" s="15"/>
      <c r="D51" s="15"/>
      <c r="E51" s="15"/>
      <c r="F51" s="34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</row>
    <row r="52" spans="3:97" x14ac:dyDescent="0.25">
      <c r="C52" s="15"/>
      <c r="D52" s="15"/>
      <c r="E52" s="15"/>
      <c r="F52" s="3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</row>
    <row r="53" spans="3:97" x14ac:dyDescent="0.25">
      <c r="C53" s="15"/>
      <c r="D53" s="15"/>
      <c r="E53" s="15"/>
      <c r="F53" s="3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</row>
    <row r="54" spans="3:97" x14ac:dyDescent="0.25">
      <c r="C54" s="15"/>
      <c r="D54" s="15"/>
      <c r="E54" s="15"/>
      <c r="F54" s="3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</row>
    <row r="55" spans="3:97" x14ac:dyDescent="0.25">
      <c r="C55" s="15"/>
      <c r="D55" s="15"/>
      <c r="E55" s="15"/>
      <c r="F55" s="34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</row>
    <row r="56" spans="3:97" x14ac:dyDescent="0.25">
      <c r="C56" s="15"/>
      <c r="D56" s="15"/>
      <c r="E56" s="15"/>
      <c r="F56" s="3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</row>
    <row r="57" spans="3:97" x14ac:dyDescent="0.25">
      <c r="C57" s="15"/>
      <c r="D57" s="15"/>
      <c r="E57" s="15"/>
      <c r="F57" s="34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</row>
    <row r="58" spans="3:97" x14ac:dyDescent="0.25">
      <c r="C58" s="15"/>
      <c r="D58" s="15"/>
      <c r="E58" s="15"/>
      <c r="F58" s="3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</row>
    <row r="59" spans="3:97" x14ac:dyDescent="0.25">
      <c r="C59" s="15"/>
      <c r="D59" s="15"/>
      <c r="E59" s="15"/>
      <c r="F59" s="34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</row>
    <row r="60" spans="3:97" x14ac:dyDescent="0.25">
      <c r="C60" s="15"/>
      <c r="D60" s="15"/>
      <c r="E60" s="15"/>
      <c r="F60" s="3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</row>
    <row r="61" spans="3:97" x14ac:dyDescent="0.25">
      <c r="C61" s="15"/>
      <c r="D61" s="15"/>
      <c r="E61" s="15"/>
      <c r="F61" s="34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</row>
    <row r="62" spans="3:97" x14ac:dyDescent="0.25">
      <c r="C62" s="15"/>
      <c r="D62" s="15"/>
      <c r="E62" s="15"/>
      <c r="F62" s="3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</row>
    <row r="63" spans="3:97" x14ac:dyDescent="0.25">
      <c r="C63" s="15"/>
      <c r="D63" s="15"/>
      <c r="E63" s="15"/>
      <c r="F63" s="34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</row>
    <row r="64" spans="3:97" x14ac:dyDescent="0.25">
      <c r="C64" s="15"/>
      <c r="D64" s="15"/>
      <c r="E64" s="15"/>
      <c r="F64" s="34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</row>
    <row r="65" spans="3:97" x14ac:dyDescent="0.25">
      <c r="C65" s="15"/>
      <c r="D65" s="15"/>
      <c r="E65" s="15"/>
      <c r="F65" s="34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</row>
    <row r="66" spans="3:97" x14ac:dyDescent="0.25">
      <c r="C66" s="15"/>
      <c r="D66" s="15"/>
      <c r="E66" s="15"/>
      <c r="F66" s="3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</row>
    <row r="67" spans="3:97" x14ac:dyDescent="0.25">
      <c r="C67" s="15"/>
      <c r="D67" s="15"/>
      <c r="E67" s="15"/>
      <c r="F67" s="3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</row>
    <row r="68" spans="3:97" x14ac:dyDescent="0.25">
      <c r="C68" s="15"/>
      <c r="D68" s="15"/>
      <c r="E68" s="15"/>
      <c r="F68" s="3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</row>
    <row r="69" spans="3:97" x14ac:dyDescent="0.25">
      <c r="C69" s="15"/>
      <c r="D69" s="15"/>
      <c r="E69" s="15"/>
      <c r="F69" s="34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</row>
    <row r="70" spans="3:97" x14ac:dyDescent="0.25">
      <c r="C70" s="15"/>
      <c r="D70" s="15"/>
      <c r="E70" s="15"/>
      <c r="F70" s="34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</row>
    <row r="71" spans="3:97" x14ac:dyDescent="0.25">
      <c r="C71" s="15"/>
      <c r="D71" s="15"/>
      <c r="E71" s="15"/>
      <c r="F71" s="34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</row>
    <row r="72" spans="3:97" x14ac:dyDescent="0.25">
      <c r="C72" s="15"/>
      <c r="D72" s="15"/>
      <c r="E72" s="15"/>
      <c r="F72" s="34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</row>
    <row r="73" spans="3:97" x14ac:dyDescent="0.25">
      <c r="C73" s="15"/>
      <c r="D73" s="15"/>
      <c r="E73" s="15"/>
      <c r="F73" s="34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</row>
    <row r="74" spans="3:97" x14ac:dyDescent="0.25">
      <c r="C74" s="15"/>
      <c r="D74" s="15"/>
      <c r="E74" s="15"/>
      <c r="F74" s="3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</row>
    <row r="75" spans="3:97" x14ac:dyDescent="0.25">
      <c r="C75" s="15"/>
      <c r="D75" s="15"/>
      <c r="E75" s="15"/>
      <c r="F75" s="34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</row>
    <row r="76" spans="3:97" x14ac:dyDescent="0.25">
      <c r="C76" s="15"/>
      <c r="D76" s="15"/>
      <c r="E76" s="15"/>
      <c r="F76" s="34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</row>
    <row r="77" spans="3:97" x14ac:dyDescent="0.25">
      <c r="C77" s="15"/>
      <c r="D77" s="15"/>
      <c r="E77" s="15"/>
      <c r="F77" s="34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</row>
    <row r="78" spans="3:97" x14ac:dyDescent="0.25">
      <c r="C78" s="15"/>
      <c r="D78" s="15"/>
      <c r="E78" s="15"/>
      <c r="F78" s="34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</row>
    <row r="79" spans="3:97" x14ac:dyDescent="0.25">
      <c r="C79" s="15"/>
      <c r="D79" s="15"/>
      <c r="E79" s="15"/>
      <c r="F79" s="34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</row>
    <row r="80" spans="3:97" x14ac:dyDescent="0.25">
      <c r="C80" s="15"/>
      <c r="D80" s="15"/>
      <c r="E80" s="15"/>
      <c r="F80" s="34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</row>
    <row r="81" spans="3:97" x14ac:dyDescent="0.25">
      <c r="C81" s="15"/>
      <c r="D81" s="15"/>
      <c r="E81" s="15"/>
      <c r="F81" s="3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</row>
    <row r="82" spans="3:97" x14ac:dyDescent="0.25">
      <c r="C82" s="15"/>
      <c r="D82" s="15"/>
      <c r="E82" s="15"/>
      <c r="F82" s="34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</row>
    <row r="83" spans="3:97" x14ac:dyDescent="0.25">
      <c r="C83" s="15"/>
      <c r="D83" s="15"/>
      <c r="E83" s="15"/>
      <c r="F83" s="34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</row>
    <row r="84" spans="3:97" x14ac:dyDescent="0.25">
      <c r="C84" s="15"/>
      <c r="D84" s="15"/>
      <c r="E84" s="15"/>
      <c r="F84" s="34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</row>
    <row r="85" spans="3:97" x14ac:dyDescent="0.25">
      <c r="C85" s="15"/>
      <c r="D85" s="15"/>
      <c r="E85" s="15"/>
      <c r="F85" s="34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</row>
    <row r="86" spans="3:97" x14ac:dyDescent="0.25">
      <c r="C86" s="15"/>
      <c r="D86" s="15"/>
      <c r="E86" s="15"/>
      <c r="F86" s="34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</row>
    <row r="87" spans="3:97" x14ac:dyDescent="0.25">
      <c r="C87" s="15"/>
      <c r="D87" s="15"/>
      <c r="E87" s="15"/>
      <c r="F87" s="34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</row>
    <row r="88" spans="3:97" x14ac:dyDescent="0.25">
      <c r="C88" s="15"/>
      <c r="D88" s="15"/>
      <c r="E88" s="15"/>
      <c r="F88" s="3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</row>
    <row r="89" spans="3:97" x14ac:dyDescent="0.25">
      <c r="C89" s="15"/>
      <c r="D89" s="15"/>
      <c r="E89" s="15"/>
      <c r="F89" s="3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</row>
    <row r="90" spans="3:97" x14ac:dyDescent="0.25">
      <c r="C90" s="15"/>
      <c r="D90" s="15"/>
      <c r="E90" s="15"/>
      <c r="F90" s="34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</row>
    <row r="91" spans="3:97" x14ac:dyDescent="0.25">
      <c r="C91" s="15"/>
      <c r="D91" s="15"/>
      <c r="E91" s="15"/>
      <c r="F91" s="34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</row>
    <row r="92" spans="3:97" x14ac:dyDescent="0.25">
      <c r="C92" s="15"/>
      <c r="D92" s="15"/>
      <c r="E92" s="15"/>
      <c r="F92" s="34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</row>
    <row r="93" spans="3:97" x14ac:dyDescent="0.25">
      <c r="C93" s="15"/>
      <c r="D93" s="15"/>
      <c r="E93" s="15"/>
      <c r="F93" s="34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</row>
    <row r="94" spans="3:97" x14ac:dyDescent="0.25">
      <c r="C94" s="15"/>
      <c r="D94" s="15"/>
      <c r="E94" s="15"/>
      <c r="F94" s="34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</row>
    <row r="95" spans="3:97" x14ac:dyDescent="0.25">
      <c r="C95" s="15"/>
      <c r="D95" s="15"/>
      <c r="E95" s="15"/>
      <c r="F95" s="34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</row>
    <row r="96" spans="3:97" x14ac:dyDescent="0.25">
      <c r="C96" s="15"/>
      <c r="D96" s="15"/>
      <c r="E96" s="15"/>
      <c r="F96" s="3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</row>
    <row r="97" spans="3:97" x14ac:dyDescent="0.25">
      <c r="C97" s="15"/>
      <c r="D97" s="15"/>
      <c r="E97" s="15"/>
      <c r="F97" s="34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</row>
    <row r="98" spans="3:97" x14ac:dyDescent="0.25">
      <c r="C98" s="15"/>
      <c r="D98" s="15"/>
      <c r="E98" s="15"/>
      <c r="F98" s="34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</row>
    <row r="99" spans="3:97" x14ac:dyDescent="0.25">
      <c r="C99" s="15"/>
      <c r="D99" s="15"/>
      <c r="E99" s="15"/>
      <c r="F99" s="34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</row>
    <row r="100" spans="3:97" x14ac:dyDescent="0.25">
      <c r="C100" s="15"/>
      <c r="D100" s="15"/>
      <c r="E100" s="15"/>
      <c r="F100" s="3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</row>
    <row r="101" spans="3:97" x14ac:dyDescent="0.25">
      <c r="C101" s="15"/>
      <c r="D101" s="15"/>
      <c r="E101" s="15"/>
      <c r="F101" s="34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</row>
    <row r="102" spans="3:97" x14ac:dyDescent="0.25">
      <c r="C102" s="15"/>
      <c r="D102" s="15"/>
      <c r="E102" s="15"/>
      <c r="F102" s="3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</row>
    <row r="103" spans="3:97" x14ac:dyDescent="0.25">
      <c r="C103" s="15"/>
      <c r="D103" s="15"/>
      <c r="E103" s="15"/>
      <c r="F103" s="34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</row>
    <row r="104" spans="3:97" x14ac:dyDescent="0.25">
      <c r="C104" s="15"/>
      <c r="D104" s="15"/>
      <c r="E104" s="15"/>
      <c r="F104" s="3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</row>
    <row r="105" spans="3:97" x14ac:dyDescent="0.25">
      <c r="C105" s="15"/>
      <c r="D105" s="15"/>
      <c r="E105" s="15"/>
      <c r="F105" s="34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</row>
    <row r="106" spans="3:97" x14ac:dyDescent="0.25">
      <c r="C106" s="15"/>
      <c r="D106" s="15"/>
      <c r="E106" s="15"/>
      <c r="F106" s="34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</row>
    <row r="107" spans="3:97" x14ac:dyDescent="0.25">
      <c r="C107" s="15"/>
      <c r="D107" s="15"/>
      <c r="E107" s="15"/>
      <c r="F107" s="34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</row>
    <row r="108" spans="3:97" x14ac:dyDescent="0.25">
      <c r="C108" s="15"/>
      <c r="D108" s="15"/>
      <c r="E108" s="15"/>
      <c r="F108" s="3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</row>
    <row r="109" spans="3:97" x14ac:dyDescent="0.25">
      <c r="C109" s="15"/>
      <c r="D109" s="15"/>
      <c r="E109" s="15"/>
      <c r="F109" s="34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</row>
    <row r="110" spans="3:97" x14ac:dyDescent="0.25">
      <c r="C110" s="15"/>
      <c r="D110" s="15"/>
      <c r="E110" s="15"/>
      <c r="F110" s="3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</row>
    <row r="111" spans="3:97" x14ac:dyDescent="0.25">
      <c r="C111" s="15"/>
      <c r="D111" s="15"/>
      <c r="E111" s="15"/>
      <c r="F111" s="34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</row>
    <row r="112" spans="3:97" x14ac:dyDescent="0.25">
      <c r="C112" s="15"/>
      <c r="D112" s="15"/>
      <c r="E112" s="15"/>
      <c r="F112" s="3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</row>
    <row r="113" spans="3:97" x14ac:dyDescent="0.25">
      <c r="C113" s="15"/>
      <c r="D113" s="15"/>
      <c r="E113" s="15"/>
      <c r="F113" s="34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</row>
    <row r="114" spans="3:97" x14ac:dyDescent="0.25">
      <c r="C114" s="15"/>
      <c r="D114" s="15"/>
      <c r="E114" s="15"/>
      <c r="F114" s="3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</row>
    <row r="115" spans="3:97" x14ac:dyDescent="0.25">
      <c r="C115" s="15"/>
      <c r="D115" s="15"/>
      <c r="E115" s="15"/>
      <c r="F115" s="34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</row>
    <row r="116" spans="3:97" x14ac:dyDescent="0.25">
      <c r="C116" s="15"/>
      <c r="D116" s="15"/>
      <c r="E116" s="15"/>
      <c r="F116" s="3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</row>
    <row r="117" spans="3:97" x14ac:dyDescent="0.25">
      <c r="C117" s="15"/>
      <c r="D117" s="15"/>
      <c r="E117" s="15"/>
      <c r="F117" s="34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</row>
    <row r="118" spans="3:97" x14ac:dyDescent="0.25">
      <c r="C118" s="15"/>
      <c r="D118" s="15"/>
      <c r="E118" s="15"/>
      <c r="F118" s="3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</row>
    <row r="119" spans="3:97" x14ac:dyDescent="0.25">
      <c r="C119" s="15"/>
      <c r="D119" s="15"/>
      <c r="E119" s="15"/>
      <c r="F119" s="34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</row>
    <row r="120" spans="3:97" x14ac:dyDescent="0.25">
      <c r="C120" s="15"/>
      <c r="D120" s="15"/>
      <c r="E120" s="15"/>
      <c r="F120" s="3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</row>
    <row r="121" spans="3:97" x14ac:dyDescent="0.25">
      <c r="C121" s="15"/>
      <c r="D121" s="15"/>
      <c r="E121" s="15"/>
      <c r="F121" s="34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</row>
    <row r="122" spans="3:97" x14ac:dyDescent="0.25">
      <c r="C122" s="15"/>
      <c r="D122" s="15"/>
      <c r="E122" s="15"/>
      <c r="F122" s="34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</row>
    <row r="123" spans="3:97" x14ac:dyDescent="0.25">
      <c r="C123" s="15"/>
      <c r="D123" s="15"/>
      <c r="E123" s="15"/>
      <c r="F123" s="3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</row>
    <row r="124" spans="3:97" x14ac:dyDescent="0.25">
      <c r="C124" s="15"/>
      <c r="D124" s="15"/>
      <c r="E124" s="15"/>
      <c r="F124" s="34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</row>
    <row r="125" spans="3:97" x14ac:dyDescent="0.25">
      <c r="C125" s="15"/>
      <c r="D125" s="15"/>
      <c r="E125" s="15"/>
      <c r="F125" s="34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</row>
    <row r="126" spans="3:97" x14ac:dyDescent="0.25">
      <c r="C126" s="15"/>
      <c r="D126" s="15"/>
      <c r="E126" s="15"/>
      <c r="F126" s="34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</row>
    <row r="127" spans="3:97" x14ac:dyDescent="0.25">
      <c r="C127" s="15"/>
      <c r="D127" s="15"/>
      <c r="E127" s="15"/>
      <c r="F127" s="34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</row>
    <row r="128" spans="3:97" x14ac:dyDescent="0.25">
      <c r="C128" s="15"/>
      <c r="D128" s="15"/>
      <c r="E128" s="15"/>
      <c r="F128" s="34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</row>
    <row r="129" spans="3:97" x14ac:dyDescent="0.25">
      <c r="C129" s="15"/>
      <c r="D129" s="15"/>
      <c r="E129" s="15"/>
      <c r="F129" s="34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</row>
    <row r="130" spans="3:97" x14ac:dyDescent="0.25">
      <c r="C130" s="15"/>
      <c r="D130" s="15"/>
      <c r="E130" s="15"/>
      <c r="F130" s="34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</row>
    <row r="131" spans="3:97" x14ac:dyDescent="0.25">
      <c r="C131" s="15"/>
      <c r="D131" s="15"/>
      <c r="E131" s="15"/>
      <c r="F131" s="34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</row>
    <row r="132" spans="3:97" x14ac:dyDescent="0.25">
      <c r="C132" s="15"/>
      <c r="D132" s="15"/>
      <c r="E132" s="15"/>
      <c r="F132" s="34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</row>
    <row r="133" spans="3:97" x14ac:dyDescent="0.25">
      <c r="C133" s="15"/>
      <c r="D133" s="15"/>
      <c r="E133" s="15"/>
      <c r="F133" s="34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</row>
    <row r="134" spans="3:97" x14ac:dyDescent="0.25">
      <c r="C134" s="15"/>
      <c r="D134" s="15"/>
      <c r="E134" s="15"/>
      <c r="F134" s="34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</row>
    <row r="135" spans="3:97" x14ac:dyDescent="0.25">
      <c r="C135" s="15"/>
      <c r="D135" s="15"/>
      <c r="E135" s="15"/>
      <c r="F135" s="34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</row>
    <row r="136" spans="3:97" x14ac:dyDescent="0.25">
      <c r="C136" s="15"/>
      <c r="D136" s="15"/>
      <c r="E136" s="15"/>
      <c r="F136" s="3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</row>
    <row r="137" spans="3:97" x14ac:dyDescent="0.25">
      <c r="C137" s="15"/>
      <c r="D137" s="15"/>
      <c r="E137" s="15"/>
      <c r="F137" s="34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</row>
    <row r="138" spans="3:97" x14ac:dyDescent="0.25">
      <c r="C138" s="15"/>
      <c r="D138" s="15"/>
      <c r="E138" s="15"/>
      <c r="F138" s="3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</row>
    <row r="139" spans="3:97" x14ac:dyDescent="0.25">
      <c r="C139" s="15"/>
      <c r="D139" s="15"/>
      <c r="E139" s="15"/>
      <c r="F139" s="34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</row>
    <row r="140" spans="3:97" x14ac:dyDescent="0.25">
      <c r="C140" s="15"/>
      <c r="D140" s="15"/>
      <c r="E140" s="15"/>
      <c r="F140" s="34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</row>
    <row r="141" spans="3:97" x14ac:dyDescent="0.25">
      <c r="C141" s="15"/>
      <c r="D141" s="15"/>
      <c r="E141" s="15"/>
      <c r="F141" s="34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</row>
    <row r="142" spans="3:97" x14ac:dyDescent="0.25">
      <c r="C142" s="15"/>
      <c r="D142" s="15"/>
      <c r="E142" s="15"/>
      <c r="F142" s="34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</row>
    <row r="143" spans="3:97" x14ac:dyDescent="0.25">
      <c r="C143" s="15"/>
      <c r="D143" s="15"/>
      <c r="E143" s="15"/>
      <c r="F143" s="34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</row>
    <row r="144" spans="3:97" x14ac:dyDescent="0.25">
      <c r="C144" s="15"/>
      <c r="D144" s="15"/>
      <c r="E144" s="15"/>
      <c r="F144" s="34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</row>
    <row r="145" spans="3:97" x14ac:dyDescent="0.25">
      <c r="C145" s="15"/>
      <c r="D145" s="15"/>
      <c r="E145" s="15"/>
      <c r="F145" s="34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</row>
    <row r="146" spans="3:97" x14ac:dyDescent="0.25">
      <c r="C146" s="15"/>
      <c r="D146" s="15"/>
      <c r="E146" s="15"/>
      <c r="F146" s="34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</row>
    <row r="147" spans="3:97" x14ac:dyDescent="0.25">
      <c r="C147" s="15"/>
      <c r="D147" s="15"/>
      <c r="E147" s="15"/>
      <c r="F147" s="34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</row>
    <row r="148" spans="3:97" x14ac:dyDescent="0.25">
      <c r="C148" s="15"/>
      <c r="D148" s="15"/>
      <c r="E148" s="15"/>
      <c r="F148" s="34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</row>
    <row r="149" spans="3:97" x14ac:dyDescent="0.25">
      <c r="C149" s="15"/>
      <c r="D149" s="15"/>
      <c r="E149" s="15"/>
      <c r="F149" s="34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</row>
    <row r="150" spans="3:97" x14ac:dyDescent="0.25">
      <c r="C150" s="15"/>
      <c r="D150" s="15"/>
      <c r="E150" s="15"/>
      <c r="F150" s="34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</row>
    <row r="151" spans="3:97" x14ac:dyDescent="0.25">
      <c r="C151" s="15"/>
      <c r="D151" s="15"/>
      <c r="E151" s="15"/>
      <c r="F151" s="34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</row>
    <row r="152" spans="3:97" x14ac:dyDescent="0.25">
      <c r="C152" s="15"/>
      <c r="D152" s="15"/>
      <c r="E152" s="15"/>
      <c r="F152" s="34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</row>
    <row r="153" spans="3:97" x14ac:dyDescent="0.25">
      <c r="C153" s="15"/>
      <c r="D153" s="15"/>
      <c r="E153" s="15"/>
      <c r="F153" s="34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</row>
    <row r="154" spans="3:97" x14ac:dyDescent="0.25">
      <c r="C154" s="15"/>
      <c r="D154" s="15"/>
      <c r="E154" s="15"/>
      <c r="F154" s="34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</row>
    <row r="155" spans="3:97" x14ac:dyDescent="0.25">
      <c r="C155" s="15"/>
      <c r="D155" s="15"/>
      <c r="E155" s="15"/>
      <c r="F155" s="34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</row>
    <row r="156" spans="3:97" x14ac:dyDescent="0.25">
      <c r="C156" s="15"/>
      <c r="D156" s="15"/>
      <c r="E156" s="15"/>
      <c r="F156" s="34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</row>
    <row r="157" spans="3:97" x14ac:dyDescent="0.25">
      <c r="C157" s="15"/>
      <c r="D157" s="15"/>
      <c r="E157" s="15"/>
      <c r="F157" s="34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</row>
    <row r="158" spans="3:97" x14ac:dyDescent="0.25">
      <c r="C158" s="15"/>
      <c r="D158" s="15"/>
      <c r="E158" s="15"/>
      <c r="F158" s="34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</row>
    <row r="159" spans="3:97" x14ac:dyDescent="0.25">
      <c r="C159" s="15"/>
      <c r="D159" s="15"/>
      <c r="E159" s="15"/>
      <c r="F159" s="34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</row>
    <row r="160" spans="3:97" x14ac:dyDescent="0.25">
      <c r="C160" s="15"/>
      <c r="D160" s="15"/>
      <c r="E160" s="15"/>
      <c r="F160" s="34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</row>
    <row r="161" spans="3:97" x14ac:dyDescent="0.25">
      <c r="C161" s="15"/>
      <c r="D161" s="15"/>
      <c r="E161" s="15"/>
      <c r="F161" s="34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</row>
    <row r="162" spans="3:97" x14ac:dyDescent="0.25">
      <c r="C162" s="15"/>
      <c r="D162" s="15"/>
      <c r="E162" s="15"/>
      <c r="F162" s="34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</row>
    <row r="163" spans="3:97" x14ac:dyDescent="0.25">
      <c r="C163" s="15"/>
      <c r="D163" s="15"/>
      <c r="E163" s="15"/>
      <c r="F163" s="34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</row>
    <row r="164" spans="3:97" x14ac:dyDescent="0.25">
      <c r="C164" s="15"/>
      <c r="D164" s="15"/>
      <c r="E164" s="15"/>
      <c r="F164" s="34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</row>
    <row r="165" spans="3:97" x14ac:dyDescent="0.25">
      <c r="C165" s="15"/>
      <c r="D165" s="15"/>
      <c r="E165" s="15"/>
      <c r="F165" s="34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</row>
    <row r="166" spans="3:97" x14ac:dyDescent="0.25">
      <c r="C166" s="15"/>
      <c r="D166" s="15"/>
      <c r="E166" s="15"/>
      <c r="F166" s="34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</row>
    <row r="167" spans="3:97" x14ac:dyDescent="0.25">
      <c r="C167" s="15"/>
      <c r="D167" s="15"/>
      <c r="E167" s="15"/>
      <c r="F167" s="34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</row>
    <row r="168" spans="3:97" x14ac:dyDescent="0.25">
      <c r="C168" s="15"/>
      <c r="D168" s="15"/>
      <c r="E168" s="15"/>
      <c r="F168" s="34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</row>
    <row r="169" spans="3:97" x14ac:dyDescent="0.25">
      <c r="C169" s="15"/>
      <c r="D169" s="15"/>
      <c r="E169" s="15"/>
      <c r="F169" s="34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</row>
    <row r="170" spans="3:97" x14ac:dyDescent="0.25">
      <c r="C170" s="15"/>
      <c r="D170" s="15"/>
      <c r="E170" s="15"/>
      <c r="F170" s="34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</row>
    <row r="171" spans="3:97" x14ac:dyDescent="0.25">
      <c r="C171" s="15"/>
      <c r="D171" s="15"/>
      <c r="E171" s="15"/>
      <c r="F171" s="34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</row>
    <row r="172" spans="3:97" x14ac:dyDescent="0.25">
      <c r="C172" s="15"/>
      <c r="D172" s="15"/>
      <c r="E172" s="15"/>
      <c r="F172" s="34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</row>
    <row r="173" spans="3:97" x14ac:dyDescent="0.25">
      <c r="C173" s="15"/>
      <c r="D173" s="15"/>
      <c r="E173" s="15"/>
      <c r="F173" s="34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</row>
    <row r="174" spans="3:97" x14ac:dyDescent="0.25">
      <c r="C174" s="15"/>
      <c r="D174" s="15"/>
      <c r="E174" s="15"/>
      <c r="F174" s="34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</row>
    <row r="175" spans="3:97" x14ac:dyDescent="0.25">
      <c r="C175" s="15"/>
      <c r="D175" s="15"/>
      <c r="E175" s="15"/>
      <c r="F175" s="34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</row>
    <row r="176" spans="3:97" x14ac:dyDescent="0.25">
      <c r="C176" s="15"/>
      <c r="D176" s="15"/>
      <c r="E176" s="15"/>
      <c r="F176" s="34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</row>
    <row r="177" spans="3:97" x14ac:dyDescent="0.25">
      <c r="C177" s="15"/>
      <c r="D177" s="15"/>
      <c r="E177" s="15"/>
      <c r="F177" s="34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</row>
    <row r="178" spans="3:97" x14ac:dyDescent="0.25">
      <c r="C178" s="15"/>
      <c r="D178" s="15"/>
      <c r="E178" s="15"/>
      <c r="F178" s="34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</row>
    <row r="179" spans="3:97" x14ac:dyDescent="0.25">
      <c r="C179" s="15"/>
      <c r="D179" s="15"/>
      <c r="E179" s="15"/>
      <c r="F179" s="34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</row>
    <row r="180" spans="3:97" x14ac:dyDescent="0.25">
      <c r="C180" s="15"/>
      <c r="D180" s="15"/>
      <c r="E180" s="15"/>
      <c r="F180" s="34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</row>
    <row r="181" spans="3:97" x14ac:dyDescent="0.25">
      <c r="C181" s="15"/>
      <c r="D181" s="15"/>
      <c r="E181" s="15"/>
      <c r="F181" s="34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</row>
    <row r="182" spans="3:97" x14ac:dyDescent="0.25">
      <c r="C182" s="15"/>
      <c r="D182" s="15"/>
      <c r="E182" s="15"/>
      <c r="F182" s="34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</row>
    <row r="183" spans="3:97" x14ac:dyDescent="0.25">
      <c r="C183" s="15"/>
      <c r="D183" s="15"/>
      <c r="E183" s="15"/>
      <c r="F183" s="34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</row>
    <row r="184" spans="3:97" x14ac:dyDescent="0.25">
      <c r="C184" s="15"/>
      <c r="D184" s="15"/>
      <c r="E184" s="15"/>
      <c r="F184" s="34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</row>
    <row r="185" spans="3:97" x14ac:dyDescent="0.25">
      <c r="C185" s="15"/>
      <c r="D185" s="15"/>
      <c r="E185" s="15"/>
      <c r="F185" s="34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</row>
    <row r="186" spans="3:97" x14ac:dyDescent="0.25">
      <c r="C186" s="15"/>
      <c r="D186" s="15"/>
      <c r="E186" s="15"/>
      <c r="F186" s="34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</row>
    <row r="187" spans="3:97" x14ac:dyDescent="0.25">
      <c r="C187" s="15"/>
      <c r="D187" s="15"/>
      <c r="E187" s="15"/>
      <c r="F187" s="34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</row>
    <row r="188" spans="3:97" x14ac:dyDescent="0.25">
      <c r="C188" s="15"/>
      <c r="D188" s="15"/>
      <c r="E188" s="15"/>
      <c r="F188" s="34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</row>
    <row r="189" spans="3:97" x14ac:dyDescent="0.25">
      <c r="C189" s="15"/>
      <c r="D189" s="15"/>
      <c r="E189" s="15"/>
      <c r="F189" s="34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</row>
    <row r="190" spans="3:97" x14ac:dyDescent="0.25">
      <c r="C190" s="15"/>
      <c r="D190" s="15"/>
      <c r="E190" s="15"/>
      <c r="F190" s="34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</row>
    <row r="191" spans="3:97" x14ac:dyDescent="0.25">
      <c r="C191" s="15"/>
      <c r="D191" s="15"/>
      <c r="E191" s="15"/>
      <c r="F191" s="34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</row>
    <row r="192" spans="3:97" x14ac:dyDescent="0.25">
      <c r="C192" s="15"/>
      <c r="D192" s="15"/>
      <c r="E192" s="15"/>
      <c r="F192" s="34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</row>
    <row r="193" spans="3:97" x14ac:dyDescent="0.25">
      <c r="C193" s="15"/>
      <c r="D193" s="15"/>
      <c r="E193" s="15"/>
      <c r="F193" s="34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</row>
    <row r="194" spans="3:97" x14ac:dyDescent="0.25">
      <c r="C194" s="15"/>
      <c r="D194" s="15"/>
      <c r="E194" s="15"/>
      <c r="F194" s="34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</row>
    <row r="195" spans="3:97" x14ac:dyDescent="0.25">
      <c r="C195" s="15"/>
      <c r="D195" s="15"/>
      <c r="E195" s="15"/>
      <c r="F195" s="34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</row>
    <row r="196" spans="3:97" x14ac:dyDescent="0.25">
      <c r="C196" s="15"/>
      <c r="D196" s="15"/>
      <c r="E196" s="15"/>
      <c r="F196" s="34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</row>
    <row r="197" spans="3:97" x14ac:dyDescent="0.25">
      <c r="C197" s="15"/>
      <c r="D197" s="15"/>
      <c r="E197" s="15"/>
      <c r="F197" s="34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</row>
    <row r="198" spans="3:97" x14ac:dyDescent="0.25">
      <c r="C198" s="15"/>
      <c r="D198" s="15"/>
      <c r="E198" s="15"/>
      <c r="F198" s="34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</row>
    <row r="199" spans="3:97" x14ac:dyDescent="0.25">
      <c r="C199" s="15"/>
      <c r="D199" s="15"/>
      <c r="E199" s="15"/>
      <c r="F199" s="34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</row>
    <row r="200" spans="3:97" x14ac:dyDescent="0.25">
      <c r="C200" s="15"/>
      <c r="D200" s="15"/>
      <c r="E200" s="15"/>
      <c r="F200" s="34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</row>
    <row r="201" spans="3:97" x14ac:dyDescent="0.25">
      <c r="C201" s="15"/>
      <c r="D201" s="15"/>
      <c r="E201" s="15"/>
      <c r="F201" s="34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</row>
    <row r="202" spans="3:97" x14ac:dyDescent="0.25">
      <c r="C202" s="15"/>
      <c r="D202" s="15"/>
      <c r="E202" s="15"/>
      <c r="F202" s="34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</row>
    <row r="203" spans="3:97" x14ac:dyDescent="0.25">
      <c r="C203" s="15"/>
      <c r="D203" s="15"/>
      <c r="E203" s="15"/>
      <c r="F203" s="34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</row>
    <row r="204" spans="3:97" x14ac:dyDescent="0.25">
      <c r="C204" s="15"/>
      <c r="D204" s="15"/>
      <c r="E204" s="15"/>
      <c r="F204" s="34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</row>
    <row r="205" spans="3:97" x14ac:dyDescent="0.25">
      <c r="C205" s="15"/>
      <c r="D205" s="15"/>
      <c r="E205" s="15"/>
      <c r="F205" s="34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</row>
    <row r="206" spans="3:97" x14ac:dyDescent="0.25">
      <c r="C206" s="15"/>
      <c r="D206" s="15"/>
      <c r="E206" s="15"/>
      <c r="F206" s="34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</row>
    <row r="207" spans="3:97" x14ac:dyDescent="0.25">
      <c r="C207" s="15"/>
      <c r="D207" s="15"/>
      <c r="E207" s="15"/>
      <c r="F207" s="34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</row>
    <row r="208" spans="3:97" x14ac:dyDescent="0.25">
      <c r="C208" s="15"/>
      <c r="D208" s="15"/>
      <c r="E208" s="15"/>
      <c r="F208" s="34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</row>
    <row r="209" spans="3:97" x14ac:dyDescent="0.25">
      <c r="C209" s="15"/>
      <c r="D209" s="15"/>
      <c r="E209" s="15"/>
      <c r="F209" s="34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</row>
    <row r="210" spans="3:97" x14ac:dyDescent="0.25">
      <c r="C210" s="15"/>
      <c r="D210" s="15"/>
      <c r="E210" s="15"/>
      <c r="F210" s="34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</row>
    <row r="211" spans="3:97" x14ac:dyDescent="0.25">
      <c r="C211" s="15"/>
      <c r="D211" s="15"/>
      <c r="E211" s="15"/>
      <c r="F211" s="34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</row>
    <row r="212" spans="3:97" x14ac:dyDescent="0.25">
      <c r="C212" s="15"/>
      <c r="D212" s="15"/>
      <c r="E212" s="15"/>
      <c r="F212" s="34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</row>
    <row r="213" spans="3:97" x14ac:dyDescent="0.25">
      <c r="C213" s="15"/>
      <c r="D213" s="15"/>
      <c r="E213" s="15"/>
      <c r="F213" s="34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</row>
    <row r="214" spans="3:97" x14ac:dyDescent="0.25">
      <c r="C214" s="15"/>
      <c r="D214" s="15"/>
      <c r="E214" s="15"/>
      <c r="F214" s="34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</row>
    <row r="215" spans="3:97" x14ac:dyDescent="0.25">
      <c r="C215" s="15"/>
      <c r="D215" s="15"/>
      <c r="E215" s="15"/>
      <c r="F215" s="34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</row>
    <row r="216" spans="3:97" x14ac:dyDescent="0.25">
      <c r="C216" s="15"/>
      <c r="D216" s="15"/>
      <c r="E216" s="15"/>
      <c r="F216" s="34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</row>
    <row r="217" spans="3:97" x14ac:dyDescent="0.25">
      <c r="C217" s="15"/>
      <c r="D217" s="15"/>
      <c r="E217" s="15"/>
      <c r="F217" s="34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</row>
    <row r="218" spans="3:97" x14ac:dyDescent="0.25">
      <c r="C218" s="15"/>
      <c r="D218" s="15"/>
      <c r="E218" s="15"/>
      <c r="F218" s="34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</row>
    <row r="219" spans="3:97" x14ac:dyDescent="0.25">
      <c r="C219" s="15"/>
      <c r="D219" s="15"/>
      <c r="E219" s="15"/>
      <c r="F219" s="34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</row>
    <row r="220" spans="3:97" x14ac:dyDescent="0.25">
      <c r="C220" s="15"/>
      <c r="D220" s="15"/>
      <c r="E220" s="15"/>
      <c r="F220" s="34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</row>
    <row r="221" spans="3:97" x14ac:dyDescent="0.25">
      <c r="C221" s="15"/>
      <c r="D221" s="15"/>
      <c r="E221" s="15"/>
      <c r="F221" s="34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</row>
    <row r="222" spans="3:97" x14ac:dyDescent="0.25">
      <c r="C222" s="15"/>
      <c r="D222" s="15"/>
      <c r="E222" s="15"/>
      <c r="F222" s="34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</row>
    <row r="223" spans="3:97" x14ac:dyDescent="0.25">
      <c r="C223" s="15"/>
      <c r="D223" s="15"/>
      <c r="E223" s="15"/>
      <c r="F223" s="34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</row>
    <row r="224" spans="3:97" x14ac:dyDescent="0.25">
      <c r="C224" s="15"/>
      <c r="D224" s="15"/>
      <c r="E224" s="15"/>
      <c r="F224" s="34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</row>
    <row r="225" spans="3:97" x14ac:dyDescent="0.25">
      <c r="C225" s="15"/>
      <c r="D225" s="15"/>
      <c r="E225" s="15"/>
      <c r="F225" s="34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</row>
    <row r="226" spans="3:97" x14ac:dyDescent="0.25">
      <c r="C226" s="15"/>
      <c r="D226" s="15"/>
      <c r="E226" s="15"/>
      <c r="F226" s="34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</row>
    <row r="227" spans="3:97" x14ac:dyDescent="0.25">
      <c r="C227" s="15"/>
      <c r="D227" s="15"/>
      <c r="E227" s="15"/>
      <c r="F227" s="34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</row>
    <row r="228" spans="3:97" x14ac:dyDescent="0.25">
      <c r="C228" s="15"/>
      <c r="D228" s="15"/>
      <c r="E228" s="15"/>
      <c r="F228" s="34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</row>
    <row r="229" spans="3:97" x14ac:dyDescent="0.25">
      <c r="C229" s="15"/>
      <c r="D229" s="15"/>
      <c r="E229" s="15"/>
      <c r="F229" s="34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</row>
    <row r="230" spans="3:97" x14ac:dyDescent="0.25">
      <c r="C230" s="15"/>
      <c r="D230" s="15"/>
      <c r="E230" s="15"/>
      <c r="F230" s="34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</row>
    <row r="231" spans="3:97" x14ac:dyDescent="0.25">
      <c r="C231" s="15"/>
      <c r="D231" s="15"/>
      <c r="E231" s="15"/>
      <c r="F231" s="34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</row>
    <row r="232" spans="3:97" x14ac:dyDescent="0.25">
      <c r="C232" s="15"/>
      <c r="D232" s="15"/>
      <c r="E232" s="15"/>
      <c r="F232" s="34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</row>
    <row r="233" spans="3:97" x14ac:dyDescent="0.25">
      <c r="C233" s="15"/>
      <c r="D233" s="15"/>
      <c r="E233" s="15"/>
      <c r="F233" s="34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</row>
    <row r="234" spans="3:97" x14ac:dyDescent="0.25">
      <c r="C234" s="15"/>
      <c r="D234" s="15"/>
      <c r="E234" s="15"/>
      <c r="F234" s="34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</row>
    <row r="235" spans="3:97" x14ac:dyDescent="0.25">
      <c r="C235" s="15"/>
      <c r="D235" s="15"/>
      <c r="E235" s="15"/>
      <c r="F235" s="34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</row>
    <row r="236" spans="3:97" x14ac:dyDescent="0.25">
      <c r="C236" s="15"/>
      <c r="D236" s="15"/>
      <c r="E236" s="15"/>
      <c r="F236" s="34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</row>
    <row r="237" spans="3:97" x14ac:dyDescent="0.25">
      <c r="C237" s="15"/>
      <c r="D237" s="15"/>
      <c r="E237" s="15"/>
    </row>
    <row r="238" spans="3:97" x14ac:dyDescent="0.25">
      <c r="C238" s="15"/>
      <c r="D238" s="15"/>
      <c r="E238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238"/>
  <sheetViews>
    <sheetView showGridLines="0" zoomScale="55" zoomScaleNormal="55" workbookViewId="0">
      <pane xSplit="2" ySplit="2" topLeftCell="D3" activePane="bottomRight" state="frozen"/>
      <selection pane="topRight"/>
      <selection pane="bottomLeft"/>
      <selection pane="bottomRight" activeCell="E3" sqref="E3"/>
    </sheetView>
  </sheetViews>
  <sheetFormatPr defaultColWidth="8.85546875" defaultRowHeight="15" x14ac:dyDescent="0.25"/>
  <cols>
    <col min="2" max="2" width="32.85546875" customWidth="1"/>
    <col min="3" max="5" width="20.42578125" customWidth="1"/>
    <col min="6" max="14" width="12.42578125" bestFit="1" customWidth="1"/>
    <col min="15" max="15" width="13.5703125" bestFit="1" customWidth="1"/>
    <col min="16" max="16" width="12.85546875" bestFit="1" customWidth="1"/>
    <col min="17" max="19" width="13.5703125" bestFit="1" customWidth="1"/>
    <col min="20" max="20" width="13.42578125" bestFit="1" customWidth="1"/>
    <col min="21" max="21" width="13.5703125" bestFit="1" customWidth="1"/>
    <col min="22" max="22" width="13.42578125" bestFit="1" customWidth="1"/>
    <col min="23" max="24" width="13.5703125" bestFit="1" customWidth="1"/>
    <col min="25" max="25" width="13.85546875" bestFit="1" customWidth="1"/>
    <col min="26" max="26" width="13.5703125" bestFit="1" customWidth="1"/>
    <col min="27" max="35" width="13.85546875" bestFit="1" customWidth="1"/>
    <col min="36" max="44" width="12.42578125" bestFit="1" customWidth="1"/>
    <col min="45" max="45" width="12.85546875" bestFit="1" customWidth="1"/>
    <col min="46" max="46" width="12.42578125" bestFit="1" customWidth="1"/>
    <col min="47" max="49" width="12.85546875" bestFit="1" customWidth="1"/>
    <col min="50" max="50" width="12.5703125" bestFit="1" customWidth="1"/>
    <col min="51" max="51" width="12.85546875" bestFit="1" customWidth="1"/>
    <col min="52" max="52" width="12.5703125" bestFit="1" customWidth="1"/>
    <col min="53" max="54" width="12.85546875" bestFit="1" customWidth="1"/>
    <col min="55" max="55" width="13.5703125" bestFit="1" customWidth="1"/>
    <col min="56" max="56" width="12.85546875" bestFit="1" customWidth="1"/>
    <col min="57" max="59" width="13.5703125" bestFit="1" customWidth="1"/>
    <col min="60" max="60" width="13.42578125" bestFit="1" customWidth="1"/>
    <col min="61" max="61" width="13.5703125" bestFit="1" customWidth="1"/>
    <col min="62" max="62" width="13.42578125" bestFit="1" customWidth="1"/>
    <col min="63" max="65" width="13.5703125" bestFit="1" customWidth="1"/>
    <col min="66" max="66" width="12.85546875" bestFit="1" customWidth="1"/>
    <col min="67" max="67" width="12.5703125" bestFit="1" customWidth="1"/>
    <col min="68" max="70" width="13.42578125" bestFit="1" customWidth="1"/>
    <col min="71" max="71" width="12.85546875" bestFit="1" customWidth="1"/>
    <col min="72" max="72" width="13.42578125" bestFit="1" customWidth="1"/>
    <col min="73" max="73" width="12.85546875" bestFit="1" customWidth="1"/>
    <col min="74" max="75" width="13.42578125" bestFit="1" customWidth="1"/>
    <col min="76" max="76" width="14.42578125" bestFit="1" customWidth="1"/>
    <col min="77" max="77" width="13.85546875" bestFit="1" customWidth="1"/>
    <col min="78" max="80" width="14.42578125" bestFit="1" customWidth="1"/>
    <col min="81" max="81" width="13.85546875" bestFit="1" customWidth="1"/>
    <col min="82" max="82" width="14.42578125" bestFit="1" customWidth="1"/>
    <col min="83" max="83" width="13.85546875" bestFit="1" customWidth="1"/>
    <col min="84" max="85" width="14.42578125" bestFit="1" customWidth="1"/>
    <col min="86" max="86" width="14.85546875" bestFit="1" customWidth="1"/>
    <col min="87" max="87" width="14.42578125" bestFit="1" customWidth="1"/>
    <col min="88" max="90" width="14.85546875" bestFit="1" customWidth="1"/>
    <col min="91" max="91" width="14.5703125" bestFit="1" customWidth="1"/>
    <col min="92" max="92" width="14.85546875" bestFit="1" customWidth="1"/>
    <col min="93" max="93" width="14.5703125" bestFit="1" customWidth="1"/>
    <col min="94" max="96" width="14.85546875" bestFit="1" customWidth="1"/>
    <col min="97" max="97" width="14.42578125" bestFit="1" customWidth="1"/>
  </cols>
  <sheetData>
    <row r="1" spans="1:97" x14ac:dyDescent="0.25">
      <c r="C1" s="4" t="s">
        <v>36</v>
      </c>
      <c r="F1" s="33" t="s">
        <v>37</v>
      </c>
    </row>
    <row r="2" spans="1:97" ht="30" customHeight="1" x14ac:dyDescent="0.25">
      <c r="A2" s="8" t="s">
        <v>30</v>
      </c>
      <c r="B2" s="4" t="s">
        <v>31</v>
      </c>
      <c r="C2" s="4" t="s">
        <v>32</v>
      </c>
      <c r="D2" s="4" t="s">
        <v>33</v>
      </c>
      <c r="E2" s="4" t="s">
        <v>21</v>
      </c>
      <c r="F2" s="70">
        <v>43647</v>
      </c>
      <c r="G2" s="71">
        <f>F2+1</f>
        <v>43648</v>
      </c>
      <c r="H2" s="71">
        <f t="shared" ref="H2:BS2" si="0">G2+1</f>
        <v>43649</v>
      </c>
      <c r="I2" s="71">
        <f t="shared" si="0"/>
        <v>43650</v>
      </c>
      <c r="J2" s="71">
        <f t="shared" si="0"/>
        <v>43651</v>
      </c>
      <c r="K2" s="71">
        <f t="shared" si="0"/>
        <v>43652</v>
      </c>
      <c r="L2" s="71">
        <f t="shared" si="0"/>
        <v>43653</v>
      </c>
      <c r="M2" s="71">
        <f t="shared" si="0"/>
        <v>43654</v>
      </c>
      <c r="N2" s="71">
        <f t="shared" si="0"/>
        <v>43655</v>
      </c>
      <c r="O2" s="71">
        <f t="shared" si="0"/>
        <v>43656</v>
      </c>
      <c r="P2" s="71">
        <f t="shared" si="0"/>
        <v>43657</v>
      </c>
      <c r="Q2" s="71">
        <f t="shared" si="0"/>
        <v>43658</v>
      </c>
      <c r="R2" s="71">
        <f t="shared" si="0"/>
        <v>43659</v>
      </c>
      <c r="S2" s="71">
        <f t="shared" si="0"/>
        <v>43660</v>
      </c>
      <c r="T2" s="71">
        <f t="shared" si="0"/>
        <v>43661</v>
      </c>
      <c r="U2" s="71">
        <f t="shared" si="0"/>
        <v>43662</v>
      </c>
      <c r="V2" s="71">
        <f t="shared" si="0"/>
        <v>43663</v>
      </c>
      <c r="W2" s="71">
        <f t="shared" si="0"/>
        <v>43664</v>
      </c>
      <c r="X2" s="71">
        <f t="shared" si="0"/>
        <v>43665</v>
      </c>
      <c r="Y2" s="71">
        <f t="shared" si="0"/>
        <v>43666</v>
      </c>
      <c r="Z2" s="71">
        <f t="shared" si="0"/>
        <v>43667</v>
      </c>
      <c r="AA2" s="71">
        <f t="shared" si="0"/>
        <v>43668</v>
      </c>
      <c r="AB2" s="71">
        <f t="shared" si="0"/>
        <v>43669</v>
      </c>
      <c r="AC2" s="71">
        <f t="shared" si="0"/>
        <v>43670</v>
      </c>
      <c r="AD2" s="71">
        <f t="shared" si="0"/>
        <v>43671</v>
      </c>
      <c r="AE2" s="71">
        <f t="shared" si="0"/>
        <v>43672</v>
      </c>
      <c r="AF2" s="71">
        <f t="shared" si="0"/>
        <v>43673</v>
      </c>
      <c r="AG2" s="71">
        <f t="shared" si="0"/>
        <v>43674</v>
      </c>
      <c r="AH2" s="71">
        <f t="shared" si="0"/>
        <v>43675</v>
      </c>
      <c r="AI2" s="71">
        <f t="shared" si="0"/>
        <v>43676</v>
      </c>
      <c r="AJ2" s="71">
        <f t="shared" si="0"/>
        <v>43677</v>
      </c>
      <c r="AK2" s="71">
        <f t="shared" si="0"/>
        <v>43678</v>
      </c>
      <c r="AL2" s="71">
        <f t="shared" si="0"/>
        <v>43679</v>
      </c>
      <c r="AM2" s="71">
        <f t="shared" si="0"/>
        <v>43680</v>
      </c>
      <c r="AN2" s="71">
        <f t="shared" si="0"/>
        <v>43681</v>
      </c>
      <c r="AO2" s="71">
        <f t="shared" si="0"/>
        <v>43682</v>
      </c>
      <c r="AP2" s="71">
        <f t="shared" si="0"/>
        <v>43683</v>
      </c>
      <c r="AQ2" s="71">
        <f t="shared" si="0"/>
        <v>43684</v>
      </c>
      <c r="AR2" s="71">
        <f t="shared" si="0"/>
        <v>43685</v>
      </c>
      <c r="AS2" s="71">
        <f t="shared" si="0"/>
        <v>43686</v>
      </c>
      <c r="AT2" s="71">
        <f t="shared" si="0"/>
        <v>43687</v>
      </c>
      <c r="AU2" s="71">
        <f t="shared" si="0"/>
        <v>43688</v>
      </c>
      <c r="AV2" s="71">
        <f t="shared" si="0"/>
        <v>43689</v>
      </c>
      <c r="AW2" s="71">
        <f t="shared" si="0"/>
        <v>43690</v>
      </c>
      <c r="AX2" s="71">
        <f t="shared" si="0"/>
        <v>43691</v>
      </c>
      <c r="AY2" s="71">
        <f t="shared" si="0"/>
        <v>43692</v>
      </c>
      <c r="AZ2" s="71">
        <f t="shared" si="0"/>
        <v>43693</v>
      </c>
      <c r="BA2" s="71">
        <f t="shared" si="0"/>
        <v>43694</v>
      </c>
      <c r="BB2" s="71">
        <f t="shared" si="0"/>
        <v>43695</v>
      </c>
      <c r="BC2" s="71">
        <f t="shared" si="0"/>
        <v>43696</v>
      </c>
      <c r="BD2" s="71">
        <f t="shared" si="0"/>
        <v>43697</v>
      </c>
      <c r="BE2" s="71">
        <f t="shared" si="0"/>
        <v>43698</v>
      </c>
      <c r="BF2" s="71">
        <f t="shared" si="0"/>
        <v>43699</v>
      </c>
      <c r="BG2" s="71">
        <f t="shared" si="0"/>
        <v>43700</v>
      </c>
      <c r="BH2" s="71">
        <f t="shared" si="0"/>
        <v>43701</v>
      </c>
      <c r="BI2" s="71">
        <f t="shared" si="0"/>
        <v>43702</v>
      </c>
      <c r="BJ2" s="71">
        <f t="shared" si="0"/>
        <v>43703</v>
      </c>
      <c r="BK2" s="71">
        <f t="shared" si="0"/>
        <v>43704</v>
      </c>
      <c r="BL2" s="71">
        <f t="shared" si="0"/>
        <v>43705</v>
      </c>
      <c r="BM2" s="71">
        <f t="shared" si="0"/>
        <v>43706</v>
      </c>
      <c r="BN2" s="71">
        <f t="shared" si="0"/>
        <v>43707</v>
      </c>
      <c r="BO2" s="71">
        <f t="shared" si="0"/>
        <v>43708</v>
      </c>
      <c r="BP2" s="71">
        <f t="shared" si="0"/>
        <v>43709</v>
      </c>
      <c r="BQ2" s="71">
        <f t="shared" si="0"/>
        <v>43710</v>
      </c>
      <c r="BR2" s="71">
        <f t="shared" si="0"/>
        <v>43711</v>
      </c>
      <c r="BS2" s="71">
        <f t="shared" si="0"/>
        <v>43712</v>
      </c>
      <c r="BT2" s="71">
        <f t="shared" ref="BT2:CS2" si="1">BS2+1</f>
        <v>43713</v>
      </c>
      <c r="BU2" s="71">
        <f t="shared" si="1"/>
        <v>43714</v>
      </c>
      <c r="BV2" s="71">
        <f t="shared" si="1"/>
        <v>43715</v>
      </c>
      <c r="BW2" s="71">
        <f t="shared" si="1"/>
        <v>43716</v>
      </c>
      <c r="BX2" s="71">
        <f t="shared" si="1"/>
        <v>43717</v>
      </c>
      <c r="BY2" s="71">
        <f t="shared" si="1"/>
        <v>43718</v>
      </c>
      <c r="BZ2" s="71">
        <f t="shared" si="1"/>
        <v>43719</v>
      </c>
      <c r="CA2" s="71">
        <f t="shared" si="1"/>
        <v>43720</v>
      </c>
      <c r="CB2" s="71">
        <f t="shared" si="1"/>
        <v>43721</v>
      </c>
      <c r="CC2" s="71">
        <f t="shared" si="1"/>
        <v>43722</v>
      </c>
      <c r="CD2" s="71">
        <f t="shared" si="1"/>
        <v>43723</v>
      </c>
      <c r="CE2" s="71">
        <f t="shared" si="1"/>
        <v>43724</v>
      </c>
      <c r="CF2" s="71">
        <f t="shared" si="1"/>
        <v>43725</v>
      </c>
      <c r="CG2" s="71">
        <f t="shared" si="1"/>
        <v>43726</v>
      </c>
      <c r="CH2" s="71">
        <f t="shared" si="1"/>
        <v>43727</v>
      </c>
      <c r="CI2" s="71">
        <f t="shared" si="1"/>
        <v>43728</v>
      </c>
      <c r="CJ2" s="71">
        <f t="shared" si="1"/>
        <v>43729</v>
      </c>
      <c r="CK2" s="71">
        <f t="shared" si="1"/>
        <v>43730</v>
      </c>
      <c r="CL2" s="71">
        <f t="shared" si="1"/>
        <v>43731</v>
      </c>
      <c r="CM2" s="71">
        <f t="shared" si="1"/>
        <v>43732</v>
      </c>
      <c r="CN2" s="71">
        <f t="shared" si="1"/>
        <v>43733</v>
      </c>
      <c r="CO2" s="71">
        <f t="shared" si="1"/>
        <v>43734</v>
      </c>
      <c r="CP2" s="71">
        <f t="shared" si="1"/>
        <v>43735</v>
      </c>
      <c r="CQ2" s="71">
        <f t="shared" si="1"/>
        <v>43736</v>
      </c>
      <c r="CR2" s="71">
        <f t="shared" si="1"/>
        <v>43737</v>
      </c>
      <c r="CS2" s="71">
        <f t="shared" si="1"/>
        <v>43738</v>
      </c>
    </row>
    <row r="3" spans="1:97" s="15" customFormat="1" x14ac:dyDescent="0.25">
      <c r="A3"/>
      <c r="B3"/>
      <c r="C3" s="15">
        <f t="shared" ref="C3:C29" si="2">SUMIFS(F3:CS3,$F$2:$CS$2, "&gt;=" &amp; $F$2, $F$2:$CS$2, "&lt;="&amp; EOMONTH($F$2,0))</f>
        <v>0</v>
      </c>
      <c r="D3" s="15">
        <f t="shared" ref="D3:D29" si="3">SUMIFS(F3:CS3,$F$2:$CS$2, "&gt;=" &amp; $AK$2, $F$2:$CS$2, "&lt;="&amp; EOMONTH($AK$2,0))</f>
        <v>0</v>
      </c>
      <c r="E3" s="15">
        <f>SUMIFS(F3:CS3,$F$2:$CS$2,"&gt;="&amp;Tracking!$B$1-30)</f>
        <v>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97" s="15" customFormat="1" x14ac:dyDescent="0.25">
      <c r="A4"/>
      <c r="B4"/>
      <c r="C4" s="15">
        <f t="shared" si="2"/>
        <v>0</v>
      </c>
      <c r="D4" s="15">
        <f t="shared" si="3"/>
        <v>0</v>
      </c>
      <c r="E4" s="15">
        <f>SUMIFS(F4:CS4,$F$2:$CS$2,"&gt;="&amp;Tracking!$B$1-30)</f>
        <v>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97" s="15" customFormat="1" x14ac:dyDescent="0.25">
      <c r="A5"/>
      <c r="B5"/>
      <c r="C5" s="15">
        <f t="shared" si="2"/>
        <v>0</v>
      </c>
      <c r="D5" s="15">
        <f t="shared" si="3"/>
        <v>0</v>
      </c>
      <c r="E5" s="15">
        <f>SUMIFS(F5:CS5,$F$2:$CS$2,"&gt;="&amp;Tracking!$B$1-30)</f>
        <v>0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97" s="15" customFormat="1" x14ac:dyDescent="0.25">
      <c r="A6"/>
      <c r="B6"/>
      <c r="C6" s="15">
        <f t="shared" si="2"/>
        <v>0</v>
      </c>
      <c r="D6" s="15">
        <f t="shared" si="3"/>
        <v>0</v>
      </c>
      <c r="E6" s="15">
        <f>SUMIFS(F6:CS6,$F$2:$CS$2,"&gt;="&amp;Tracking!$B$1-30)</f>
        <v>0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97" s="15" customFormat="1" x14ac:dyDescent="0.25">
      <c r="A7"/>
      <c r="B7"/>
      <c r="C7" s="15">
        <f t="shared" si="2"/>
        <v>0</v>
      </c>
      <c r="D7" s="15">
        <f t="shared" si="3"/>
        <v>0</v>
      </c>
      <c r="E7" s="15">
        <f>SUMIFS(F7:CS7,$F$2:$CS$2,"&gt;="&amp;Tracking!$B$1-30)</f>
        <v>0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97" s="15" customFormat="1" x14ac:dyDescent="0.25">
      <c r="A8"/>
      <c r="B8"/>
      <c r="C8" s="15">
        <f t="shared" si="2"/>
        <v>0</v>
      </c>
      <c r="D8" s="15">
        <f t="shared" si="3"/>
        <v>0</v>
      </c>
      <c r="E8" s="15">
        <f>SUMIFS(F8:CS8,$F$2:$CS$2,"&gt;="&amp;Tracking!$B$1-30)</f>
        <v>0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97" s="15" customFormat="1" x14ac:dyDescent="0.25">
      <c r="A9"/>
      <c r="B9"/>
      <c r="C9" s="15">
        <f t="shared" si="2"/>
        <v>0</v>
      </c>
      <c r="D9" s="15">
        <f t="shared" si="3"/>
        <v>0</v>
      </c>
      <c r="E9" s="15">
        <f>SUMIFS(F9:CS9,$F$2:$CS$2,"&gt;="&amp;Tracking!$B$1-30)</f>
        <v>0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97" s="15" customFormat="1" x14ac:dyDescent="0.25">
      <c r="A10"/>
      <c r="B10"/>
      <c r="C10" s="15">
        <f t="shared" si="2"/>
        <v>0</v>
      </c>
      <c r="D10" s="15">
        <f t="shared" si="3"/>
        <v>0</v>
      </c>
      <c r="E10" s="15">
        <f>SUMIFS(F10:CS10,$F$2:$CS$2,"&gt;="&amp;Tracking!$B$1-30)</f>
        <v>0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97" s="15" customFormat="1" x14ac:dyDescent="0.25">
      <c r="A11"/>
      <c r="B11"/>
      <c r="C11" s="15">
        <f t="shared" si="2"/>
        <v>0</v>
      </c>
      <c r="D11" s="15">
        <f t="shared" si="3"/>
        <v>0</v>
      </c>
      <c r="E11" s="15">
        <f>SUMIFS(F11:CS11,$F$2:$CS$2,"&gt;="&amp;Tracking!$B$1-30)</f>
        <v>0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97" s="15" customFormat="1" x14ac:dyDescent="0.25">
      <c r="A12"/>
      <c r="B12"/>
      <c r="C12" s="15">
        <f t="shared" si="2"/>
        <v>0</v>
      </c>
      <c r="D12" s="15">
        <f t="shared" si="3"/>
        <v>0</v>
      </c>
      <c r="E12" s="15">
        <f>SUMIFS(F12:CS12,$F$2:$CS$2,"&gt;="&amp;Tracking!$B$1-30)</f>
        <v>0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97" s="15" customFormat="1" x14ac:dyDescent="0.25">
      <c r="A13"/>
      <c r="B13"/>
      <c r="C13" s="15">
        <f t="shared" si="2"/>
        <v>0</v>
      </c>
      <c r="D13" s="15">
        <f t="shared" si="3"/>
        <v>0</v>
      </c>
      <c r="E13" s="15">
        <f>SUMIFS(F13:CS13,$F$2:$CS$2,"&gt;="&amp;Tracking!$B$1-30)</f>
        <v>0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97" s="15" customFormat="1" x14ac:dyDescent="0.25">
      <c r="A14"/>
      <c r="B14"/>
      <c r="C14" s="15">
        <f t="shared" si="2"/>
        <v>0</v>
      </c>
      <c r="D14" s="15">
        <f t="shared" si="3"/>
        <v>0</v>
      </c>
      <c r="E14" s="15">
        <f>SUMIFS(F14:CS14,$F$2:$CS$2,"&gt;="&amp;Tracking!$B$1-30)</f>
        <v>0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97" s="15" customFormat="1" x14ac:dyDescent="0.25">
      <c r="A15"/>
      <c r="B15"/>
      <c r="C15" s="15">
        <f t="shared" si="2"/>
        <v>0</v>
      </c>
      <c r="D15" s="15">
        <f t="shared" si="3"/>
        <v>0</v>
      </c>
      <c r="E15" s="15">
        <f>SUMIFS(F15:CS15,$F$2:$CS$2,"&gt;="&amp;Tracking!$B$1-30)</f>
        <v>0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97" s="15" customFormat="1" x14ac:dyDescent="0.25">
      <c r="A16"/>
      <c r="B16"/>
      <c r="C16" s="15">
        <f t="shared" si="2"/>
        <v>0</v>
      </c>
      <c r="D16" s="15">
        <f t="shared" si="3"/>
        <v>0</v>
      </c>
      <c r="E16" s="15">
        <f>SUMIFS(F16:CS16,$F$2:$CS$2,"&gt;="&amp;Tracking!$B$1-30)</f>
        <v>0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5" customFormat="1" x14ac:dyDescent="0.25">
      <c r="A17"/>
      <c r="B17"/>
      <c r="C17" s="15">
        <f t="shared" si="2"/>
        <v>0</v>
      </c>
      <c r="D17" s="15">
        <f t="shared" si="3"/>
        <v>0</v>
      </c>
      <c r="E17" s="15">
        <f>SUMIFS(F17:CS17,$F$2:$CS$2,"&gt;="&amp;Tracking!$B$1-30)</f>
        <v>0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5" customFormat="1" x14ac:dyDescent="0.25">
      <c r="A18"/>
      <c r="B18"/>
      <c r="C18" s="15">
        <f t="shared" si="2"/>
        <v>0</v>
      </c>
      <c r="D18" s="15">
        <f t="shared" si="3"/>
        <v>0</v>
      </c>
      <c r="E18" s="15">
        <f>SUMIFS(F18:CS18,$F$2:$CS$2,"&gt;="&amp;Tracking!$B$1-30)</f>
        <v>0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5" customFormat="1" x14ac:dyDescent="0.25">
      <c r="A19"/>
      <c r="B19"/>
      <c r="C19" s="15">
        <f t="shared" si="2"/>
        <v>0</v>
      </c>
      <c r="D19" s="15">
        <f t="shared" si="3"/>
        <v>0</v>
      </c>
      <c r="E19" s="15">
        <f>SUMIFS(F19:CS19,$F$2:$CS$2,"&gt;="&amp;Tracking!$B$1-30)</f>
        <v>0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5" customFormat="1" x14ac:dyDescent="0.25">
      <c r="A20"/>
      <c r="B20"/>
      <c r="C20" s="15">
        <f t="shared" si="2"/>
        <v>0</v>
      </c>
      <c r="D20" s="15">
        <f t="shared" si="3"/>
        <v>0</v>
      </c>
      <c r="E20" s="15">
        <f>SUMIFS(F20:CS20,$F$2:$CS$2,"&gt;="&amp;Tracking!$B$1-30)</f>
        <v>0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5" customFormat="1" x14ac:dyDescent="0.25">
      <c r="A21"/>
      <c r="B21"/>
      <c r="C21" s="15">
        <f t="shared" si="2"/>
        <v>0</v>
      </c>
      <c r="D21" s="15">
        <f t="shared" si="3"/>
        <v>0</v>
      </c>
      <c r="E21" s="15">
        <f>SUMIFS(F21:CS21,$F$2:$CS$2,"&gt;="&amp;Tracking!$B$1-30)</f>
        <v>0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5" customFormat="1" x14ac:dyDescent="0.25">
      <c r="A22"/>
      <c r="B22"/>
      <c r="C22" s="15">
        <f t="shared" si="2"/>
        <v>0</v>
      </c>
      <c r="D22" s="15">
        <f t="shared" si="3"/>
        <v>0</v>
      </c>
      <c r="E22" s="15">
        <f>SUMIFS(F22:CS22,$F$2:$CS$2,"&gt;="&amp;Tracking!$B$1-30)</f>
        <v>0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5" customFormat="1" x14ac:dyDescent="0.25">
      <c r="A23"/>
      <c r="B23"/>
      <c r="C23" s="15">
        <f t="shared" si="2"/>
        <v>0</v>
      </c>
      <c r="D23" s="15">
        <f t="shared" si="3"/>
        <v>0</v>
      </c>
      <c r="E23" s="15">
        <f>SUMIFS(F23:CS23,$F$2:$CS$2,"&gt;="&amp;Tracking!$B$1-30)</f>
        <v>0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5" customFormat="1" x14ac:dyDescent="0.25">
      <c r="A24"/>
      <c r="B24"/>
      <c r="C24" s="15">
        <f t="shared" si="2"/>
        <v>0</v>
      </c>
      <c r="D24" s="15">
        <f t="shared" si="3"/>
        <v>0</v>
      </c>
      <c r="E24" s="15">
        <f>SUMIFS(F24:CS24,$F$2:$CS$2,"&gt;="&amp;Tracking!$B$1-30)</f>
        <v>0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5" customFormat="1" x14ac:dyDescent="0.25">
      <c r="A25"/>
      <c r="B25"/>
      <c r="C25" s="15">
        <f t="shared" si="2"/>
        <v>0</v>
      </c>
      <c r="D25" s="15">
        <f t="shared" si="3"/>
        <v>0</v>
      </c>
      <c r="E25" s="15">
        <f>SUMIFS(F25:CS25,$F$2:$CS$2,"&gt;="&amp;Tracking!$B$1-30)</f>
        <v>0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5" customFormat="1" x14ac:dyDescent="0.25">
      <c r="A26"/>
      <c r="B26"/>
      <c r="C26" s="15">
        <f t="shared" si="2"/>
        <v>0</v>
      </c>
      <c r="D26" s="15">
        <f t="shared" si="3"/>
        <v>0</v>
      </c>
      <c r="E26" s="15">
        <f>SUMIFS(F26:CS26,$F$2:$CS$2,"&gt;="&amp;Tracking!$B$1-30)</f>
        <v>0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5" customFormat="1" x14ac:dyDescent="0.25">
      <c r="A27"/>
      <c r="B27"/>
      <c r="C27" s="15">
        <f t="shared" si="2"/>
        <v>0</v>
      </c>
      <c r="D27" s="15">
        <f t="shared" si="3"/>
        <v>0</v>
      </c>
      <c r="E27" s="15">
        <f>SUMIFS(F27:CS27,$F$2:$CS$2,"&gt;="&amp;Tracking!$B$1-30)</f>
        <v>0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5" customFormat="1" x14ac:dyDescent="0.25">
      <c r="A28"/>
      <c r="B28"/>
      <c r="C28" s="15">
        <f t="shared" si="2"/>
        <v>0</v>
      </c>
      <c r="D28" s="15">
        <f t="shared" si="3"/>
        <v>0</v>
      </c>
      <c r="E28" s="15">
        <f>SUMIFS(F28:CS28,$F$2:$CS$2,"&gt;="&amp;Tracking!$B$1-30)</f>
        <v>0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5" customFormat="1" x14ac:dyDescent="0.25">
      <c r="A29"/>
      <c r="B29"/>
      <c r="C29" s="15">
        <f t="shared" si="2"/>
        <v>0</v>
      </c>
      <c r="D29" s="15">
        <f t="shared" si="3"/>
        <v>0</v>
      </c>
      <c r="E29" s="15">
        <f>SUMIFS(F29:CS29,$F$2:$CS$2,"&gt;="&amp;Tracking!$B$1-30)</f>
        <v>0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5" customFormat="1" x14ac:dyDescent="0.25">
      <c r="A30"/>
      <c r="B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5" customFormat="1" x14ac:dyDescent="0.25">
      <c r="A31"/>
      <c r="B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5" customFormat="1" x14ac:dyDescent="0.25">
      <c r="A32"/>
      <c r="B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5" customFormat="1" x14ac:dyDescent="0.25">
      <c r="A33"/>
      <c r="B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5" customFormat="1" x14ac:dyDescent="0.25">
      <c r="A34"/>
      <c r="B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5" customFormat="1" x14ac:dyDescent="0.25">
      <c r="A35"/>
      <c r="B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5" customFormat="1" x14ac:dyDescent="0.25">
      <c r="A36"/>
      <c r="B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5" customFormat="1" x14ac:dyDescent="0.25">
      <c r="A37"/>
      <c r="B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5" customFormat="1" x14ac:dyDescent="0.25">
      <c r="A38"/>
      <c r="B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5" customFormat="1" x14ac:dyDescent="0.25">
      <c r="A39"/>
      <c r="B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5" customFormat="1" x14ac:dyDescent="0.25">
      <c r="A40"/>
      <c r="B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5" customFormat="1" x14ac:dyDescent="0.25">
      <c r="A41"/>
      <c r="B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5" customFormat="1" x14ac:dyDescent="0.25">
      <c r="A42"/>
      <c r="B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5" customFormat="1" x14ac:dyDescent="0.25">
      <c r="A43"/>
      <c r="B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5" customFormat="1" x14ac:dyDescent="0.25">
      <c r="A44"/>
      <c r="B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5" customFormat="1" x14ac:dyDescent="0.25">
      <c r="A45"/>
      <c r="B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5" customFormat="1" x14ac:dyDescent="0.25">
      <c r="A46"/>
      <c r="B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5" customFormat="1" x14ac:dyDescent="0.25">
      <c r="A47"/>
      <c r="B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5" customFormat="1" x14ac:dyDescent="0.25">
      <c r="A48"/>
      <c r="B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5" customFormat="1" x14ac:dyDescent="0.25">
      <c r="A49"/>
      <c r="B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5" customFormat="1" x14ac:dyDescent="0.25">
      <c r="F50" s="34"/>
    </row>
    <row r="51" spans="1:91" s="15" customFormat="1" x14ac:dyDescent="0.25">
      <c r="F51" s="34"/>
    </row>
    <row r="52" spans="1:91" s="15" customFormat="1" x14ac:dyDescent="0.25">
      <c r="F52" s="34"/>
    </row>
    <row r="53" spans="1:91" s="15" customFormat="1" x14ac:dyDescent="0.25">
      <c r="F53" s="34"/>
    </row>
    <row r="54" spans="1:91" s="15" customFormat="1" x14ac:dyDescent="0.25">
      <c r="F54" s="34"/>
    </row>
    <row r="55" spans="1:91" s="15" customFormat="1" x14ac:dyDescent="0.25">
      <c r="F55" s="34"/>
    </row>
    <row r="56" spans="1:91" s="15" customFormat="1" x14ac:dyDescent="0.25">
      <c r="F56" s="34"/>
    </row>
    <row r="57" spans="1:91" s="15" customFormat="1" x14ac:dyDescent="0.25">
      <c r="F57" s="34"/>
    </row>
    <row r="58" spans="1:91" s="15" customFormat="1" x14ac:dyDescent="0.25">
      <c r="F58" s="34"/>
    </row>
    <row r="59" spans="1:91" s="15" customFormat="1" x14ac:dyDescent="0.25">
      <c r="F59" s="34"/>
    </row>
    <row r="60" spans="1:91" s="15" customFormat="1" x14ac:dyDescent="0.25">
      <c r="F60" s="34"/>
    </row>
    <row r="61" spans="1:91" s="15" customFormat="1" x14ac:dyDescent="0.25">
      <c r="F61" s="34"/>
    </row>
    <row r="62" spans="1:91" s="15" customFormat="1" x14ac:dyDescent="0.25">
      <c r="F62" s="34"/>
    </row>
    <row r="63" spans="1:91" s="15" customFormat="1" x14ac:dyDescent="0.25">
      <c r="F63" s="34"/>
    </row>
    <row r="64" spans="1:91" s="15" customFormat="1" x14ac:dyDescent="0.25">
      <c r="F64" s="34"/>
    </row>
    <row r="65" spans="6:6" s="15" customFormat="1" x14ac:dyDescent="0.25">
      <c r="F65" s="34"/>
    </row>
    <row r="66" spans="6:6" s="15" customFormat="1" x14ac:dyDescent="0.25">
      <c r="F66" s="34"/>
    </row>
    <row r="67" spans="6:6" s="15" customFormat="1" x14ac:dyDescent="0.25">
      <c r="F67" s="34"/>
    </row>
    <row r="68" spans="6:6" s="15" customFormat="1" x14ac:dyDescent="0.25">
      <c r="F68" s="34"/>
    </row>
    <row r="69" spans="6:6" s="15" customFormat="1" x14ac:dyDescent="0.25">
      <c r="F69" s="34"/>
    </row>
    <row r="70" spans="6:6" s="15" customFormat="1" x14ac:dyDescent="0.25">
      <c r="F70" s="34"/>
    </row>
    <row r="71" spans="6:6" s="15" customFormat="1" x14ac:dyDescent="0.25">
      <c r="F71" s="34"/>
    </row>
    <row r="72" spans="6:6" s="15" customFormat="1" x14ac:dyDescent="0.25">
      <c r="F72" s="34"/>
    </row>
    <row r="73" spans="6:6" s="15" customFormat="1" x14ac:dyDescent="0.25">
      <c r="F73" s="34"/>
    </row>
    <row r="74" spans="6:6" s="15" customFormat="1" x14ac:dyDescent="0.25">
      <c r="F74" s="34"/>
    </row>
    <row r="75" spans="6:6" s="15" customFormat="1" x14ac:dyDescent="0.25">
      <c r="F75" s="34"/>
    </row>
    <row r="76" spans="6:6" s="15" customFormat="1" x14ac:dyDescent="0.25">
      <c r="F76" s="34"/>
    </row>
    <row r="77" spans="6:6" s="15" customFormat="1" x14ac:dyDescent="0.25">
      <c r="F77" s="34"/>
    </row>
    <row r="78" spans="6:6" s="15" customFormat="1" x14ac:dyDescent="0.25">
      <c r="F78" s="34"/>
    </row>
    <row r="79" spans="6:6" s="15" customFormat="1" x14ac:dyDescent="0.25">
      <c r="F79" s="34"/>
    </row>
    <row r="80" spans="6:6" s="15" customFormat="1" x14ac:dyDescent="0.25">
      <c r="F80" s="34"/>
    </row>
    <row r="81" spans="6:6" s="15" customFormat="1" x14ac:dyDescent="0.25">
      <c r="F81" s="34"/>
    </row>
    <row r="82" spans="6:6" s="15" customFormat="1" x14ac:dyDescent="0.25">
      <c r="F82" s="34"/>
    </row>
    <row r="83" spans="6:6" s="15" customFormat="1" x14ac:dyDescent="0.25">
      <c r="F83" s="34"/>
    </row>
    <row r="84" spans="6:6" s="15" customFormat="1" x14ac:dyDescent="0.25">
      <c r="F84" s="34"/>
    </row>
    <row r="85" spans="6:6" s="15" customFormat="1" x14ac:dyDescent="0.25">
      <c r="F85" s="34"/>
    </row>
    <row r="86" spans="6:6" s="15" customFormat="1" x14ac:dyDescent="0.25">
      <c r="F86" s="34"/>
    </row>
    <row r="87" spans="6:6" s="15" customFormat="1" x14ac:dyDescent="0.25">
      <c r="F87" s="34"/>
    </row>
    <row r="88" spans="6:6" s="15" customFormat="1" x14ac:dyDescent="0.25">
      <c r="F88" s="34"/>
    </row>
    <row r="89" spans="6:6" s="15" customFormat="1" x14ac:dyDescent="0.25">
      <c r="F89" s="34"/>
    </row>
    <row r="90" spans="6:6" s="15" customFormat="1" x14ac:dyDescent="0.25">
      <c r="F90" s="34"/>
    </row>
    <row r="91" spans="6:6" s="15" customFormat="1" x14ac:dyDescent="0.25">
      <c r="F91" s="34"/>
    </row>
    <row r="92" spans="6:6" s="15" customFormat="1" x14ac:dyDescent="0.25">
      <c r="F92" s="34"/>
    </row>
    <row r="93" spans="6:6" s="15" customFormat="1" x14ac:dyDescent="0.25">
      <c r="F93" s="34"/>
    </row>
    <row r="94" spans="6:6" s="15" customFormat="1" x14ac:dyDescent="0.25">
      <c r="F94" s="34"/>
    </row>
    <row r="95" spans="6:6" s="15" customFormat="1" x14ac:dyDescent="0.25">
      <c r="F95" s="34"/>
    </row>
    <row r="96" spans="6:6" s="15" customFormat="1" x14ac:dyDescent="0.25">
      <c r="F96" s="34"/>
    </row>
    <row r="97" spans="6:6" s="15" customFormat="1" x14ac:dyDescent="0.25">
      <c r="F97" s="34"/>
    </row>
    <row r="98" spans="6:6" s="15" customFormat="1" x14ac:dyDescent="0.25">
      <c r="F98" s="34"/>
    </row>
    <row r="99" spans="6:6" s="15" customFormat="1" x14ac:dyDescent="0.25">
      <c r="F99" s="34"/>
    </row>
    <row r="100" spans="6:6" s="15" customFormat="1" x14ac:dyDescent="0.25">
      <c r="F100" s="34"/>
    </row>
    <row r="101" spans="6:6" s="15" customFormat="1" x14ac:dyDescent="0.25">
      <c r="F101" s="34"/>
    </row>
    <row r="102" spans="6:6" s="15" customFormat="1" x14ac:dyDescent="0.25">
      <c r="F102" s="34"/>
    </row>
    <row r="103" spans="6:6" s="15" customFormat="1" x14ac:dyDescent="0.25">
      <c r="F103" s="34"/>
    </row>
    <row r="104" spans="6:6" s="15" customFormat="1" x14ac:dyDescent="0.25">
      <c r="F104" s="34"/>
    </row>
    <row r="105" spans="6:6" s="15" customFormat="1" x14ac:dyDescent="0.25">
      <c r="F105" s="34"/>
    </row>
    <row r="106" spans="6:6" s="15" customFormat="1" x14ac:dyDescent="0.25">
      <c r="F106" s="34"/>
    </row>
    <row r="107" spans="6:6" s="15" customFormat="1" x14ac:dyDescent="0.25">
      <c r="F107" s="34"/>
    </row>
    <row r="108" spans="6:6" s="15" customFormat="1" x14ac:dyDescent="0.25">
      <c r="F108" s="34"/>
    </row>
    <row r="109" spans="6:6" s="15" customFormat="1" x14ac:dyDescent="0.25">
      <c r="F109" s="34"/>
    </row>
    <row r="110" spans="6:6" s="15" customFormat="1" x14ac:dyDescent="0.25">
      <c r="F110" s="34"/>
    </row>
    <row r="111" spans="6:6" s="15" customFormat="1" x14ac:dyDescent="0.25">
      <c r="F111" s="34"/>
    </row>
    <row r="112" spans="6:6" s="15" customFormat="1" x14ac:dyDescent="0.25">
      <c r="F112" s="34"/>
    </row>
    <row r="113" spans="6:6" s="15" customFormat="1" x14ac:dyDescent="0.25">
      <c r="F113" s="34"/>
    </row>
    <row r="114" spans="6:6" s="15" customFormat="1" x14ac:dyDescent="0.25">
      <c r="F114" s="34"/>
    </row>
    <row r="115" spans="6:6" s="15" customFormat="1" x14ac:dyDescent="0.25">
      <c r="F115" s="34"/>
    </row>
    <row r="116" spans="6:6" s="15" customFormat="1" x14ac:dyDescent="0.25">
      <c r="F116" s="34"/>
    </row>
    <row r="117" spans="6:6" s="15" customFormat="1" x14ac:dyDescent="0.25">
      <c r="F117" s="34"/>
    </row>
    <row r="118" spans="6:6" s="15" customFormat="1" x14ac:dyDescent="0.25">
      <c r="F118" s="34"/>
    </row>
    <row r="119" spans="6:6" s="15" customFormat="1" x14ac:dyDescent="0.25">
      <c r="F119" s="34"/>
    </row>
    <row r="120" spans="6:6" s="15" customFormat="1" x14ac:dyDescent="0.25">
      <c r="F120" s="34"/>
    </row>
    <row r="121" spans="6:6" s="15" customFormat="1" x14ac:dyDescent="0.25">
      <c r="F121" s="34"/>
    </row>
    <row r="122" spans="6:6" s="15" customFormat="1" x14ac:dyDescent="0.25">
      <c r="F122" s="34"/>
    </row>
    <row r="123" spans="6:6" s="15" customFormat="1" x14ac:dyDescent="0.25">
      <c r="F123" s="34"/>
    </row>
    <row r="124" spans="6:6" s="15" customFormat="1" x14ac:dyDescent="0.25">
      <c r="F124" s="34"/>
    </row>
    <row r="125" spans="6:6" s="15" customFormat="1" x14ac:dyDescent="0.25">
      <c r="F125" s="34"/>
    </row>
    <row r="126" spans="6:6" s="15" customFormat="1" x14ac:dyDescent="0.25">
      <c r="F126" s="34"/>
    </row>
    <row r="127" spans="6:6" s="15" customFormat="1" x14ac:dyDescent="0.25">
      <c r="F127" s="34"/>
    </row>
    <row r="128" spans="6:6" s="15" customFormat="1" x14ac:dyDescent="0.25">
      <c r="F128" s="34"/>
    </row>
    <row r="129" spans="6:6" s="15" customFormat="1" x14ac:dyDescent="0.25">
      <c r="F129" s="34"/>
    </row>
    <row r="130" spans="6:6" s="15" customFormat="1" x14ac:dyDescent="0.25">
      <c r="F130" s="34"/>
    </row>
    <row r="131" spans="6:6" s="15" customFormat="1" x14ac:dyDescent="0.25">
      <c r="F131" s="34"/>
    </row>
    <row r="132" spans="6:6" s="15" customFormat="1" x14ac:dyDescent="0.25">
      <c r="F132" s="34"/>
    </row>
    <row r="133" spans="6:6" s="15" customFormat="1" x14ac:dyDescent="0.25">
      <c r="F133" s="34"/>
    </row>
    <row r="134" spans="6:6" s="15" customFormat="1" x14ac:dyDescent="0.25">
      <c r="F134" s="34"/>
    </row>
    <row r="135" spans="6:6" s="15" customFormat="1" x14ac:dyDescent="0.25">
      <c r="F135" s="34"/>
    </row>
    <row r="136" spans="6:6" s="15" customFormat="1" x14ac:dyDescent="0.25">
      <c r="F136" s="34"/>
    </row>
    <row r="137" spans="6:6" s="15" customFormat="1" x14ac:dyDescent="0.25">
      <c r="F137" s="34"/>
    </row>
    <row r="138" spans="6:6" s="15" customFormat="1" x14ac:dyDescent="0.25">
      <c r="F138" s="34"/>
    </row>
    <row r="139" spans="6:6" s="15" customFormat="1" x14ac:dyDescent="0.25">
      <c r="F139" s="34"/>
    </row>
    <row r="140" spans="6:6" s="15" customFormat="1" x14ac:dyDescent="0.25">
      <c r="F140" s="34"/>
    </row>
    <row r="141" spans="6:6" s="15" customFormat="1" x14ac:dyDescent="0.25">
      <c r="F141" s="34"/>
    </row>
    <row r="142" spans="6:6" s="15" customFormat="1" x14ac:dyDescent="0.25">
      <c r="F142" s="34"/>
    </row>
    <row r="143" spans="6:6" s="15" customFormat="1" x14ac:dyDescent="0.25">
      <c r="F143" s="34"/>
    </row>
    <row r="144" spans="6:6" s="15" customFormat="1" x14ac:dyDescent="0.25">
      <c r="F144" s="34"/>
    </row>
    <row r="145" spans="6:6" s="15" customFormat="1" x14ac:dyDescent="0.25">
      <c r="F145" s="34"/>
    </row>
    <row r="146" spans="6:6" s="15" customFormat="1" x14ac:dyDescent="0.25">
      <c r="F146" s="34"/>
    </row>
    <row r="147" spans="6:6" s="15" customFormat="1" x14ac:dyDescent="0.25">
      <c r="F147" s="34"/>
    </row>
    <row r="148" spans="6:6" s="15" customFormat="1" x14ac:dyDescent="0.25">
      <c r="F148" s="34"/>
    </row>
    <row r="149" spans="6:6" s="15" customFormat="1" x14ac:dyDescent="0.25">
      <c r="F149" s="34"/>
    </row>
    <row r="150" spans="6:6" s="15" customFormat="1" x14ac:dyDescent="0.25">
      <c r="F150" s="34"/>
    </row>
    <row r="151" spans="6:6" s="15" customFormat="1" x14ac:dyDescent="0.25">
      <c r="F151" s="34"/>
    </row>
    <row r="152" spans="6:6" s="15" customFormat="1" x14ac:dyDescent="0.25">
      <c r="F152" s="34"/>
    </row>
    <row r="153" spans="6:6" s="15" customFormat="1" x14ac:dyDescent="0.25">
      <c r="F153" s="34"/>
    </row>
    <row r="154" spans="6:6" s="15" customFormat="1" x14ac:dyDescent="0.25">
      <c r="F154" s="34"/>
    </row>
    <row r="155" spans="6:6" s="15" customFormat="1" x14ac:dyDescent="0.25">
      <c r="F155" s="34"/>
    </row>
    <row r="156" spans="6:6" s="15" customFormat="1" x14ac:dyDescent="0.25">
      <c r="F156" s="34"/>
    </row>
    <row r="157" spans="6:6" s="15" customFormat="1" x14ac:dyDescent="0.25">
      <c r="F157" s="34"/>
    </row>
    <row r="158" spans="6:6" s="15" customFormat="1" x14ac:dyDescent="0.25">
      <c r="F158" s="34"/>
    </row>
    <row r="159" spans="6:6" s="15" customFormat="1" x14ac:dyDescent="0.25">
      <c r="F159" s="34"/>
    </row>
    <row r="160" spans="6:6" s="15" customFormat="1" x14ac:dyDescent="0.25">
      <c r="F160" s="34"/>
    </row>
    <row r="161" spans="6:6" s="15" customFormat="1" x14ac:dyDescent="0.25">
      <c r="F161" s="34"/>
    </row>
    <row r="162" spans="6:6" s="15" customFormat="1" x14ac:dyDescent="0.25">
      <c r="F162" s="34"/>
    </row>
    <row r="163" spans="6:6" s="15" customFormat="1" x14ac:dyDescent="0.25">
      <c r="F163" s="34"/>
    </row>
    <row r="164" spans="6:6" s="15" customFormat="1" x14ac:dyDescent="0.25">
      <c r="F164" s="34"/>
    </row>
    <row r="165" spans="6:6" s="15" customFormat="1" x14ac:dyDescent="0.25">
      <c r="F165" s="34"/>
    </row>
    <row r="166" spans="6:6" s="15" customFormat="1" x14ac:dyDescent="0.25">
      <c r="F166" s="34"/>
    </row>
    <row r="167" spans="6:6" s="15" customFormat="1" x14ac:dyDescent="0.25">
      <c r="F167" s="34"/>
    </row>
    <row r="168" spans="6:6" s="15" customFormat="1" x14ac:dyDescent="0.25">
      <c r="F168" s="34"/>
    </row>
    <row r="169" spans="6:6" s="15" customFormat="1" x14ac:dyDescent="0.25">
      <c r="F169" s="34"/>
    </row>
    <row r="170" spans="6:6" s="15" customFormat="1" x14ac:dyDescent="0.25">
      <c r="F170" s="34"/>
    </row>
    <row r="171" spans="6:6" s="15" customFormat="1" x14ac:dyDescent="0.25">
      <c r="F171" s="34"/>
    </row>
    <row r="172" spans="6:6" s="15" customFormat="1" x14ac:dyDescent="0.25">
      <c r="F172" s="34"/>
    </row>
    <row r="173" spans="6:6" s="15" customFormat="1" x14ac:dyDescent="0.25">
      <c r="F173" s="34"/>
    </row>
    <row r="174" spans="6:6" s="15" customFormat="1" x14ac:dyDescent="0.25">
      <c r="F174" s="34"/>
    </row>
    <row r="175" spans="6:6" s="15" customFormat="1" x14ac:dyDescent="0.25">
      <c r="F175" s="34"/>
    </row>
    <row r="176" spans="6:6" s="15" customFormat="1" x14ac:dyDescent="0.25">
      <c r="F176" s="34"/>
    </row>
    <row r="177" spans="6:6" s="15" customFormat="1" x14ac:dyDescent="0.25">
      <c r="F177" s="34"/>
    </row>
    <row r="178" spans="6:6" s="15" customFormat="1" x14ac:dyDescent="0.25">
      <c r="F178" s="34"/>
    </row>
    <row r="179" spans="6:6" s="15" customFormat="1" x14ac:dyDescent="0.25">
      <c r="F179" s="34"/>
    </row>
    <row r="180" spans="6:6" s="15" customFormat="1" x14ac:dyDescent="0.25">
      <c r="F180" s="34"/>
    </row>
    <row r="181" spans="6:6" s="15" customFormat="1" x14ac:dyDescent="0.25">
      <c r="F181" s="34"/>
    </row>
    <row r="182" spans="6:6" s="15" customFormat="1" x14ac:dyDescent="0.25">
      <c r="F182" s="34"/>
    </row>
    <row r="183" spans="6:6" s="15" customFormat="1" x14ac:dyDescent="0.25">
      <c r="F183" s="34"/>
    </row>
    <row r="184" spans="6:6" s="15" customFormat="1" x14ac:dyDescent="0.25">
      <c r="F184" s="34"/>
    </row>
    <row r="185" spans="6:6" s="15" customFormat="1" x14ac:dyDescent="0.25">
      <c r="F185" s="34"/>
    </row>
    <row r="186" spans="6:6" s="15" customFormat="1" x14ac:dyDescent="0.25">
      <c r="F186" s="34"/>
    </row>
    <row r="187" spans="6:6" s="15" customFormat="1" x14ac:dyDescent="0.25">
      <c r="F187" s="34"/>
    </row>
    <row r="188" spans="6:6" s="15" customFormat="1" x14ac:dyDescent="0.25">
      <c r="F188" s="34"/>
    </row>
    <row r="189" spans="6:6" s="15" customFormat="1" x14ac:dyDescent="0.25">
      <c r="F189" s="34"/>
    </row>
    <row r="190" spans="6:6" s="15" customFormat="1" x14ac:dyDescent="0.25">
      <c r="F190" s="34"/>
    </row>
    <row r="191" spans="6:6" s="15" customFormat="1" x14ac:dyDescent="0.25">
      <c r="F191" s="34"/>
    </row>
    <row r="192" spans="6:6" s="15" customFormat="1" x14ac:dyDescent="0.25">
      <c r="F192" s="34"/>
    </row>
    <row r="193" spans="6:6" s="15" customFormat="1" x14ac:dyDescent="0.25">
      <c r="F193" s="34"/>
    </row>
    <row r="194" spans="6:6" s="15" customFormat="1" x14ac:dyDescent="0.25">
      <c r="F194" s="34"/>
    </row>
    <row r="195" spans="6:6" s="15" customFormat="1" x14ac:dyDescent="0.25">
      <c r="F195" s="34"/>
    </row>
    <row r="196" spans="6:6" s="15" customFormat="1" x14ac:dyDescent="0.25">
      <c r="F196" s="34"/>
    </row>
    <row r="197" spans="6:6" s="15" customFormat="1" x14ac:dyDescent="0.25">
      <c r="F197" s="34"/>
    </row>
    <row r="198" spans="6:6" s="15" customFormat="1" x14ac:dyDescent="0.25">
      <c r="F198" s="34"/>
    </row>
    <row r="199" spans="6:6" s="15" customFormat="1" x14ac:dyDescent="0.25">
      <c r="F199" s="34"/>
    </row>
    <row r="200" spans="6:6" s="15" customFormat="1" x14ac:dyDescent="0.25">
      <c r="F200" s="34"/>
    </row>
    <row r="201" spans="6:6" s="15" customFormat="1" x14ac:dyDescent="0.25">
      <c r="F201" s="34"/>
    </row>
    <row r="202" spans="6:6" s="15" customFormat="1" x14ac:dyDescent="0.25">
      <c r="F202" s="34"/>
    </row>
    <row r="203" spans="6:6" s="15" customFormat="1" x14ac:dyDescent="0.25">
      <c r="F203" s="34"/>
    </row>
    <row r="204" spans="6:6" s="15" customFormat="1" x14ac:dyDescent="0.25">
      <c r="F204" s="34"/>
    </row>
    <row r="205" spans="6:6" s="15" customFormat="1" x14ac:dyDescent="0.25">
      <c r="F205" s="34"/>
    </row>
    <row r="206" spans="6:6" s="15" customFormat="1" x14ac:dyDescent="0.25">
      <c r="F206" s="34"/>
    </row>
    <row r="207" spans="6:6" s="15" customFormat="1" x14ac:dyDescent="0.25">
      <c r="F207" s="34"/>
    </row>
    <row r="208" spans="6:6" s="15" customFormat="1" x14ac:dyDescent="0.25">
      <c r="F208" s="34"/>
    </row>
    <row r="209" spans="6:6" s="15" customFormat="1" x14ac:dyDescent="0.25">
      <c r="F209" s="34"/>
    </row>
    <row r="210" spans="6:6" s="15" customFormat="1" x14ac:dyDescent="0.25">
      <c r="F210" s="34"/>
    </row>
    <row r="211" spans="6:6" s="15" customFormat="1" x14ac:dyDescent="0.25">
      <c r="F211" s="34"/>
    </row>
    <row r="212" spans="6:6" s="15" customFormat="1" x14ac:dyDescent="0.25">
      <c r="F212" s="34"/>
    </row>
    <row r="213" spans="6:6" s="15" customFormat="1" x14ac:dyDescent="0.25">
      <c r="F213" s="34"/>
    </row>
    <row r="214" spans="6:6" s="15" customFormat="1" x14ac:dyDescent="0.25">
      <c r="F214" s="34"/>
    </row>
    <row r="215" spans="6:6" s="15" customFormat="1" x14ac:dyDescent="0.25">
      <c r="F215" s="34"/>
    </row>
    <row r="216" spans="6:6" s="15" customFormat="1" x14ac:dyDescent="0.25">
      <c r="F216" s="34"/>
    </row>
    <row r="217" spans="6:6" s="15" customFormat="1" x14ac:dyDescent="0.25">
      <c r="F217" s="34"/>
    </row>
    <row r="218" spans="6:6" s="15" customFormat="1" x14ac:dyDescent="0.25">
      <c r="F218" s="34"/>
    </row>
    <row r="219" spans="6:6" s="15" customFormat="1" x14ac:dyDescent="0.25">
      <c r="F219" s="34"/>
    </row>
    <row r="220" spans="6:6" s="15" customFormat="1" x14ac:dyDescent="0.25">
      <c r="F220" s="34"/>
    </row>
    <row r="221" spans="6:6" s="15" customFormat="1" x14ac:dyDescent="0.25">
      <c r="F221" s="34"/>
    </row>
    <row r="222" spans="6:6" s="15" customFormat="1" x14ac:dyDescent="0.25">
      <c r="F222" s="34"/>
    </row>
    <row r="223" spans="6:6" s="15" customFormat="1" x14ac:dyDescent="0.25">
      <c r="F223" s="34"/>
    </row>
    <row r="224" spans="6:6" s="15" customFormat="1" x14ac:dyDescent="0.25">
      <c r="F224" s="34"/>
    </row>
    <row r="225" spans="3:6" s="15" customFormat="1" x14ac:dyDescent="0.25">
      <c r="F225" s="34"/>
    </row>
    <row r="226" spans="3:6" s="15" customFormat="1" x14ac:dyDescent="0.25">
      <c r="F226" s="34"/>
    </row>
    <row r="227" spans="3:6" s="15" customFormat="1" x14ac:dyDescent="0.25">
      <c r="F227" s="34"/>
    </row>
    <row r="228" spans="3:6" s="15" customFormat="1" x14ac:dyDescent="0.25">
      <c r="F228" s="34"/>
    </row>
    <row r="229" spans="3:6" s="15" customFormat="1" x14ac:dyDescent="0.25">
      <c r="F229" s="34"/>
    </row>
    <row r="230" spans="3:6" s="15" customFormat="1" x14ac:dyDescent="0.25">
      <c r="F230" s="34"/>
    </row>
    <row r="231" spans="3:6" s="15" customFormat="1" x14ac:dyDescent="0.25">
      <c r="F231" s="34"/>
    </row>
    <row r="232" spans="3:6" s="15" customFormat="1" x14ac:dyDescent="0.25">
      <c r="F232" s="34"/>
    </row>
    <row r="233" spans="3:6" s="15" customFormat="1" x14ac:dyDescent="0.25">
      <c r="F233" s="34"/>
    </row>
    <row r="234" spans="3:6" s="15" customFormat="1" x14ac:dyDescent="0.25">
      <c r="F234" s="34"/>
    </row>
    <row r="235" spans="3:6" s="15" customFormat="1" x14ac:dyDescent="0.25">
      <c r="F235" s="34"/>
    </row>
    <row r="236" spans="3:6" s="15" customFormat="1" x14ac:dyDescent="0.25">
      <c r="F236" s="34"/>
    </row>
    <row r="237" spans="3:6" x14ac:dyDescent="0.25">
      <c r="C237" s="15"/>
      <c r="D237" s="15"/>
      <c r="E237" s="15"/>
    </row>
    <row r="238" spans="3:6" x14ac:dyDescent="0.25">
      <c r="C238" s="15"/>
      <c r="D238" s="15"/>
      <c r="E238" s="15"/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D253"/>
  <sheetViews>
    <sheetView showGridLines="0" zoomScale="70" zoomScaleNormal="70" workbookViewId="0">
      <pane xSplit="2" ySplit="2" topLeftCell="C4" activePane="bottomRight" state="frozen"/>
      <selection pane="topRight" activeCell="D1" sqref="D1"/>
      <selection pane="bottomLeft" activeCell="A3" sqref="A3"/>
      <selection pane="bottomRight" activeCell="E44" sqref="E44"/>
    </sheetView>
  </sheetViews>
  <sheetFormatPr defaultColWidth="8.85546875" defaultRowHeight="15" x14ac:dyDescent="0.25"/>
  <cols>
    <col min="1" max="1" width="8.42578125" customWidth="1"/>
    <col min="2" max="2" width="32.85546875" customWidth="1"/>
    <col min="3" max="5" width="20.42578125" customWidth="1"/>
    <col min="6" max="6" width="12.42578125" bestFit="1" customWidth="1"/>
    <col min="7" max="9" width="12.85546875" bestFit="1" customWidth="1"/>
    <col min="10" max="10" width="12.5703125" bestFit="1" customWidth="1"/>
    <col min="11" max="11" width="12.85546875" bestFit="1" customWidth="1"/>
    <col min="12" max="12" width="12.5703125" bestFit="1" customWidth="1"/>
    <col min="13" max="14" width="12.85546875" bestFit="1" customWidth="1"/>
    <col min="15" max="15" width="13.85546875" bestFit="1" customWidth="1"/>
    <col min="16" max="16" width="13.42578125" bestFit="1" customWidth="1"/>
    <col min="17" max="19" width="13.85546875" bestFit="1" customWidth="1"/>
    <col min="20" max="20" width="13.5703125" bestFit="1" customWidth="1"/>
    <col min="21" max="21" width="13.85546875" bestFit="1" customWidth="1"/>
    <col min="22" max="22" width="13.5703125" bestFit="1" customWidth="1"/>
    <col min="23" max="24" width="13.85546875" bestFit="1" customWidth="1"/>
    <col min="25" max="25" width="14.42578125" bestFit="1" customWidth="1"/>
    <col min="26" max="26" width="13.85546875" bestFit="1" customWidth="1"/>
    <col min="27" max="29" width="14.42578125" bestFit="1" customWidth="1"/>
    <col min="30" max="30" width="14.140625" bestFit="1" customWidth="1"/>
    <col min="31" max="31" width="14.42578125" bestFit="1" customWidth="1"/>
    <col min="32" max="32" width="14.140625" bestFit="1" customWidth="1"/>
    <col min="33" max="35" width="14.42578125" bestFit="1" customWidth="1"/>
    <col min="36" max="36" width="13.85546875" bestFit="1" customWidth="1"/>
    <col min="37" max="37" width="12.5703125" bestFit="1" customWidth="1"/>
    <col min="38" max="40" width="13.140625" bestFit="1" customWidth="1"/>
    <col min="41" max="41" width="12.85546875" bestFit="1" customWidth="1"/>
    <col min="42" max="42" width="13.140625" bestFit="1" customWidth="1"/>
    <col min="43" max="43" width="12.85546875" bestFit="1" customWidth="1"/>
    <col min="44" max="45" width="13.140625" bestFit="1" customWidth="1"/>
    <col min="46" max="46" width="14.140625" bestFit="1" customWidth="1"/>
    <col min="47" max="47" width="13.5703125" bestFit="1" customWidth="1"/>
    <col min="48" max="50" width="14.140625" bestFit="1" customWidth="1"/>
    <col min="51" max="51" width="13.85546875" bestFit="1" customWidth="1"/>
    <col min="52" max="52" width="14.140625" bestFit="1" customWidth="1"/>
    <col min="53" max="53" width="13.85546875" bestFit="1" customWidth="1"/>
    <col min="54" max="55" width="14.140625" bestFit="1" customWidth="1"/>
    <col min="56" max="56" width="14.5703125" bestFit="1" customWidth="1"/>
    <col min="57" max="57" width="14.140625" bestFit="1" customWidth="1"/>
    <col min="58" max="60" width="14.5703125" bestFit="1" customWidth="1"/>
    <col min="61" max="61" width="14.42578125" bestFit="1" customWidth="1"/>
    <col min="62" max="62" width="14.5703125" bestFit="1" customWidth="1"/>
    <col min="63" max="63" width="14.42578125" bestFit="1" customWidth="1"/>
    <col min="64" max="66" width="14.5703125" bestFit="1" customWidth="1"/>
    <col min="67" max="67" width="14.140625" bestFit="1" customWidth="1"/>
    <col min="68" max="68" width="12.5703125" bestFit="1" customWidth="1"/>
    <col min="69" max="71" width="13.140625" bestFit="1" customWidth="1"/>
    <col min="72" max="72" width="12.85546875" bestFit="1" customWidth="1"/>
    <col min="73" max="73" width="13.140625" bestFit="1" customWidth="1"/>
    <col min="74" max="74" width="12.85546875" bestFit="1" customWidth="1"/>
    <col min="75" max="76" width="13.140625" bestFit="1" customWidth="1"/>
    <col min="77" max="77" width="14.140625" bestFit="1" customWidth="1"/>
    <col min="78" max="78" width="13.5703125" bestFit="1" customWidth="1"/>
    <col min="79" max="81" width="14.140625" bestFit="1" customWidth="1"/>
    <col min="82" max="82" width="13.85546875" bestFit="1" customWidth="1"/>
    <col min="83" max="83" width="14.140625" bestFit="1" customWidth="1"/>
    <col min="84" max="84" width="13.85546875" bestFit="1" customWidth="1"/>
    <col min="85" max="86" width="14.140625" bestFit="1" customWidth="1"/>
    <col min="87" max="87" width="14.5703125" bestFit="1" customWidth="1"/>
    <col min="88" max="88" width="14.140625" bestFit="1" customWidth="1"/>
    <col min="89" max="91" width="14.5703125" bestFit="1" customWidth="1"/>
    <col min="92" max="92" width="14.42578125" bestFit="1" customWidth="1"/>
    <col min="93" max="93" width="14.5703125" bestFit="1" customWidth="1"/>
    <col min="94" max="94" width="14.42578125" bestFit="1" customWidth="1"/>
    <col min="95" max="97" width="14.5703125" bestFit="1" customWidth="1"/>
  </cols>
  <sheetData>
    <row r="1" spans="1:97" x14ac:dyDescent="0.25">
      <c r="C1" s="4" t="s">
        <v>38</v>
      </c>
      <c r="F1" s="33" t="s">
        <v>39</v>
      </c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7"/>
      <c r="BN1" s="5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</row>
    <row r="2" spans="1:97" ht="45" customHeight="1" x14ac:dyDescent="0.25">
      <c r="A2" s="8" t="s">
        <v>30</v>
      </c>
      <c r="B2" s="4" t="s">
        <v>31</v>
      </c>
      <c r="C2" s="4" t="s">
        <v>32</v>
      </c>
      <c r="D2" s="4" t="s">
        <v>33</v>
      </c>
      <c r="E2" s="4" t="s">
        <v>21</v>
      </c>
      <c r="F2" s="70">
        <v>43647</v>
      </c>
      <c r="G2" s="71">
        <f>F2+1</f>
        <v>43648</v>
      </c>
      <c r="H2" s="71">
        <f t="shared" ref="H2:BS2" si="0">G2+1</f>
        <v>43649</v>
      </c>
      <c r="I2" s="71">
        <f t="shared" si="0"/>
        <v>43650</v>
      </c>
      <c r="J2" s="71">
        <f t="shared" si="0"/>
        <v>43651</v>
      </c>
      <c r="K2" s="71">
        <f t="shared" si="0"/>
        <v>43652</v>
      </c>
      <c r="L2" s="71">
        <f t="shared" si="0"/>
        <v>43653</v>
      </c>
      <c r="M2" s="71">
        <f t="shared" si="0"/>
        <v>43654</v>
      </c>
      <c r="N2" s="71">
        <f t="shared" si="0"/>
        <v>43655</v>
      </c>
      <c r="O2" s="71">
        <f t="shared" si="0"/>
        <v>43656</v>
      </c>
      <c r="P2" s="71">
        <f t="shared" si="0"/>
        <v>43657</v>
      </c>
      <c r="Q2" s="71">
        <f t="shared" si="0"/>
        <v>43658</v>
      </c>
      <c r="R2" s="71">
        <f t="shared" si="0"/>
        <v>43659</v>
      </c>
      <c r="S2" s="71">
        <f t="shared" si="0"/>
        <v>43660</v>
      </c>
      <c r="T2" s="71">
        <f t="shared" si="0"/>
        <v>43661</v>
      </c>
      <c r="U2" s="71">
        <f t="shared" si="0"/>
        <v>43662</v>
      </c>
      <c r="V2" s="71">
        <f t="shared" si="0"/>
        <v>43663</v>
      </c>
      <c r="W2" s="71">
        <f t="shared" si="0"/>
        <v>43664</v>
      </c>
      <c r="X2" s="71">
        <f t="shared" si="0"/>
        <v>43665</v>
      </c>
      <c r="Y2" s="71">
        <f t="shared" si="0"/>
        <v>43666</v>
      </c>
      <c r="Z2" s="71">
        <f t="shared" si="0"/>
        <v>43667</v>
      </c>
      <c r="AA2" s="71">
        <f t="shared" si="0"/>
        <v>43668</v>
      </c>
      <c r="AB2" s="71">
        <f t="shared" si="0"/>
        <v>43669</v>
      </c>
      <c r="AC2" s="71">
        <f t="shared" si="0"/>
        <v>43670</v>
      </c>
      <c r="AD2" s="71">
        <f t="shared" si="0"/>
        <v>43671</v>
      </c>
      <c r="AE2" s="71">
        <f t="shared" si="0"/>
        <v>43672</v>
      </c>
      <c r="AF2" s="71">
        <f t="shared" si="0"/>
        <v>43673</v>
      </c>
      <c r="AG2" s="71">
        <f t="shared" si="0"/>
        <v>43674</v>
      </c>
      <c r="AH2" s="71">
        <f t="shared" si="0"/>
        <v>43675</v>
      </c>
      <c r="AI2" s="71">
        <f t="shared" si="0"/>
        <v>43676</v>
      </c>
      <c r="AJ2" s="71">
        <f t="shared" si="0"/>
        <v>43677</v>
      </c>
      <c r="AK2" s="71">
        <f t="shared" si="0"/>
        <v>43678</v>
      </c>
      <c r="AL2" s="71">
        <f t="shared" si="0"/>
        <v>43679</v>
      </c>
      <c r="AM2" s="71">
        <f t="shared" si="0"/>
        <v>43680</v>
      </c>
      <c r="AN2" s="71">
        <f t="shared" si="0"/>
        <v>43681</v>
      </c>
      <c r="AO2" s="71">
        <f t="shared" si="0"/>
        <v>43682</v>
      </c>
      <c r="AP2" s="71">
        <f t="shared" si="0"/>
        <v>43683</v>
      </c>
      <c r="AQ2" s="71">
        <f t="shared" si="0"/>
        <v>43684</v>
      </c>
      <c r="AR2" s="71">
        <f t="shared" si="0"/>
        <v>43685</v>
      </c>
      <c r="AS2" s="71">
        <f t="shared" si="0"/>
        <v>43686</v>
      </c>
      <c r="AT2" s="71">
        <f t="shared" si="0"/>
        <v>43687</v>
      </c>
      <c r="AU2" s="71">
        <f t="shared" si="0"/>
        <v>43688</v>
      </c>
      <c r="AV2" s="71">
        <f t="shared" si="0"/>
        <v>43689</v>
      </c>
      <c r="AW2" s="71">
        <f t="shared" si="0"/>
        <v>43690</v>
      </c>
      <c r="AX2" s="71">
        <f t="shared" si="0"/>
        <v>43691</v>
      </c>
      <c r="AY2" s="71">
        <f t="shared" si="0"/>
        <v>43692</v>
      </c>
      <c r="AZ2" s="71">
        <f t="shared" si="0"/>
        <v>43693</v>
      </c>
      <c r="BA2" s="71">
        <f t="shared" si="0"/>
        <v>43694</v>
      </c>
      <c r="BB2" s="71">
        <f t="shared" si="0"/>
        <v>43695</v>
      </c>
      <c r="BC2" s="71">
        <f t="shared" si="0"/>
        <v>43696</v>
      </c>
      <c r="BD2" s="71">
        <f t="shared" si="0"/>
        <v>43697</v>
      </c>
      <c r="BE2" s="71">
        <f t="shared" si="0"/>
        <v>43698</v>
      </c>
      <c r="BF2" s="71">
        <f t="shared" si="0"/>
        <v>43699</v>
      </c>
      <c r="BG2" s="71">
        <f t="shared" si="0"/>
        <v>43700</v>
      </c>
      <c r="BH2" s="71">
        <f t="shared" si="0"/>
        <v>43701</v>
      </c>
      <c r="BI2" s="71">
        <f t="shared" si="0"/>
        <v>43702</v>
      </c>
      <c r="BJ2" s="71">
        <f t="shared" si="0"/>
        <v>43703</v>
      </c>
      <c r="BK2" s="71">
        <f t="shared" si="0"/>
        <v>43704</v>
      </c>
      <c r="BL2" s="71">
        <f t="shared" si="0"/>
        <v>43705</v>
      </c>
      <c r="BM2" s="71">
        <f t="shared" si="0"/>
        <v>43706</v>
      </c>
      <c r="BN2" s="71">
        <f t="shared" si="0"/>
        <v>43707</v>
      </c>
      <c r="BO2" s="71">
        <f t="shared" si="0"/>
        <v>43708</v>
      </c>
      <c r="BP2" s="71">
        <f t="shared" si="0"/>
        <v>43709</v>
      </c>
      <c r="BQ2" s="71">
        <f t="shared" si="0"/>
        <v>43710</v>
      </c>
      <c r="BR2" s="71">
        <f t="shared" si="0"/>
        <v>43711</v>
      </c>
      <c r="BS2" s="71">
        <f t="shared" si="0"/>
        <v>43712</v>
      </c>
      <c r="BT2" s="71">
        <f t="shared" ref="BT2:CS2" si="1">BS2+1</f>
        <v>43713</v>
      </c>
      <c r="BU2" s="71">
        <f t="shared" si="1"/>
        <v>43714</v>
      </c>
      <c r="BV2" s="71">
        <f t="shared" si="1"/>
        <v>43715</v>
      </c>
      <c r="BW2" s="71">
        <f t="shared" si="1"/>
        <v>43716</v>
      </c>
      <c r="BX2" s="71">
        <f t="shared" si="1"/>
        <v>43717</v>
      </c>
      <c r="BY2" s="71">
        <f t="shared" si="1"/>
        <v>43718</v>
      </c>
      <c r="BZ2" s="71">
        <f t="shared" si="1"/>
        <v>43719</v>
      </c>
      <c r="CA2" s="71">
        <f t="shared" si="1"/>
        <v>43720</v>
      </c>
      <c r="CB2" s="71">
        <f t="shared" si="1"/>
        <v>43721</v>
      </c>
      <c r="CC2" s="71">
        <f t="shared" si="1"/>
        <v>43722</v>
      </c>
      <c r="CD2" s="71">
        <f t="shared" si="1"/>
        <v>43723</v>
      </c>
      <c r="CE2" s="71">
        <f t="shared" si="1"/>
        <v>43724</v>
      </c>
      <c r="CF2" s="71">
        <f t="shared" si="1"/>
        <v>43725</v>
      </c>
      <c r="CG2" s="71">
        <f t="shared" si="1"/>
        <v>43726</v>
      </c>
      <c r="CH2" s="71">
        <f t="shared" si="1"/>
        <v>43727</v>
      </c>
      <c r="CI2" s="71">
        <f t="shared" si="1"/>
        <v>43728</v>
      </c>
      <c r="CJ2" s="71">
        <f t="shared" si="1"/>
        <v>43729</v>
      </c>
      <c r="CK2" s="71">
        <f t="shared" si="1"/>
        <v>43730</v>
      </c>
      <c r="CL2" s="71">
        <f t="shared" si="1"/>
        <v>43731</v>
      </c>
      <c r="CM2" s="71">
        <f t="shared" si="1"/>
        <v>43732</v>
      </c>
      <c r="CN2" s="71">
        <f t="shared" si="1"/>
        <v>43733</v>
      </c>
      <c r="CO2" s="71">
        <f t="shared" si="1"/>
        <v>43734</v>
      </c>
      <c r="CP2" s="71">
        <f t="shared" si="1"/>
        <v>43735</v>
      </c>
      <c r="CQ2" s="71">
        <f t="shared" si="1"/>
        <v>43736</v>
      </c>
      <c r="CR2" s="71">
        <f t="shared" si="1"/>
        <v>43737</v>
      </c>
      <c r="CS2" s="71">
        <f t="shared" si="1"/>
        <v>43738</v>
      </c>
    </row>
    <row r="3" spans="1:97" x14ac:dyDescent="0.25">
      <c r="C3" s="15" t="e">
        <f>AVERAGEIFS(F3:CS3,$F$2:$CS$2, "&gt;=" &amp; $F$2, $F$2:$CS$2, "&lt;="&amp; EOMONTH($F$2,0))</f>
        <v>#DIV/0!</v>
      </c>
      <c r="D3" s="15" t="e">
        <f>AVERAGEIFS(F3:CS3,$F$2:$CS$2, "&gt;=" &amp; $AK$2, $F$2:$CS$2, "&lt;="&amp; EOMONTH($AK$2,0))</f>
        <v>#DIV/0!</v>
      </c>
      <c r="E3" s="15" t="e">
        <f>AVERAGEIFS(F3:CS3,$F$2:$CS$2,"&gt;="&amp;Tracking!$B$1-30)</f>
        <v>#DIV/0!</v>
      </c>
      <c r="CN3" s="15"/>
      <c r="CO3" s="15"/>
      <c r="CP3" s="15"/>
      <c r="CQ3" s="15"/>
      <c r="CR3" s="15"/>
      <c r="CS3" s="15"/>
    </row>
    <row r="4" spans="1:97" x14ac:dyDescent="0.25">
      <c r="C4" s="15" t="e">
        <f t="shared" ref="C4:C44" si="2">AVERAGEIFS(F4:CS4,$F$2:$CS$2, "&gt;=" &amp; $F$2, $F$2:$CS$2, "&lt;="&amp; EOMONTH($F$2,0))</f>
        <v>#DIV/0!</v>
      </c>
      <c r="D4" s="15" t="e">
        <f t="shared" ref="D4:D44" si="3">AVERAGEIFS(F4:CS4,$F$2:$CS$2, "&gt;=" &amp; $AK$2, $F$2:$CS$2, "&lt;="&amp; EOMONTH($AK$2,0))</f>
        <v>#DIV/0!</v>
      </c>
      <c r="E4" s="15" t="e">
        <f>AVERAGEIFS(F4:CS4,$F$2:$CS$2,"&gt;="&amp;Tracking!$B$1-30)</f>
        <v>#DIV/0!</v>
      </c>
      <c r="CN4" s="15"/>
      <c r="CO4" s="15"/>
      <c r="CP4" s="15"/>
      <c r="CQ4" s="15"/>
      <c r="CR4" s="15"/>
      <c r="CS4" s="15"/>
    </row>
    <row r="5" spans="1:97" x14ac:dyDescent="0.25">
      <c r="C5" s="15" t="e">
        <f t="shared" si="2"/>
        <v>#DIV/0!</v>
      </c>
      <c r="D5" s="15" t="e">
        <f t="shared" si="3"/>
        <v>#DIV/0!</v>
      </c>
      <c r="E5" s="15" t="e">
        <f>AVERAGEIFS(F5:CS5,$F$2:$CS$2,"&gt;="&amp;Tracking!$B$1-30)</f>
        <v>#DIV/0!</v>
      </c>
      <c r="CN5" s="15"/>
      <c r="CO5" s="15"/>
      <c r="CP5" s="15"/>
      <c r="CQ5" s="15"/>
      <c r="CR5" s="15"/>
      <c r="CS5" s="15"/>
    </row>
    <row r="6" spans="1:97" x14ac:dyDescent="0.25">
      <c r="C6" s="15" t="e">
        <f t="shared" si="2"/>
        <v>#DIV/0!</v>
      </c>
      <c r="D6" s="15" t="e">
        <f t="shared" si="3"/>
        <v>#DIV/0!</v>
      </c>
      <c r="E6" s="15" t="e">
        <f>AVERAGEIFS(F6:CS6,$F$2:$CS$2,"&gt;="&amp;Tracking!$B$1-30)</f>
        <v>#DIV/0!</v>
      </c>
      <c r="CN6" s="15"/>
      <c r="CO6" s="15"/>
      <c r="CP6" s="15"/>
      <c r="CQ6" s="15"/>
      <c r="CR6" s="15"/>
      <c r="CS6" s="15"/>
    </row>
    <row r="7" spans="1:97" x14ac:dyDescent="0.25">
      <c r="C7" s="15" t="e">
        <f t="shared" si="2"/>
        <v>#DIV/0!</v>
      </c>
      <c r="D7" s="15" t="e">
        <f t="shared" si="3"/>
        <v>#DIV/0!</v>
      </c>
      <c r="E7" s="15" t="e">
        <f>AVERAGEIFS(F7:CS7,$F$2:$CS$2,"&gt;="&amp;Tracking!$B$1-30)</f>
        <v>#DIV/0!</v>
      </c>
      <c r="CN7" s="15"/>
      <c r="CO7" s="15"/>
      <c r="CP7" s="15"/>
      <c r="CQ7" s="15"/>
      <c r="CR7" s="15"/>
      <c r="CS7" s="15"/>
    </row>
    <row r="8" spans="1:97" x14ac:dyDescent="0.25">
      <c r="C8" s="15" t="e">
        <f t="shared" si="2"/>
        <v>#DIV/0!</v>
      </c>
      <c r="D8" s="15" t="e">
        <f t="shared" si="3"/>
        <v>#DIV/0!</v>
      </c>
      <c r="E8" s="15" t="e">
        <f>AVERAGEIFS(F8:CS8,$F$2:$CS$2,"&gt;="&amp;Tracking!$B$1-30)</f>
        <v>#DIV/0!</v>
      </c>
      <c r="CN8" s="15"/>
      <c r="CO8" s="15"/>
      <c r="CP8" s="15"/>
      <c r="CQ8" s="15"/>
      <c r="CR8" s="15"/>
      <c r="CS8" s="15"/>
    </row>
    <row r="9" spans="1:97" x14ac:dyDescent="0.25">
      <c r="C9" s="15" t="e">
        <f t="shared" si="2"/>
        <v>#DIV/0!</v>
      </c>
      <c r="D9" s="15" t="e">
        <f t="shared" si="3"/>
        <v>#DIV/0!</v>
      </c>
      <c r="E9" s="15" t="e">
        <f>AVERAGEIFS(F9:CS9,$F$2:$CS$2,"&gt;="&amp;Tracking!$B$1-30)</f>
        <v>#DIV/0!</v>
      </c>
      <c r="CN9" s="15"/>
      <c r="CO9" s="15"/>
      <c r="CP9" s="15"/>
      <c r="CQ9" s="15"/>
      <c r="CR9" s="15"/>
      <c r="CS9" s="15"/>
    </row>
    <row r="10" spans="1:97" x14ac:dyDescent="0.25">
      <c r="C10" s="15" t="e">
        <f t="shared" si="2"/>
        <v>#DIV/0!</v>
      </c>
      <c r="D10" s="15" t="e">
        <f t="shared" si="3"/>
        <v>#DIV/0!</v>
      </c>
      <c r="E10" s="15" t="e">
        <f>AVERAGEIFS(F10:CS10,$F$2:$CS$2,"&gt;="&amp;Tracking!$B$1-30)</f>
        <v>#DIV/0!</v>
      </c>
      <c r="CN10" s="15"/>
      <c r="CO10" s="15"/>
      <c r="CP10" s="15"/>
      <c r="CQ10" s="15"/>
      <c r="CR10" s="15"/>
      <c r="CS10" s="15"/>
    </row>
    <row r="11" spans="1:97" x14ac:dyDescent="0.25">
      <c r="C11" s="15" t="e">
        <f t="shared" si="2"/>
        <v>#DIV/0!</v>
      </c>
      <c r="D11" s="15" t="e">
        <f t="shared" si="3"/>
        <v>#DIV/0!</v>
      </c>
      <c r="E11" s="15" t="e">
        <f>AVERAGEIFS(F11:CS11,$F$2:$CS$2,"&gt;="&amp;Tracking!$B$1-30)</f>
        <v>#DIV/0!</v>
      </c>
      <c r="CN11" s="15"/>
      <c r="CO11" s="15"/>
      <c r="CP11" s="15"/>
      <c r="CQ11" s="15"/>
      <c r="CR11" s="15"/>
      <c r="CS11" s="15"/>
    </row>
    <row r="12" spans="1:97" x14ac:dyDescent="0.25">
      <c r="C12" s="15" t="e">
        <f t="shared" si="2"/>
        <v>#DIV/0!</v>
      </c>
      <c r="D12" s="15" t="e">
        <f t="shared" si="3"/>
        <v>#DIV/0!</v>
      </c>
      <c r="E12" s="15" t="e">
        <f>AVERAGEIFS(F12:CS12,$F$2:$CS$2,"&gt;="&amp;Tracking!$B$1-30)</f>
        <v>#DIV/0!</v>
      </c>
      <c r="CN12" s="15"/>
      <c r="CO12" s="15"/>
      <c r="CP12" s="15"/>
      <c r="CQ12" s="15"/>
      <c r="CR12" s="15"/>
      <c r="CS12" s="15"/>
    </row>
    <row r="13" spans="1:97" x14ac:dyDescent="0.25">
      <c r="C13" s="15" t="e">
        <f t="shared" si="2"/>
        <v>#DIV/0!</v>
      </c>
      <c r="D13" s="15" t="e">
        <f t="shared" si="3"/>
        <v>#DIV/0!</v>
      </c>
      <c r="E13" s="15" t="e">
        <f>AVERAGEIFS(F13:CS13,$F$2:$CS$2,"&gt;="&amp;Tracking!$B$1-30)</f>
        <v>#DIV/0!</v>
      </c>
      <c r="CN13" s="15"/>
      <c r="CO13" s="15"/>
      <c r="CP13" s="15"/>
      <c r="CQ13" s="15"/>
      <c r="CR13" s="15"/>
      <c r="CS13" s="15"/>
    </row>
    <row r="14" spans="1:97" x14ac:dyDescent="0.25">
      <c r="C14" s="15" t="e">
        <f t="shared" si="2"/>
        <v>#DIV/0!</v>
      </c>
      <c r="D14" s="15" t="e">
        <f t="shared" si="3"/>
        <v>#DIV/0!</v>
      </c>
      <c r="E14" s="15" t="e">
        <f>AVERAGEIFS(F14:CS14,$F$2:$CS$2,"&gt;="&amp;Tracking!$B$1-30)</f>
        <v>#DIV/0!</v>
      </c>
      <c r="CN14" s="15"/>
      <c r="CO14" s="15"/>
      <c r="CP14" s="15"/>
      <c r="CQ14" s="15"/>
      <c r="CR14" s="15"/>
      <c r="CS14" s="15"/>
    </row>
    <row r="15" spans="1:97" x14ac:dyDescent="0.25">
      <c r="C15" s="15" t="e">
        <f t="shared" si="2"/>
        <v>#DIV/0!</v>
      </c>
      <c r="D15" s="15" t="e">
        <f t="shared" si="3"/>
        <v>#DIV/0!</v>
      </c>
      <c r="E15" s="15" t="e">
        <f>AVERAGEIFS(F15:CS15,$F$2:$CS$2,"&gt;="&amp;Tracking!$B$1-30)</f>
        <v>#DIV/0!</v>
      </c>
      <c r="CN15" s="15"/>
      <c r="CO15" s="15"/>
      <c r="CP15" s="15"/>
      <c r="CQ15" s="15"/>
      <c r="CR15" s="15"/>
      <c r="CS15" s="15"/>
    </row>
    <row r="16" spans="1:97" x14ac:dyDescent="0.25">
      <c r="C16" s="15" t="e">
        <f t="shared" si="2"/>
        <v>#DIV/0!</v>
      </c>
      <c r="D16" s="15" t="e">
        <f t="shared" si="3"/>
        <v>#DIV/0!</v>
      </c>
      <c r="E16" s="15" t="e">
        <f>AVERAGEIFS(F16:CS16,$F$2:$CS$2,"&gt;="&amp;Tracking!$B$1-30)</f>
        <v>#DIV/0!</v>
      </c>
      <c r="CN16" s="15"/>
      <c r="CO16" s="15"/>
      <c r="CP16" s="15"/>
      <c r="CQ16" s="15"/>
      <c r="CR16" s="15"/>
      <c r="CS16" s="15"/>
    </row>
    <row r="17" spans="3:97" x14ac:dyDescent="0.25">
      <c r="C17" s="15" t="e">
        <f t="shared" si="2"/>
        <v>#DIV/0!</v>
      </c>
      <c r="D17" s="15" t="e">
        <f t="shared" si="3"/>
        <v>#DIV/0!</v>
      </c>
      <c r="E17" s="15" t="e">
        <f>AVERAGEIFS(F17:CS17,$F$2:$CS$2,"&gt;="&amp;Tracking!$B$1-30)</f>
        <v>#DIV/0!</v>
      </c>
      <c r="CN17" s="15"/>
      <c r="CO17" s="15"/>
      <c r="CP17" s="15"/>
      <c r="CQ17" s="15"/>
      <c r="CR17" s="15"/>
      <c r="CS17" s="15"/>
    </row>
    <row r="18" spans="3:97" x14ac:dyDescent="0.25">
      <c r="C18" s="15" t="e">
        <f t="shared" si="2"/>
        <v>#DIV/0!</v>
      </c>
      <c r="D18" s="15" t="e">
        <f t="shared" si="3"/>
        <v>#DIV/0!</v>
      </c>
      <c r="E18" s="15" t="e">
        <f>AVERAGEIFS(F18:CS18,$F$2:$CS$2,"&gt;="&amp;Tracking!$B$1-30)</f>
        <v>#DIV/0!</v>
      </c>
      <c r="CN18" s="15"/>
      <c r="CO18" s="15"/>
      <c r="CP18" s="15"/>
      <c r="CQ18" s="15"/>
      <c r="CR18" s="15"/>
      <c r="CS18" s="15"/>
    </row>
    <row r="19" spans="3:97" x14ac:dyDescent="0.25">
      <c r="C19" s="15" t="e">
        <f t="shared" si="2"/>
        <v>#DIV/0!</v>
      </c>
      <c r="D19" s="15" t="e">
        <f t="shared" si="3"/>
        <v>#DIV/0!</v>
      </c>
      <c r="E19" s="15" t="e">
        <f>AVERAGEIFS(F19:CS19,$F$2:$CS$2,"&gt;="&amp;Tracking!$B$1-30)</f>
        <v>#DIV/0!</v>
      </c>
      <c r="CN19" s="15"/>
      <c r="CO19" s="15"/>
      <c r="CP19" s="15"/>
      <c r="CQ19" s="15"/>
      <c r="CR19" s="15"/>
      <c r="CS19" s="15"/>
    </row>
    <row r="20" spans="3:97" x14ac:dyDescent="0.25">
      <c r="C20" s="15" t="e">
        <f t="shared" si="2"/>
        <v>#DIV/0!</v>
      </c>
      <c r="D20" s="15" t="e">
        <f t="shared" si="3"/>
        <v>#DIV/0!</v>
      </c>
      <c r="E20" s="15" t="e">
        <f>AVERAGEIFS(F20:CS20,$F$2:$CS$2,"&gt;="&amp;Tracking!$B$1-30)</f>
        <v>#DIV/0!</v>
      </c>
      <c r="CN20" s="15"/>
      <c r="CO20" s="15"/>
      <c r="CP20" s="15"/>
      <c r="CQ20" s="15"/>
      <c r="CR20" s="15"/>
      <c r="CS20" s="15"/>
    </row>
    <row r="21" spans="3:97" x14ac:dyDescent="0.25">
      <c r="C21" s="15" t="e">
        <f t="shared" si="2"/>
        <v>#DIV/0!</v>
      </c>
      <c r="D21" s="15" t="e">
        <f t="shared" si="3"/>
        <v>#DIV/0!</v>
      </c>
      <c r="E21" s="15" t="e">
        <f>AVERAGEIFS(F21:CS21,$F$2:$CS$2,"&gt;="&amp;Tracking!$B$1-30)</f>
        <v>#DIV/0!</v>
      </c>
      <c r="CN21" s="15"/>
      <c r="CO21" s="15"/>
      <c r="CP21" s="15"/>
      <c r="CQ21" s="15"/>
      <c r="CR21" s="15"/>
      <c r="CS21" s="15"/>
    </row>
    <row r="22" spans="3:97" x14ac:dyDescent="0.25">
      <c r="C22" s="15" t="e">
        <f t="shared" si="2"/>
        <v>#DIV/0!</v>
      </c>
      <c r="D22" s="15" t="e">
        <f t="shared" si="3"/>
        <v>#DIV/0!</v>
      </c>
      <c r="E22" s="15" t="e">
        <f>AVERAGEIFS(F22:CS22,$F$2:$CS$2,"&gt;="&amp;Tracking!$B$1-30)</f>
        <v>#DIV/0!</v>
      </c>
      <c r="CN22" s="15"/>
      <c r="CO22" s="15"/>
      <c r="CP22" s="15"/>
      <c r="CQ22" s="15"/>
      <c r="CR22" s="15"/>
      <c r="CS22" s="15"/>
    </row>
    <row r="23" spans="3:97" x14ac:dyDescent="0.25">
      <c r="C23" s="15" t="e">
        <f t="shared" si="2"/>
        <v>#DIV/0!</v>
      </c>
      <c r="D23" s="15" t="e">
        <f t="shared" si="3"/>
        <v>#DIV/0!</v>
      </c>
      <c r="E23" s="15" t="e">
        <f>AVERAGEIFS(F23:CS23,$F$2:$CS$2,"&gt;="&amp;Tracking!$B$1-30)</f>
        <v>#DIV/0!</v>
      </c>
      <c r="CN23" s="15"/>
      <c r="CO23" s="15"/>
      <c r="CP23" s="15"/>
      <c r="CQ23" s="15"/>
      <c r="CR23" s="15"/>
      <c r="CS23" s="15"/>
    </row>
    <row r="24" spans="3:97" x14ac:dyDescent="0.25">
      <c r="C24" s="15" t="e">
        <f t="shared" si="2"/>
        <v>#DIV/0!</v>
      </c>
      <c r="D24" s="15" t="e">
        <f t="shared" si="3"/>
        <v>#DIV/0!</v>
      </c>
      <c r="E24" s="15" t="e">
        <f>AVERAGEIFS(F24:CS24,$F$2:$CS$2,"&gt;="&amp;Tracking!$B$1-30)</f>
        <v>#DIV/0!</v>
      </c>
      <c r="CN24" s="15"/>
      <c r="CO24" s="15"/>
      <c r="CP24" s="15"/>
      <c r="CQ24" s="15"/>
      <c r="CR24" s="15"/>
      <c r="CS24" s="15"/>
    </row>
    <row r="25" spans="3:97" x14ac:dyDescent="0.25">
      <c r="C25" s="15" t="e">
        <f t="shared" si="2"/>
        <v>#DIV/0!</v>
      </c>
      <c r="D25" s="15" t="e">
        <f t="shared" si="3"/>
        <v>#DIV/0!</v>
      </c>
      <c r="E25" s="15" t="e">
        <f>AVERAGEIFS(F25:CS25,$F$2:$CS$2,"&gt;="&amp;Tracking!$B$1-30)</f>
        <v>#DIV/0!</v>
      </c>
      <c r="CN25" s="15"/>
      <c r="CO25" s="15"/>
      <c r="CP25" s="15"/>
      <c r="CQ25" s="15"/>
      <c r="CR25" s="15"/>
      <c r="CS25" s="15"/>
    </row>
    <row r="26" spans="3:97" x14ac:dyDescent="0.25">
      <c r="C26" s="15" t="e">
        <f t="shared" si="2"/>
        <v>#DIV/0!</v>
      </c>
      <c r="D26" s="15" t="e">
        <f t="shared" si="3"/>
        <v>#DIV/0!</v>
      </c>
      <c r="E26" s="15" t="e">
        <f>AVERAGEIFS(F26:CS26,$F$2:$CS$2,"&gt;="&amp;Tracking!$B$1-30)</f>
        <v>#DIV/0!</v>
      </c>
      <c r="CN26" s="15"/>
      <c r="CO26" s="15"/>
      <c r="CP26" s="15"/>
      <c r="CQ26" s="15"/>
      <c r="CR26" s="15"/>
      <c r="CS26" s="15"/>
    </row>
    <row r="27" spans="3:97" x14ac:dyDescent="0.25">
      <c r="C27" s="15" t="e">
        <f t="shared" si="2"/>
        <v>#DIV/0!</v>
      </c>
      <c r="D27" s="15" t="e">
        <f t="shared" si="3"/>
        <v>#DIV/0!</v>
      </c>
      <c r="E27" s="15" t="e">
        <f>AVERAGEIFS(F27:CS27,$F$2:$CS$2,"&gt;="&amp;Tracking!$B$1-30)</f>
        <v>#DIV/0!</v>
      </c>
      <c r="CN27" s="15"/>
      <c r="CO27" s="15"/>
      <c r="CP27" s="15"/>
      <c r="CQ27" s="15"/>
      <c r="CR27" s="15"/>
      <c r="CS27" s="15"/>
    </row>
    <row r="28" spans="3:97" x14ac:dyDescent="0.25">
      <c r="C28" s="15" t="e">
        <f t="shared" si="2"/>
        <v>#DIV/0!</v>
      </c>
      <c r="D28" s="15" t="e">
        <f t="shared" si="3"/>
        <v>#DIV/0!</v>
      </c>
      <c r="E28" s="15" t="e">
        <f>AVERAGEIFS(F28:CS28,$F$2:$CS$2,"&gt;="&amp;Tracking!$B$1-30)</f>
        <v>#DIV/0!</v>
      </c>
      <c r="CN28" s="15"/>
      <c r="CO28" s="15"/>
      <c r="CP28" s="15"/>
      <c r="CQ28" s="15"/>
      <c r="CR28" s="15"/>
      <c r="CS28" s="15"/>
    </row>
    <row r="29" spans="3:97" x14ac:dyDescent="0.25">
      <c r="C29" s="15" t="e">
        <f t="shared" si="2"/>
        <v>#DIV/0!</v>
      </c>
      <c r="D29" s="15" t="e">
        <f t="shared" si="3"/>
        <v>#DIV/0!</v>
      </c>
      <c r="E29" s="15" t="e">
        <f>AVERAGEIFS(F29:CS29,$F$2:$CS$2,"&gt;="&amp;Tracking!$B$1-30)</f>
        <v>#DIV/0!</v>
      </c>
      <c r="CN29" s="15"/>
      <c r="CO29" s="15"/>
      <c r="CP29" s="15"/>
      <c r="CQ29" s="15"/>
      <c r="CR29" s="15"/>
      <c r="CS29" s="15"/>
    </row>
    <row r="30" spans="3:97" x14ac:dyDescent="0.25">
      <c r="C30" s="15" t="e">
        <f t="shared" si="2"/>
        <v>#DIV/0!</v>
      </c>
      <c r="D30" s="15" t="e">
        <f t="shared" si="3"/>
        <v>#DIV/0!</v>
      </c>
      <c r="E30" s="15" t="e">
        <f>AVERAGEIFS(F30:CS30,$F$2:$CS$2,"&gt;="&amp;Tracking!$B$1-30)</f>
        <v>#DIV/0!</v>
      </c>
      <c r="CN30" s="15"/>
      <c r="CO30" s="15"/>
      <c r="CP30" s="15"/>
      <c r="CQ30" s="15"/>
      <c r="CR30" s="15"/>
      <c r="CS30" s="15"/>
    </row>
    <row r="31" spans="3:97" x14ac:dyDescent="0.25">
      <c r="C31" s="15" t="e">
        <f t="shared" si="2"/>
        <v>#DIV/0!</v>
      </c>
      <c r="D31" s="15" t="e">
        <f t="shared" si="3"/>
        <v>#DIV/0!</v>
      </c>
      <c r="E31" s="15" t="e">
        <f>AVERAGEIFS(F31:CS31,$F$2:$CS$2,"&gt;="&amp;Tracking!$B$1-30)</f>
        <v>#DIV/0!</v>
      </c>
      <c r="CN31" s="15"/>
      <c r="CO31" s="15"/>
      <c r="CP31" s="15"/>
      <c r="CQ31" s="15"/>
      <c r="CR31" s="15"/>
      <c r="CS31" s="15"/>
    </row>
    <row r="32" spans="3:97" x14ac:dyDescent="0.25">
      <c r="C32" s="15" t="e">
        <f t="shared" si="2"/>
        <v>#DIV/0!</v>
      </c>
      <c r="D32" s="15" t="e">
        <f t="shared" si="3"/>
        <v>#DIV/0!</v>
      </c>
      <c r="E32" s="15" t="e">
        <f>AVERAGEIFS(F32:CS32,$F$2:$CS$2,"&gt;="&amp;Tracking!$B$1-30)</f>
        <v>#DIV/0!</v>
      </c>
      <c r="CN32" s="15"/>
      <c r="CO32" s="15"/>
      <c r="CP32" s="15"/>
      <c r="CQ32" s="15"/>
      <c r="CR32" s="15"/>
      <c r="CS32" s="15"/>
    </row>
    <row r="33" spans="3:108" x14ac:dyDescent="0.25">
      <c r="C33" s="15" t="e">
        <f t="shared" si="2"/>
        <v>#DIV/0!</v>
      </c>
      <c r="D33" s="15" t="e">
        <f t="shared" si="3"/>
        <v>#DIV/0!</v>
      </c>
      <c r="E33" s="15" t="e">
        <f>AVERAGEIFS(F33:CS33,$F$2:$CS$2,"&gt;="&amp;Tracking!$B$1-30)</f>
        <v>#DIV/0!</v>
      </c>
      <c r="CN33" s="15"/>
      <c r="CO33" s="15"/>
      <c r="CP33" s="15"/>
      <c r="CQ33" s="15"/>
      <c r="CR33" s="15"/>
      <c r="CS33" s="15"/>
    </row>
    <row r="34" spans="3:108" x14ac:dyDescent="0.25">
      <c r="C34" s="15" t="e">
        <f t="shared" si="2"/>
        <v>#DIV/0!</v>
      </c>
      <c r="D34" s="15" t="e">
        <f t="shared" si="3"/>
        <v>#DIV/0!</v>
      </c>
      <c r="E34" s="15" t="e">
        <f>AVERAGEIFS(F34:CS34,$F$2:$CS$2,"&gt;="&amp;Tracking!$B$1-30)</f>
        <v>#DIV/0!</v>
      </c>
      <c r="CN34" s="15"/>
      <c r="CO34" s="15"/>
      <c r="CP34" s="15"/>
      <c r="CQ34" s="15"/>
      <c r="CR34" s="15"/>
      <c r="CS34" s="15"/>
    </row>
    <row r="35" spans="3:108" x14ac:dyDescent="0.25">
      <c r="C35" s="15" t="e">
        <f t="shared" si="2"/>
        <v>#DIV/0!</v>
      </c>
      <c r="D35" s="15" t="e">
        <f t="shared" si="3"/>
        <v>#DIV/0!</v>
      </c>
      <c r="E35" s="15" t="e">
        <f>AVERAGEIFS(F35:CS35,$F$2:$CS$2,"&gt;="&amp;Tracking!$B$1-30)</f>
        <v>#DIV/0!</v>
      </c>
      <c r="CN35" s="15"/>
      <c r="CO35" s="15"/>
      <c r="CP35" s="15"/>
      <c r="CQ35" s="15"/>
      <c r="CR35" s="15"/>
      <c r="CS35" s="15"/>
    </row>
    <row r="36" spans="3:108" x14ac:dyDescent="0.25">
      <c r="C36" s="15" t="e">
        <f t="shared" si="2"/>
        <v>#DIV/0!</v>
      </c>
      <c r="D36" s="15" t="e">
        <f t="shared" si="3"/>
        <v>#DIV/0!</v>
      </c>
      <c r="E36" s="15" t="e">
        <f>AVERAGEIFS(F36:CS36,$F$2:$CS$2,"&gt;="&amp;Tracking!$B$1-30)</f>
        <v>#DIV/0!</v>
      </c>
      <c r="CN36" s="15"/>
      <c r="CO36" s="15"/>
      <c r="CP36" s="15"/>
      <c r="CQ36" s="15"/>
      <c r="CR36" s="15"/>
      <c r="CS36" s="15"/>
    </row>
    <row r="37" spans="3:108" x14ac:dyDescent="0.25">
      <c r="C37" s="15" t="e">
        <f t="shared" si="2"/>
        <v>#DIV/0!</v>
      </c>
      <c r="D37" s="15" t="e">
        <f t="shared" si="3"/>
        <v>#DIV/0!</v>
      </c>
      <c r="E37" s="15" t="e">
        <f>AVERAGEIFS(F37:CS37,$F$2:$CS$2,"&gt;="&amp;Tracking!$B$1-30)</f>
        <v>#DIV/0!</v>
      </c>
      <c r="DD37">
        <v>0</v>
      </c>
    </row>
    <row r="38" spans="3:108" x14ac:dyDescent="0.25">
      <c r="C38" s="15" t="e">
        <f t="shared" si="2"/>
        <v>#DIV/0!</v>
      </c>
      <c r="D38" s="15" t="e">
        <f t="shared" si="3"/>
        <v>#DIV/0!</v>
      </c>
      <c r="E38" s="15" t="e">
        <f>AVERAGEIFS(F38:CS38,$F$2:$CS$2,"&gt;="&amp;Tracking!$B$1-30)</f>
        <v>#DIV/0!</v>
      </c>
      <c r="CN38" s="15"/>
      <c r="CO38" s="15"/>
      <c r="CP38" s="15"/>
      <c r="CQ38" s="15"/>
      <c r="CR38" s="15"/>
      <c r="CS38" s="15"/>
    </row>
    <row r="39" spans="3:108" x14ac:dyDescent="0.25">
      <c r="C39" s="15" t="e">
        <f t="shared" si="2"/>
        <v>#DIV/0!</v>
      </c>
      <c r="D39" s="15" t="e">
        <f t="shared" si="3"/>
        <v>#DIV/0!</v>
      </c>
      <c r="E39" s="15" t="e">
        <f>AVERAGEIFS(F39:CS39,$F$2:$CS$2,"&gt;="&amp;Tracking!$B$1-30)</f>
        <v>#DIV/0!</v>
      </c>
      <c r="CN39" s="15"/>
      <c r="CO39" s="15"/>
      <c r="CP39" s="15"/>
      <c r="CQ39" s="15"/>
      <c r="CR39" s="15"/>
      <c r="CS39" s="15"/>
    </row>
    <row r="40" spans="3:108" x14ac:dyDescent="0.25">
      <c r="C40" s="15" t="e">
        <f t="shared" si="2"/>
        <v>#DIV/0!</v>
      </c>
      <c r="D40" s="15" t="e">
        <f t="shared" si="3"/>
        <v>#DIV/0!</v>
      </c>
      <c r="E40" s="15" t="e">
        <f>AVERAGEIFS(F40:CS40,$F$2:$CS$2,"&gt;="&amp;Tracking!$B$1-30)</f>
        <v>#DIV/0!</v>
      </c>
      <c r="CN40" s="15"/>
      <c r="CO40" s="15"/>
      <c r="CP40" s="15"/>
      <c r="CQ40" s="15"/>
      <c r="CR40" s="15"/>
      <c r="CS40" s="15"/>
    </row>
    <row r="41" spans="3:108" x14ac:dyDescent="0.25">
      <c r="C41" s="15" t="e">
        <f t="shared" si="2"/>
        <v>#DIV/0!</v>
      </c>
      <c r="D41" s="15" t="e">
        <f t="shared" si="3"/>
        <v>#DIV/0!</v>
      </c>
      <c r="E41" s="15" t="e">
        <f>AVERAGEIFS(F41:CS41,$F$2:$CS$2,"&gt;="&amp;Tracking!$B$1-30)</f>
        <v>#DIV/0!</v>
      </c>
      <c r="CN41" s="15"/>
      <c r="CO41" s="15"/>
      <c r="CP41" s="15"/>
      <c r="CQ41" s="15"/>
      <c r="CR41" s="15"/>
      <c r="CS41" s="15"/>
    </row>
    <row r="42" spans="3:108" x14ac:dyDescent="0.25">
      <c r="C42" s="15" t="e">
        <f t="shared" si="2"/>
        <v>#DIV/0!</v>
      </c>
      <c r="D42" s="15" t="e">
        <f t="shared" si="3"/>
        <v>#DIV/0!</v>
      </c>
      <c r="E42" s="15" t="e">
        <f>AVERAGEIFS(F42:CS42,$F$2:$CS$2,"&gt;="&amp;Tracking!$B$1-30)</f>
        <v>#DIV/0!</v>
      </c>
      <c r="CN42" s="15"/>
      <c r="CO42" s="15"/>
      <c r="CP42" s="15"/>
      <c r="CQ42" s="15"/>
      <c r="CR42" s="15"/>
      <c r="CS42" s="15"/>
    </row>
    <row r="43" spans="3:108" x14ac:dyDescent="0.25">
      <c r="C43" s="15" t="e">
        <f t="shared" si="2"/>
        <v>#DIV/0!</v>
      </c>
      <c r="D43" s="15" t="e">
        <f t="shared" si="3"/>
        <v>#DIV/0!</v>
      </c>
      <c r="E43" s="15" t="e">
        <f>AVERAGEIFS(F43:CS43,$F$2:$CS$2,"&gt;="&amp;Tracking!$B$1-30)</f>
        <v>#DIV/0!</v>
      </c>
      <c r="CN43" s="15"/>
      <c r="CO43" s="15"/>
      <c r="CP43" s="15"/>
      <c r="CQ43" s="15"/>
      <c r="CR43" s="15"/>
      <c r="CS43" s="15"/>
    </row>
    <row r="44" spans="3:108" x14ac:dyDescent="0.25">
      <c r="C44" s="15" t="e">
        <f t="shared" si="2"/>
        <v>#DIV/0!</v>
      </c>
      <c r="D44" s="15" t="e">
        <f t="shared" si="3"/>
        <v>#DIV/0!</v>
      </c>
      <c r="E44" s="15" t="e">
        <f>AVERAGEIFS(F44:CS44,$F$2:$CS$2,"&gt;="&amp;Tracking!$B$1-30)</f>
        <v>#DIV/0!</v>
      </c>
      <c r="CN44" s="15"/>
      <c r="CO44" s="15"/>
      <c r="CP44" s="15"/>
      <c r="CQ44" s="15"/>
      <c r="CR44" s="15"/>
      <c r="CS44" s="15"/>
    </row>
    <row r="45" spans="3:108" x14ac:dyDescent="0.25">
      <c r="C45" s="15"/>
      <c r="D45" s="15"/>
      <c r="E45" s="15"/>
      <c r="CN45" s="15"/>
      <c r="CO45" s="15"/>
      <c r="CP45" s="15"/>
      <c r="CQ45" s="15"/>
      <c r="CR45" s="15"/>
      <c r="CS45" s="15"/>
    </row>
    <row r="46" spans="3:108" x14ac:dyDescent="0.25">
      <c r="C46" s="15"/>
      <c r="D46" s="15"/>
      <c r="E46" s="15"/>
      <c r="CN46" s="15"/>
      <c r="CO46" s="15"/>
      <c r="CP46" s="15"/>
      <c r="CQ46" s="15"/>
      <c r="CR46" s="15"/>
      <c r="CS46" s="15"/>
    </row>
    <row r="47" spans="3:108" x14ac:dyDescent="0.25">
      <c r="C47" s="15"/>
      <c r="D47" s="15"/>
      <c r="E47" s="15"/>
      <c r="CN47" s="15"/>
      <c r="CO47" s="15"/>
      <c r="CP47" s="15"/>
      <c r="CQ47" s="15"/>
      <c r="CR47" s="15"/>
      <c r="CS47" s="15"/>
    </row>
    <row r="48" spans="3:108" x14ac:dyDescent="0.25">
      <c r="C48" s="15"/>
      <c r="D48" s="15"/>
      <c r="E48" s="15"/>
      <c r="CN48" s="15"/>
      <c r="CO48" s="15"/>
      <c r="CP48" s="15"/>
      <c r="CQ48" s="15"/>
      <c r="CR48" s="15"/>
      <c r="CS48" s="15"/>
    </row>
    <row r="49" spans="3:97" x14ac:dyDescent="0.25">
      <c r="C49" s="15"/>
      <c r="D49" s="15"/>
      <c r="E49" s="15"/>
      <c r="CN49" s="15"/>
      <c r="CO49" s="15"/>
      <c r="CP49" s="15"/>
      <c r="CQ49" s="15"/>
      <c r="CR49" s="15"/>
      <c r="CS49" s="15"/>
    </row>
    <row r="50" spans="3:97" x14ac:dyDescent="0.25">
      <c r="C50" s="15"/>
      <c r="D50" s="15"/>
      <c r="E50" s="15"/>
      <c r="CN50" s="15"/>
      <c r="CO50" s="15"/>
      <c r="CP50" s="15"/>
      <c r="CQ50" s="15"/>
      <c r="CR50" s="15"/>
      <c r="CS50" s="15"/>
    </row>
    <row r="51" spans="3:97" x14ac:dyDescent="0.25">
      <c r="C51" s="15"/>
      <c r="D51" s="15"/>
      <c r="E51" s="15"/>
      <c r="CN51" s="15"/>
      <c r="CO51" s="15"/>
      <c r="CP51" s="15"/>
      <c r="CQ51" s="15"/>
      <c r="CR51" s="15"/>
      <c r="CS51" s="15"/>
    </row>
    <row r="52" spans="3:97" x14ac:dyDescent="0.25">
      <c r="C52" s="15"/>
      <c r="D52" s="15"/>
      <c r="E52" s="15"/>
      <c r="CN52" s="15"/>
      <c r="CO52" s="15"/>
      <c r="CP52" s="15"/>
      <c r="CQ52" s="15"/>
      <c r="CR52" s="15"/>
      <c r="CS52" s="15"/>
    </row>
    <row r="53" spans="3:97" x14ac:dyDescent="0.25">
      <c r="C53" s="15"/>
      <c r="D53" s="15"/>
      <c r="E53" s="15"/>
      <c r="CN53" s="15"/>
      <c r="CO53" s="15"/>
      <c r="CP53" s="15"/>
      <c r="CQ53" s="15"/>
      <c r="CR53" s="15"/>
      <c r="CS53" s="15"/>
    </row>
    <row r="54" spans="3:97" x14ac:dyDescent="0.25">
      <c r="C54" s="15"/>
      <c r="D54" s="15"/>
      <c r="E54" s="15"/>
      <c r="CN54" s="15"/>
      <c r="CO54" s="15"/>
      <c r="CP54" s="15"/>
      <c r="CQ54" s="15"/>
      <c r="CR54" s="15"/>
      <c r="CS54" s="15"/>
    </row>
    <row r="55" spans="3:97" x14ac:dyDescent="0.25">
      <c r="C55" s="15"/>
      <c r="D55" s="15"/>
      <c r="E55" s="15"/>
      <c r="CN55" s="15"/>
      <c r="CO55" s="15"/>
      <c r="CP55" s="15"/>
      <c r="CQ55" s="15"/>
      <c r="CR55" s="15"/>
      <c r="CS55" s="15"/>
    </row>
    <row r="56" spans="3:97" x14ac:dyDescent="0.25">
      <c r="C56" s="15"/>
      <c r="D56" s="15"/>
      <c r="E56" s="15"/>
      <c r="CN56" s="15"/>
      <c r="CO56" s="15"/>
      <c r="CP56" s="15"/>
      <c r="CQ56" s="15"/>
      <c r="CR56" s="15"/>
      <c r="CS56" s="15"/>
    </row>
    <row r="57" spans="3:97" x14ac:dyDescent="0.25">
      <c r="C57" s="15"/>
      <c r="D57" s="15"/>
      <c r="E57" s="15"/>
      <c r="CN57" s="15"/>
      <c r="CO57" s="15"/>
      <c r="CP57" s="15"/>
      <c r="CQ57" s="15"/>
      <c r="CR57" s="15"/>
      <c r="CS57" s="15"/>
    </row>
    <row r="58" spans="3:97" x14ac:dyDescent="0.25">
      <c r="C58" s="15"/>
      <c r="D58" s="15"/>
      <c r="E58" s="15"/>
      <c r="CN58" s="15"/>
      <c r="CO58" s="15"/>
      <c r="CP58" s="15"/>
      <c r="CQ58" s="15"/>
      <c r="CR58" s="15"/>
      <c r="CS58" s="15"/>
    </row>
    <row r="59" spans="3:97" x14ac:dyDescent="0.25">
      <c r="C59" s="15"/>
      <c r="D59" s="15"/>
      <c r="E59" s="15"/>
      <c r="CN59" s="15"/>
      <c r="CO59" s="15"/>
      <c r="CP59" s="15"/>
      <c r="CQ59" s="15"/>
      <c r="CR59" s="15"/>
      <c r="CS59" s="15"/>
    </row>
    <row r="60" spans="3:97" x14ac:dyDescent="0.25">
      <c r="C60" s="15"/>
      <c r="D60" s="15"/>
      <c r="E60" s="15"/>
      <c r="CN60" s="15"/>
      <c r="CO60" s="15"/>
      <c r="CP60" s="15"/>
      <c r="CQ60" s="15"/>
      <c r="CR60" s="15"/>
      <c r="CS60" s="15"/>
    </row>
    <row r="61" spans="3:97" x14ac:dyDescent="0.25">
      <c r="C61" s="15"/>
      <c r="D61" s="15"/>
      <c r="E61" s="15"/>
      <c r="CN61" s="15"/>
      <c r="CO61" s="15"/>
      <c r="CP61" s="15"/>
      <c r="CQ61" s="15"/>
      <c r="CR61" s="15"/>
      <c r="CS61" s="15"/>
    </row>
    <row r="62" spans="3:97" x14ac:dyDescent="0.25">
      <c r="C62" s="15"/>
      <c r="D62" s="15"/>
      <c r="E62" s="15"/>
      <c r="CN62" s="15"/>
      <c r="CO62" s="15"/>
      <c r="CP62" s="15"/>
      <c r="CQ62" s="15"/>
      <c r="CR62" s="15"/>
      <c r="CS62" s="15"/>
    </row>
    <row r="63" spans="3:97" x14ac:dyDescent="0.25">
      <c r="C63" s="15"/>
      <c r="D63" s="15"/>
      <c r="E63" s="15"/>
      <c r="CN63" s="15"/>
      <c r="CO63" s="15"/>
      <c r="CP63" s="15"/>
      <c r="CQ63" s="15"/>
      <c r="CR63" s="15"/>
      <c r="CS63" s="15"/>
    </row>
    <row r="64" spans="3:97" x14ac:dyDescent="0.25">
      <c r="C64" s="15"/>
      <c r="D64" s="15"/>
      <c r="E64" s="15"/>
      <c r="CN64" s="15"/>
      <c r="CO64" s="15"/>
      <c r="CP64" s="15"/>
      <c r="CQ64" s="15"/>
      <c r="CR64" s="15"/>
      <c r="CS64" s="15"/>
    </row>
    <row r="65" spans="3:97" x14ac:dyDescent="0.25">
      <c r="C65" s="15"/>
      <c r="D65" s="15"/>
      <c r="E65" s="15"/>
      <c r="F65" s="34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</row>
    <row r="66" spans="3:97" x14ac:dyDescent="0.25">
      <c r="C66" s="15"/>
      <c r="D66" s="15"/>
      <c r="E66" s="15"/>
      <c r="F66" s="3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</row>
    <row r="67" spans="3:97" x14ac:dyDescent="0.25">
      <c r="C67" s="15"/>
      <c r="D67" s="15"/>
      <c r="E67" s="15"/>
      <c r="F67" s="3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</row>
    <row r="68" spans="3:97" x14ac:dyDescent="0.25">
      <c r="C68" s="15"/>
      <c r="D68" s="15"/>
      <c r="E68" s="15"/>
      <c r="F68" s="3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</row>
    <row r="69" spans="3:97" x14ac:dyDescent="0.25">
      <c r="C69" s="15"/>
      <c r="D69" s="15"/>
      <c r="E69" s="15"/>
      <c r="F69" s="34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</row>
    <row r="70" spans="3:97" x14ac:dyDescent="0.25">
      <c r="C70" s="15"/>
      <c r="D70" s="15"/>
      <c r="E70" s="15"/>
      <c r="F70" s="34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</row>
    <row r="71" spans="3:97" x14ac:dyDescent="0.25">
      <c r="C71" s="15"/>
      <c r="D71" s="15"/>
      <c r="E71" s="15"/>
      <c r="F71" s="34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</row>
    <row r="72" spans="3:97" x14ac:dyDescent="0.25">
      <c r="C72" s="15"/>
      <c r="D72" s="15"/>
      <c r="E72" s="15"/>
      <c r="F72" s="34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</row>
    <row r="73" spans="3:97" x14ac:dyDescent="0.25">
      <c r="C73" s="15"/>
      <c r="D73" s="15"/>
      <c r="E73" s="15"/>
      <c r="F73" s="34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</row>
    <row r="74" spans="3:97" x14ac:dyDescent="0.25">
      <c r="C74" s="15"/>
      <c r="D74" s="15"/>
      <c r="E74" s="15"/>
      <c r="F74" s="3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</row>
    <row r="75" spans="3:97" x14ac:dyDescent="0.25">
      <c r="C75" s="15"/>
      <c r="D75" s="15"/>
      <c r="E75" s="15"/>
      <c r="F75" s="34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</row>
    <row r="76" spans="3:97" x14ac:dyDescent="0.25">
      <c r="C76" s="15"/>
      <c r="D76" s="15"/>
      <c r="E76" s="15"/>
      <c r="F76" s="34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</row>
    <row r="77" spans="3:97" x14ac:dyDescent="0.25">
      <c r="C77" s="15"/>
      <c r="D77" s="15"/>
      <c r="E77" s="15"/>
      <c r="F77" s="34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</row>
    <row r="78" spans="3:97" x14ac:dyDescent="0.25">
      <c r="C78" s="15"/>
      <c r="D78" s="15"/>
      <c r="E78" s="15"/>
      <c r="F78" s="34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</row>
    <row r="79" spans="3:97" x14ac:dyDescent="0.25">
      <c r="C79" s="15"/>
      <c r="D79" s="15"/>
      <c r="E79" s="15"/>
      <c r="F79" s="34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</row>
    <row r="80" spans="3:97" x14ac:dyDescent="0.25">
      <c r="C80" s="15"/>
      <c r="D80" s="15"/>
      <c r="E80" s="15"/>
      <c r="F80" s="34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</row>
    <row r="81" spans="3:97" x14ac:dyDescent="0.25">
      <c r="C81" s="15"/>
      <c r="D81" s="15"/>
      <c r="E81" s="15"/>
      <c r="F81" s="3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</row>
    <row r="82" spans="3:97" x14ac:dyDescent="0.25">
      <c r="C82" s="15"/>
      <c r="D82" s="15"/>
      <c r="E82" s="15"/>
      <c r="F82" s="34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</row>
    <row r="83" spans="3:97" x14ac:dyDescent="0.25">
      <c r="C83" s="15"/>
      <c r="D83" s="15"/>
      <c r="E83" s="15"/>
      <c r="F83" s="34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</row>
    <row r="84" spans="3:97" x14ac:dyDescent="0.25">
      <c r="C84" s="15"/>
      <c r="D84" s="15"/>
      <c r="E84" s="15"/>
      <c r="F84" s="34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</row>
    <row r="85" spans="3:97" x14ac:dyDescent="0.25">
      <c r="C85" s="15"/>
      <c r="D85" s="15"/>
      <c r="E85" s="15"/>
      <c r="F85" s="34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</row>
    <row r="86" spans="3:97" x14ac:dyDescent="0.25">
      <c r="C86" s="15"/>
      <c r="D86" s="15"/>
      <c r="E86" s="15"/>
      <c r="F86" s="34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</row>
    <row r="87" spans="3:97" x14ac:dyDescent="0.25">
      <c r="C87" s="15"/>
      <c r="D87" s="15"/>
      <c r="E87" s="15"/>
      <c r="F87" s="34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</row>
    <row r="88" spans="3:97" x14ac:dyDescent="0.25">
      <c r="C88" s="15"/>
      <c r="D88" s="15"/>
      <c r="E88" s="15"/>
      <c r="F88" s="3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</row>
    <row r="89" spans="3:97" x14ac:dyDescent="0.25">
      <c r="C89" s="15"/>
      <c r="D89" s="15"/>
      <c r="E89" s="15"/>
      <c r="F89" s="3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</row>
    <row r="90" spans="3:97" x14ac:dyDescent="0.25">
      <c r="C90" s="15"/>
      <c r="D90" s="15"/>
      <c r="E90" s="15"/>
      <c r="F90" s="34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</row>
    <row r="91" spans="3:97" x14ac:dyDescent="0.25">
      <c r="C91" s="15"/>
      <c r="D91" s="15"/>
      <c r="E91" s="15"/>
      <c r="F91" s="34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</row>
    <row r="92" spans="3:97" x14ac:dyDescent="0.25">
      <c r="C92" s="15"/>
      <c r="D92" s="15"/>
      <c r="E92" s="15"/>
      <c r="F92" s="34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</row>
    <row r="93" spans="3:97" x14ac:dyDescent="0.25">
      <c r="C93" s="15"/>
      <c r="D93" s="15"/>
      <c r="E93" s="15"/>
      <c r="F93" s="34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</row>
    <row r="94" spans="3:97" x14ac:dyDescent="0.25">
      <c r="C94" s="15"/>
      <c r="D94" s="15"/>
      <c r="E94" s="15"/>
      <c r="F94" s="34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</row>
    <row r="95" spans="3:97" x14ac:dyDescent="0.25">
      <c r="C95" s="15"/>
      <c r="D95" s="15"/>
      <c r="E95" s="15"/>
      <c r="F95" s="34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</row>
    <row r="96" spans="3:97" x14ac:dyDescent="0.25">
      <c r="C96" s="15"/>
      <c r="D96" s="15"/>
      <c r="E96" s="15"/>
      <c r="F96" s="3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</row>
    <row r="97" spans="3:97" x14ac:dyDescent="0.25">
      <c r="C97" s="15"/>
      <c r="D97" s="15"/>
      <c r="E97" s="15"/>
      <c r="F97" s="34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</row>
    <row r="98" spans="3:97" x14ac:dyDescent="0.25">
      <c r="C98" s="15"/>
      <c r="D98" s="15"/>
      <c r="E98" s="15"/>
      <c r="F98" s="34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</row>
    <row r="99" spans="3:97" x14ac:dyDescent="0.25">
      <c r="C99" s="15"/>
      <c r="D99" s="15"/>
      <c r="E99" s="15"/>
      <c r="F99" s="34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</row>
    <row r="100" spans="3:97" x14ac:dyDescent="0.25">
      <c r="C100" s="15"/>
      <c r="D100" s="15"/>
      <c r="E100" s="15"/>
      <c r="F100" s="3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</row>
    <row r="101" spans="3:97" x14ac:dyDescent="0.25">
      <c r="C101" s="15"/>
      <c r="D101" s="15"/>
      <c r="E101" s="15"/>
      <c r="F101" s="34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</row>
    <row r="102" spans="3:97" x14ac:dyDescent="0.25">
      <c r="C102" s="15"/>
      <c r="D102" s="15"/>
      <c r="E102" s="15"/>
      <c r="F102" s="3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</row>
    <row r="103" spans="3:97" x14ac:dyDescent="0.25">
      <c r="C103" s="15"/>
      <c r="D103" s="15"/>
      <c r="E103" s="15"/>
      <c r="F103" s="34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</row>
    <row r="104" spans="3:97" x14ac:dyDescent="0.25">
      <c r="C104" s="15"/>
      <c r="D104" s="15"/>
      <c r="E104" s="15"/>
      <c r="F104" s="3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</row>
    <row r="105" spans="3:97" x14ac:dyDescent="0.25">
      <c r="C105" s="15"/>
      <c r="D105" s="15"/>
      <c r="E105" s="15"/>
      <c r="F105" s="34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</row>
    <row r="106" spans="3:97" x14ac:dyDescent="0.25">
      <c r="C106" s="15"/>
      <c r="D106" s="15"/>
      <c r="E106" s="15"/>
      <c r="F106" s="34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</row>
    <row r="107" spans="3:97" x14ac:dyDescent="0.25">
      <c r="C107" s="15"/>
      <c r="D107" s="15"/>
      <c r="E107" s="15"/>
      <c r="F107" s="34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</row>
    <row r="108" spans="3:97" x14ac:dyDescent="0.25">
      <c r="C108" s="15"/>
      <c r="D108" s="15"/>
      <c r="E108" s="15"/>
      <c r="F108" s="3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</row>
    <row r="109" spans="3:97" x14ac:dyDescent="0.25">
      <c r="C109" s="15"/>
      <c r="D109" s="15"/>
      <c r="E109" s="15"/>
      <c r="F109" s="34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</row>
    <row r="110" spans="3:97" x14ac:dyDescent="0.25">
      <c r="C110" s="15"/>
      <c r="D110" s="15"/>
      <c r="E110" s="15"/>
      <c r="F110" s="3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</row>
    <row r="111" spans="3:97" x14ac:dyDescent="0.25">
      <c r="C111" s="15"/>
      <c r="D111" s="15"/>
      <c r="E111" s="15"/>
      <c r="F111" s="34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</row>
    <row r="112" spans="3:97" x14ac:dyDescent="0.25">
      <c r="C112" s="15"/>
      <c r="D112" s="15"/>
      <c r="E112" s="15"/>
      <c r="F112" s="3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</row>
    <row r="113" spans="3:97" x14ac:dyDescent="0.25">
      <c r="C113" s="15"/>
      <c r="D113" s="15"/>
      <c r="E113" s="15"/>
      <c r="F113" s="34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</row>
    <row r="114" spans="3:97" x14ac:dyDescent="0.25">
      <c r="C114" s="15"/>
      <c r="D114" s="15"/>
      <c r="E114" s="15"/>
      <c r="F114" s="3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</row>
    <row r="115" spans="3:97" x14ac:dyDescent="0.25">
      <c r="C115" s="15"/>
      <c r="D115" s="15"/>
      <c r="E115" s="15"/>
      <c r="F115" s="34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</row>
    <row r="116" spans="3:97" x14ac:dyDescent="0.25">
      <c r="C116" s="15"/>
      <c r="D116" s="15"/>
      <c r="E116" s="15"/>
      <c r="F116" s="3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</row>
    <row r="117" spans="3:97" x14ac:dyDescent="0.25">
      <c r="C117" s="15"/>
      <c r="D117" s="15"/>
      <c r="E117" s="15"/>
      <c r="F117" s="34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</row>
    <row r="118" spans="3:97" x14ac:dyDescent="0.25">
      <c r="C118" s="15"/>
      <c r="D118" s="15"/>
      <c r="E118" s="15"/>
      <c r="F118" s="3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</row>
    <row r="119" spans="3:97" x14ac:dyDescent="0.25">
      <c r="C119" s="15"/>
      <c r="D119" s="15"/>
      <c r="E119" s="15"/>
      <c r="F119" s="34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</row>
    <row r="120" spans="3:97" x14ac:dyDescent="0.25">
      <c r="C120" s="15"/>
      <c r="D120" s="15"/>
      <c r="E120" s="15"/>
      <c r="F120" s="3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</row>
    <row r="121" spans="3:97" x14ac:dyDescent="0.25">
      <c r="C121" s="15"/>
      <c r="D121" s="15"/>
      <c r="E121" s="15"/>
      <c r="F121" s="34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</row>
    <row r="122" spans="3:97" x14ac:dyDescent="0.25">
      <c r="C122" s="15"/>
      <c r="D122" s="15"/>
      <c r="E122" s="15"/>
      <c r="F122" s="34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</row>
    <row r="123" spans="3:97" x14ac:dyDescent="0.25">
      <c r="C123" s="15"/>
      <c r="D123" s="15"/>
      <c r="E123" s="15"/>
      <c r="F123" s="3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</row>
    <row r="124" spans="3:97" x14ac:dyDescent="0.25">
      <c r="C124" s="15"/>
      <c r="D124" s="15"/>
      <c r="E124" s="15"/>
      <c r="F124" s="34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</row>
    <row r="125" spans="3:97" x14ac:dyDescent="0.25">
      <c r="C125" s="15"/>
      <c r="D125" s="15"/>
      <c r="E125" s="15"/>
      <c r="F125" s="34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</row>
    <row r="126" spans="3:97" x14ac:dyDescent="0.25">
      <c r="C126" s="15"/>
      <c r="D126" s="15"/>
      <c r="E126" s="15"/>
      <c r="F126" s="34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</row>
    <row r="127" spans="3:97" x14ac:dyDescent="0.25">
      <c r="C127" s="15"/>
      <c r="D127" s="15"/>
      <c r="E127" s="15"/>
      <c r="F127" s="34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</row>
    <row r="128" spans="3:97" x14ac:dyDescent="0.25">
      <c r="C128" s="15"/>
      <c r="D128" s="15"/>
      <c r="E128" s="15"/>
      <c r="F128" s="34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</row>
    <row r="129" spans="3:97" x14ac:dyDescent="0.25">
      <c r="C129" s="15"/>
      <c r="D129" s="15"/>
      <c r="E129" s="15"/>
      <c r="F129" s="34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</row>
    <row r="130" spans="3:97" x14ac:dyDescent="0.25">
      <c r="C130" s="15"/>
      <c r="D130" s="15"/>
      <c r="E130" s="15"/>
      <c r="F130" s="34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</row>
    <row r="131" spans="3:97" x14ac:dyDescent="0.25">
      <c r="C131" s="15"/>
      <c r="D131" s="15"/>
      <c r="E131" s="15"/>
      <c r="F131" s="34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</row>
    <row r="132" spans="3:97" x14ac:dyDescent="0.25">
      <c r="C132" s="15"/>
      <c r="D132" s="15"/>
      <c r="E132" s="15"/>
      <c r="F132" s="34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</row>
    <row r="133" spans="3:97" x14ac:dyDescent="0.25">
      <c r="C133" s="15"/>
      <c r="D133" s="15"/>
      <c r="E133" s="15"/>
      <c r="F133" s="34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</row>
    <row r="134" spans="3:97" x14ac:dyDescent="0.25">
      <c r="C134" s="15"/>
      <c r="D134" s="15"/>
      <c r="E134" s="15"/>
      <c r="F134" s="34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</row>
    <row r="135" spans="3:97" x14ac:dyDescent="0.25">
      <c r="C135" s="15"/>
      <c r="D135" s="15"/>
      <c r="E135" s="15"/>
      <c r="F135" s="34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</row>
    <row r="136" spans="3:97" x14ac:dyDescent="0.25">
      <c r="C136" s="15"/>
      <c r="D136" s="15"/>
      <c r="E136" s="15"/>
      <c r="F136" s="3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</row>
    <row r="137" spans="3:97" x14ac:dyDescent="0.25">
      <c r="C137" s="15"/>
      <c r="D137" s="15"/>
      <c r="E137" s="15"/>
      <c r="F137" s="34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</row>
    <row r="138" spans="3:97" x14ac:dyDescent="0.25">
      <c r="C138" s="15"/>
      <c r="D138" s="15"/>
      <c r="E138" s="15"/>
      <c r="F138" s="3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</row>
    <row r="139" spans="3:97" x14ac:dyDescent="0.25">
      <c r="C139" s="15"/>
      <c r="D139" s="15"/>
      <c r="E139" s="15"/>
      <c r="F139" s="34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</row>
    <row r="140" spans="3:97" x14ac:dyDescent="0.25">
      <c r="C140" s="15"/>
      <c r="D140" s="15"/>
      <c r="E140" s="15"/>
      <c r="F140" s="34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</row>
    <row r="141" spans="3:97" x14ac:dyDescent="0.25">
      <c r="C141" s="15"/>
      <c r="D141" s="15"/>
      <c r="E141" s="15"/>
      <c r="F141" s="34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</row>
    <row r="142" spans="3:97" x14ac:dyDescent="0.25">
      <c r="C142" s="15"/>
      <c r="D142" s="15"/>
      <c r="E142" s="15"/>
      <c r="F142" s="34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</row>
    <row r="143" spans="3:97" x14ac:dyDescent="0.25">
      <c r="C143" s="15"/>
      <c r="D143" s="15"/>
      <c r="E143" s="15"/>
      <c r="F143" s="34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</row>
    <row r="144" spans="3:97" x14ac:dyDescent="0.25">
      <c r="C144" s="15"/>
      <c r="D144" s="15"/>
      <c r="E144" s="15"/>
      <c r="F144" s="34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</row>
    <row r="145" spans="3:97" x14ac:dyDescent="0.25">
      <c r="C145" s="15"/>
      <c r="D145" s="15"/>
      <c r="E145" s="15"/>
      <c r="F145" s="34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</row>
    <row r="146" spans="3:97" x14ac:dyDescent="0.25">
      <c r="C146" s="15"/>
      <c r="D146" s="15"/>
      <c r="E146" s="15"/>
      <c r="F146" s="34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</row>
    <row r="147" spans="3:97" x14ac:dyDescent="0.25">
      <c r="C147" s="15"/>
      <c r="D147" s="15"/>
      <c r="E147" s="15"/>
      <c r="F147" s="34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</row>
    <row r="148" spans="3:97" x14ac:dyDescent="0.25">
      <c r="C148" s="15"/>
      <c r="D148" s="15"/>
      <c r="E148" s="15"/>
      <c r="F148" s="34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</row>
    <row r="149" spans="3:97" x14ac:dyDescent="0.25">
      <c r="C149" s="15"/>
      <c r="D149" s="15"/>
      <c r="E149" s="15"/>
      <c r="F149" s="34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</row>
    <row r="150" spans="3:97" x14ac:dyDescent="0.25">
      <c r="C150" s="15"/>
      <c r="D150" s="15"/>
      <c r="E150" s="15"/>
      <c r="F150" s="34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</row>
    <row r="151" spans="3:97" x14ac:dyDescent="0.25">
      <c r="C151" s="15"/>
      <c r="D151" s="15"/>
      <c r="E151" s="15"/>
      <c r="F151" s="34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</row>
    <row r="152" spans="3:97" x14ac:dyDescent="0.25">
      <c r="C152" s="15"/>
      <c r="D152" s="15"/>
      <c r="E152" s="15"/>
      <c r="F152" s="34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</row>
    <row r="153" spans="3:97" x14ac:dyDescent="0.25">
      <c r="C153" s="15"/>
      <c r="D153" s="15"/>
      <c r="E153" s="15"/>
      <c r="F153" s="34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</row>
    <row r="154" spans="3:97" x14ac:dyDescent="0.25">
      <c r="C154" s="15"/>
      <c r="D154" s="15"/>
      <c r="E154" s="15"/>
      <c r="F154" s="34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</row>
    <row r="155" spans="3:97" x14ac:dyDescent="0.25">
      <c r="C155" s="15"/>
      <c r="D155" s="15"/>
      <c r="E155" s="15"/>
      <c r="F155" s="34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</row>
    <row r="156" spans="3:97" x14ac:dyDescent="0.25">
      <c r="C156" s="15"/>
      <c r="D156" s="15"/>
      <c r="E156" s="15"/>
      <c r="F156" s="34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</row>
    <row r="157" spans="3:97" x14ac:dyDescent="0.25">
      <c r="C157" s="15"/>
      <c r="D157" s="15"/>
      <c r="E157" s="15"/>
      <c r="F157" s="34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</row>
    <row r="158" spans="3:97" x14ac:dyDescent="0.25">
      <c r="C158" s="15"/>
      <c r="D158" s="15"/>
      <c r="E158" s="15"/>
      <c r="F158" s="34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</row>
    <row r="159" spans="3:97" x14ac:dyDescent="0.25">
      <c r="C159" s="15"/>
      <c r="D159" s="15"/>
      <c r="E159" s="15"/>
      <c r="F159" s="34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</row>
    <row r="160" spans="3:97" x14ac:dyDescent="0.25">
      <c r="C160" s="15"/>
      <c r="D160" s="15"/>
      <c r="E160" s="15"/>
      <c r="F160" s="34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</row>
    <row r="161" spans="3:97" x14ac:dyDescent="0.25">
      <c r="C161" s="15"/>
      <c r="D161" s="15"/>
      <c r="E161" s="15"/>
      <c r="F161" s="34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</row>
    <row r="162" spans="3:97" x14ac:dyDescent="0.25">
      <c r="C162" s="15"/>
      <c r="D162" s="15"/>
      <c r="E162" s="15"/>
      <c r="F162" s="34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</row>
    <row r="163" spans="3:97" x14ac:dyDescent="0.25">
      <c r="C163" s="15"/>
      <c r="D163" s="15"/>
      <c r="E163" s="15"/>
      <c r="F163" s="34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</row>
    <row r="164" spans="3:97" x14ac:dyDescent="0.25">
      <c r="C164" s="15"/>
      <c r="D164" s="15"/>
      <c r="E164" s="15"/>
      <c r="F164" s="34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</row>
    <row r="165" spans="3:97" x14ac:dyDescent="0.25">
      <c r="C165" s="15"/>
      <c r="D165" s="15"/>
      <c r="E165" s="15"/>
      <c r="F165" s="34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</row>
    <row r="166" spans="3:97" x14ac:dyDescent="0.25">
      <c r="C166" s="15"/>
      <c r="D166" s="15"/>
      <c r="E166" s="15"/>
      <c r="F166" s="34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</row>
    <row r="167" spans="3:97" x14ac:dyDescent="0.25">
      <c r="C167" s="15"/>
      <c r="D167" s="15"/>
      <c r="E167" s="15"/>
      <c r="F167" s="34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</row>
    <row r="168" spans="3:97" x14ac:dyDescent="0.25">
      <c r="C168" s="15"/>
      <c r="D168" s="15"/>
      <c r="E168" s="15"/>
      <c r="F168" s="34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</row>
    <row r="169" spans="3:97" x14ac:dyDescent="0.25">
      <c r="C169" s="15"/>
      <c r="D169" s="15"/>
      <c r="E169" s="15"/>
      <c r="F169" s="34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</row>
    <row r="170" spans="3:97" x14ac:dyDescent="0.25">
      <c r="C170" s="15"/>
      <c r="D170" s="15"/>
      <c r="E170" s="15"/>
      <c r="F170" s="34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</row>
    <row r="171" spans="3:97" x14ac:dyDescent="0.25">
      <c r="C171" s="15"/>
      <c r="D171" s="15"/>
      <c r="E171" s="15"/>
      <c r="F171" s="34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</row>
    <row r="172" spans="3:97" x14ac:dyDescent="0.25">
      <c r="C172" s="15"/>
      <c r="D172" s="15"/>
      <c r="E172" s="15"/>
      <c r="F172" s="34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</row>
    <row r="173" spans="3:97" x14ac:dyDescent="0.25">
      <c r="C173" s="15"/>
      <c r="D173" s="15"/>
      <c r="E173" s="15"/>
      <c r="F173" s="34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</row>
    <row r="174" spans="3:97" x14ac:dyDescent="0.25">
      <c r="C174" s="15"/>
      <c r="D174" s="15"/>
      <c r="E174" s="15"/>
      <c r="F174" s="34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</row>
    <row r="175" spans="3:97" x14ac:dyDescent="0.25">
      <c r="C175" s="15"/>
      <c r="D175" s="15"/>
      <c r="E175" s="15"/>
      <c r="F175" s="34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</row>
    <row r="176" spans="3:97" x14ac:dyDescent="0.25">
      <c r="C176" s="15"/>
      <c r="D176" s="15"/>
      <c r="E176" s="15"/>
      <c r="F176" s="34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</row>
    <row r="177" spans="3:97" x14ac:dyDescent="0.25">
      <c r="C177" s="15"/>
      <c r="D177" s="15"/>
      <c r="E177" s="15"/>
      <c r="F177" s="34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</row>
    <row r="178" spans="3:97" x14ac:dyDescent="0.25">
      <c r="C178" s="15"/>
      <c r="D178" s="15"/>
      <c r="E178" s="15"/>
      <c r="F178" s="34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</row>
    <row r="179" spans="3:97" x14ac:dyDescent="0.25">
      <c r="C179" s="15"/>
      <c r="D179" s="15"/>
      <c r="E179" s="15"/>
      <c r="F179" s="34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</row>
    <row r="180" spans="3:97" x14ac:dyDescent="0.25">
      <c r="C180" s="15"/>
      <c r="D180" s="15"/>
      <c r="E180" s="15"/>
      <c r="F180" s="34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</row>
    <row r="181" spans="3:97" x14ac:dyDescent="0.25">
      <c r="C181" s="15"/>
      <c r="D181" s="15"/>
      <c r="E181" s="15"/>
      <c r="F181" s="34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</row>
    <row r="182" spans="3:97" x14ac:dyDescent="0.25">
      <c r="C182" s="15"/>
      <c r="D182" s="15"/>
      <c r="E182" s="15"/>
      <c r="F182" s="34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</row>
    <row r="183" spans="3:97" x14ac:dyDescent="0.25">
      <c r="C183" s="15"/>
      <c r="D183" s="15"/>
      <c r="E183" s="15"/>
      <c r="F183" s="34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</row>
    <row r="184" spans="3:97" x14ac:dyDescent="0.25">
      <c r="C184" s="15"/>
      <c r="D184" s="15"/>
      <c r="E184" s="15"/>
      <c r="F184" s="34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</row>
    <row r="185" spans="3:97" x14ac:dyDescent="0.25">
      <c r="C185" s="15"/>
      <c r="D185" s="15"/>
      <c r="E185" s="15"/>
      <c r="F185" s="34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</row>
    <row r="186" spans="3:97" x14ac:dyDescent="0.25">
      <c r="C186" s="15"/>
      <c r="D186" s="15"/>
      <c r="E186" s="15"/>
      <c r="F186" s="34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</row>
    <row r="187" spans="3:97" x14ac:dyDescent="0.25">
      <c r="C187" s="15"/>
      <c r="D187" s="15"/>
      <c r="E187" s="15"/>
      <c r="F187" s="34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</row>
    <row r="188" spans="3:97" x14ac:dyDescent="0.25">
      <c r="C188" s="15"/>
      <c r="D188" s="15"/>
      <c r="E188" s="15"/>
      <c r="F188" s="34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</row>
    <row r="189" spans="3:97" x14ac:dyDescent="0.25">
      <c r="C189" s="15"/>
      <c r="D189" s="15"/>
      <c r="E189" s="15"/>
      <c r="F189" s="34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</row>
    <row r="190" spans="3:97" x14ac:dyDescent="0.25">
      <c r="C190" s="15"/>
      <c r="D190" s="15"/>
      <c r="E190" s="15"/>
      <c r="F190" s="34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</row>
    <row r="191" spans="3:97" x14ac:dyDescent="0.25">
      <c r="C191" s="15"/>
      <c r="D191" s="15"/>
      <c r="E191" s="15"/>
      <c r="F191" s="34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</row>
    <row r="192" spans="3:97" x14ac:dyDescent="0.25">
      <c r="C192" s="15"/>
      <c r="D192" s="15"/>
      <c r="E192" s="15"/>
      <c r="F192" s="34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</row>
    <row r="193" spans="3:97" x14ac:dyDescent="0.25">
      <c r="C193" s="15"/>
      <c r="D193" s="15"/>
      <c r="E193" s="15"/>
      <c r="F193" s="34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</row>
    <row r="194" spans="3:97" x14ac:dyDescent="0.25">
      <c r="C194" s="15"/>
      <c r="D194" s="15"/>
      <c r="E194" s="15"/>
      <c r="F194" s="34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</row>
    <row r="195" spans="3:97" x14ac:dyDescent="0.25">
      <c r="C195" s="15"/>
      <c r="D195" s="15"/>
      <c r="E195" s="15"/>
      <c r="F195" s="34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</row>
    <row r="196" spans="3:97" x14ac:dyDescent="0.25">
      <c r="C196" s="15"/>
      <c r="D196" s="15"/>
      <c r="E196" s="15"/>
      <c r="F196" s="34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</row>
    <row r="197" spans="3:97" x14ac:dyDescent="0.25">
      <c r="C197" s="15"/>
      <c r="D197" s="15"/>
      <c r="E197" s="15"/>
      <c r="F197" s="34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</row>
    <row r="198" spans="3:97" x14ac:dyDescent="0.25">
      <c r="C198" s="15"/>
      <c r="D198" s="15"/>
      <c r="E198" s="15"/>
      <c r="F198" s="34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</row>
    <row r="199" spans="3:97" x14ac:dyDescent="0.25">
      <c r="C199" s="15"/>
      <c r="D199" s="15"/>
      <c r="E199" s="15"/>
      <c r="F199" s="34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</row>
    <row r="200" spans="3:97" x14ac:dyDescent="0.25">
      <c r="C200" s="15"/>
      <c r="D200" s="15"/>
      <c r="E200" s="15"/>
      <c r="F200" s="34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</row>
    <row r="201" spans="3:97" x14ac:dyDescent="0.25">
      <c r="C201" s="15"/>
      <c r="D201" s="15"/>
      <c r="E201" s="15"/>
      <c r="F201" s="34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</row>
    <row r="202" spans="3:97" x14ac:dyDescent="0.25">
      <c r="C202" s="15"/>
      <c r="D202" s="15"/>
      <c r="E202" s="15"/>
      <c r="F202" s="34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</row>
    <row r="203" spans="3:97" x14ac:dyDescent="0.25">
      <c r="C203" s="15"/>
      <c r="D203" s="15"/>
      <c r="E203" s="15"/>
      <c r="F203" s="34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</row>
    <row r="204" spans="3:97" x14ac:dyDescent="0.25">
      <c r="C204" s="15"/>
      <c r="D204" s="15"/>
      <c r="E204" s="15"/>
      <c r="F204" s="34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</row>
    <row r="205" spans="3:97" x14ac:dyDescent="0.25">
      <c r="C205" s="15"/>
      <c r="D205" s="15"/>
      <c r="E205" s="15"/>
      <c r="F205" s="34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</row>
    <row r="206" spans="3:97" x14ac:dyDescent="0.25">
      <c r="C206" s="15"/>
      <c r="D206" s="15"/>
      <c r="E206" s="15"/>
      <c r="F206" s="34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</row>
    <row r="207" spans="3:97" x14ac:dyDescent="0.25">
      <c r="C207" s="15"/>
      <c r="D207" s="15"/>
      <c r="E207" s="15"/>
      <c r="F207" s="34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</row>
    <row r="208" spans="3:97" x14ac:dyDescent="0.25">
      <c r="C208" s="15"/>
      <c r="D208" s="15"/>
      <c r="E208" s="15"/>
      <c r="F208" s="34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</row>
    <row r="209" spans="3:97" x14ac:dyDescent="0.25">
      <c r="C209" s="15"/>
      <c r="D209" s="15"/>
      <c r="E209" s="15"/>
      <c r="F209" s="34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</row>
    <row r="210" spans="3:97" x14ac:dyDescent="0.25">
      <c r="C210" s="15"/>
      <c r="D210" s="15"/>
      <c r="E210" s="15"/>
      <c r="F210" s="34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</row>
    <row r="211" spans="3:97" x14ac:dyDescent="0.25">
      <c r="C211" s="15"/>
      <c r="D211" s="15"/>
      <c r="E211" s="15"/>
      <c r="F211" s="34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</row>
    <row r="212" spans="3:97" x14ac:dyDescent="0.25">
      <c r="C212" s="15"/>
      <c r="D212" s="15"/>
      <c r="E212" s="15"/>
      <c r="F212" s="34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</row>
    <row r="213" spans="3:97" x14ac:dyDescent="0.25">
      <c r="C213" s="15"/>
      <c r="D213" s="15"/>
      <c r="E213" s="15"/>
      <c r="F213" s="34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</row>
    <row r="214" spans="3:97" x14ac:dyDescent="0.25">
      <c r="C214" s="15"/>
      <c r="D214" s="15"/>
      <c r="E214" s="15"/>
      <c r="F214" s="34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</row>
    <row r="215" spans="3:97" x14ac:dyDescent="0.25">
      <c r="C215" s="15"/>
      <c r="D215" s="15"/>
      <c r="E215" s="15"/>
      <c r="F215" s="34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</row>
    <row r="216" spans="3:97" x14ac:dyDescent="0.25">
      <c r="C216" s="15"/>
      <c r="D216" s="15"/>
      <c r="E216" s="15"/>
      <c r="F216" s="34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</row>
    <row r="217" spans="3:97" x14ac:dyDescent="0.25">
      <c r="C217" s="15"/>
      <c r="D217" s="15"/>
      <c r="E217" s="15"/>
      <c r="F217" s="34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</row>
    <row r="218" spans="3:97" x14ac:dyDescent="0.25">
      <c r="C218" s="15"/>
      <c r="D218" s="15"/>
      <c r="E218" s="15"/>
      <c r="F218" s="34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</row>
    <row r="219" spans="3:97" x14ac:dyDescent="0.25">
      <c r="C219" s="15"/>
      <c r="D219" s="15"/>
      <c r="E219" s="15"/>
      <c r="F219" s="34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</row>
    <row r="220" spans="3:97" x14ac:dyDescent="0.25">
      <c r="C220" s="15"/>
      <c r="D220" s="15"/>
      <c r="E220" s="15"/>
      <c r="F220" s="34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</row>
    <row r="221" spans="3:97" x14ac:dyDescent="0.25">
      <c r="C221" s="15"/>
      <c r="D221" s="15"/>
      <c r="E221" s="15"/>
      <c r="F221" s="34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</row>
    <row r="222" spans="3:97" x14ac:dyDescent="0.25">
      <c r="C222" s="15"/>
      <c r="D222" s="15"/>
      <c r="E222" s="15"/>
      <c r="F222" s="34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</row>
    <row r="223" spans="3:97" x14ac:dyDescent="0.25">
      <c r="C223" s="15"/>
      <c r="D223" s="15"/>
      <c r="E223" s="15"/>
      <c r="F223" s="34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</row>
    <row r="224" spans="3:97" x14ac:dyDescent="0.25">
      <c r="C224" s="15"/>
      <c r="D224" s="15"/>
      <c r="E224" s="15"/>
      <c r="F224" s="34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</row>
    <row r="225" spans="3:97" x14ac:dyDescent="0.25">
      <c r="C225" s="15"/>
      <c r="D225" s="15"/>
      <c r="E225" s="15"/>
      <c r="F225" s="34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</row>
    <row r="226" spans="3:97" x14ac:dyDescent="0.25">
      <c r="C226" s="15"/>
      <c r="D226" s="15"/>
      <c r="E226" s="15"/>
      <c r="F226" s="34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</row>
    <row r="227" spans="3:97" x14ac:dyDescent="0.25">
      <c r="C227" s="15"/>
      <c r="D227" s="15"/>
      <c r="E227" s="15"/>
      <c r="F227" s="34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</row>
    <row r="228" spans="3:97" x14ac:dyDescent="0.25">
      <c r="C228" s="15"/>
      <c r="D228" s="15"/>
      <c r="E228" s="15"/>
      <c r="F228" s="34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</row>
    <row r="229" spans="3:97" x14ac:dyDescent="0.25">
      <c r="C229" s="15"/>
      <c r="D229" s="15"/>
      <c r="E229" s="15"/>
      <c r="F229" s="34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</row>
    <row r="230" spans="3:97" x14ac:dyDescent="0.25">
      <c r="C230" s="15"/>
      <c r="D230" s="15"/>
      <c r="E230" s="15"/>
      <c r="F230" s="34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</row>
    <row r="231" spans="3:97" x14ac:dyDescent="0.25">
      <c r="C231" s="15"/>
      <c r="D231" s="15"/>
      <c r="E231" s="15"/>
      <c r="F231" s="34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</row>
    <row r="232" spans="3:97" x14ac:dyDescent="0.25">
      <c r="C232" s="15"/>
      <c r="D232" s="15"/>
      <c r="E232" s="15"/>
      <c r="F232" s="34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</row>
    <row r="233" spans="3:97" x14ac:dyDescent="0.25">
      <c r="C233" s="15"/>
      <c r="D233" s="15"/>
      <c r="E233" s="15"/>
      <c r="F233" s="34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</row>
    <row r="234" spans="3:97" x14ac:dyDescent="0.25">
      <c r="C234" s="15"/>
      <c r="D234" s="15"/>
      <c r="E234" s="15"/>
      <c r="F234" s="34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</row>
    <row r="235" spans="3:97" x14ac:dyDescent="0.25">
      <c r="C235" s="15"/>
      <c r="D235" s="15"/>
      <c r="E235" s="15"/>
      <c r="F235" s="34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</row>
    <row r="236" spans="3:97" x14ac:dyDescent="0.25">
      <c r="C236" s="15"/>
      <c r="D236" s="15"/>
      <c r="E236" s="15"/>
      <c r="F236" s="34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</row>
    <row r="237" spans="3:97" x14ac:dyDescent="0.25">
      <c r="C237" s="15"/>
      <c r="D237" s="15"/>
      <c r="E237" s="15"/>
      <c r="F237" s="34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</row>
    <row r="238" spans="3:97" x14ac:dyDescent="0.25">
      <c r="C238" s="15"/>
      <c r="D238" s="15"/>
      <c r="E238" s="15"/>
      <c r="F238" s="34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</row>
    <row r="239" spans="3:97" x14ac:dyDescent="0.25">
      <c r="C239" s="15"/>
      <c r="D239" s="15"/>
      <c r="E239" s="15"/>
      <c r="F239" s="34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</row>
    <row r="240" spans="3:97" x14ac:dyDescent="0.25">
      <c r="C240" s="15"/>
      <c r="D240" s="15"/>
      <c r="E240" s="15"/>
      <c r="F240" s="34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</row>
    <row r="241" spans="3:97" x14ac:dyDescent="0.25">
      <c r="C241" s="15"/>
      <c r="D241" s="15"/>
      <c r="E241" s="15"/>
      <c r="F241" s="34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</row>
    <row r="242" spans="3:97" x14ac:dyDescent="0.25">
      <c r="C242" s="15"/>
      <c r="D242" s="15"/>
      <c r="E242" s="15"/>
      <c r="F242" s="34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</row>
    <row r="243" spans="3:97" x14ac:dyDescent="0.25">
      <c r="C243" s="15"/>
      <c r="D243" s="15"/>
      <c r="E243" s="15"/>
      <c r="F243" s="34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</row>
    <row r="244" spans="3:97" x14ac:dyDescent="0.25">
      <c r="C244" s="15"/>
      <c r="D244" s="15"/>
      <c r="E244" s="15"/>
      <c r="F244" s="34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</row>
    <row r="245" spans="3:97" x14ac:dyDescent="0.25">
      <c r="C245" s="15"/>
      <c r="D245" s="15"/>
      <c r="E245" s="15"/>
      <c r="F245" s="34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</row>
    <row r="246" spans="3:97" x14ac:dyDescent="0.25">
      <c r="C246" s="15"/>
      <c r="D246" s="15"/>
      <c r="E246" s="15"/>
      <c r="F246" s="34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</row>
    <row r="247" spans="3:97" x14ac:dyDescent="0.25">
      <c r="C247" s="15"/>
      <c r="D247" s="15"/>
      <c r="E247" s="15"/>
      <c r="F247" s="34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</row>
    <row r="248" spans="3:97" x14ac:dyDescent="0.25">
      <c r="C248" s="15"/>
      <c r="D248" s="15"/>
      <c r="E248" s="15"/>
      <c r="F248" s="34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</row>
    <row r="249" spans="3:97" x14ac:dyDescent="0.25">
      <c r="C249" s="15"/>
      <c r="D249" s="15"/>
      <c r="E249" s="15"/>
      <c r="F249" s="34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</row>
    <row r="250" spans="3:97" x14ac:dyDescent="0.25">
      <c r="C250" s="15"/>
      <c r="D250" s="15"/>
      <c r="E250" s="15"/>
      <c r="F250" s="34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</row>
    <row r="251" spans="3:97" x14ac:dyDescent="0.25">
      <c r="C251" s="15"/>
      <c r="D251" s="15"/>
      <c r="E251" s="15"/>
      <c r="F251" s="34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</row>
    <row r="252" spans="3:97" x14ac:dyDescent="0.25">
      <c r="C252" s="15"/>
      <c r="D252" s="15"/>
      <c r="E252" s="15"/>
    </row>
    <row r="253" spans="3:97" x14ac:dyDescent="0.25">
      <c r="C253" s="15"/>
      <c r="D253" s="15"/>
      <c r="E25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TH</vt:lpstr>
      <vt:lpstr>Daily COGS</vt:lpstr>
      <vt:lpstr>Daily Inventory Value</vt:lpstr>
      <vt:lpstr>Daily Inbounds</vt:lpstr>
      <vt:lpstr>Daily Accounts Payable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Park Yong Shin</cp:lastModifiedBy>
  <cp:lastPrinted>2019-09-11T09:35:47Z</cp:lastPrinted>
  <dcterms:created xsi:type="dcterms:W3CDTF">2019-08-21T09:37:43Z</dcterms:created>
  <dcterms:modified xsi:type="dcterms:W3CDTF">2019-10-07T04:36:32Z</dcterms:modified>
</cp:coreProperties>
</file>