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"/>
    </mc:Choice>
  </mc:AlternateContent>
  <xr:revisionPtr revIDLastSave="0" documentId="13_ncr:1_{C2A25D41-CFA7-4637-8C62-776F62250C63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Tracking" sheetId="1" r:id="rId1"/>
    <sheet name="PH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externalReferences>
    <externalReference r:id="rId7"/>
  </externalReferences>
  <definedNames>
    <definedName name="_xlnm._FilterDatabase" localSheetId="1" hidden="1">PH!$A$3:$AG$13</definedName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6" i="4" l="1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AC16" i="1"/>
  <c r="U16" i="1"/>
  <c r="P16" i="1"/>
  <c r="AC15" i="1"/>
  <c r="U15" i="1"/>
  <c r="P15" i="1"/>
  <c r="AC14" i="1"/>
  <c r="U14" i="1"/>
  <c r="P14" i="1"/>
  <c r="AC13" i="1"/>
  <c r="U13" i="1"/>
  <c r="P13" i="1"/>
  <c r="AC12" i="1"/>
  <c r="U12" i="1"/>
  <c r="P12" i="1"/>
  <c r="AC11" i="1"/>
  <c r="U11" i="1"/>
  <c r="P11" i="1"/>
  <c r="AC10" i="1"/>
  <c r="U10" i="1"/>
  <c r="P10" i="1"/>
  <c r="AC9" i="1"/>
  <c r="U9" i="1"/>
  <c r="P9" i="1"/>
  <c r="AC8" i="1"/>
  <c r="U8" i="1"/>
  <c r="P8" i="1"/>
  <c r="AC7" i="1"/>
  <c r="U7" i="1"/>
  <c r="P7" i="1"/>
  <c r="AC6" i="1"/>
  <c r="U6" i="1"/>
  <c r="P6" i="1"/>
  <c r="AC5" i="1"/>
  <c r="U5" i="1"/>
  <c r="P5" i="1"/>
  <c r="AC4" i="1"/>
  <c r="U4" i="1"/>
  <c r="P4" i="1"/>
  <c r="AF13" i="7"/>
  <c r="AD13" i="7"/>
  <c r="AC13" i="7"/>
  <c r="L13" i="7" s="1"/>
  <c r="AA13" i="7"/>
  <c r="W13" i="7" s="1"/>
  <c r="Z13" i="7"/>
  <c r="Y13" i="7"/>
  <c r="X13" i="7"/>
  <c r="T13" i="7" s="1"/>
  <c r="D13" i="7" s="1"/>
  <c r="U13" i="7"/>
  <c r="E13" i="7" s="1"/>
  <c r="R13" i="7"/>
  <c r="Q13" i="7"/>
  <c r="P13" i="7"/>
  <c r="S13" i="7" s="1"/>
  <c r="O13" i="7" s="1"/>
  <c r="M13" i="7"/>
  <c r="J13" i="7"/>
  <c r="I13" i="7"/>
  <c r="AF12" i="7"/>
  <c r="AD12" i="7"/>
  <c r="M12" i="7" s="1"/>
  <c r="AA12" i="7"/>
  <c r="Z12" i="7"/>
  <c r="Y12" i="7"/>
  <c r="U12" i="7" s="1"/>
  <c r="E12" i="7" s="1"/>
  <c r="W12" i="7"/>
  <c r="G12" i="7" s="1"/>
  <c r="T12" i="7"/>
  <c r="D12" i="7" s="1"/>
  <c r="R12" i="7"/>
  <c r="Q12" i="7"/>
  <c r="P12" i="7"/>
  <c r="S12" i="7" s="1"/>
  <c r="K12" i="7" s="1"/>
  <c r="L12" i="7"/>
  <c r="J12" i="7"/>
  <c r="H12" i="7"/>
  <c r="AF11" i="7"/>
  <c r="AD11" i="7"/>
  <c r="M11" i="7" s="1"/>
  <c r="AC11" i="7"/>
  <c r="L11" i="7" s="1"/>
  <c r="AA11" i="7"/>
  <c r="W11" i="7" s="1"/>
  <c r="G11" i="7" s="1"/>
  <c r="Z11" i="7"/>
  <c r="Y11" i="7"/>
  <c r="X11" i="7"/>
  <c r="T11" i="7" s="1"/>
  <c r="D11" i="7" s="1"/>
  <c r="U11" i="7"/>
  <c r="E11" i="7" s="1"/>
  <c r="R11" i="7"/>
  <c r="Q11" i="7"/>
  <c r="P11" i="7"/>
  <c r="S11" i="7" s="1"/>
  <c r="O11" i="7" s="1"/>
  <c r="J11" i="7"/>
  <c r="I11" i="7"/>
  <c r="AF10" i="7"/>
  <c r="O10" i="7" s="1"/>
  <c r="AD10" i="7"/>
  <c r="AC10" i="7"/>
  <c r="L10" i="7" s="1"/>
  <c r="AA10" i="7"/>
  <c r="Z10" i="7"/>
  <c r="Y10" i="7"/>
  <c r="U10" i="7" s="1"/>
  <c r="E10" i="7" s="1"/>
  <c r="X10" i="7"/>
  <c r="T10" i="7"/>
  <c r="D10" i="7" s="1"/>
  <c r="S10" i="7"/>
  <c r="K10" i="7" s="1"/>
  <c r="R10" i="7"/>
  <c r="Q10" i="7"/>
  <c r="P10" i="7"/>
  <c r="M10" i="7"/>
  <c r="J10" i="7"/>
  <c r="H10" i="7"/>
  <c r="AF9" i="7"/>
  <c r="AD9" i="7"/>
  <c r="M9" i="7" s="1"/>
  <c r="AC9" i="7"/>
  <c r="Z9" i="7"/>
  <c r="Y9" i="7"/>
  <c r="U9" i="7" s="1"/>
  <c r="E9" i="7" s="1"/>
  <c r="X9" i="7"/>
  <c r="T9" i="7" s="1"/>
  <c r="D9" i="7" s="1"/>
  <c r="W9" i="7"/>
  <c r="R9" i="7"/>
  <c r="Q9" i="7"/>
  <c r="P9" i="7"/>
  <c r="L9" i="7" s="1"/>
  <c r="J9" i="7"/>
  <c r="AF8" i="7"/>
  <c r="AD8" i="7"/>
  <c r="M8" i="7" s="1"/>
  <c r="AC8" i="7"/>
  <c r="L8" i="7" s="1"/>
  <c r="AA8" i="7"/>
  <c r="K8" i="7" s="1"/>
  <c r="Z8" i="7"/>
  <c r="Y8" i="7"/>
  <c r="X8" i="7"/>
  <c r="U8" i="7"/>
  <c r="E8" i="7" s="1"/>
  <c r="T8" i="7"/>
  <c r="D8" i="7" s="1"/>
  <c r="R8" i="7"/>
  <c r="Q8" i="7"/>
  <c r="P8" i="7"/>
  <c r="S8" i="7" s="1"/>
  <c r="O8" i="7" s="1"/>
  <c r="J8" i="7"/>
  <c r="I8" i="7"/>
  <c r="H8" i="7"/>
  <c r="AF7" i="7"/>
  <c r="O7" i="7" s="1"/>
  <c r="AD7" i="7"/>
  <c r="AC7" i="7"/>
  <c r="AA7" i="7"/>
  <c r="W7" i="7" s="1"/>
  <c r="G7" i="7" s="1"/>
  <c r="Z7" i="7"/>
  <c r="Y7" i="7"/>
  <c r="U7" i="7" s="1"/>
  <c r="E7" i="7" s="1"/>
  <c r="X7" i="7"/>
  <c r="T7" i="7" s="1"/>
  <c r="D7" i="7" s="1"/>
  <c r="R7" i="7"/>
  <c r="S7" i="7" s="1"/>
  <c r="Q7" i="7"/>
  <c r="P7" i="7"/>
  <c r="M7" i="7"/>
  <c r="L7" i="7"/>
  <c r="J7" i="7"/>
  <c r="AF6" i="7"/>
  <c r="O6" i="7" s="1"/>
  <c r="AD6" i="7"/>
  <c r="M6" i="7" s="1"/>
  <c r="AC6" i="7"/>
  <c r="L6" i="7" s="1"/>
  <c r="AA6" i="7"/>
  <c r="Z6" i="7"/>
  <c r="Y6" i="7"/>
  <c r="U6" i="7" s="1"/>
  <c r="E6" i="7" s="1"/>
  <c r="X6" i="7"/>
  <c r="T6" i="7" s="1"/>
  <c r="D6" i="7" s="1"/>
  <c r="W6" i="7"/>
  <c r="R6" i="7"/>
  <c r="Q6" i="7"/>
  <c r="P6" i="7"/>
  <c r="S6" i="7" s="1"/>
  <c r="K6" i="7" s="1"/>
  <c r="J6" i="7"/>
  <c r="AF5" i="7"/>
  <c r="AD5" i="7"/>
  <c r="M5" i="7" s="1"/>
  <c r="AC5" i="7"/>
  <c r="L5" i="7" s="1"/>
  <c r="AA5" i="7"/>
  <c r="W5" i="7" s="1"/>
  <c r="Z5" i="7"/>
  <c r="Y5" i="7"/>
  <c r="X5" i="7"/>
  <c r="U5" i="7"/>
  <c r="E5" i="7" s="1"/>
  <c r="T5" i="7"/>
  <c r="D5" i="7" s="1"/>
  <c r="R5" i="7"/>
  <c r="Q5" i="7"/>
  <c r="P5" i="7"/>
  <c r="S5" i="7" s="1"/>
  <c r="O5" i="7" s="1"/>
  <c r="J5" i="7"/>
  <c r="I5" i="7"/>
  <c r="H5" i="7"/>
  <c r="AF4" i="7"/>
  <c r="AD4" i="7"/>
  <c r="AC4" i="7"/>
  <c r="Z4" i="7"/>
  <c r="Y4" i="7"/>
  <c r="X4" i="7"/>
  <c r="T4" i="7" s="1"/>
  <c r="D4" i="7" s="1"/>
  <c r="U4" i="7"/>
  <c r="R4" i="7"/>
  <c r="R14" i="7" s="1"/>
  <c r="Q4" i="7"/>
  <c r="S4" i="7" s="1"/>
  <c r="P4" i="7"/>
  <c r="P14" i="7" s="1"/>
  <c r="L4" i="7"/>
  <c r="J4" i="7"/>
  <c r="J14" i="7" s="1"/>
  <c r="Z14" i="7" s="1"/>
  <c r="L14" i="7" l="1"/>
  <c r="AC14" i="7" s="1"/>
  <c r="S14" i="7"/>
  <c r="K4" i="7"/>
  <c r="D14" i="7"/>
  <c r="T14" i="7" s="1"/>
  <c r="G6" i="7"/>
  <c r="G13" i="7"/>
  <c r="O12" i="7"/>
  <c r="O4" i="7"/>
  <c r="G5" i="7"/>
  <c r="G9" i="7"/>
  <c r="H7" i="7"/>
  <c r="I10" i="7"/>
  <c r="H4" i="7"/>
  <c r="I7" i="7"/>
  <c r="I4" i="7"/>
  <c r="W10" i="7"/>
  <c r="G10" i="7" s="1"/>
  <c r="K7" i="7"/>
  <c r="H11" i="7"/>
  <c r="W4" i="7"/>
  <c r="G4" i="7" s="1"/>
  <c r="M4" i="7"/>
  <c r="M14" i="7" s="1"/>
  <c r="AD14" i="7" s="1"/>
  <c r="K11" i="7"/>
  <c r="W8" i="7"/>
  <c r="G8" i="7" s="1"/>
  <c r="S9" i="7"/>
  <c r="H9" i="7"/>
  <c r="I12" i="7"/>
  <c r="E4" i="7"/>
  <c r="E14" i="7" s="1"/>
  <c r="K5" i="7"/>
  <c r="H6" i="7"/>
  <c r="I6" i="7"/>
  <c r="I9" i="7"/>
  <c r="H13" i="7"/>
  <c r="Q14" i="7"/>
  <c r="K13" i="7"/>
  <c r="K14" i="7" l="1"/>
  <c r="AA14" i="7" s="1"/>
  <c r="G14" i="7"/>
  <c r="W14" i="7" s="1"/>
  <c r="O14" i="7"/>
  <c r="AF14" i="7" s="1"/>
  <c r="U14" i="7"/>
  <c r="I14" i="7"/>
  <c r="Y14" i="7" s="1"/>
  <c r="H14" i="7"/>
  <c r="X14" i="7" s="1"/>
  <c r="K9" i="7"/>
  <c r="O9" i="7"/>
  <c r="AE12" i="7" l="1"/>
  <c r="AE4" i="7"/>
  <c r="AE7" i="7"/>
  <c r="AE11" i="7"/>
  <c r="AE10" i="7"/>
  <c r="AE8" i="7"/>
  <c r="AE6" i="7"/>
  <c r="N11" i="7" l="1"/>
  <c r="V11" i="7"/>
  <c r="F11" i="7" s="1"/>
  <c r="AE13" i="7"/>
  <c r="N10" i="7"/>
  <c r="V10" i="7"/>
  <c r="F10" i="7" s="1"/>
  <c r="N7" i="7"/>
  <c r="V7" i="7"/>
  <c r="F7" i="7" s="1"/>
  <c r="AE9" i="7"/>
  <c r="AE5" i="7"/>
  <c r="N6" i="7"/>
  <c r="V6" i="7"/>
  <c r="F6" i="7" s="1"/>
  <c r="N8" i="7"/>
  <c r="V8" i="7"/>
  <c r="F8" i="7" s="1"/>
  <c r="N4" i="7"/>
  <c r="V4" i="7"/>
  <c r="F4" i="7" s="1"/>
  <c r="N12" i="7"/>
  <c r="V12" i="7"/>
  <c r="F12" i="7" s="1"/>
  <c r="N5" i="7" l="1"/>
  <c r="V5" i="7"/>
  <c r="F5" i="7" s="1"/>
  <c r="V9" i="7"/>
  <c r="F9" i="7" s="1"/>
  <c r="N9" i="7"/>
  <c r="V13" i="7"/>
  <c r="F13" i="7" s="1"/>
  <c r="N13" i="7"/>
  <c r="N14" i="7" l="1"/>
  <c r="AE14" i="7" s="1"/>
  <c r="F14" i="7"/>
  <c r="V14" i="7" s="1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E17" i="1"/>
  <c r="D17" i="1"/>
  <c r="C17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O17" i="1" s="1"/>
  <c r="E74" i="5"/>
  <c r="E42" i="5"/>
  <c r="E10" i="5"/>
  <c r="C198" i="5"/>
  <c r="C166" i="5"/>
  <c r="M11" i="1" s="1"/>
  <c r="C134" i="5"/>
  <c r="C102" i="5"/>
  <c r="C70" i="5"/>
  <c r="C38" i="5"/>
  <c r="M4" i="1" s="1"/>
  <c r="M17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17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8" i="1"/>
  <c r="AA6" i="1"/>
  <c r="AA14" i="1"/>
  <c r="AA9" i="1"/>
  <c r="AA12" i="1"/>
  <c r="AA10" i="1"/>
  <c r="AA16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AE12" i="1" s="1"/>
  <c r="AE5" i="1"/>
  <c r="AE9" i="1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AD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AF6" i="1" s="1"/>
  <c r="AG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W5" i="1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W16" i="1"/>
  <c r="W15" i="1"/>
  <c r="W11" i="1"/>
  <c r="Z6" i="1"/>
  <c r="V6" i="1" s="1"/>
  <c r="Z11" i="1"/>
  <c r="V11" i="1" s="1"/>
  <c r="AB14" i="1"/>
  <c r="Z7" i="1"/>
  <c r="V7" i="1" s="1"/>
  <c r="Q7" i="1" s="1"/>
  <c r="Z14" i="1"/>
  <c r="V14" i="1" s="1"/>
  <c r="Q14" i="1" s="1"/>
  <c r="Z4" i="1"/>
  <c r="AB5" i="1"/>
  <c r="AB11" i="1"/>
  <c r="X11" i="1" s="1"/>
  <c r="AB4" i="1"/>
  <c r="AB9" i="1"/>
  <c r="X9" i="1" s="1"/>
  <c r="Z9" i="1"/>
  <c r="V9" i="1" s="1"/>
  <c r="Q9" i="1" s="1"/>
  <c r="AB16" i="1"/>
  <c r="X16" i="1" s="1"/>
  <c r="AB8" i="1"/>
  <c r="Z16" i="1"/>
  <c r="V16" i="1" s="1"/>
  <c r="Q16" i="1" s="1"/>
  <c r="AA7" i="1"/>
  <c r="AA17" i="1" s="1"/>
  <c r="AB10" i="1"/>
  <c r="X10" i="1" s="1"/>
  <c r="Z10" i="1"/>
  <c r="V10" i="1" s="1"/>
  <c r="Q10" i="1" s="1"/>
  <c r="Z12" i="1"/>
  <c r="V12" i="1" s="1"/>
  <c r="Z13" i="1"/>
  <c r="AB12" i="1"/>
  <c r="AB7" i="1"/>
  <c r="X7" i="1" s="1"/>
  <c r="Z8" i="1"/>
  <c r="V8" i="1" s="1"/>
  <c r="AB15" i="1"/>
  <c r="X15" i="1" s="1"/>
  <c r="Z5" i="1"/>
  <c r="AB13" i="1"/>
  <c r="Z15" i="1"/>
  <c r="V15" i="1" s="1"/>
  <c r="AB6" i="1"/>
  <c r="X6" i="1" s="1"/>
  <c r="R12" i="1" l="1"/>
  <c r="AD8" i="1"/>
  <c r="AE10" i="1"/>
  <c r="R10" i="1" s="1"/>
  <c r="R9" i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X14" i="1"/>
  <c r="Y14" i="1" s="1"/>
  <c r="Q11" i="1"/>
  <c r="W13" i="1"/>
  <c r="R13" i="1" s="1"/>
  <c r="W4" i="1"/>
  <c r="K17" i="1"/>
  <c r="W17" i="1" s="1"/>
  <c r="W14" i="1"/>
  <c r="R14" i="1" s="1"/>
  <c r="AH17" i="1"/>
  <c r="AD4" i="1"/>
  <c r="AE7" i="1"/>
  <c r="R15" i="1"/>
  <c r="Y6" i="1"/>
  <c r="S6" i="1"/>
  <c r="T6" i="1" s="1"/>
  <c r="V4" i="1"/>
  <c r="Z17" i="1"/>
  <c r="R16" i="1"/>
  <c r="AJ17" i="1"/>
  <c r="AF4" i="1"/>
  <c r="AG4" i="1" s="1"/>
  <c r="Q15" i="1"/>
  <c r="L17" i="1"/>
  <c r="X8" i="1"/>
  <c r="Y11" i="1"/>
  <c r="S11" i="1"/>
  <c r="T11" i="1" s="1"/>
  <c r="X13" i="1"/>
  <c r="Y5" i="1"/>
  <c r="R5" i="1"/>
  <c r="J17" i="1"/>
  <c r="Y15" i="1"/>
  <c r="S15" i="1"/>
  <c r="T15" i="1" s="1"/>
  <c r="AB17" i="1"/>
  <c r="X17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AI17" i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AD17" i="1"/>
  <c r="AE17" i="1"/>
  <c r="R17" i="1" s="1"/>
  <c r="S12" i="1"/>
  <c r="T12" i="1" s="1"/>
  <c r="S5" i="1"/>
  <c r="T5" i="1" s="1"/>
  <c r="Y4" i="1"/>
  <c r="S4" i="1"/>
  <c r="T4" i="1" s="1"/>
  <c r="AF17" i="1"/>
  <c r="S17" i="1" s="1"/>
  <c r="V17" i="1"/>
  <c r="Y8" i="1"/>
  <c r="S8" i="1"/>
  <c r="T8" i="1" s="1"/>
  <c r="Q4" i="1"/>
  <c r="R4" i="1"/>
  <c r="R7" i="1"/>
  <c r="Q13" i="1"/>
  <c r="Y13" i="1"/>
  <c r="S13" i="1"/>
  <c r="T13" i="1" s="1"/>
  <c r="Q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tc={ECCDE665-C399-406D-8228-4D05D1166E2A}</author>
  </authors>
  <commentList>
    <comment ref="AF4" authorId="0" shapeId="0" xr:uid="{ECCDE665-C399-406D-8228-4D05D1166E2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15</t>
      </text>
    </comment>
  </commentList>
</comments>
</file>

<file path=xl/sharedStrings.xml><?xml version="1.0" encoding="utf-8"?>
<sst xmlns="http://schemas.openxmlformats.org/spreadsheetml/2006/main" count="152" uniqueCount="92">
  <si>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</si>
  <si>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</si>
  <si>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</si>
  <si>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</si>
  <si>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</si>
  <si>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</si>
  <si>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</si>
  <si>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</si>
  <si>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</si>
  <si>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</si>
  <si>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</si>
  <si>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</si>
  <si>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</si>
  <si>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</si>
  <si>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</si>
  <si>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</si>
  <si>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</si>
  <si>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</si>
  <si>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</si>
  <si>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</si>
  <si>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</si>
  <si>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</si>
  <si>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</si>
  <si>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</si>
  <si>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</si>
  <si>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</si>
  <si>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</si>
  <si>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</si>
  <si>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</si>
  <si>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</si>
  <si>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</si>
  <si>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</si>
  <si>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</si>
  <si>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</si>
  <si>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</si>
  <si>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</si>
  <si>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</si>
  <si>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</si>
  <si>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</si>
  <si>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</si>
  <si>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</si>
  <si>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</si>
  <si>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</si>
  <si>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</si>
  <si>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</si>
  <si>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</si>
  <si>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</si>
  <si>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</si>
  <si>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</si>
  <si>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</si>
  <si>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</si>
  <si>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</si>
  <si>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</si>
  <si>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</si>
  <si>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</si>
  <si>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</si>
  <si>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</si>
  <si>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</si>
  <si>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</si>
  <si>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August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</si>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</sst>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11" borderId="0"/>
  </cellStyleXfs>
  <cellXfs count="15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6" fontId="3" fillId="0" borderId="15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4" fillId="12" borderId="10" xfId="0" applyNumberFormat="1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6" fillId="0" borderId="1" xfId="0" quotePrefix="1" applyNumberFormat="1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/>
    </xf>
    <xf numFmtId="3" fontId="4" fillId="12" borderId="0" xfId="0" applyNumberFormat="1" applyFon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" xfId="0" applyNumberFormat="1" applyFill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0" fillId="0" borderId="1" xfId="0" quotePrefix="1" applyNumberFormat="1" applyFill="1" applyBorder="1" applyAlignment="1">
      <alignment horizontal="left" vertical="top" wrapText="1"/>
    </xf>
    <xf numFmtId="3" fontId="0" fillId="12" borderId="0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/>
    </xf>
    <xf numFmtId="3" fontId="0" fillId="0" borderId="1" xfId="0" applyNumberFormat="1" applyFill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Weekly%20Working%20Capital%20PH%20-%202019-09-25%20vTarget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"/>
      <sheetName val="PH"/>
      <sheetName val="Daily COGS"/>
      <sheetName val="Daily Inventory Value"/>
      <sheetName val="Daily Inbounds"/>
      <sheetName val="Daily Accounts Payable"/>
    </sheetNames>
    <sheetDataSet>
      <sheetData sheetId="0">
        <row r="1">
          <cell r="B1">
            <v>43733</v>
          </cell>
        </row>
        <row r="2">
          <cell r="B2" t="str">
            <v>supplier_name</v>
          </cell>
          <cell r="J2" t="str">
            <v>COGS (US$)</v>
          </cell>
          <cell r="U2" t="str">
            <v>Inventory Days</v>
          </cell>
          <cell r="AG2" t="str">
            <v>Payable days</v>
          </cell>
        </row>
        <row r="3">
          <cell r="B3" t="str">
            <v>Supplier Name</v>
          </cell>
          <cell r="E3" t="str">
            <v>Inventory value ($US)</v>
          </cell>
          <cell r="J3">
            <v>43647</v>
          </cell>
          <cell r="K3">
            <v>43678</v>
          </cell>
          <cell r="L3" t="str">
            <v>L30D</v>
          </cell>
          <cell r="U3" t="str">
            <v>Target</v>
          </cell>
          <cell r="V3">
            <v>43647</v>
          </cell>
          <cell r="W3">
            <v>43678</v>
          </cell>
          <cell r="X3" t="str">
            <v>Current (1)</v>
          </cell>
          <cell r="AG3" t="str">
            <v>Target</v>
          </cell>
          <cell r="AH3">
            <v>43647</v>
          </cell>
          <cell r="AI3">
            <v>43678</v>
          </cell>
          <cell r="AJ3" t="str">
            <v>Current (2)</v>
          </cell>
        </row>
        <row r="4">
          <cell r="B4" t="str">
            <v>PH_Cognetics Inc._127234677</v>
          </cell>
          <cell r="E4">
            <v>0</v>
          </cell>
          <cell r="J4">
            <v>0</v>
          </cell>
          <cell r="K4">
            <v>10339.464516165006</v>
          </cell>
          <cell r="L4">
            <v>5275.2369980433714</v>
          </cell>
          <cell r="U4">
            <v>0</v>
          </cell>
          <cell r="V4" t="str">
            <v>n.a.</v>
          </cell>
          <cell r="W4">
            <v>30.336782153198559</v>
          </cell>
          <cell r="X4">
            <v>6.0020876727792656</v>
          </cell>
          <cell r="AG4">
            <v>0</v>
          </cell>
          <cell r="AH4" t="str">
            <v>n.a.</v>
          </cell>
          <cell r="AI4">
            <v>0</v>
          </cell>
          <cell r="AJ4">
            <v>0</v>
          </cell>
        </row>
        <row r="5">
          <cell r="B5" t="str">
            <v>PH_Colgate-Palmolive Philippines_45237836</v>
          </cell>
          <cell r="E5">
            <v>25775.092001380552</v>
          </cell>
          <cell r="J5">
            <v>49552.112574972562</v>
          </cell>
          <cell r="K5">
            <v>33844.541591322886</v>
          </cell>
          <cell r="L5">
            <v>23440.683013263362</v>
          </cell>
          <cell r="U5">
            <v>45</v>
          </cell>
          <cell r="V5">
            <v>41.829308136853257</v>
          </cell>
          <cell r="W5">
            <v>43.820913697699112</v>
          </cell>
          <cell r="X5">
            <v>43.20899160493456</v>
          </cell>
          <cell r="AG5">
            <v>30</v>
          </cell>
          <cell r="AH5">
            <v>14.507939336125622</v>
          </cell>
          <cell r="AI5">
            <v>7.0646920039357317</v>
          </cell>
          <cell r="AJ5">
            <v>26.704607218150883</v>
          </cell>
        </row>
        <row r="6">
          <cell r="B6" t="str">
            <v>PH_hpofficialstore_ph_67422291</v>
          </cell>
          <cell r="E6">
            <v>4700.2971413619343</v>
          </cell>
          <cell r="J6">
            <v>3308.9809351071226</v>
          </cell>
          <cell r="K6">
            <v>6354.6046394703153</v>
          </cell>
          <cell r="L6">
            <v>10291.629475729271</v>
          </cell>
          <cell r="U6">
            <v>0</v>
          </cell>
          <cell r="V6">
            <v>189.13680346511919</v>
          </cell>
          <cell r="W6">
            <v>94.496009992909791</v>
          </cell>
          <cell r="X6">
            <v>22.24916099334229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B7" t="str">
            <v>PH_Huggies_Diapers (Outright)_40323623</v>
          </cell>
          <cell r="E7">
            <v>4801.9654107785</v>
          </cell>
          <cell r="J7">
            <v>62196.579705892982</v>
          </cell>
          <cell r="K7">
            <v>46234.194792784794</v>
          </cell>
          <cell r="L7">
            <v>36837.608554883722</v>
          </cell>
          <cell r="U7">
            <v>30</v>
          </cell>
          <cell r="V7">
            <v>24.309412855990811</v>
          </cell>
          <cell r="W7">
            <v>21.717874321183562</v>
          </cell>
          <cell r="X7">
            <v>14.867454152711144</v>
          </cell>
          <cell r="AG7">
            <v>15</v>
          </cell>
          <cell r="AH7">
            <v>1.2734456334929318</v>
          </cell>
          <cell r="AI7">
            <v>7.9985544857046351</v>
          </cell>
          <cell r="AJ7">
            <v>2.2796021460220444</v>
          </cell>
        </row>
        <row r="8">
          <cell r="B8" t="str">
            <v>PH_MamyPoko Official_110543663</v>
          </cell>
          <cell r="E8">
            <v>37986.945041801278</v>
          </cell>
          <cell r="J8">
            <v>39475.572978419434</v>
          </cell>
          <cell r="K8">
            <v>46405.452471963923</v>
          </cell>
          <cell r="L8">
            <v>31365.799792709146</v>
          </cell>
          <cell r="U8">
            <v>30</v>
          </cell>
          <cell r="V8">
            <v>47.768825749959717</v>
          </cell>
          <cell r="W8">
            <v>27.671909986086821</v>
          </cell>
          <cell r="X8">
            <v>41.962050589537398</v>
          </cell>
          <cell r="AG8">
            <v>30</v>
          </cell>
          <cell r="AH8">
            <v>20.74956123867009</v>
          </cell>
          <cell r="AI8">
            <v>14.955319649213964</v>
          </cell>
          <cell r="AJ8">
            <v>41.204907238323798</v>
          </cell>
        </row>
        <row r="9">
          <cell r="B9" t="str">
            <v>PH_NIVEA Philippines_68019230</v>
          </cell>
          <cell r="E9">
            <v>23175.3993281359</v>
          </cell>
          <cell r="J9">
            <v>64808.155348017506</v>
          </cell>
          <cell r="K9">
            <v>4825.9039596822186</v>
          </cell>
          <cell r="L9">
            <v>24289.230724081561</v>
          </cell>
          <cell r="U9">
            <v>45</v>
          </cell>
          <cell r="V9">
            <v>23.859915326817159</v>
          </cell>
          <cell r="W9">
            <v>206.38043967481019</v>
          </cell>
          <cell r="X9">
            <v>39.180896191556705</v>
          </cell>
          <cell r="AG9">
            <v>15</v>
          </cell>
          <cell r="AH9">
            <v>4.0296725314473383</v>
          </cell>
          <cell r="AI9">
            <v>3.4981927454062389</v>
          </cell>
          <cell r="AJ9">
            <v>0</v>
          </cell>
        </row>
        <row r="10">
          <cell r="B10" t="str">
            <v>PH_OPPO OFFICIAL STORE_24681653</v>
          </cell>
          <cell r="E10">
            <v>13217.09099287738</v>
          </cell>
          <cell r="J10">
            <v>7009.5831684749883</v>
          </cell>
          <cell r="K10">
            <v>15947.496743059342</v>
          </cell>
          <cell r="L10">
            <v>24356.596409366979</v>
          </cell>
          <cell r="U10">
            <v>0</v>
          </cell>
          <cell r="V10">
            <v>210.1890844847785</v>
          </cell>
          <cell r="W10">
            <v>78.995771131509755</v>
          </cell>
          <cell r="X10">
            <v>23.06770282845185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B11" t="str">
            <v>PH_Realme Official Store_119485441</v>
          </cell>
          <cell r="E11">
            <v>13694.468531944091</v>
          </cell>
          <cell r="J11">
            <v>9037.6652790237004</v>
          </cell>
          <cell r="K11">
            <v>5678.7486087906</v>
          </cell>
          <cell r="L11">
            <v>7818.9225883417603</v>
          </cell>
          <cell r="U11">
            <v>60</v>
          </cell>
          <cell r="V11">
            <v>71.684304132095448</v>
          </cell>
          <cell r="W11">
            <v>126.04445097203804</v>
          </cell>
          <cell r="X11">
            <v>60.799427716691113</v>
          </cell>
          <cell r="AG11">
            <v>0</v>
          </cell>
          <cell r="AH11">
            <v>16.921690801529163</v>
          </cell>
          <cell r="AI11">
            <v>1.5512334006990134</v>
          </cell>
          <cell r="AJ11">
            <v>0</v>
          </cell>
        </row>
        <row r="12">
          <cell r="B12" t="str">
            <v>PH_shopeelifestyle_62655794</v>
          </cell>
          <cell r="E12">
            <v>446.11893422140707</v>
          </cell>
          <cell r="J12">
            <v>276.90140744776897</v>
          </cell>
          <cell r="K12">
            <v>3645.8685313956285</v>
          </cell>
          <cell r="L12">
            <v>2953.6150127762057</v>
          </cell>
          <cell r="U12">
            <v>0</v>
          </cell>
          <cell r="V12">
            <v>559.22213980975641</v>
          </cell>
          <cell r="W12">
            <v>37.762854710242372</v>
          </cell>
          <cell r="X12">
            <v>13.253306973276814</v>
          </cell>
          <cell r="Z12">
            <v>5161.6465863091526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13">
          <cell r="B13" t="str">
            <v>PH_Xiaomi Official Store_53874302</v>
          </cell>
          <cell r="E13">
            <v>58993.332684500929</v>
          </cell>
          <cell r="J13">
            <v>48631.820441332107</v>
          </cell>
          <cell r="K13">
            <v>58060.111034434296</v>
          </cell>
          <cell r="L13">
            <v>79279.780878612277</v>
          </cell>
          <cell r="U13">
            <v>45</v>
          </cell>
          <cell r="V13">
            <v>63.007604654872779</v>
          </cell>
          <cell r="W13">
            <v>65.909849293544823</v>
          </cell>
          <cell r="X13">
            <v>29.424463098537739</v>
          </cell>
          <cell r="AG13">
            <v>7</v>
          </cell>
          <cell r="AH13">
            <v>2.5161304358300094</v>
          </cell>
          <cell r="AI13">
            <v>8.4679449796948418</v>
          </cell>
          <cell r="AJ13">
            <v>2.5198539822059423</v>
          </cell>
        </row>
        <row r="14">
          <cell r="E14">
            <v>182790.71006700196</v>
          </cell>
          <cell r="J14">
            <v>284297.37183868815</v>
          </cell>
          <cell r="K14">
            <v>231336.38688906899</v>
          </cell>
          <cell r="L14">
            <v>245909.10344780766</v>
          </cell>
          <cell r="V14">
            <v>46.973744487814706</v>
          </cell>
          <cell r="W14">
            <v>50.236061004007887</v>
          </cell>
          <cell r="X14">
            <v>30.491617382099662</v>
          </cell>
          <cell r="AH14">
            <v>7.5753639067399572</v>
          </cell>
          <cell r="AI14">
            <v>7.8684430956372662</v>
          </cell>
          <cell r="AJ14">
            <v>8.9551286874078819</v>
          </cell>
        </row>
        <row r="15">
          <cell r="X15" t="str">
            <v xml:space="preserve">(1) Average daily inventory value over the last 30 days / L30D COGS x 30
</v>
          </cell>
          <cell r="AJ15" t="str">
            <v xml:space="preserve">(2) Average daily accounts payable over the last 30 days / L30D COGS x 30
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ristopher Lim" id="{04AE16F5-18EF-4D20-BFFC-A8CBD3396611}" userId="S::christopher.lim@shopee.com::28270085-9577-4025-90b3-2d294390a9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4" dT="2019-10-04T10:37:22.49" personId="{04AE16F5-18EF-4D20-BFFC-A8CBD3396611}" id="{ECCDE665-C399-406D-8228-4D05D1166E2A}">
    <text>Should be 15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70"/>
  <sheetViews>
    <sheetView showGridLines="0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6" customWidth="1"/>
    <col min="5" max="5" width="12.5703125" style="115" customWidth="1"/>
    <col min="6" max="8" width="12.140625" customWidth="1"/>
    <col min="9" max="9" width="14.42578125" customWidth="1"/>
    <col min="10" max="15" width="13.140625" style="16" hidden="1" customWidth="1" outlineLevel="1"/>
    <col min="16" max="16" width="13.140625" style="16" customWidth="1" collapsed="1"/>
    <col min="17" max="25" width="13.140625" style="16" customWidth="1"/>
    <col min="26" max="28" width="13.140625" style="16" hidden="1" customWidth="1" outlineLevel="1"/>
    <col min="29" max="29" width="13.140625" style="16" customWidth="1" collapsed="1"/>
    <col min="30" max="31" width="13.140625" style="16" customWidth="1"/>
    <col min="32" max="32" width="13.140625" style="52" customWidth="1"/>
    <col min="33" max="33" width="13.140625" style="16" customWidth="1"/>
    <col min="34" max="36" width="13.140625" style="16" hidden="1" customWidth="1" outlineLevel="1"/>
    <col min="37" max="37" width="8.85546875" customWidth="1" collapsed="1"/>
    <col min="41" max="41" width="8.85546875" hidden="1" customWidth="1" outlineLevel="1"/>
    <col min="42" max="42" width="8.85546875" customWidth="1" collapsed="1"/>
  </cols>
  <sheetData>
    <row r="1" spans="1:41" x14ac:dyDescent="0.25">
      <c r="A1" s="56" t="s">
        <v>0</v>
      </c>
      <c r="B1" s="57">
        <v>43733</v>
      </c>
      <c r="C1" s="55" t="s">
        <v>1</v>
      </c>
      <c r="D1" s="17"/>
      <c r="E1" s="116"/>
      <c r="F1" s="1"/>
      <c r="G1" s="1"/>
      <c r="H1" s="1"/>
      <c r="I1" s="1"/>
      <c r="J1" s="71"/>
      <c r="K1" s="71"/>
      <c r="L1" s="71"/>
      <c r="M1" s="71"/>
      <c r="N1" s="71"/>
      <c r="O1" s="71"/>
      <c r="P1" s="63" t="s">
        <v>2</v>
      </c>
      <c r="Q1" s="53"/>
      <c r="R1" s="53"/>
      <c r="S1" s="53"/>
      <c r="T1" s="53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41" s="3" customFormat="1" x14ac:dyDescent="0.25">
      <c r="A2" s="11"/>
      <c r="B2" s="11" t="s">
        <v>3</v>
      </c>
      <c r="C2" s="19"/>
      <c r="D2" s="18"/>
      <c r="E2" s="117"/>
      <c r="F2" s="12"/>
      <c r="G2" s="13"/>
      <c r="H2" s="14"/>
      <c r="I2" s="12"/>
      <c r="J2" s="73" t="s">
        <v>4</v>
      </c>
      <c r="K2" s="74"/>
      <c r="L2" s="75"/>
      <c r="M2" s="73" t="s">
        <v>5</v>
      </c>
      <c r="N2" s="74"/>
      <c r="O2" s="75"/>
      <c r="P2" s="58" t="s">
        <v>6</v>
      </c>
      <c r="Q2" s="54"/>
      <c r="R2" s="54"/>
      <c r="S2" s="54"/>
      <c r="T2" s="59"/>
      <c r="U2" s="58" t="s">
        <v>7</v>
      </c>
      <c r="V2" s="54"/>
      <c r="W2" s="54"/>
      <c r="X2" s="54"/>
      <c r="Y2" s="59"/>
      <c r="Z2" s="54" t="s">
        <v>8</v>
      </c>
      <c r="AA2" s="54"/>
      <c r="AB2" s="54"/>
      <c r="AC2" s="58" t="s">
        <v>9</v>
      </c>
      <c r="AD2" s="54"/>
      <c r="AE2" s="54"/>
      <c r="AF2" s="54"/>
      <c r="AG2" s="59"/>
      <c r="AH2" s="54" t="s">
        <v>10</v>
      </c>
      <c r="AI2" s="54"/>
      <c r="AJ2" s="54"/>
    </row>
    <row r="3" spans="1:41" ht="75" customHeight="1" x14ac:dyDescent="0.25">
      <c r="A3" s="77" t="s">
        <v>58</v>
      </c>
      <c r="B3" s="78" t="s">
        <v>11</v>
      </c>
      <c r="C3" s="79" t="s">
        <v>12</v>
      </c>
      <c r="D3" s="80" t="s">
        <v>13</v>
      </c>
      <c r="E3" s="118" t="s">
        <v>14</v>
      </c>
      <c r="F3" s="70" t="s">
        <v>15</v>
      </c>
      <c r="G3" s="81" t="s">
        <v>16</v>
      </c>
      <c r="H3" s="82" t="s">
        <v>17</v>
      </c>
      <c r="I3" s="70" t="s">
        <v>18</v>
      </c>
      <c r="J3" s="72">
        <v>43647</v>
      </c>
      <c r="K3" s="72">
        <v>43678</v>
      </c>
      <c r="L3" s="76" t="s">
        <v>19</v>
      </c>
      <c r="M3" s="72">
        <v>43647</v>
      </c>
      <c r="N3" s="72">
        <v>43678</v>
      </c>
      <c r="O3" s="76" t="s">
        <v>19</v>
      </c>
      <c r="P3" s="62" t="s">
        <v>20</v>
      </c>
      <c r="Q3" s="69">
        <v>43647</v>
      </c>
      <c r="R3" s="69">
        <v>43678</v>
      </c>
      <c r="S3" s="69" t="s">
        <v>21</v>
      </c>
      <c r="T3" s="62" t="s">
        <v>22</v>
      </c>
      <c r="U3" s="60" t="s">
        <v>20</v>
      </c>
      <c r="V3" s="69">
        <v>43647</v>
      </c>
      <c r="W3" s="69">
        <v>43678</v>
      </c>
      <c r="X3" s="62" t="s">
        <v>23</v>
      </c>
      <c r="Y3" s="62" t="s">
        <v>22</v>
      </c>
      <c r="Z3" s="69">
        <v>43647</v>
      </c>
      <c r="AA3" s="69">
        <v>43678</v>
      </c>
      <c r="AB3" s="62" t="s">
        <v>21</v>
      </c>
      <c r="AC3" s="62" t="s">
        <v>20</v>
      </c>
      <c r="AD3" s="69">
        <v>43647</v>
      </c>
      <c r="AE3" s="69">
        <v>43678</v>
      </c>
      <c r="AF3" s="62" t="s">
        <v>24</v>
      </c>
      <c r="AG3" s="61" t="s">
        <v>22</v>
      </c>
      <c r="AH3" s="69">
        <v>43647</v>
      </c>
      <c r="AI3" s="69">
        <v>43678</v>
      </c>
      <c r="AJ3" s="62" t="s">
        <v>24</v>
      </c>
      <c r="AK3" s="2"/>
      <c r="AL3" s="2"/>
    </row>
    <row r="4" spans="1:41" s="23" customFormat="1" x14ac:dyDescent="0.25">
      <c r="A4" s="94"/>
      <c r="B4" s="95"/>
      <c r="C4" s="84"/>
      <c r="D4" s="84"/>
      <c r="E4" s="84"/>
      <c r="F4" s="94"/>
      <c r="G4" s="94"/>
      <c r="H4" s="94"/>
      <c r="I4" s="94"/>
      <c r="J4" s="119" t="e">
        <f>VLOOKUP($B4,'Daily COGS'!$B:$E,2,FALSE)</f>
        <v>#N/A</v>
      </c>
      <c r="K4" s="119" t="e">
        <f>VLOOKUP($B4,'Daily COGS'!$B:$E,3,FALSE)</f>
        <v>#N/A</v>
      </c>
      <c r="L4" s="119" t="e">
        <f>VLOOKUP($B4,'Daily COGS'!$B:$E,4,FALSE)</f>
        <v>#N/A</v>
      </c>
      <c r="M4" s="119" t="e">
        <f>VLOOKUP($B4,'Daily Inbounds'!$B:$E,2,FALSE)</f>
        <v>#N/A</v>
      </c>
      <c r="N4" s="119" t="e">
        <f>VLOOKUP($B4,'Daily Inbounds'!$B:$E,3,FALSE)</f>
        <v>#N/A</v>
      </c>
      <c r="O4" s="119" t="e">
        <f>VLOOKUP($B4,'Daily Inbounds'!$B:$E,4,FALSE)</f>
        <v>#N/A</v>
      </c>
      <c r="P4" s="96" t="str">
        <f>IFERROR(VLOOKUP($B4,PH!$A:$AJ, 23,FALSE), "")</f>
        <v/>
      </c>
      <c r="Q4" s="97" t="str">
        <f t="shared" ref="Q4:Q17" si="0">IFERROR(IF(V4="n.a.", -AD4, IF(AD4="n.a.", V4, V4-AD4)),"n.a.")</f>
        <v>n.a.</v>
      </c>
      <c r="R4" s="97" t="str">
        <f t="shared" ref="R4:R17" si="1">IFERROR(IF(W4="n.a.", -AE4, IF(AE4="n.a.", W4, W4-AE4)),"n.a.")</f>
        <v>n.a.</v>
      </c>
      <c r="S4" s="98" t="str">
        <f t="shared" ref="S4:S17" si="2">IFERROR(IF(X4="n.a.", -AF4, IF(AF4="n.a.", X4, X4-AF4)),"n.a.")</f>
        <v>n.a.</v>
      </c>
      <c r="T4" s="99" t="str">
        <f t="shared" ref="T4:T16" si="3">IFERROR(P4-S4, "n.a.")</f>
        <v>n.a.</v>
      </c>
      <c r="U4" s="109" t="str">
        <f>IFERROR(VLOOKUP($B4,PH!$A:$AJ, 27,FALSE), "")</f>
        <v/>
      </c>
      <c r="V4" s="97" t="str">
        <f t="shared" ref="V4:V17" si="4">IFERROR(Z4/J4*30,"n.a.")</f>
        <v>n.a.</v>
      </c>
      <c r="W4" s="100" t="str">
        <f t="shared" ref="W4:W17" si="5">IFERROR(AA4/K4*30,"n.a.")</f>
        <v>n.a.</v>
      </c>
      <c r="X4" s="97" t="str">
        <f t="shared" ref="X4:X17" si="6">IFERROR(AB4/L4*30,"n.a.")</f>
        <v>n.a.</v>
      </c>
      <c r="Y4" s="99" t="str">
        <f t="shared" ref="Y4:Y16" si="7">IFERROR(-X4+U4,"n.a.")</f>
        <v>n.a.</v>
      </c>
      <c r="Z4" s="119" t="e">
        <f>VLOOKUP(B4,'Daily Inventory Value'!B:E,2,FALSE)</f>
        <v>#N/A</v>
      </c>
      <c r="AA4" s="119" t="e">
        <f>VLOOKUP(B4,'Daily Inventory Value'!B:E,3,FALSE)</f>
        <v>#N/A</v>
      </c>
      <c r="AB4" s="119" t="e">
        <f>VLOOKUP(B4,'Daily Inventory Value'!B:E,4,FALSE)</f>
        <v>#N/A</v>
      </c>
      <c r="AC4" s="96" t="str">
        <f>IFERROR(VLOOKUP($B4,PH!$A:$AJ, 32,FALSE), "")</f>
        <v/>
      </c>
      <c r="AD4" s="97" t="str">
        <f t="shared" ref="AD4:AD17" si="8">IFERROR(AH4/J4*30,"n.a.")</f>
        <v>n.a.</v>
      </c>
      <c r="AE4" s="97" t="str">
        <f t="shared" ref="AE4:AE17" si="9">IFERROR(AI4/K4*30,"n.a.")</f>
        <v>n.a.</v>
      </c>
      <c r="AF4" s="93" t="str">
        <f t="shared" ref="AF4:AF17" si="10">IFERROR(AJ4/L4*30,"n.a.")</f>
        <v>n.a.</v>
      </c>
      <c r="AG4" s="99" t="str">
        <f t="shared" ref="AG4:AG16" si="11">IFERROR(-AC4+AF4, "n.a.")</f>
        <v>n.a.</v>
      </c>
      <c r="AH4" s="119" t="e">
        <f>VLOOKUP(B4,'Daily Accounts Payable'!B:E,2,FALSE)</f>
        <v>#N/A</v>
      </c>
      <c r="AI4" s="119" t="e">
        <f>VLOOKUP(B4,'Daily Accounts Payable'!B:E,3,FALSE)</f>
        <v>#N/A</v>
      </c>
      <c r="AJ4" s="119" t="e">
        <f>VLOOKUP(B4,'Daily Accounts Payable'!B:E,4,FALSE)</f>
        <v>#N/A</v>
      </c>
    </row>
    <row r="5" spans="1:41" s="23" customFormat="1" x14ac:dyDescent="0.25">
      <c r="A5" s="101"/>
      <c r="B5" s="102"/>
      <c r="C5" s="84"/>
      <c r="D5" s="84"/>
      <c r="E5" s="84"/>
      <c r="F5" s="94"/>
      <c r="G5" s="94"/>
      <c r="H5" s="94"/>
      <c r="I5" s="101"/>
      <c r="J5" s="119" t="e">
        <f>VLOOKUP($B5,'Daily COGS'!$B:$E,2,FALSE)</f>
        <v>#N/A</v>
      </c>
      <c r="K5" s="119" t="e">
        <f>VLOOKUP($B5,'Daily COGS'!$B:$E,3,FALSE)</f>
        <v>#N/A</v>
      </c>
      <c r="L5" s="119" t="e">
        <f>VLOOKUP($B5,'Daily COGS'!$B:$E,4,FALSE)</f>
        <v>#N/A</v>
      </c>
      <c r="M5" s="119" t="e">
        <f>VLOOKUP($B5,'Daily Inbounds'!$B:$E,2,FALSE)</f>
        <v>#N/A</v>
      </c>
      <c r="N5" s="119" t="e">
        <f>VLOOKUP($B5,'Daily Inbounds'!$B:$E,3,FALSE)</f>
        <v>#N/A</v>
      </c>
      <c r="O5" s="119" t="e">
        <f>VLOOKUP($B5,'Daily Inbounds'!$B:$E,4,FALSE)</f>
        <v>#N/A</v>
      </c>
      <c r="P5" s="103" t="str">
        <f>IFERROR(VLOOKUP($B5,PH!$A:$AJ, 23,FALSE), "")</f>
        <v/>
      </c>
      <c r="Q5" s="104" t="str">
        <f t="shared" si="0"/>
        <v>n.a.</v>
      </c>
      <c r="R5" s="104" t="str">
        <f t="shared" si="1"/>
        <v>n.a.</v>
      </c>
      <c r="S5" s="105" t="str">
        <f t="shared" si="2"/>
        <v>n.a.</v>
      </c>
      <c r="T5" s="99" t="str">
        <f t="shared" si="3"/>
        <v>n.a.</v>
      </c>
      <c r="U5" s="110" t="str">
        <f>IFERROR(VLOOKUP($B5,PH!$A:$AJ, 27,FALSE), "")</f>
        <v/>
      </c>
      <c r="V5" s="104" t="str">
        <f t="shared" si="4"/>
        <v>n.a.</v>
      </c>
      <c r="W5" s="106" t="str">
        <f t="shared" si="5"/>
        <v>n.a.</v>
      </c>
      <c r="X5" s="104" t="str">
        <f t="shared" si="6"/>
        <v>n.a.</v>
      </c>
      <c r="Y5" s="99" t="str">
        <f t="shared" si="7"/>
        <v>n.a.</v>
      </c>
      <c r="Z5" s="120" t="e">
        <f>VLOOKUP(B5,'Daily Inventory Value'!B:E,2,FALSE)</f>
        <v>#N/A</v>
      </c>
      <c r="AA5" s="120" t="e">
        <f>VLOOKUP(B5,'Daily Inventory Value'!B:E,3,FALSE)</f>
        <v>#N/A</v>
      </c>
      <c r="AB5" s="120" t="e">
        <f>VLOOKUP(B5,'Daily Inventory Value'!B:E,4,FALSE)</f>
        <v>#N/A</v>
      </c>
      <c r="AC5" s="103" t="str">
        <f>IFERROR(VLOOKUP($B5,PH!$A:$AJ, 32,FALSE), "")</f>
        <v/>
      </c>
      <c r="AD5" s="104" t="str">
        <f t="shared" si="8"/>
        <v>n.a.</v>
      </c>
      <c r="AE5" s="104" t="str">
        <f t="shared" si="9"/>
        <v>n.a.</v>
      </c>
      <c r="AF5" s="84" t="str">
        <f t="shared" si="10"/>
        <v>n.a.</v>
      </c>
      <c r="AG5" s="99" t="str">
        <f t="shared" si="11"/>
        <v>n.a.</v>
      </c>
      <c r="AH5" s="120" t="e">
        <f>VLOOKUP(B5,'Daily Accounts Payable'!B:E,2,FALSE)</f>
        <v>#N/A</v>
      </c>
      <c r="AI5" s="120" t="e">
        <f>VLOOKUP(B5,'Daily Accounts Payable'!B:E,3,FALSE)</f>
        <v>#N/A</v>
      </c>
      <c r="AJ5" s="120" t="e">
        <f>VLOOKUP(B5,'Daily Accounts Payable'!B:E,4,FALSE)</f>
        <v>#N/A</v>
      </c>
    </row>
    <row r="6" spans="1:41" s="23" customFormat="1" x14ac:dyDescent="0.25">
      <c r="A6" s="101"/>
      <c r="B6" s="102"/>
      <c r="C6" s="84"/>
      <c r="D6" s="84"/>
      <c r="E6" s="84"/>
      <c r="F6" s="94"/>
      <c r="G6" s="94"/>
      <c r="H6" s="94"/>
      <c r="I6" s="101"/>
      <c r="J6" s="119" t="e">
        <f>VLOOKUP($B6,'Daily COGS'!$B:$E,2,FALSE)</f>
        <v>#N/A</v>
      </c>
      <c r="K6" s="119" t="e">
        <f>VLOOKUP($B6,'Daily COGS'!$B:$E,3,FALSE)</f>
        <v>#N/A</v>
      </c>
      <c r="L6" s="119" t="e">
        <f>VLOOKUP($B6,'Daily COGS'!$B:$E,4,FALSE)</f>
        <v>#N/A</v>
      </c>
      <c r="M6" s="119" t="e">
        <f>VLOOKUP($B6,'Daily Inbounds'!$B:$E,2,FALSE)</f>
        <v>#N/A</v>
      </c>
      <c r="N6" s="119" t="e">
        <f>VLOOKUP($B6,'Daily Inbounds'!$B:$E,3,FALSE)</f>
        <v>#N/A</v>
      </c>
      <c r="O6" s="119" t="e">
        <f>VLOOKUP($B6,'Daily Inbounds'!$B:$E,4,FALSE)</f>
        <v>#N/A</v>
      </c>
      <c r="P6" s="103" t="str">
        <f>IFERROR(VLOOKUP($B6,PH!$A:$AJ, 23,FALSE), "")</f>
        <v/>
      </c>
      <c r="Q6" s="104" t="str">
        <f t="shared" si="0"/>
        <v>n.a.</v>
      </c>
      <c r="R6" s="104" t="str">
        <f t="shared" si="1"/>
        <v>n.a.</v>
      </c>
      <c r="S6" s="105" t="str">
        <f t="shared" si="2"/>
        <v>n.a.</v>
      </c>
      <c r="T6" s="99" t="str">
        <f t="shared" si="3"/>
        <v>n.a.</v>
      </c>
      <c r="U6" s="110" t="str">
        <f>IFERROR(VLOOKUP($B6,PH!$A:$AJ, 27,FALSE), "")</f>
        <v/>
      </c>
      <c r="V6" s="104" t="str">
        <f t="shared" si="4"/>
        <v>n.a.</v>
      </c>
      <c r="W6" s="106" t="str">
        <f t="shared" si="5"/>
        <v>n.a.</v>
      </c>
      <c r="X6" s="104" t="str">
        <f t="shared" si="6"/>
        <v>n.a.</v>
      </c>
      <c r="Y6" s="99" t="str">
        <f t="shared" si="7"/>
        <v>n.a.</v>
      </c>
      <c r="Z6" s="120" t="e">
        <f>VLOOKUP(B6,'Daily Inventory Value'!B:E,2,FALSE)</f>
        <v>#N/A</v>
      </c>
      <c r="AA6" s="120" t="e">
        <f>VLOOKUP(B6,'Daily Inventory Value'!B:E,3,FALSE)</f>
        <v>#N/A</v>
      </c>
      <c r="AB6" s="120" t="e">
        <f>VLOOKUP(B6,'Daily Inventory Value'!B:E,4,FALSE)</f>
        <v>#N/A</v>
      </c>
      <c r="AC6" s="103" t="str">
        <f>IFERROR(VLOOKUP($B6,PH!$A:$AJ, 32,FALSE), "")</f>
        <v/>
      </c>
      <c r="AD6" s="104" t="str">
        <f t="shared" si="8"/>
        <v>n.a.</v>
      </c>
      <c r="AE6" s="104" t="str">
        <f t="shared" si="9"/>
        <v>n.a.</v>
      </c>
      <c r="AF6" s="84" t="str">
        <f t="shared" si="10"/>
        <v>n.a.</v>
      </c>
      <c r="AG6" s="99" t="str">
        <f t="shared" si="11"/>
        <v>n.a.</v>
      </c>
      <c r="AH6" s="120" t="e">
        <f>VLOOKUP(B6,'Daily Accounts Payable'!B:E,2,FALSE)</f>
        <v>#N/A</v>
      </c>
      <c r="AI6" s="120" t="e">
        <f>VLOOKUP(B6,'Daily Accounts Payable'!B:E,3,FALSE)</f>
        <v>#N/A</v>
      </c>
      <c r="AJ6" s="120" t="e">
        <f>VLOOKUP(B6,'Daily Accounts Payable'!B:E,4,FALSE)</f>
        <v>#N/A</v>
      </c>
    </row>
    <row r="7" spans="1:41" s="23" customFormat="1" x14ac:dyDescent="0.25">
      <c r="A7" s="101"/>
      <c r="B7" s="102"/>
      <c r="C7" s="84"/>
      <c r="D7" s="84"/>
      <c r="E7" s="84"/>
      <c r="F7" s="94"/>
      <c r="G7" s="94"/>
      <c r="H7" s="94"/>
      <c r="I7" s="101"/>
      <c r="J7" s="119" t="e">
        <f>VLOOKUP($B7,'Daily COGS'!$B:$E,2,FALSE)</f>
        <v>#N/A</v>
      </c>
      <c r="K7" s="119" t="e">
        <f>VLOOKUP($B7,'Daily COGS'!$B:$E,3,FALSE)</f>
        <v>#N/A</v>
      </c>
      <c r="L7" s="119" t="e">
        <f>VLOOKUP($B7,'Daily COGS'!$B:$E,4,FALSE)</f>
        <v>#N/A</v>
      </c>
      <c r="M7" s="119" t="e">
        <f>VLOOKUP($B7,'Daily Inbounds'!$B:$E,2,FALSE)</f>
        <v>#N/A</v>
      </c>
      <c r="N7" s="119" t="e">
        <f>VLOOKUP($B7,'Daily Inbounds'!$B:$E,3,FALSE)</f>
        <v>#N/A</v>
      </c>
      <c r="O7" s="119" t="e">
        <f>VLOOKUP($B7,'Daily Inbounds'!$B:$E,4,FALSE)</f>
        <v>#N/A</v>
      </c>
      <c r="P7" s="103" t="str">
        <f>IFERROR(VLOOKUP($B7,PH!$A:$AJ, 23,FALSE), "")</f>
        <v/>
      </c>
      <c r="Q7" s="104" t="str">
        <f t="shared" si="0"/>
        <v>n.a.</v>
      </c>
      <c r="R7" s="104" t="str">
        <f t="shared" si="1"/>
        <v>n.a.</v>
      </c>
      <c r="S7" s="105" t="str">
        <f t="shared" si="2"/>
        <v>n.a.</v>
      </c>
      <c r="T7" s="99" t="str">
        <f t="shared" si="3"/>
        <v>n.a.</v>
      </c>
      <c r="U7" s="110" t="str">
        <f>IFERROR(VLOOKUP($B7,PH!$A:$AJ, 27,FALSE), "")</f>
        <v/>
      </c>
      <c r="V7" s="104" t="str">
        <f t="shared" si="4"/>
        <v>n.a.</v>
      </c>
      <c r="W7" s="106" t="str">
        <f t="shared" si="5"/>
        <v>n.a.</v>
      </c>
      <c r="X7" s="104" t="str">
        <f t="shared" si="6"/>
        <v>n.a.</v>
      </c>
      <c r="Y7" s="99" t="str">
        <f t="shared" si="7"/>
        <v>n.a.</v>
      </c>
      <c r="Z7" s="120" t="e">
        <f>VLOOKUP(B7,'Daily Inventory Value'!B:E,2,FALSE)</f>
        <v>#N/A</v>
      </c>
      <c r="AA7" s="120" t="e">
        <f>VLOOKUP(B7,'Daily Inventory Value'!B:E,3,FALSE)</f>
        <v>#N/A</v>
      </c>
      <c r="AB7" s="120" t="e">
        <f>VLOOKUP(B7,'Daily Inventory Value'!B:E,4,FALSE)</f>
        <v>#N/A</v>
      </c>
      <c r="AC7" s="103" t="str">
        <f>IFERROR(VLOOKUP($B7,PH!$A:$AJ, 32,FALSE), "")</f>
        <v/>
      </c>
      <c r="AD7" s="104" t="str">
        <f t="shared" si="8"/>
        <v>n.a.</v>
      </c>
      <c r="AE7" s="104" t="str">
        <f t="shared" si="9"/>
        <v>n.a.</v>
      </c>
      <c r="AF7" s="84" t="str">
        <f t="shared" si="10"/>
        <v>n.a.</v>
      </c>
      <c r="AG7" s="99" t="str">
        <f t="shared" si="11"/>
        <v>n.a.</v>
      </c>
      <c r="AH7" s="120" t="e">
        <f>VLOOKUP(B7,'Daily Accounts Payable'!B:E,2,FALSE)</f>
        <v>#N/A</v>
      </c>
      <c r="AI7" s="120" t="e">
        <f>VLOOKUP(B7,'Daily Accounts Payable'!B:E,3,FALSE)</f>
        <v>#N/A</v>
      </c>
      <c r="AJ7" s="120" t="e">
        <f>VLOOKUP(B7,'Daily Accounts Payable'!B:E,4,FALSE)</f>
        <v>#N/A</v>
      </c>
    </row>
    <row r="8" spans="1:41" s="23" customFormat="1" x14ac:dyDescent="0.25">
      <c r="A8" s="101"/>
      <c r="B8" s="102"/>
      <c r="C8" s="84"/>
      <c r="D8" s="84"/>
      <c r="E8" s="84"/>
      <c r="F8" s="94"/>
      <c r="G8" s="94"/>
      <c r="H8" s="94"/>
      <c r="I8" s="101"/>
      <c r="J8" s="119" t="e">
        <f>VLOOKUP($B8,'Daily COGS'!$B:$E,2,FALSE)</f>
        <v>#N/A</v>
      </c>
      <c r="K8" s="119" t="e">
        <f>VLOOKUP($B8,'Daily COGS'!$B:$E,3,FALSE)</f>
        <v>#N/A</v>
      </c>
      <c r="L8" s="119" t="e">
        <f>VLOOKUP($B8,'Daily COGS'!$B:$E,4,FALSE)</f>
        <v>#N/A</v>
      </c>
      <c r="M8" s="119" t="e">
        <f>VLOOKUP($B8,'Daily Inbounds'!$B:$E,2,FALSE)</f>
        <v>#N/A</v>
      </c>
      <c r="N8" s="119" t="e">
        <f>VLOOKUP($B8,'Daily Inbounds'!$B:$E,3,FALSE)</f>
        <v>#N/A</v>
      </c>
      <c r="O8" s="119" t="e">
        <f>VLOOKUP($B8,'Daily Inbounds'!$B:$E,4,FALSE)</f>
        <v>#N/A</v>
      </c>
      <c r="P8" s="103" t="str">
        <f>IFERROR(VLOOKUP($B8,PH!$A:$AJ, 23,FALSE), "")</f>
        <v/>
      </c>
      <c r="Q8" s="104" t="str">
        <f t="shared" si="0"/>
        <v>n.a.</v>
      </c>
      <c r="R8" s="104" t="str">
        <f t="shared" si="1"/>
        <v>n.a.</v>
      </c>
      <c r="S8" s="105" t="str">
        <f t="shared" si="2"/>
        <v>n.a.</v>
      </c>
      <c r="T8" s="99" t="str">
        <f t="shared" si="3"/>
        <v>n.a.</v>
      </c>
      <c r="U8" s="110" t="str">
        <f>IFERROR(VLOOKUP($B8,PH!$A:$AJ, 27,FALSE), "")</f>
        <v/>
      </c>
      <c r="V8" s="104" t="str">
        <f t="shared" si="4"/>
        <v>n.a.</v>
      </c>
      <c r="W8" s="106" t="str">
        <f t="shared" si="5"/>
        <v>n.a.</v>
      </c>
      <c r="X8" s="104" t="str">
        <f t="shared" si="6"/>
        <v>n.a.</v>
      </c>
      <c r="Y8" s="99" t="str">
        <f t="shared" si="7"/>
        <v>n.a.</v>
      </c>
      <c r="Z8" s="120" t="e">
        <f>VLOOKUP(B8,'Daily Inventory Value'!B:E,2,FALSE)</f>
        <v>#N/A</v>
      </c>
      <c r="AA8" s="120" t="e">
        <f>VLOOKUP(B8,'Daily Inventory Value'!B:E,3,FALSE)</f>
        <v>#N/A</v>
      </c>
      <c r="AB8" s="120" t="e">
        <f>VLOOKUP(B8,'Daily Inventory Value'!B:E,4,FALSE)</f>
        <v>#N/A</v>
      </c>
      <c r="AC8" s="103" t="str">
        <f>IFERROR(VLOOKUP($B8,PH!$A:$AJ, 32,FALSE), "")</f>
        <v/>
      </c>
      <c r="AD8" s="104" t="str">
        <f t="shared" si="8"/>
        <v>n.a.</v>
      </c>
      <c r="AE8" s="104" t="str">
        <f t="shared" si="9"/>
        <v>n.a.</v>
      </c>
      <c r="AF8" s="84" t="str">
        <f t="shared" si="10"/>
        <v>n.a.</v>
      </c>
      <c r="AG8" s="99" t="str">
        <f t="shared" si="11"/>
        <v>n.a.</v>
      </c>
      <c r="AH8" s="120" t="e">
        <f>VLOOKUP(B8,'Daily Accounts Payable'!B:E,2,FALSE)</f>
        <v>#N/A</v>
      </c>
      <c r="AI8" s="120" t="e">
        <f>VLOOKUP(B8,'Daily Accounts Payable'!B:E,3,FALSE)</f>
        <v>#N/A</v>
      </c>
      <c r="AJ8" s="120" t="e">
        <f>VLOOKUP(B8,'Daily Accounts Payable'!B:E,4,FALSE)</f>
        <v>#N/A</v>
      </c>
    </row>
    <row r="9" spans="1:41" s="23" customFormat="1" x14ac:dyDescent="0.25">
      <c r="A9" s="101"/>
      <c r="B9" s="102"/>
      <c r="C9" s="84"/>
      <c r="D9" s="84"/>
      <c r="E9" s="84"/>
      <c r="F9" s="94"/>
      <c r="G9" s="94"/>
      <c r="H9" s="94"/>
      <c r="I9" s="101"/>
      <c r="J9" s="119" t="e">
        <f>VLOOKUP($B9,'Daily COGS'!$B:$E,2,FALSE)</f>
        <v>#N/A</v>
      </c>
      <c r="K9" s="119" t="e">
        <f>VLOOKUP($B9,'Daily COGS'!$B:$E,3,FALSE)</f>
        <v>#N/A</v>
      </c>
      <c r="L9" s="119" t="e">
        <f>VLOOKUP($B9,'Daily COGS'!$B:$E,4,FALSE)</f>
        <v>#N/A</v>
      </c>
      <c r="M9" s="119" t="e">
        <f>VLOOKUP($B9,'Daily Inbounds'!$B:$E,2,FALSE)</f>
        <v>#N/A</v>
      </c>
      <c r="N9" s="119" t="e">
        <f>VLOOKUP($B9,'Daily Inbounds'!$B:$E,3,FALSE)</f>
        <v>#N/A</v>
      </c>
      <c r="O9" s="119" t="e">
        <f>VLOOKUP($B9,'Daily Inbounds'!$B:$E,4,FALSE)</f>
        <v>#N/A</v>
      </c>
      <c r="P9" s="103" t="str">
        <f>IFERROR(VLOOKUP($B9,PH!$A:$AJ, 23,FALSE), "")</f>
        <v/>
      </c>
      <c r="Q9" s="104" t="str">
        <f t="shared" si="0"/>
        <v>n.a.</v>
      </c>
      <c r="R9" s="104" t="str">
        <f t="shared" si="1"/>
        <v>n.a.</v>
      </c>
      <c r="S9" s="105" t="str">
        <f t="shared" si="2"/>
        <v>n.a.</v>
      </c>
      <c r="T9" s="99" t="str">
        <f t="shared" si="3"/>
        <v>n.a.</v>
      </c>
      <c r="U9" s="110" t="str">
        <f>IFERROR(VLOOKUP($B9,PH!$A:$AJ, 27,FALSE), "")</f>
        <v/>
      </c>
      <c r="V9" s="104" t="str">
        <f t="shared" si="4"/>
        <v>n.a.</v>
      </c>
      <c r="W9" s="106" t="str">
        <f t="shared" si="5"/>
        <v>n.a.</v>
      </c>
      <c r="X9" s="104" t="str">
        <f t="shared" si="6"/>
        <v>n.a.</v>
      </c>
      <c r="Y9" s="99" t="str">
        <f t="shared" si="7"/>
        <v>n.a.</v>
      </c>
      <c r="Z9" s="120" t="e">
        <f>VLOOKUP(B9,'Daily Inventory Value'!B:E,2,FALSE)</f>
        <v>#N/A</v>
      </c>
      <c r="AA9" s="120" t="e">
        <f>VLOOKUP(B9,'Daily Inventory Value'!B:E,3,FALSE)</f>
        <v>#N/A</v>
      </c>
      <c r="AB9" s="120" t="e">
        <f>VLOOKUP(B9,'Daily Inventory Value'!B:E,4,FALSE)</f>
        <v>#N/A</v>
      </c>
      <c r="AC9" s="103" t="str">
        <f>IFERROR(VLOOKUP($B9,PH!$A:$AJ, 32,FALSE), "")</f>
        <v/>
      </c>
      <c r="AD9" s="104" t="str">
        <f t="shared" si="8"/>
        <v>n.a.</v>
      </c>
      <c r="AE9" s="104" t="str">
        <f t="shared" si="9"/>
        <v>n.a.</v>
      </c>
      <c r="AF9" s="84" t="str">
        <f t="shared" si="10"/>
        <v>n.a.</v>
      </c>
      <c r="AG9" s="99" t="str">
        <f t="shared" si="11"/>
        <v>n.a.</v>
      </c>
      <c r="AH9" s="120" t="e">
        <f>VLOOKUP(B9,'Daily Accounts Payable'!B:E,2,FALSE)</f>
        <v>#N/A</v>
      </c>
      <c r="AI9" s="120" t="e">
        <f>VLOOKUP(B9,'Daily Accounts Payable'!B:E,3,FALSE)</f>
        <v>#N/A</v>
      </c>
      <c r="AJ9" s="120" t="e">
        <f>VLOOKUP(B9,'Daily Accounts Payable'!B:E,4,FALSE)</f>
        <v>#N/A</v>
      </c>
    </row>
    <row r="10" spans="1:41" s="23" customFormat="1" x14ac:dyDescent="0.25">
      <c r="A10" s="101"/>
      <c r="B10" s="102"/>
      <c r="C10" s="84"/>
      <c r="D10" s="84"/>
      <c r="E10" s="84"/>
      <c r="F10" s="94"/>
      <c r="G10" s="94"/>
      <c r="H10" s="94"/>
      <c r="I10" s="101"/>
      <c r="J10" s="119" t="e">
        <f>VLOOKUP($B10,'Daily COGS'!$B:$E,2,FALSE)</f>
        <v>#N/A</v>
      </c>
      <c r="K10" s="119" t="e">
        <f>VLOOKUP($B10,'Daily COGS'!$B:$E,3,FALSE)</f>
        <v>#N/A</v>
      </c>
      <c r="L10" s="119" t="e">
        <f>VLOOKUP($B10,'Daily COGS'!$B:$E,4,FALSE)</f>
        <v>#N/A</v>
      </c>
      <c r="M10" s="119" t="e">
        <f>VLOOKUP($B10,'Daily Inbounds'!$B:$E,2,FALSE)</f>
        <v>#N/A</v>
      </c>
      <c r="N10" s="119" t="e">
        <f>VLOOKUP($B10,'Daily Inbounds'!$B:$E,3,FALSE)</f>
        <v>#N/A</v>
      </c>
      <c r="O10" s="119" t="e">
        <f>VLOOKUP($B10,'Daily Inbounds'!$B:$E,4,FALSE)</f>
        <v>#N/A</v>
      </c>
      <c r="P10" s="103" t="str">
        <f>IFERROR(VLOOKUP($B10,PH!$A:$AJ, 23,FALSE), "")</f>
        <v/>
      </c>
      <c r="Q10" s="104" t="str">
        <f t="shared" si="0"/>
        <v>n.a.</v>
      </c>
      <c r="R10" s="104" t="str">
        <f t="shared" si="1"/>
        <v>n.a.</v>
      </c>
      <c r="S10" s="105" t="str">
        <f t="shared" si="2"/>
        <v>n.a.</v>
      </c>
      <c r="T10" s="99" t="str">
        <f t="shared" si="3"/>
        <v>n.a.</v>
      </c>
      <c r="U10" s="110" t="str">
        <f>IFERROR(VLOOKUP($B10,PH!$A:$AJ, 27,FALSE), "")</f>
        <v/>
      </c>
      <c r="V10" s="104" t="str">
        <f t="shared" si="4"/>
        <v>n.a.</v>
      </c>
      <c r="W10" s="106" t="str">
        <f t="shared" si="5"/>
        <v>n.a.</v>
      </c>
      <c r="X10" s="104" t="str">
        <f t="shared" si="6"/>
        <v>n.a.</v>
      </c>
      <c r="Y10" s="99" t="str">
        <f t="shared" si="7"/>
        <v>n.a.</v>
      </c>
      <c r="Z10" s="120" t="e">
        <f>VLOOKUP(B10,'Daily Inventory Value'!B:E,2,FALSE)</f>
        <v>#N/A</v>
      </c>
      <c r="AA10" s="120" t="e">
        <f>VLOOKUP(B10,'Daily Inventory Value'!B:E,3,FALSE)</f>
        <v>#N/A</v>
      </c>
      <c r="AB10" s="120" t="e">
        <f>VLOOKUP(B10,'Daily Inventory Value'!B:E,4,FALSE)</f>
        <v>#N/A</v>
      </c>
      <c r="AC10" s="103" t="str">
        <f>IFERROR(VLOOKUP($B10,PH!$A:$AJ, 32,FALSE), "")</f>
        <v/>
      </c>
      <c r="AD10" s="104" t="str">
        <f t="shared" si="8"/>
        <v>n.a.</v>
      </c>
      <c r="AE10" s="104" t="str">
        <f t="shared" si="9"/>
        <v>n.a.</v>
      </c>
      <c r="AF10" s="84" t="str">
        <f t="shared" si="10"/>
        <v>n.a.</v>
      </c>
      <c r="AG10" s="99" t="str">
        <f t="shared" si="11"/>
        <v>n.a.</v>
      </c>
      <c r="AH10" s="120" t="e">
        <f>VLOOKUP(B10,'Daily Accounts Payable'!B:E,2,FALSE)</f>
        <v>#N/A</v>
      </c>
      <c r="AI10" s="120" t="e">
        <f>VLOOKUP(B10,'Daily Accounts Payable'!B:E,3,FALSE)</f>
        <v>#N/A</v>
      </c>
      <c r="AJ10" s="120" t="e">
        <f>VLOOKUP(B10,'Daily Accounts Payable'!B:E,4,FALSE)</f>
        <v>#N/A</v>
      </c>
    </row>
    <row r="11" spans="1:41" s="23" customFormat="1" x14ac:dyDescent="0.25">
      <c r="A11" s="101"/>
      <c r="B11" s="102"/>
      <c r="C11" s="84"/>
      <c r="D11" s="84"/>
      <c r="E11" s="84"/>
      <c r="F11" s="94"/>
      <c r="G11" s="94"/>
      <c r="H11" s="94"/>
      <c r="I11" s="101"/>
      <c r="J11" s="119" t="e">
        <f>VLOOKUP($B11,'Daily COGS'!$B:$E,2,FALSE)</f>
        <v>#N/A</v>
      </c>
      <c r="K11" s="119" t="e">
        <f>VLOOKUP($B11,'Daily COGS'!$B:$E,3,FALSE)</f>
        <v>#N/A</v>
      </c>
      <c r="L11" s="119" t="e">
        <f>VLOOKUP($B11,'Daily COGS'!$B:$E,4,FALSE)</f>
        <v>#N/A</v>
      </c>
      <c r="M11" s="119" t="e">
        <f>VLOOKUP($B11,'Daily Inbounds'!$B:$E,2,FALSE)</f>
        <v>#N/A</v>
      </c>
      <c r="N11" s="119" t="e">
        <f>VLOOKUP($B11,'Daily Inbounds'!$B:$E,3,FALSE)</f>
        <v>#N/A</v>
      </c>
      <c r="O11" s="119" t="e">
        <f>VLOOKUP($B11,'Daily Inbounds'!$B:$E,4,FALSE)</f>
        <v>#N/A</v>
      </c>
      <c r="P11" s="103" t="str">
        <f>IFERROR(VLOOKUP($B11,PH!$A:$AJ, 23,FALSE), "")</f>
        <v/>
      </c>
      <c r="Q11" s="104" t="str">
        <f t="shared" si="0"/>
        <v>n.a.</v>
      </c>
      <c r="R11" s="104" t="str">
        <f t="shared" si="1"/>
        <v>n.a.</v>
      </c>
      <c r="S11" s="105" t="str">
        <f t="shared" si="2"/>
        <v>n.a.</v>
      </c>
      <c r="T11" s="99" t="str">
        <f t="shared" si="3"/>
        <v>n.a.</v>
      </c>
      <c r="U11" s="110" t="str">
        <f>IFERROR(VLOOKUP($B11,PH!$A:$AJ, 27,FALSE), "")</f>
        <v/>
      </c>
      <c r="V11" s="104" t="str">
        <f t="shared" si="4"/>
        <v>n.a.</v>
      </c>
      <c r="W11" s="106" t="str">
        <f t="shared" si="5"/>
        <v>n.a.</v>
      </c>
      <c r="X11" s="104" t="str">
        <f t="shared" si="6"/>
        <v>n.a.</v>
      </c>
      <c r="Y11" s="99" t="str">
        <f t="shared" si="7"/>
        <v>n.a.</v>
      </c>
      <c r="Z11" s="120" t="e">
        <f>VLOOKUP(B11,'Daily Inventory Value'!B:E,2,FALSE)</f>
        <v>#N/A</v>
      </c>
      <c r="AA11" s="120" t="e">
        <f>VLOOKUP(B11,'Daily Inventory Value'!B:E,3,FALSE)</f>
        <v>#N/A</v>
      </c>
      <c r="AB11" s="120" t="e">
        <f>VLOOKUP(B11,'Daily Inventory Value'!B:E,4,FALSE)</f>
        <v>#N/A</v>
      </c>
      <c r="AC11" s="103" t="str">
        <f>IFERROR(VLOOKUP($B11,PH!$A:$AJ, 32,FALSE), "")</f>
        <v/>
      </c>
      <c r="AD11" s="104" t="str">
        <f t="shared" si="8"/>
        <v>n.a.</v>
      </c>
      <c r="AE11" s="104" t="str">
        <f t="shared" si="9"/>
        <v>n.a.</v>
      </c>
      <c r="AF11" s="84" t="str">
        <f t="shared" si="10"/>
        <v>n.a.</v>
      </c>
      <c r="AG11" s="99" t="str">
        <f t="shared" si="11"/>
        <v>n.a.</v>
      </c>
      <c r="AH11" s="120" t="e">
        <f>VLOOKUP(B11,'Daily Accounts Payable'!B:E,2,FALSE)</f>
        <v>#N/A</v>
      </c>
      <c r="AI11" s="120" t="e">
        <f>VLOOKUP(B11,'Daily Accounts Payable'!B:E,3,FALSE)</f>
        <v>#N/A</v>
      </c>
      <c r="AJ11" s="120" t="e">
        <f>VLOOKUP(B11,'Daily Accounts Payable'!B:E,4,FALSE)</f>
        <v>#N/A</v>
      </c>
    </row>
    <row r="12" spans="1:41" s="23" customFormat="1" x14ac:dyDescent="0.25">
      <c r="A12" s="101"/>
      <c r="B12" s="102"/>
      <c r="C12" s="84"/>
      <c r="D12" s="84"/>
      <c r="E12" s="84"/>
      <c r="F12" s="94"/>
      <c r="G12" s="94"/>
      <c r="H12" s="94"/>
      <c r="I12" s="101"/>
      <c r="J12" s="119" t="e">
        <f>VLOOKUP($B12,'Daily COGS'!$B:$E,2,FALSE)</f>
        <v>#N/A</v>
      </c>
      <c r="K12" s="119" t="e">
        <f>VLOOKUP($B12,'Daily COGS'!$B:$E,3,FALSE)</f>
        <v>#N/A</v>
      </c>
      <c r="L12" s="119" t="e">
        <f>VLOOKUP($B12,'Daily COGS'!$B:$E,4,FALSE)</f>
        <v>#N/A</v>
      </c>
      <c r="M12" s="119" t="e">
        <f>VLOOKUP($B12,'Daily Inbounds'!$B:$E,2,FALSE)</f>
        <v>#N/A</v>
      </c>
      <c r="N12" s="119" t="e">
        <f>VLOOKUP($B12,'Daily Inbounds'!$B:$E,3,FALSE)</f>
        <v>#N/A</v>
      </c>
      <c r="O12" s="119" t="e">
        <f>VLOOKUP($B12,'Daily Inbounds'!$B:$E,4,FALSE)</f>
        <v>#N/A</v>
      </c>
      <c r="P12" s="103" t="str">
        <f>IFERROR(VLOOKUP($B12,PH!$A:$AJ, 23,FALSE), "")</f>
        <v/>
      </c>
      <c r="Q12" s="104" t="str">
        <f t="shared" si="0"/>
        <v>n.a.</v>
      </c>
      <c r="R12" s="104" t="str">
        <f t="shared" si="1"/>
        <v>n.a.</v>
      </c>
      <c r="S12" s="105" t="str">
        <f t="shared" si="2"/>
        <v>n.a.</v>
      </c>
      <c r="T12" s="99" t="str">
        <f t="shared" si="3"/>
        <v>n.a.</v>
      </c>
      <c r="U12" s="110" t="str">
        <f>IFERROR(VLOOKUP($B12,PH!$A:$AJ, 27,FALSE), "")</f>
        <v/>
      </c>
      <c r="V12" s="104" t="str">
        <f t="shared" si="4"/>
        <v>n.a.</v>
      </c>
      <c r="W12" s="106" t="str">
        <f t="shared" si="5"/>
        <v>n.a.</v>
      </c>
      <c r="X12" s="104" t="str">
        <f t="shared" si="6"/>
        <v>n.a.</v>
      </c>
      <c r="Y12" s="99" t="str">
        <f t="shared" si="7"/>
        <v>n.a.</v>
      </c>
      <c r="Z12" s="120" t="e">
        <f>VLOOKUP(B12,'Daily Inventory Value'!B:E,2,FALSE)</f>
        <v>#N/A</v>
      </c>
      <c r="AA12" s="120" t="e">
        <f>VLOOKUP(B12,'Daily Inventory Value'!B:E,3,FALSE)</f>
        <v>#N/A</v>
      </c>
      <c r="AB12" s="120" t="e">
        <f>VLOOKUP(B12,'Daily Inventory Value'!B:E,4,FALSE)</f>
        <v>#N/A</v>
      </c>
      <c r="AC12" s="103" t="str">
        <f>IFERROR(VLOOKUP($B12,PH!$A:$AJ, 32,FALSE), "")</f>
        <v/>
      </c>
      <c r="AD12" s="104" t="str">
        <f t="shared" si="8"/>
        <v>n.a.</v>
      </c>
      <c r="AE12" s="104" t="str">
        <f t="shared" si="9"/>
        <v>n.a.</v>
      </c>
      <c r="AF12" s="84" t="str">
        <f t="shared" si="10"/>
        <v>n.a.</v>
      </c>
      <c r="AG12" s="99" t="str">
        <f t="shared" si="11"/>
        <v>n.a.</v>
      </c>
      <c r="AH12" s="120" t="e">
        <f>VLOOKUP(B12,'Daily Accounts Payable'!B:E,2,FALSE)</f>
        <v>#N/A</v>
      </c>
      <c r="AI12" s="120" t="e">
        <f>VLOOKUP(B12,'Daily Accounts Payable'!B:E,3,FALSE)</f>
        <v>#N/A</v>
      </c>
      <c r="AJ12" s="120" t="e">
        <f>VLOOKUP(B12,'Daily Accounts Payable'!B:E,4,FALSE)</f>
        <v>#N/A</v>
      </c>
      <c r="AO12" s="50" t="s">
        <v>25</v>
      </c>
    </row>
    <row r="13" spans="1:41" s="23" customFormat="1" x14ac:dyDescent="0.25">
      <c r="A13" s="101"/>
      <c r="B13" s="102"/>
      <c r="C13" s="84"/>
      <c r="D13" s="84"/>
      <c r="E13" s="84"/>
      <c r="F13" s="94"/>
      <c r="G13" s="94"/>
      <c r="H13" s="94"/>
      <c r="I13" s="101"/>
      <c r="J13" s="119" t="e">
        <f>VLOOKUP($B13,'Daily COGS'!$B:$E,2,FALSE)</f>
        <v>#N/A</v>
      </c>
      <c r="K13" s="119" t="e">
        <f>VLOOKUP($B13,'Daily COGS'!$B:$E,3,FALSE)</f>
        <v>#N/A</v>
      </c>
      <c r="L13" s="119" t="e">
        <f>VLOOKUP($B13,'Daily COGS'!$B:$E,4,FALSE)</f>
        <v>#N/A</v>
      </c>
      <c r="M13" s="119" t="e">
        <f>VLOOKUP($B13,'Daily Inbounds'!$B:$E,2,FALSE)</f>
        <v>#N/A</v>
      </c>
      <c r="N13" s="119" t="e">
        <f>VLOOKUP($B13,'Daily Inbounds'!$B:$E,3,FALSE)</f>
        <v>#N/A</v>
      </c>
      <c r="O13" s="119" t="e">
        <f>VLOOKUP($B13,'Daily Inbounds'!$B:$E,4,FALSE)</f>
        <v>#N/A</v>
      </c>
      <c r="P13" s="103" t="str">
        <f>IFERROR(VLOOKUP($B13,PH!$A:$AJ, 23,FALSE), "")</f>
        <v/>
      </c>
      <c r="Q13" s="104" t="str">
        <f t="shared" si="0"/>
        <v>n.a.</v>
      </c>
      <c r="R13" s="104" t="str">
        <f t="shared" si="1"/>
        <v>n.a.</v>
      </c>
      <c r="S13" s="105" t="str">
        <f t="shared" si="2"/>
        <v>n.a.</v>
      </c>
      <c r="T13" s="99" t="str">
        <f t="shared" si="3"/>
        <v>n.a.</v>
      </c>
      <c r="U13" s="110" t="str">
        <f>IFERROR(VLOOKUP($B13,PH!$A:$AJ, 27,FALSE), "")</f>
        <v/>
      </c>
      <c r="V13" s="104" t="str">
        <f t="shared" si="4"/>
        <v>n.a.</v>
      </c>
      <c r="W13" s="106" t="str">
        <f t="shared" si="5"/>
        <v>n.a.</v>
      </c>
      <c r="X13" s="104" t="str">
        <f t="shared" si="6"/>
        <v>n.a.</v>
      </c>
      <c r="Y13" s="99" t="str">
        <f t="shared" si="7"/>
        <v>n.a.</v>
      </c>
      <c r="Z13" s="120" t="e">
        <f>VLOOKUP(B13,'Daily Inventory Value'!B:E,2,FALSE)</f>
        <v>#N/A</v>
      </c>
      <c r="AA13" s="120" t="e">
        <f>VLOOKUP(B13,'Daily Inventory Value'!B:E,3,FALSE)</f>
        <v>#N/A</v>
      </c>
      <c r="AB13" s="120" t="e">
        <f>VLOOKUP(B13,'Daily Inventory Value'!B:E,4,FALSE)</f>
        <v>#N/A</v>
      </c>
      <c r="AC13" s="103" t="str">
        <f>IFERROR(VLOOKUP($B13,PH!$A:$AJ, 32,FALSE), "")</f>
        <v/>
      </c>
      <c r="AD13" s="104" t="str">
        <f t="shared" si="8"/>
        <v>n.a.</v>
      </c>
      <c r="AE13" s="104" t="str">
        <f t="shared" si="9"/>
        <v>n.a.</v>
      </c>
      <c r="AF13" s="84" t="str">
        <f t="shared" si="10"/>
        <v>n.a.</v>
      </c>
      <c r="AG13" s="99" t="str">
        <f t="shared" si="11"/>
        <v>n.a.</v>
      </c>
      <c r="AH13" s="120" t="e">
        <f>VLOOKUP(B13,'Daily Accounts Payable'!B:E,2,FALSE)</f>
        <v>#N/A</v>
      </c>
      <c r="AI13" s="120" t="e">
        <f>VLOOKUP(B13,'Daily Accounts Payable'!B:E,3,FALSE)</f>
        <v>#N/A</v>
      </c>
      <c r="AJ13" s="120" t="e">
        <f>VLOOKUP(B13,'Daily Accounts Payable'!B:E,4,FALSE)</f>
        <v>#N/A</v>
      </c>
      <c r="AO13" s="85" t="s">
        <v>26</v>
      </c>
    </row>
    <row r="14" spans="1:41" s="23" customFormat="1" x14ac:dyDescent="0.25">
      <c r="A14" s="101"/>
      <c r="B14" s="102"/>
      <c r="C14" s="84"/>
      <c r="D14" s="84"/>
      <c r="E14" s="84"/>
      <c r="F14" s="94"/>
      <c r="G14" s="94"/>
      <c r="H14" s="94"/>
      <c r="I14" s="101"/>
      <c r="J14" s="119" t="e">
        <f>VLOOKUP($B14,'Daily COGS'!$B:$E,2,FALSE)</f>
        <v>#N/A</v>
      </c>
      <c r="K14" s="119" t="e">
        <f>VLOOKUP($B14,'Daily COGS'!$B:$E,3,FALSE)</f>
        <v>#N/A</v>
      </c>
      <c r="L14" s="119" t="e">
        <f>VLOOKUP($B14,'Daily COGS'!$B:$E,4,FALSE)</f>
        <v>#N/A</v>
      </c>
      <c r="M14" s="119" t="e">
        <f>VLOOKUP($B14,'Daily Inbounds'!$B:$E,2,FALSE)</f>
        <v>#N/A</v>
      </c>
      <c r="N14" s="119" t="e">
        <f>VLOOKUP($B14,'Daily Inbounds'!$B:$E,3,FALSE)</f>
        <v>#N/A</v>
      </c>
      <c r="O14" s="119" t="e">
        <f>VLOOKUP($B14,'Daily Inbounds'!$B:$E,4,FALSE)</f>
        <v>#N/A</v>
      </c>
      <c r="P14" s="103" t="str">
        <f>IFERROR(VLOOKUP($B14,PH!$A:$AJ, 23,FALSE), "")</f>
        <v/>
      </c>
      <c r="Q14" s="104" t="str">
        <f t="shared" si="0"/>
        <v>n.a.</v>
      </c>
      <c r="R14" s="104" t="str">
        <f t="shared" si="1"/>
        <v>n.a.</v>
      </c>
      <c r="S14" s="105" t="str">
        <f t="shared" si="2"/>
        <v>n.a.</v>
      </c>
      <c r="T14" s="99" t="str">
        <f t="shared" si="3"/>
        <v>n.a.</v>
      </c>
      <c r="U14" s="110" t="str">
        <f>IFERROR(VLOOKUP($B14,PH!$A:$AJ, 27,FALSE), "")</f>
        <v/>
      </c>
      <c r="V14" s="104" t="str">
        <f t="shared" si="4"/>
        <v>n.a.</v>
      </c>
      <c r="W14" s="106" t="str">
        <f t="shared" si="5"/>
        <v>n.a.</v>
      </c>
      <c r="X14" s="104" t="str">
        <f t="shared" si="6"/>
        <v>n.a.</v>
      </c>
      <c r="Y14" s="99" t="str">
        <f t="shared" si="7"/>
        <v>n.a.</v>
      </c>
      <c r="Z14" s="120" t="e">
        <f>VLOOKUP(B14,'Daily Inventory Value'!B:E,2,FALSE)</f>
        <v>#N/A</v>
      </c>
      <c r="AA14" s="120" t="e">
        <f>VLOOKUP(B14,'Daily Inventory Value'!B:E,3,FALSE)</f>
        <v>#N/A</v>
      </c>
      <c r="AB14" s="120" t="e">
        <f>VLOOKUP(B14,'Daily Inventory Value'!B:E,4,FALSE)</f>
        <v>#N/A</v>
      </c>
      <c r="AC14" s="103" t="str">
        <f>IFERROR(VLOOKUP($B14,PH!$A:$AJ, 32,FALSE), "")</f>
        <v/>
      </c>
      <c r="AD14" s="104" t="str">
        <f t="shared" si="8"/>
        <v>n.a.</v>
      </c>
      <c r="AE14" s="104" t="str">
        <f t="shared" si="9"/>
        <v>n.a.</v>
      </c>
      <c r="AF14" s="84" t="str">
        <f t="shared" si="10"/>
        <v>n.a.</v>
      </c>
      <c r="AG14" s="99" t="str">
        <f t="shared" si="11"/>
        <v>n.a.</v>
      </c>
      <c r="AH14" s="120" t="e">
        <f>VLOOKUP(B14,'Daily Accounts Payable'!B:E,2,FALSE)</f>
        <v>#N/A</v>
      </c>
      <c r="AI14" s="120" t="e">
        <f>VLOOKUP(B14,'Daily Accounts Payable'!B:E,3,FALSE)</f>
        <v>#N/A</v>
      </c>
      <c r="AJ14" s="120" t="e">
        <f>VLOOKUP(B14,'Daily Accounts Payable'!B:E,4,FALSE)</f>
        <v>#N/A</v>
      </c>
      <c r="AO14" s="83" t="s">
        <v>25</v>
      </c>
    </row>
    <row r="15" spans="1:41" s="23" customFormat="1" x14ac:dyDescent="0.25">
      <c r="A15" s="101"/>
      <c r="B15" s="102"/>
      <c r="C15" s="84"/>
      <c r="D15" s="84"/>
      <c r="E15" s="84"/>
      <c r="F15" s="94"/>
      <c r="G15" s="94"/>
      <c r="H15" s="94"/>
      <c r="I15" s="101"/>
      <c r="J15" s="119" t="e">
        <f>VLOOKUP($B15,'Daily COGS'!$B:$E,2,FALSE)</f>
        <v>#N/A</v>
      </c>
      <c r="K15" s="119" t="e">
        <f>VLOOKUP($B15,'Daily COGS'!$B:$E,3,FALSE)</f>
        <v>#N/A</v>
      </c>
      <c r="L15" s="119" t="e">
        <f>VLOOKUP($B15,'Daily COGS'!$B:$E,4,FALSE)</f>
        <v>#N/A</v>
      </c>
      <c r="M15" s="119" t="e">
        <f>VLOOKUP($B15,'Daily Inbounds'!$B:$E,2,FALSE)</f>
        <v>#N/A</v>
      </c>
      <c r="N15" s="119" t="e">
        <f>VLOOKUP($B15,'Daily Inbounds'!$B:$E,3,FALSE)</f>
        <v>#N/A</v>
      </c>
      <c r="O15" s="119" t="e">
        <f>VLOOKUP($B15,'Daily Inbounds'!$B:$E,4,FALSE)</f>
        <v>#N/A</v>
      </c>
      <c r="P15" s="103" t="str">
        <f>IFERROR(VLOOKUP($B15,PH!$A:$AJ, 23,FALSE), "")</f>
        <v/>
      </c>
      <c r="Q15" s="104" t="str">
        <f t="shared" si="0"/>
        <v>n.a.</v>
      </c>
      <c r="R15" s="104" t="str">
        <f t="shared" si="1"/>
        <v>n.a.</v>
      </c>
      <c r="S15" s="105" t="str">
        <f t="shared" si="2"/>
        <v>n.a.</v>
      </c>
      <c r="T15" s="99" t="str">
        <f t="shared" si="3"/>
        <v>n.a.</v>
      </c>
      <c r="U15" s="110" t="str">
        <f>IFERROR(VLOOKUP($B15,PH!$A:$AJ, 27,FALSE), "")</f>
        <v/>
      </c>
      <c r="V15" s="104" t="str">
        <f t="shared" si="4"/>
        <v>n.a.</v>
      </c>
      <c r="W15" s="106" t="str">
        <f t="shared" si="5"/>
        <v>n.a.</v>
      </c>
      <c r="X15" s="104" t="str">
        <f t="shared" si="6"/>
        <v>n.a.</v>
      </c>
      <c r="Y15" s="99" t="str">
        <f t="shared" si="7"/>
        <v>n.a.</v>
      </c>
      <c r="Z15" s="120" t="e">
        <f>VLOOKUP(B15,'Daily Inventory Value'!B:E,2,FALSE)</f>
        <v>#N/A</v>
      </c>
      <c r="AA15" s="120" t="e">
        <f>VLOOKUP(B15,'Daily Inventory Value'!B:E,3,FALSE)</f>
        <v>#N/A</v>
      </c>
      <c r="AB15" s="120" t="e">
        <f>VLOOKUP(B15,'Daily Inventory Value'!B:E,4,FALSE)</f>
        <v>#N/A</v>
      </c>
      <c r="AC15" s="103" t="str">
        <f>IFERROR(VLOOKUP($B15,PH!$A:$AJ, 32,FALSE), "")</f>
        <v/>
      </c>
      <c r="AD15" s="104" t="str">
        <f t="shared" si="8"/>
        <v>n.a.</v>
      </c>
      <c r="AE15" s="104" t="str">
        <f t="shared" si="9"/>
        <v>n.a.</v>
      </c>
      <c r="AF15" s="84" t="str">
        <f t="shared" si="10"/>
        <v>n.a.</v>
      </c>
      <c r="AG15" s="99" t="str">
        <f t="shared" si="11"/>
        <v>n.a.</v>
      </c>
      <c r="AH15" s="120" t="e">
        <f>VLOOKUP(B15,'Daily Accounts Payable'!B:E,2,FALSE)</f>
        <v>#N/A</v>
      </c>
      <c r="AI15" s="120" t="e">
        <f>VLOOKUP(B15,'Daily Accounts Payable'!B:E,3,FALSE)</f>
        <v>#N/A</v>
      </c>
      <c r="AJ15" s="120" t="e">
        <f>VLOOKUP(B15,'Daily Accounts Payable'!B:E,4,FALSE)</f>
        <v>#N/A</v>
      </c>
      <c r="AO15" s="83"/>
    </row>
    <row r="16" spans="1:41" s="23" customFormat="1" x14ac:dyDescent="0.25">
      <c r="A16" s="107"/>
      <c r="B16" s="108"/>
      <c r="C16" s="84"/>
      <c r="D16" s="84"/>
      <c r="E16" s="84"/>
      <c r="F16" s="101"/>
      <c r="G16" s="101"/>
      <c r="H16" s="101"/>
      <c r="I16" s="101"/>
      <c r="J16" s="120" t="e">
        <f>VLOOKUP($B16,'Daily COGS'!$B:$E,2,FALSE)</f>
        <v>#N/A</v>
      </c>
      <c r="K16" s="120" t="e">
        <f>VLOOKUP($B16,'Daily COGS'!$B:$E,3,FALSE)</f>
        <v>#N/A</v>
      </c>
      <c r="L16" s="120" t="e">
        <f>VLOOKUP($B16,'Daily COGS'!$B:$E,4,FALSE)</f>
        <v>#N/A</v>
      </c>
      <c r="M16" s="120" t="e">
        <f>VLOOKUP($B16,'Daily Inbounds'!$B:$E,2,FALSE)</f>
        <v>#N/A</v>
      </c>
      <c r="N16" s="120" t="e">
        <f>VLOOKUP($B16,'Daily Inbounds'!$B:$E,3,FALSE)</f>
        <v>#N/A</v>
      </c>
      <c r="O16" s="120" t="e">
        <f>VLOOKUP($B16,'Daily Inbounds'!$B:$E,4,FALSE)</f>
        <v>#N/A</v>
      </c>
      <c r="P16" s="103" t="str">
        <f>IFERROR(VLOOKUP($B16,PH!$A:$AJ, 23,FALSE), "")</f>
        <v/>
      </c>
      <c r="Q16" s="104" t="str">
        <f t="shared" si="0"/>
        <v>n.a.</v>
      </c>
      <c r="R16" s="104" t="str">
        <f t="shared" si="1"/>
        <v>n.a.</v>
      </c>
      <c r="S16" s="105" t="str">
        <f t="shared" si="2"/>
        <v>n.a.</v>
      </c>
      <c r="T16" s="99" t="str">
        <f t="shared" si="3"/>
        <v>n.a.</v>
      </c>
      <c r="U16" s="110" t="str">
        <f>IFERROR(VLOOKUP($B16,PH!$A:$AJ, 27,FALSE), "")</f>
        <v/>
      </c>
      <c r="V16" s="104" t="str">
        <f t="shared" si="4"/>
        <v>n.a.</v>
      </c>
      <c r="W16" s="106" t="str">
        <f t="shared" si="5"/>
        <v>n.a.</v>
      </c>
      <c r="X16" s="104" t="str">
        <f t="shared" si="6"/>
        <v>n.a.</v>
      </c>
      <c r="Y16" s="99" t="str">
        <f t="shared" si="7"/>
        <v>n.a.</v>
      </c>
      <c r="Z16" s="120" t="e">
        <f>VLOOKUP(B16,'Daily Inventory Value'!B:E,2,FALSE)</f>
        <v>#N/A</v>
      </c>
      <c r="AA16" s="120" t="e">
        <f>VLOOKUP(B16,'Daily Inventory Value'!B:E,3,FALSE)</f>
        <v>#N/A</v>
      </c>
      <c r="AB16" s="120" t="e">
        <f>VLOOKUP(B16,'Daily Inventory Value'!B:E,4,FALSE)</f>
        <v>#N/A</v>
      </c>
      <c r="AC16" s="103" t="str">
        <f>IFERROR(VLOOKUP($B16,PH!$A:$AJ, 32,FALSE), "")</f>
        <v/>
      </c>
      <c r="AD16" s="104" t="str">
        <f t="shared" si="8"/>
        <v>n.a.</v>
      </c>
      <c r="AE16" s="104" t="str">
        <f t="shared" si="9"/>
        <v>n.a.</v>
      </c>
      <c r="AF16" s="84" t="str">
        <f t="shared" si="10"/>
        <v>n.a.</v>
      </c>
      <c r="AG16" s="99" t="str">
        <f t="shared" si="11"/>
        <v>n.a.</v>
      </c>
      <c r="AH16" s="121" t="e">
        <f>VLOOKUP(B16,'Daily Accounts Payable'!B:E,2,FALSE)</f>
        <v>#N/A</v>
      </c>
      <c r="AI16" s="121" t="e">
        <f>VLOOKUP(B16,'Daily Accounts Payable'!B:E,3,FALSE)</f>
        <v>#N/A</v>
      </c>
      <c r="AJ16" s="121" t="e">
        <f>VLOOKUP(B16,'Daily Accounts Payable'!B:E,4,FALSE)</f>
        <v>#N/A</v>
      </c>
      <c r="AO16" s="111"/>
    </row>
    <row r="17" spans="1:36" s="4" customFormat="1" ht="15.75" hidden="1" customHeight="1" outlineLevel="1" thickBot="1" x14ac:dyDescent="0.3">
      <c r="A17" s="86" t="s">
        <v>27</v>
      </c>
      <c r="B17" s="86"/>
      <c r="C17" s="89">
        <f>SUM(C4:C16)</f>
        <v>0</v>
      </c>
      <c r="D17" s="89">
        <f>SUM(D4:D16)</f>
        <v>0</v>
      </c>
      <c r="E17" s="122">
        <f>SUM(E4:E16)</f>
        <v>0</v>
      </c>
      <c r="F17" s="89"/>
      <c r="G17" s="89"/>
      <c r="H17" s="89"/>
      <c r="I17" s="86"/>
      <c r="J17" s="122" t="e">
        <f t="shared" ref="J17:O17" si="12">SUM(J4:J16)</f>
        <v>#N/A</v>
      </c>
      <c r="K17" s="122" t="e">
        <f t="shared" si="12"/>
        <v>#N/A</v>
      </c>
      <c r="L17" s="122" t="e">
        <f t="shared" si="12"/>
        <v>#N/A</v>
      </c>
      <c r="M17" s="122" t="e">
        <f t="shared" si="12"/>
        <v>#N/A</v>
      </c>
      <c r="N17" s="122" t="e">
        <f t="shared" si="12"/>
        <v>#N/A</v>
      </c>
      <c r="O17" s="122" t="e">
        <f t="shared" si="12"/>
        <v>#N/A</v>
      </c>
      <c r="P17" s="89"/>
      <c r="Q17" s="89" t="str">
        <f t="shared" si="0"/>
        <v>n.a.</v>
      </c>
      <c r="R17" s="89" t="str">
        <f t="shared" si="1"/>
        <v>n.a.</v>
      </c>
      <c r="S17" s="89" t="str">
        <f t="shared" si="2"/>
        <v>n.a.</v>
      </c>
      <c r="T17" s="89"/>
      <c r="U17" s="90"/>
      <c r="V17" s="91" t="str">
        <f t="shared" si="4"/>
        <v>n.a.</v>
      </c>
      <c r="W17" s="91" t="str">
        <f t="shared" si="5"/>
        <v>n.a.</v>
      </c>
      <c r="X17" s="91" t="str">
        <f t="shared" si="6"/>
        <v>n.a.</v>
      </c>
      <c r="Y17" s="89"/>
      <c r="Z17" s="122" t="e">
        <f>SUM(Z4:Z16)</f>
        <v>#N/A</v>
      </c>
      <c r="AA17" s="122" t="e">
        <f>SUM(AA4:AA16)</f>
        <v>#N/A</v>
      </c>
      <c r="AB17" s="122" t="e">
        <f>SUM(AB4:AB16)</f>
        <v>#N/A</v>
      </c>
      <c r="AC17" s="90"/>
      <c r="AD17" s="92" t="str">
        <f t="shared" si="8"/>
        <v>n.a.</v>
      </c>
      <c r="AE17" s="92" t="str">
        <f t="shared" si="9"/>
        <v>n.a.</v>
      </c>
      <c r="AF17" s="91" t="str">
        <f t="shared" si="10"/>
        <v>n.a.</v>
      </c>
      <c r="AG17" s="89"/>
      <c r="AH17" s="122" t="e">
        <f>SUM(AH4:AH16)</f>
        <v>#N/A</v>
      </c>
      <c r="AI17" s="122" t="e">
        <f>SUM(AI4:AI16)</f>
        <v>#N/A</v>
      </c>
      <c r="AJ17" s="122" t="e">
        <f>SUM(AJ4:AJ16)</f>
        <v>#N/A</v>
      </c>
    </row>
    <row r="18" spans="1:36" collapsed="1" x14ac:dyDescent="0.25">
      <c r="A18" s="10"/>
      <c r="B18" s="10"/>
      <c r="C18" s="15"/>
      <c r="D18" s="15"/>
      <c r="E18" s="123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87" t="s">
        <v>28</v>
      </c>
      <c r="Y18" s="15"/>
      <c r="Z18" s="15"/>
      <c r="AA18" s="15"/>
      <c r="AB18" s="15"/>
      <c r="AC18" s="15"/>
      <c r="AD18" s="15"/>
      <c r="AE18" s="15"/>
      <c r="AF18" s="88" t="s">
        <v>29</v>
      </c>
      <c r="AG18" s="15"/>
      <c r="AH18" s="15"/>
      <c r="AI18" s="15"/>
      <c r="AJ18" s="15"/>
    </row>
    <row r="19" spans="1:36" x14ac:dyDescent="0.25">
      <c r="A19" s="10"/>
      <c r="B19" s="10"/>
      <c r="C19" s="15"/>
      <c r="D19" s="15"/>
      <c r="E19" s="123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51"/>
      <c r="AG19" s="15"/>
      <c r="AH19" s="15"/>
      <c r="AI19" s="15"/>
      <c r="AJ19" s="15"/>
    </row>
    <row r="20" spans="1:36" x14ac:dyDescent="0.25">
      <c r="A20" s="10"/>
      <c r="B20" s="10"/>
      <c r="C20" s="15"/>
      <c r="D20" s="15"/>
      <c r="E20" s="123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51"/>
      <c r="AG20" s="15"/>
      <c r="AH20" s="15"/>
      <c r="AI20" s="15"/>
      <c r="AJ20" s="15"/>
    </row>
    <row r="21" spans="1:36" x14ac:dyDescent="0.25">
      <c r="A21" s="10"/>
      <c r="B21" s="10"/>
      <c r="C21" s="15"/>
      <c r="D21" s="15"/>
      <c r="E21" s="123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51"/>
      <c r="AG21" s="15"/>
      <c r="AH21" s="15"/>
      <c r="AI21" s="15"/>
      <c r="AJ21" s="15"/>
    </row>
    <row r="22" spans="1:36" x14ac:dyDescent="0.25">
      <c r="A22" s="10"/>
      <c r="B22" s="10"/>
      <c r="C22" s="15"/>
      <c r="D22" s="15"/>
      <c r="E22" s="123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51"/>
      <c r="AG22" s="15"/>
      <c r="AH22" s="15"/>
      <c r="AI22" s="15"/>
      <c r="AJ22" s="15"/>
    </row>
    <row r="23" spans="1:36" x14ac:dyDescent="0.25">
      <c r="A23" s="10"/>
      <c r="B23" s="10"/>
      <c r="C23" s="15"/>
      <c r="D23" s="15"/>
      <c r="E23" s="123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51"/>
      <c r="AG23" s="15"/>
      <c r="AH23" s="15"/>
      <c r="AI23" s="15"/>
      <c r="AJ23" s="15"/>
    </row>
    <row r="24" spans="1:36" x14ac:dyDescent="0.25">
      <c r="A24" s="10"/>
      <c r="B24" s="10"/>
      <c r="C24" s="15"/>
      <c r="D24" s="15"/>
      <c r="E24" s="123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51"/>
      <c r="AG24" s="15"/>
      <c r="AH24" s="15"/>
      <c r="AI24" s="15"/>
      <c r="AJ24" s="15"/>
    </row>
    <row r="25" spans="1:36" x14ac:dyDescent="0.25">
      <c r="A25" s="10"/>
      <c r="B25" s="10"/>
      <c r="C25" s="15"/>
      <c r="D25" s="15"/>
      <c r="E25" s="123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51"/>
      <c r="AG25" s="15"/>
      <c r="AH25" s="15"/>
      <c r="AI25" s="15"/>
      <c r="AJ25" s="15"/>
    </row>
    <row r="26" spans="1:36" x14ac:dyDescent="0.25">
      <c r="A26" s="10"/>
      <c r="B26" s="10"/>
      <c r="C26" s="15"/>
      <c r="D26" s="15"/>
      <c r="E26" s="123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51"/>
      <c r="AG26" s="15"/>
      <c r="AH26" s="15"/>
      <c r="AI26" s="15"/>
      <c r="AJ26" s="15"/>
    </row>
    <row r="27" spans="1:36" x14ac:dyDescent="0.25">
      <c r="A27" s="10"/>
      <c r="B27" s="10"/>
      <c r="C27" s="15"/>
      <c r="D27" s="15"/>
      <c r="E27" s="123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51"/>
      <c r="AG27" s="15"/>
      <c r="AH27" s="15"/>
      <c r="AI27" s="15"/>
      <c r="AJ27" s="15"/>
    </row>
    <row r="28" spans="1:36" x14ac:dyDescent="0.25">
      <c r="A28" s="10"/>
      <c r="B28" s="10"/>
      <c r="C28" s="15"/>
      <c r="D28" s="15"/>
      <c r="E28" s="123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51"/>
      <c r="AG28" s="15"/>
      <c r="AH28" s="15"/>
      <c r="AI28" s="15"/>
      <c r="AJ28" s="15"/>
    </row>
    <row r="29" spans="1:36" x14ac:dyDescent="0.25">
      <c r="A29" s="10"/>
      <c r="B29" s="10"/>
      <c r="C29" s="15"/>
      <c r="D29" s="15"/>
      <c r="E29" s="123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51"/>
      <c r="AG29" s="15"/>
      <c r="AH29" s="15"/>
      <c r="AI29" s="15"/>
      <c r="AJ29" s="15"/>
    </row>
    <row r="30" spans="1:36" x14ac:dyDescent="0.25">
      <c r="A30" s="10"/>
      <c r="B30" s="10"/>
      <c r="C30" s="15"/>
      <c r="D30" s="15"/>
      <c r="E30" s="123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51"/>
      <c r="AG30" s="15"/>
      <c r="AH30" s="15"/>
      <c r="AI30" s="15"/>
      <c r="AJ30" s="15"/>
    </row>
    <row r="31" spans="1:36" x14ac:dyDescent="0.25">
      <c r="A31" s="10"/>
      <c r="B31" s="10"/>
      <c r="C31" s="15"/>
      <c r="D31" s="15"/>
      <c r="E31" s="123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51"/>
      <c r="AG31" s="15"/>
      <c r="AH31" s="15"/>
      <c r="AI31" s="15"/>
      <c r="AJ31" s="15"/>
    </row>
    <row r="32" spans="1:36" x14ac:dyDescent="0.25">
      <c r="A32" s="10"/>
      <c r="B32" s="10"/>
      <c r="C32" s="15"/>
      <c r="D32" s="15"/>
      <c r="E32" s="123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51"/>
      <c r="AG32" s="15"/>
      <c r="AH32" s="15"/>
      <c r="AI32" s="15"/>
      <c r="AJ32" s="15"/>
    </row>
    <row r="33" spans="1:36" x14ac:dyDescent="0.25">
      <c r="A33" s="10"/>
      <c r="B33" s="10"/>
      <c r="C33" s="15"/>
      <c r="D33" s="15"/>
      <c r="E33" s="123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51"/>
      <c r="AG33" s="15"/>
      <c r="AH33" s="15"/>
      <c r="AI33" s="15"/>
      <c r="AJ33" s="15"/>
    </row>
    <row r="34" spans="1:36" x14ac:dyDescent="0.25">
      <c r="A34" s="10"/>
      <c r="B34" s="10"/>
      <c r="C34" s="15"/>
      <c r="D34" s="15"/>
      <c r="E34" s="123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51"/>
      <c r="AG34" s="15"/>
      <c r="AH34" s="15"/>
      <c r="AI34" s="15"/>
      <c r="AJ34" s="15"/>
    </row>
    <row r="35" spans="1:36" x14ac:dyDescent="0.25">
      <c r="A35" s="10"/>
      <c r="B35" s="10"/>
      <c r="C35" s="15"/>
      <c r="D35" s="15"/>
      <c r="E35" s="123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51"/>
      <c r="AG35" s="15"/>
      <c r="AH35" s="15"/>
      <c r="AI35" s="15"/>
      <c r="AJ35" s="15"/>
    </row>
    <row r="36" spans="1:36" x14ac:dyDescent="0.25">
      <c r="A36" s="10"/>
      <c r="B36" s="10"/>
      <c r="C36" s="15"/>
      <c r="D36" s="15"/>
      <c r="E36" s="123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51"/>
      <c r="AG36" s="15"/>
      <c r="AH36" s="15"/>
      <c r="AI36" s="15"/>
      <c r="AJ36" s="15"/>
    </row>
    <row r="37" spans="1:36" x14ac:dyDescent="0.25">
      <c r="A37" s="10"/>
      <c r="B37" s="10"/>
      <c r="C37" s="15"/>
      <c r="D37" s="15"/>
      <c r="E37" s="123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51"/>
      <c r="AG37" s="15"/>
      <c r="AH37" s="15"/>
      <c r="AI37" s="15"/>
      <c r="AJ37" s="15"/>
    </row>
    <row r="38" spans="1:36" x14ac:dyDescent="0.25">
      <c r="A38" s="10"/>
      <c r="B38" s="10"/>
      <c r="C38" s="15"/>
      <c r="D38" s="15"/>
      <c r="E38" s="123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51"/>
      <c r="AG38" s="15"/>
      <c r="AH38" s="15"/>
      <c r="AI38" s="15"/>
      <c r="AJ38" s="15"/>
    </row>
    <row r="39" spans="1:36" x14ac:dyDescent="0.25">
      <c r="A39" s="10"/>
      <c r="B39" s="10"/>
      <c r="C39" s="15"/>
      <c r="D39" s="15"/>
      <c r="E39" s="123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51"/>
      <c r="AG39" s="15"/>
      <c r="AH39" s="15"/>
      <c r="AI39" s="15"/>
      <c r="AJ39" s="15"/>
    </row>
    <row r="40" spans="1:36" x14ac:dyDescent="0.25">
      <c r="A40" s="10"/>
      <c r="B40" s="10"/>
      <c r="C40" s="15"/>
      <c r="D40" s="15"/>
      <c r="E40" s="123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51"/>
      <c r="AG40" s="15"/>
      <c r="AH40" s="15"/>
      <c r="AI40" s="15"/>
      <c r="AJ40" s="15"/>
    </row>
    <row r="41" spans="1:36" x14ac:dyDescent="0.25">
      <c r="A41" s="10"/>
      <c r="B41" s="10"/>
      <c r="C41" s="15"/>
      <c r="D41" s="15"/>
      <c r="E41" s="123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51"/>
      <c r="AG41" s="15"/>
      <c r="AH41" s="15"/>
      <c r="AI41" s="15"/>
      <c r="AJ41" s="15"/>
    </row>
    <row r="42" spans="1:36" x14ac:dyDescent="0.25">
      <c r="A42" s="10"/>
      <c r="B42" s="10"/>
      <c r="C42" s="15"/>
      <c r="D42" s="15"/>
      <c r="E42" s="123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51"/>
      <c r="AG42" s="15"/>
      <c r="AH42" s="15"/>
      <c r="AI42" s="15"/>
      <c r="AJ42" s="15"/>
    </row>
    <row r="43" spans="1:36" x14ac:dyDescent="0.25">
      <c r="A43" s="10"/>
      <c r="B43" s="10"/>
      <c r="C43" s="15"/>
      <c r="D43" s="15"/>
      <c r="E43" s="123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51"/>
      <c r="AG43" s="15"/>
      <c r="AH43" s="15"/>
      <c r="AI43" s="15"/>
      <c r="AJ43" s="15"/>
    </row>
    <row r="44" spans="1:36" x14ac:dyDescent="0.25">
      <c r="A44" s="10"/>
      <c r="B44" s="10"/>
      <c r="C44" s="15"/>
      <c r="D44" s="15"/>
      <c r="E44" s="123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51"/>
      <c r="AG44" s="15"/>
      <c r="AH44" s="15"/>
      <c r="AI44" s="15"/>
      <c r="AJ44" s="15"/>
    </row>
    <row r="45" spans="1:36" x14ac:dyDescent="0.25">
      <c r="A45" s="10"/>
      <c r="B45" s="10"/>
      <c r="C45" s="15"/>
      <c r="D45" s="15"/>
      <c r="E45" s="123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51"/>
      <c r="AG45" s="15"/>
      <c r="AH45" s="15"/>
      <c r="AI45" s="15"/>
      <c r="AJ45" s="15"/>
    </row>
    <row r="46" spans="1:36" x14ac:dyDescent="0.25">
      <c r="A46" s="10"/>
      <c r="B46" s="10"/>
      <c r="C46" s="15"/>
      <c r="D46" s="15"/>
      <c r="E46" s="123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51"/>
      <c r="AG46" s="15"/>
      <c r="AH46" s="15"/>
      <c r="AI46" s="15"/>
      <c r="AJ46" s="15"/>
    </row>
    <row r="47" spans="1:36" x14ac:dyDescent="0.25">
      <c r="A47" s="10"/>
      <c r="B47" s="10"/>
      <c r="C47" s="15"/>
      <c r="D47" s="15"/>
      <c r="E47" s="123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51"/>
      <c r="AG47" s="15"/>
      <c r="AH47" s="15"/>
      <c r="AI47" s="15"/>
      <c r="AJ47" s="15"/>
    </row>
    <row r="48" spans="1:36" x14ac:dyDescent="0.25">
      <c r="A48" s="10"/>
      <c r="B48" s="10"/>
      <c r="C48" s="15"/>
      <c r="D48" s="15"/>
      <c r="E48" s="123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51"/>
      <c r="AG48" s="15"/>
      <c r="AH48" s="15"/>
      <c r="AI48" s="15"/>
      <c r="AJ48" s="15"/>
    </row>
    <row r="49" spans="1:36" x14ac:dyDescent="0.25">
      <c r="A49" s="10"/>
      <c r="B49" s="10"/>
      <c r="C49" s="15"/>
      <c r="D49" s="15"/>
      <c r="E49" s="123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51"/>
      <c r="AG49" s="15"/>
      <c r="AH49" s="15"/>
      <c r="AI49" s="15"/>
      <c r="AJ49" s="15"/>
    </row>
    <row r="50" spans="1:36" x14ac:dyDescent="0.25">
      <c r="A50" s="10"/>
      <c r="B50" s="10"/>
      <c r="C50" s="15"/>
      <c r="D50" s="15"/>
      <c r="E50" s="123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51"/>
      <c r="AG50" s="15"/>
      <c r="AH50" s="15"/>
      <c r="AI50" s="15"/>
      <c r="AJ50" s="15"/>
    </row>
    <row r="51" spans="1:36" x14ac:dyDescent="0.25">
      <c r="A51" s="10"/>
      <c r="B51" s="10"/>
      <c r="C51" s="15"/>
      <c r="D51" s="15"/>
      <c r="E51" s="123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51"/>
      <c r="AG51" s="15"/>
      <c r="AH51" s="15"/>
      <c r="AI51" s="15"/>
      <c r="AJ51" s="15"/>
    </row>
    <row r="52" spans="1:36" x14ac:dyDescent="0.25">
      <c r="A52" s="10"/>
      <c r="B52" s="10"/>
      <c r="C52" s="15"/>
      <c r="D52" s="15"/>
      <c r="E52" s="123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51"/>
      <c r="AG52" s="15"/>
      <c r="AH52" s="15"/>
      <c r="AI52" s="15"/>
      <c r="AJ52" s="15"/>
    </row>
    <row r="53" spans="1:36" x14ac:dyDescent="0.25">
      <c r="A53" s="10"/>
      <c r="B53" s="10"/>
      <c r="C53" s="15"/>
      <c r="D53" s="15"/>
      <c r="E53" s="123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51"/>
      <c r="AG53" s="15"/>
      <c r="AH53" s="15"/>
      <c r="AI53" s="15"/>
      <c r="AJ53" s="15"/>
    </row>
    <row r="54" spans="1:36" x14ac:dyDescent="0.25">
      <c r="A54" s="10"/>
      <c r="B54" s="10"/>
      <c r="C54" s="15"/>
      <c r="D54" s="15"/>
      <c r="E54" s="123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51"/>
      <c r="AG54" s="15"/>
      <c r="AH54" s="15"/>
      <c r="AI54" s="15"/>
      <c r="AJ54" s="15"/>
    </row>
    <row r="55" spans="1:36" x14ac:dyDescent="0.25">
      <c r="A55" s="10"/>
      <c r="B55" s="10"/>
      <c r="C55" s="15"/>
      <c r="D55" s="15"/>
      <c r="E55" s="123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51"/>
      <c r="AG55" s="15"/>
      <c r="AH55" s="15"/>
      <c r="AI55" s="15"/>
      <c r="AJ55" s="15"/>
    </row>
    <row r="56" spans="1:36" x14ac:dyDescent="0.25">
      <c r="A56" s="10"/>
      <c r="B56" s="10"/>
      <c r="C56" s="15"/>
      <c r="D56" s="15"/>
      <c r="E56" s="123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51"/>
      <c r="AG56" s="15"/>
      <c r="AH56" s="15"/>
      <c r="AI56" s="15"/>
      <c r="AJ56" s="15"/>
    </row>
    <row r="57" spans="1:36" x14ac:dyDescent="0.25">
      <c r="A57" s="10"/>
      <c r="B57" s="10"/>
      <c r="C57" s="15"/>
      <c r="D57" s="15"/>
      <c r="E57" s="123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51"/>
      <c r="AG57" s="15"/>
      <c r="AH57" s="15"/>
      <c r="AI57" s="15"/>
      <c r="AJ57" s="15"/>
    </row>
    <row r="58" spans="1:36" x14ac:dyDescent="0.25">
      <c r="A58" s="10"/>
      <c r="B58" s="10"/>
      <c r="C58" s="15"/>
      <c r="D58" s="15"/>
      <c r="E58" s="123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51"/>
      <c r="AG58" s="15"/>
      <c r="AH58" s="15"/>
      <c r="AI58" s="15"/>
      <c r="AJ58" s="15"/>
    </row>
    <row r="59" spans="1:36" x14ac:dyDescent="0.25">
      <c r="A59" s="10"/>
      <c r="B59" s="10"/>
      <c r="C59" s="15"/>
      <c r="D59" s="15"/>
      <c r="E59" s="123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51"/>
      <c r="AG59" s="15"/>
      <c r="AH59" s="15"/>
      <c r="AI59" s="15"/>
      <c r="AJ59" s="15"/>
    </row>
    <row r="60" spans="1:36" x14ac:dyDescent="0.25">
      <c r="A60" s="10"/>
      <c r="B60" s="10"/>
      <c r="C60" s="15"/>
      <c r="D60" s="15"/>
      <c r="E60" s="123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51"/>
      <c r="AG60" s="15"/>
      <c r="AH60" s="15"/>
      <c r="AI60" s="15"/>
      <c r="AJ60" s="15"/>
    </row>
    <row r="61" spans="1:36" x14ac:dyDescent="0.25">
      <c r="A61" s="10"/>
      <c r="B61" s="10"/>
      <c r="C61" s="15"/>
      <c r="D61" s="15"/>
      <c r="E61" s="123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51"/>
      <c r="AG61" s="15"/>
      <c r="AH61" s="15"/>
      <c r="AI61" s="15"/>
      <c r="AJ61" s="15"/>
    </row>
    <row r="62" spans="1:36" x14ac:dyDescent="0.25">
      <c r="A62" s="10"/>
      <c r="B62" s="10"/>
      <c r="C62" s="15"/>
      <c r="D62" s="15"/>
      <c r="E62" s="123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51"/>
      <c r="AG62" s="15"/>
      <c r="AH62" s="15"/>
      <c r="AI62" s="15"/>
      <c r="AJ62" s="15"/>
    </row>
    <row r="63" spans="1:36" x14ac:dyDescent="0.25">
      <c r="A63" s="10"/>
      <c r="B63" s="10"/>
      <c r="C63" s="15"/>
      <c r="D63" s="15"/>
      <c r="E63" s="123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51"/>
      <c r="AG63" s="15"/>
      <c r="AH63" s="15"/>
      <c r="AI63" s="15"/>
      <c r="AJ63" s="15"/>
    </row>
    <row r="64" spans="1:36" x14ac:dyDescent="0.25">
      <c r="A64" s="10"/>
      <c r="B64" s="10"/>
      <c r="C64" s="15"/>
      <c r="D64" s="15"/>
      <c r="E64" s="123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51"/>
      <c r="AG64" s="15"/>
      <c r="AH64" s="15"/>
      <c r="AI64" s="15"/>
      <c r="AJ64" s="15"/>
    </row>
    <row r="65" spans="1:36" x14ac:dyDescent="0.25">
      <c r="A65" s="10"/>
      <c r="B65" s="10"/>
      <c r="C65" s="15"/>
      <c r="D65" s="15"/>
      <c r="E65" s="123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51"/>
      <c r="AG65" s="15"/>
      <c r="AH65" s="15"/>
      <c r="AI65" s="15"/>
      <c r="AJ65" s="15"/>
    </row>
    <row r="66" spans="1:36" x14ac:dyDescent="0.25">
      <c r="A66" s="10"/>
      <c r="B66" s="10"/>
      <c r="C66" s="15"/>
      <c r="D66" s="15"/>
      <c r="E66" s="123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51"/>
      <c r="AG66" s="15"/>
      <c r="AH66" s="15"/>
      <c r="AI66" s="15"/>
      <c r="AJ66" s="15"/>
    </row>
    <row r="67" spans="1:36" x14ac:dyDescent="0.25">
      <c r="A67" s="10"/>
      <c r="B67" s="10"/>
      <c r="C67" s="15"/>
      <c r="D67" s="15"/>
      <c r="E67" s="123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51"/>
      <c r="AG67" s="15"/>
      <c r="AH67" s="15"/>
      <c r="AI67" s="15"/>
      <c r="AJ67" s="15"/>
    </row>
    <row r="68" spans="1:36" x14ac:dyDescent="0.25">
      <c r="A68" s="10"/>
      <c r="B68" s="10"/>
      <c r="C68" s="15"/>
      <c r="D68" s="15"/>
      <c r="E68" s="123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51"/>
      <c r="AG68" s="15"/>
      <c r="AH68" s="15"/>
      <c r="AI68" s="15"/>
      <c r="AJ68" s="15"/>
    </row>
    <row r="69" spans="1:36" x14ac:dyDescent="0.25">
      <c r="A69" s="10"/>
      <c r="B69" s="10"/>
      <c r="C69" s="15"/>
      <c r="D69" s="15"/>
      <c r="E69" s="123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51"/>
      <c r="AG69" s="15"/>
      <c r="AH69" s="15"/>
      <c r="AI69" s="15"/>
      <c r="AJ69" s="15"/>
    </row>
    <row r="70" spans="1:36" x14ac:dyDescent="0.25">
      <c r="A70" s="10"/>
      <c r="B70" s="10"/>
      <c r="C70" s="15"/>
      <c r="D70" s="15"/>
      <c r="E70" s="123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51"/>
      <c r="AG70" s="15"/>
      <c r="AH70" s="15"/>
      <c r="AI70" s="15"/>
      <c r="AJ70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7785-97C5-4537-BB9C-982C45387FE6}">
  <sheetPr>
    <tabColor theme="0" tint="-0.499984740745262"/>
  </sheetPr>
  <dimension ref="A1:AK17"/>
  <sheetViews>
    <sheetView showGridLines="0" zoomScale="55" zoomScaleNormal="55" workbookViewId="0">
      <pane xSplit="3" ySplit="3" topLeftCell="T4" activePane="bottomRight" state="frozen"/>
      <selection pane="topRight" activeCell="D1" sqref="D1"/>
      <selection pane="bottomLeft" activeCell="A3" sqref="A3"/>
      <selection pane="bottomRight" activeCell="X2" sqref="X2:AB2"/>
    </sheetView>
  </sheetViews>
  <sheetFormatPr defaultColWidth="9.140625" defaultRowHeight="15" outlineLevelCol="1" x14ac:dyDescent="0.25"/>
  <cols>
    <col min="1" max="1" width="45.7109375" style="23" bestFit="1" customWidth="1"/>
    <col min="2" max="2" width="11.5703125" style="23" bestFit="1" customWidth="1"/>
    <col min="3" max="3" width="32.140625" style="23" bestFit="1" customWidth="1"/>
    <col min="4" max="4" width="12.85546875" style="23" customWidth="1" outlineLevel="1"/>
    <col min="5" max="6" width="11.140625" style="23" customWidth="1" outlineLevel="1"/>
    <col min="7" max="7" width="9.28515625" style="23" customWidth="1" outlineLevel="1"/>
    <col min="8" max="8" width="10.7109375" style="23" customWidth="1" outlineLevel="1"/>
    <col min="9" max="9" width="11.140625" style="23" customWidth="1" outlineLevel="1"/>
    <col min="10" max="10" width="10.28515625" style="23" customWidth="1" outlineLevel="1"/>
    <col min="11" max="11" width="10.7109375" style="23" customWidth="1" outlineLevel="1"/>
    <col min="12" max="12" width="9.28515625" style="23" customWidth="1" outlineLevel="1"/>
    <col min="13" max="13" width="10.7109375" style="23" customWidth="1" outlineLevel="1"/>
    <col min="14" max="14" width="9.28515625" style="23" customWidth="1" outlineLevel="1"/>
    <col min="15" max="15" width="10.7109375" style="23" customWidth="1" outlineLevel="1"/>
    <col min="16" max="16" width="14" style="49" bestFit="1" customWidth="1"/>
    <col min="17" max="17" width="14.42578125" style="49" bestFit="1" customWidth="1"/>
    <col min="18" max="18" width="13.42578125" style="49" bestFit="1" customWidth="1"/>
    <col min="19" max="19" width="16.7109375" style="49" bestFit="1" customWidth="1"/>
    <col min="20" max="20" width="6.28515625" style="49" bestFit="1" customWidth="1"/>
    <col min="21" max="21" width="6" style="49" bestFit="1" customWidth="1"/>
    <col min="22" max="22" width="6.42578125" style="49" bestFit="1" customWidth="1"/>
    <col min="23" max="23" width="9.140625" style="49" bestFit="1" customWidth="1"/>
    <col min="24" max="24" width="11.7109375" style="49" bestFit="1" customWidth="1"/>
    <col min="25" max="25" width="6.85546875" style="49" bestFit="1" customWidth="1"/>
    <col min="26" max="26" width="5" style="49" bestFit="1" customWidth="1"/>
    <col min="27" max="27" width="9.140625" style="49" bestFit="1" customWidth="1"/>
    <col min="28" max="28" width="58.85546875" style="49" bestFit="1" customWidth="1"/>
    <col min="29" max="29" width="11.7109375" style="49" bestFit="1" customWidth="1"/>
    <col min="30" max="30" width="6.42578125" style="49" customWidth="1"/>
    <col min="31" max="31" width="5" style="49" bestFit="1" customWidth="1"/>
    <col min="32" max="32" width="9.140625" style="49" bestFit="1" customWidth="1"/>
    <col min="33" max="33" width="53" style="49" bestFit="1" customWidth="1"/>
    <col min="34" max="34" width="7.140625" style="23" hidden="1" customWidth="1" outlineLevel="1"/>
    <col min="35" max="35" width="7.42578125" style="23" hidden="1" customWidth="1" outlineLevel="1"/>
    <col min="36" max="36" width="13.42578125" style="49" hidden="1" customWidth="1" outlineLevel="1"/>
    <col min="37" max="37" width="9.140625" style="23" collapsed="1"/>
    <col min="38" max="16384" width="9.140625" style="23"/>
  </cols>
  <sheetData>
    <row r="1" spans="1:36" x14ac:dyDescent="0.2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25">
      <c r="A2" s="20">
        <v>52.19</v>
      </c>
      <c r="B2" s="21"/>
      <c r="C2" s="22"/>
      <c r="D2" s="130" t="s">
        <v>30</v>
      </c>
      <c r="E2" s="129"/>
      <c r="F2" s="129"/>
      <c r="G2" s="131"/>
      <c r="H2" s="130" t="s">
        <v>31</v>
      </c>
      <c r="I2" s="129"/>
      <c r="J2" s="129"/>
      <c r="K2" s="131"/>
      <c r="L2" s="130" t="s">
        <v>32</v>
      </c>
      <c r="M2" s="129"/>
      <c r="N2" s="129"/>
      <c r="O2" s="131"/>
      <c r="P2" s="130" t="s">
        <v>33</v>
      </c>
      <c r="Q2" s="129"/>
      <c r="R2" s="129"/>
      <c r="S2" s="131"/>
      <c r="T2" s="129" t="s">
        <v>34</v>
      </c>
      <c r="U2" s="129"/>
      <c r="V2" s="129"/>
      <c r="W2" s="129"/>
      <c r="X2" s="130" t="s">
        <v>35</v>
      </c>
      <c r="Y2" s="129"/>
      <c r="Z2" s="129"/>
      <c r="AA2" s="129"/>
      <c r="AB2" s="131"/>
      <c r="AC2" s="130" t="s">
        <v>36</v>
      </c>
      <c r="AD2" s="129"/>
      <c r="AE2" s="129"/>
      <c r="AF2" s="129"/>
      <c r="AG2" s="131"/>
      <c r="AH2" s="128" t="s">
        <v>37</v>
      </c>
      <c r="AI2" s="132"/>
      <c r="AJ2" s="113"/>
    </row>
    <row r="3" spans="1:36" ht="30" x14ac:dyDescent="0.25">
      <c r="A3" s="24" t="s">
        <v>38</v>
      </c>
      <c r="B3" s="25" t="s">
        <v>39</v>
      </c>
      <c r="C3" s="26" t="s">
        <v>40</v>
      </c>
      <c r="D3" s="112" t="s">
        <v>50</v>
      </c>
      <c r="E3" s="127" t="s">
        <v>59</v>
      </c>
      <c r="F3" s="127" t="s">
        <v>21</v>
      </c>
      <c r="G3" s="113" t="s">
        <v>20</v>
      </c>
      <c r="H3" s="112" t="s">
        <v>50</v>
      </c>
      <c r="I3" s="127" t="s">
        <v>59</v>
      </c>
      <c r="J3" s="127" t="s">
        <v>21</v>
      </c>
      <c r="K3" s="113" t="s">
        <v>20</v>
      </c>
      <c r="L3" s="112" t="s">
        <v>50</v>
      </c>
      <c r="M3" s="127" t="s">
        <v>59</v>
      </c>
      <c r="N3" s="127" t="s">
        <v>21</v>
      </c>
      <c r="O3" s="113" t="s">
        <v>20</v>
      </c>
      <c r="P3" s="112" t="s">
        <v>50</v>
      </c>
      <c r="Q3" s="127" t="s">
        <v>59</v>
      </c>
      <c r="R3" s="127" t="s">
        <v>21</v>
      </c>
      <c r="S3" s="113" t="s">
        <v>42</v>
      </c>
      <c r="T3" s="112" t="s">
        <v>50</v>
      </c>
      <c r="U3" s="127" t="s">
        <v>59</v>
      </c>
      <c r="V3" s="127" t="s">
        <v>21</v>
      </c>
      <c r="W3" s="27" t="s">
        <v>20</v>
      </c>
      <c r="X3" s="112" t="s">
        <v>50</v>
      </c>
      <c r="Y3" s="127" t="s">
        <v>59</v>
      </c>
      <c r="Z3" s="127" t="s">
        <v>21</v>
      </c>
      <c r="AA3" s="28" t="s">
        <v>20</v>
      </c>
      <c r="AB3" s="113" t="s">
        <v>43</v>
      </c>
      <c r="AC3" s="112" t="s">
        <v>50</v>
      </c>
      <c r="AD3" s="127" t="s">
        <v>59</v>
      </c>
      <c r="AE3" s="127" t="s">
        <v>21</v>
      </c>
      <c r="AF3" s="28" t="s">
        <v>20</v>
      </c>
      <c r="AG3" s="113" t="s">
        <v>43</v>
      </c>
      <c r="AH3" s="126" t="s">
        <v>41</v>
      </c>
      <c r="AI3" s="114" t="s">
        <v>44</v>
      </c>
      <c r="AJ3" s="113" t="s">
        <v>43</v>
      </c>
    </row>
    <row r="4" spans="1:36" ht="75" x14ac:dyDescent="0.25">
      <c r="A4" s="29" t="s">
        <v>60</v>
      </c>
      <c r="B4" s="133">
        <v>7</v>
      </c>
      <c r="C4" s="30" t="s">
        <v>61</v>
      </c>
      <c r="D4" s="36">
        <f>T4*P4/30</f>
        <v>98060.350415065273</v>
      </c>
      <c r="E4" s="134">
        <f t="shared" ref="D4:G13" si="0">U4*Q4/30</f>
        <v>111169.44474971601</v>
      </c>
      <c r="F4" s="134">
        <f t="shared" ca="1" si="0"/>
        <v>71099.717178916631</v>
      </c>
      <c r="G4" s="35">
        <f>W4*S4/30</f>
        <v>47526.104268341216</v>
      </c>
      <c r="H4" s="31">
        <f>X4*P4/30</f>
        <v>102139.15053380714</v>
      </c>
      <c r="I4" s="32">
        <f>Y4*Q4/30</f>
        <v>127557.77227486811</v>
      </c>
      <c r="J4" s="32">
        <f>INDEX([1]Tracking!E:E,MATCH(A4,[1]Tracking!B:B,0))</f>
        <v>58993.332684500929</v>
      </c>
      <c r="K4" s="33">
        <f>AA4*S4/30</f>
        <v>61990.570784792893</v>
      </c>
      <c r="L4" s="31">
        <f>AC4*P4/30</f>
        <v>4078.8001187418572</v>
      </c>
      <c r="M4" s="32">
        <f>AD4*Q4/30</f>
        <v>16388.327525152101</v>
      </c>
      <c r="N4" s="32">
        <f t="shared" ref="L4:O13" ca="1" si="1">AE4*R4/30</f>
        <v>6659.115718512855</v>
      </c>
      <c r="O4" s="33">
        <f t="shared" si="1"/>
        <v>14464.466516451675</v>
      </c>
      <c r="P4" s="36">
        <f>INDEX([1]Tracking!J:J,MATCH($A4,[1]Tracking!$B:$B,0))</f>
        <v>48631.820441332107</v>
      </c>
      <c r="Q4" s="134">
        <f>INDEX([1]Tracking!K:K,MATCH($A4,[1]Tracking!$B:$B,0))</f>
        <v>58060.111034434296</v>
      </c>
      <c r="R4" s="134">
        <f>INDEX([1]Tracking!L:L,MATCH($A4,[1]Tracking!$B:$B,0))</f>
        <v>79279.780878612277</v>
      </c>
      <c r="S4" s="35">
        <f>AVERAGE(P4:R4)</f>
        <v>61990.570784792893</v>
      </c>
      <c r="T4" s="134">
        <f>X4-AC4</f>
        <v>60.491474219042772</v>
      </c>
      <c r="U4" s="134">
        <f t="shared" ref="U4:W13" si="2">Y4-AD4</f>
        <v>57.441904313849982</v>
      </c>
      <c r="V4" s="134">
        <f t="shared" ca="1" si="2"/>
        <v>26.904609116331798</v>
      </c>
      <c r="W4" s="135">
        <f t="shared" si="2"/>
        <v>23</v>
      </c>
      <c r="X4" s="36">
        <f>INDEX([1]Tracking!V:V,MATCH($A4,[1]Tracking!$B:$B,0))</f>
        <v>63.007604654872779</v>
      </c>
      <c r="Y4" s="134">
        <f>INDEX([1]Tracking!W:W,MATCH($A4,[1]Tracking!$B:$B,0))</f>
        <v>65.909849293544823</v>
      </c>
      <c r="Z4" s="134">
        <f>INDEX([1]Tracking!X:X,MATCH($A4,[1]Tracking!$B:$B,0))</f>
        <v>29.424463098537739</v>
      </c>
      <c r="AA4" s="136">
        <v>30</v>
      </c>
      <c r="AB4" s="137" t="s">
        <v>62</v>
      </c>
      <c r="AC4" s="134">
        <f>INDEX([1]Tracking!AH:AH,MATCH($A4,[1]Tracking!$B:$B,0))</f>
        <v>2.5161304358300094</v>
      </c>
      <c r="AD4" s="134">
        <f>INDEX([1]Tracking!AI:AI,MATCH($A4,[1]Tracking!$B:$B,0))</f>
        <v>8.4679449796948418</v>
      </c>
      <c r="AE4" s="134">
        <f ca="1">INDEX([1]Tracking!AJ:AJ,MATCH($A4,[1]Tracking!$B:$B,0))</f>
        <v>2.5198539822059423</v>
      </c>
      <c r="AF4" s="136">
        <f>INDEX([1]Tracking!AG:AG,MATCH($A4,[1]Tracking!$B:$B,0))</f>
        <v>7</v>
      </c>
      <c r="AG4" s="83" t="s">
        <v>63</v>
      </c>
      <c r="AH4" s="34">
        <v>0</v>
      </c>
      <c r="AI4" s="138">
        <v>0</v>
      </c>
      <c r="AJ4" s="35"/>
    </row>
    <row r="5" spans="1:36" ht="60" x14ac:dyDescent="0.25">
      <c r="A5" s="29" t="s">
        <v>64</v>
      </c>
      <c r="B5" s="133">
        <v>15</v>
      </c>
      <c r="C5" s="30" t="s">
        <v>65</v>
      </c>
      <c r="D5" s="36">
        <f t="shared" si="0"/>
        <v>47758.612381880914</v>
      </c>
      <c r="E5" s="134">
        <f t="shared" si="0"/>
        <v>21143.390189934966</v>
      </c>
      <c r="F5" s="134">
        <f t="shared" ca="1" si="0"/>
        <v>15456.878825640686</v>
      </c>
      <c r="G5" s="35">
        <f t="shared" si="0"/>
        <v>24211.397175593582</v>
      </c>
      <c r="H5" s="36">
        <f t="shared" ref="H5:K13" si="3">X5*P5/30</f>
        <v>50398.744476703068</v>
      </c>
      <c r="I5" s="134">
        <f t="shared" si="3"/>
        <v>33470.28106169399</v>
      </c>
      <c r="J5" s="134">
        <f>INDEX([1]Tracking!E:E,MATCH(A5,[1]Tracking!B:B,0))</f>
        <v>4801.9654107785</v>
      </c>
      <c r="K5" s="35">
        <f t="shared" si="3"/>
        <v>48422.794351187164</v>
      </c>
      <c r="L5" s="36">
        <f t="shared" si="1"/>
        <v>2640.1320948221505</v>
      </c>
      <c r="M5" s="134">
        <f t="shared" si="1"/>
        <v>12326.890871759022</v>
      </c>
      <c r="N5" s="134">
        <f t="shared" ca="1" si="1"/>
        <v>2799.1697172010981</v>
      </c>
      <c r="O5" s="35">
        <f t="shared" si="1"/>
        <v>24211.397175593582</v>
      </c>
      <c r="P5" s="36">
        <f>INDEX([1]Tracking!J:J,MATCH($A5,[1]Tracking!$B:$B,0))</f>
        <v>62196.579705892982</v>
      </c>
      <c r="Q5" s="134">
        <f>INDEX([1]Tracking!K:K,MATCH($A5,[1]Tracking!$B:$B,0))</f>
        <v>46234.194792784794</v>
      </c>
      <c r="R5" s="134">
        <f>INDEX([1]Tracking!L:L,MATCH($A5,[1]Tracking!$B:$B,0))</f>
        <v>36837.608554883722</v>
      </c>
      <c r="S5" s="35">
        <f t="shared" ref="S5:S13" si="4">AVERAGE(P5:R5)</f>
        <v>48422.794351187164</v>
      </c>
      <c r="T5" s="134">
        <f t="shared" ref="T5:T13" si="5">X5-AC5</f>
        <v>23.035967222497877</v>
      </c>
      <c r="U5" s="134">
        <f t="shared" si="2"/>
        <v>13.719319835478927</v>
      </c>
      <c r="V5" s="134">
        <f t="shared" ca="1" si="2"/>
        <v>12.587852006689099</v>
      </c>
      <c r="W5" s="139">
        <f t="shared" si="2"/>
        <v>15</v>
      </c>
      <c r="X5" s="36">
        <f>INDEX([1]Tracking!V:V,MATCH($A5,[1]Tracking!$B:$B,0))</f>
        <v>24.309412855990811</v>
      </c>
      <c r="Y5" s="134">
        <f>INDEX([1]Tracking!W:W,MATCH($A5,[1]Tracking!$B:$B,0))</f>
        <v>21.717874321183562</v>
      </c>
      <c r="Z5" s="140">
        <f>INDEX([1]Tracking!X:X,MATCH($A5,[1]Tracking!$B:$B,0))</f>
        <v>14.867454152711144</v>
      </c>
      <c r="AA5" s="136">
        <f>INDEX([1]Tracking!U:U,MATCH($A5,[1]Tracking!$B:$B,0))</f>
        <v>30</v>
      </c>
      <c r="AB5" s="84" t="s">
        <v>66</v>
      </c>
      <c r="AC5" s="134">
        <f>INDEX([1]Tracking!AH:AH,MATCH($A5,[1]Tracking!$B:$B,0))</f>
        <v>1.2734456334929318</v>
      </c>
      <c r="AD5" s="134">
        <f>INDEX([1]Tracking!AI:AI,MATCH($A5,[1]Tracking!$B:$B,0))</f>
        <v>7.9985544857046351</v>
      </c>
      <c r="AE5" s="134">
        <f ca="1">INDEX([1]Tracking!AJ:AJ,MATCH($A5,[1]Tracking!$B:$B,0))</f>
        <v>2.2796021460220444</v>
      </c>
      <c r="AF5" s="136">
        <f>INDEX([1]Tracking!AG:AG,MATCH($A5,[1]Tracking!$B:$B,0))</f>
        <v>15</v>
      </c>
      <c r="AG5" s="141" t="s">
        <v>67</v>
      </c>
      <c r="AH5" s="34">
        <v>0</v>
      </c>
      <c r="AI5" s="138">
        <v>0</v>
      </c>
      <c r="AJ5" s="142"/>
    </row>
    <row r="6" spans="1:36" ht="45" x14ac:dyDescent="0.25">
      <c r="A6" s="29" t="s">
        <v>68</v>
      </c>
      <c r="B6" s="133">
        <v>30</v>
      </c>
      <c r="C6" s="30" t="s">
        <v>69</v>
      </c>
      <c r="D6" s="36">
        <f t="shared" si="0"/>
        <v>45127.718083866625</v>
      </c>
      <c r="E6" s="134">
        <f t="shared" si="0"/>
        <v>41466.582461815306</v>
      </c>
      <c r="F6" s="134">
        <f t="shared" ca="1" si="0"/>
        <v>12895.801424654974</v>
      </c>
      <c r="G6" s="35">
        <f t="shared" si="0"/>
        <v>17806.222863259802</v>
      </c>
      <c r="H6" s="36">
        <f t="shared" si="3"/>
        <v>69091.019524352276</v>
      </c>
      <c r="I6" s="134">
        <f t="shared" si="3"/>
        <v>49436.624540384946</v>
      </c>
      <c r="J6" s="134">
        <f>INDEX([1]Tracking!E:E,MATCH(A6,[1]Tracking!B:B,0))</f>
        <v>25775.092001380552</v>
      </c>
      <c r="K6" s="35">
        <f t="shared" si="3"/>
        <v>53418.668589779409</v>
      </c>
      <c r="L6" s="36">
        <f t="shared" si="1"/>
        <v>23963.301440485648</v>
      </c>
      <c r="M6" s="134">
        <f t="shared" si="1"/>
        <v>7970.042078569636</v>
      </c>
      <c r="N6" s="134">
        <f t="shared" ca="1" si="1"/>
        <v>20865.807759812651</v>
      </c>
      <c r="O6" s="35">
        <f t="shared" si="1"/>
        <v>35612.445726519603</v>
      </c>
      <c r="P6" s="36">
        <f>INDEX([1]Tracking!J:J,MATCH($A6,[1]Tracking!$B:$B,0))</f>
        <v>49552.112574972562</v>
      </c>
      <c r="Q6" s="134">
        <f>INDEX([1]Tracking!K:K,MATCH($A6,[1]Tracking!$B:$B,0))</f>
        <v>33844.541591322886</v>
      </c>
      <c r="R6" s="134">
        <f>INDEX([1]Tracking!L:L,MATCH($A6,[1]Tracking!$B:$B,0))</f>
        <v>23440.683013263362</v>
      </c>
      <c r="S6" s="35">
        <f t="shared" si="4"/>
        <v>35612.445726519603</v>
      </c>
      <c r="T6" s="134">
        <f t="shared" si="5"/>
        <v>27.321368800727633</v>
      </c>
      <c r="U6" s="134">
        <f t="shared" si="2"/>
        <v>36.756221693763379</v>
      </c>
      <c r="V6" s="134">
        <f t="shared" ca="1" si="2"/>
        <v>16.504384386783677</v>
      </c>
      <c r="W6" s="139">
        <f t="shared" si="2"/>
        <v>15</v>
      </c>
      <c r="X6" s="143">
        <f>INDEX([1]Tracking!V:V,MATCH($A6,[1]Tracking!$B:$B,0))</f>
        <v>41.829308136853257</v>
      </c>
      <c r="Y6" s="144">
        <f>INDEX([1]Tracking!W:W,MATCH($A6,[1]Tracking!$B:$B,0))</f>
        <v>43.820913697699112</v>
      </c>
      <c r="Z6" s="140">
        <f>INDEX([1]Tracking!X:X,MATCH($A6,[1]Tracking!$B:$B,0))</f>
        <v>43.20899160493456</v>
      </c>
      <c r="AA6" s="136">
        <f>INDEX([1]Tracking!U:U,MATCH($A6,[1]Tracking!$B:$B,0))</f>
        <v>45</v>
      </c>
      <c r="AB6" s="84" t="s">
        <v>70</v>
      </c>
      <c r="AC6" s="145">
        <f>INDEX([1]Tracking!AH:AH,MATCH($A6,[1]Tracking!$B:$B,0))</f>
        <v>14.507939336125622</v>
      </c>
      <c r="AD6" s="145">
        <f>INDEX([1]Tracking!AI:AI,MATCH($A6,[1]Tracking!$B:$B,0))</f>
        <v>7.0646920039357317</v>
      </c>
      <c r="AE6" s="134">
        <f ca="1">INDEX([1]Tracking!AJ:AJ,MATCH($A6,[1]Tracking!$B:$B,0))</f>
        <v>26.704607218150883</v>
      </c>
      <c r="AF6" s="136">
        <f>INDEX([1]Tracking!AG:AG,MATCH($A6,[1]Tracking!$B:$B,0))</f>
        <v>30</v>
      </c>
      <c r="AG6" s="146" t="s">
        <v>71</v>
      </c>
      <c r="AH6" s="34">
        <v>0</v>
      </c>
      <c r="AI6" s="138">
        <v>0</v>
      </c>
      <c r="AJ6" s="142"/>
    </row>
    <row r="7" spans="1:36" ht="60" x14ac:dyDescent="0.25">
      <c r="A7" s="29" t="s">
        <v>72</v>
      </c>
      <c r="B7" s="133">
        <v>30</v>
      </c>
      <c r="C7" s="30" t="s">
        <v>73</v>
      </c>
      <c r="D7" s="36">
        <f t="shared" si="0"/>
        <v>35553.364934621066</v>
      </c>
      <c r="E7" s="134">
        <f t="shared" si="0"/>
        <v>19670.637616106302</v>
      </c>
      <c r="F7" s="134">
        <f t="shared" ca="1" si="0"/>
        <v>791.61355895155441</v>
      </c>
      <c r="G7" s="35">
        <f t="shared" si="0"/>
        <v>0</v>
      </c>
      <c r="H7" s="36">
        <f t="shared" si="3"/>
        <v>62856.725566197878</v>
      </c>
      <c r="I7" s="134">
        <f t="shared" si="3"/>
        <v>42804.250122260528</v>
      </c>
      <c r="J7" s="134">
        <f>INDEX([1]Tracking!E:E,MATCH(A7,[1]Tracking!B:B,0))</f>
        <v>37986.945041801278</v>
      </c>
      <c r="K7" s="35">
        <f t="shared" si="3"/>
        <v>39082.275081030835</v>
      </c>
      <c r="L7" s="36">
        <f t="shared" si="1"/>
        <v>27303.360631576808</v>
      </c>
      <c r="M7" s="134">
        <f t="shared" si="1"/>
        <v>23133.612506154226</v>
      </c>
      <c r="N7" s="134">
        <f t="shared" ca="1" si="1"/>
        <v>43080.829030480541</v>
      </c>
      <c r="O7" s="35">
        <f t="shared" si="1"/>
        <v>39082.275081030835</v>
      </c>
      <c r="P7" s="36">
        <f>INDEX([1]Tracking!J:J,MATCH($A7,[1]Tracking!$B:$B,0))</f>
        <v>39475.572978419434</v>
      </c>
      <c r="Q7" s="134">
        <f>INDEX([1]Tracking!K:K,MATCH($A7,[1]Tracking!$B:$B,0))</f>
        <v>46405.452471963923</v>
      </c>
      <c r="R7" s="134">
        <f>INDEX([1]Tracking!L:L,MATCH($A7,[1]Tracking!$B:$B,0))</f>
        <v>31365.799792709146</v>
      </c>
      <c r="S7" s="35">
        <f t="shared" si="4"/>
        <v>39082.275081030835</v>
      </c>
      <c r="T7" s="134">
        <f t="shared" si="5"/>
        <v>27.019264511289627</v>
      </c>
      <c r="U7" s="134">
        <f t="shared" si="2"/>
        <v>12.716590336872857</v>
      </c>
      <c r="V7" s="134">
        <f t="shared" ca="1" si="2"/>
        <v>0.75714335121359966</v>
      </c>
      <c r="W7" s="139">
        <f t="shared" si="2"/>
        <v>0</v>
      </c>
      <c r="X7" s="143">
        <f>INDEX([1]Tracking!V:V,MATCH($A7,[1]Tracking!$B:$B,0))</f>
        <v>47.768825749959717</v>
      </c>
      <c r="Y7" s="144">
        <f>INDEX([1]Tracking!W:W,MATCH($A7,[1]Tracking!$B:$B,0))</f>
        <v>27.671909986086821</v>
      </c>
      <c r="Z7" s="140">
        <f>INDEX([1]Tracking!X:X,MATCH($A7,[1]Tracking!$B:$B,0))</f>
        <v>41.962050589537398</v>
      </c>
      <c r="AA7" s="136">
        <f>INDEX([1]Tracking!U:U,MATCH($A7,[1]Tracking!$B:$B,0))</f>
        <v>30</v>
      </c>
      <c r="AB7" s="84" t="s">
        <v>66</v>
      </c>
      <c r="AC7" s="145">
        <f>INDEX([1]Tracking!AH:AH,MATCH($A7,[1]Tracking!$B:$B,0))</f>
        <v>20.74956123867009</v>
      </c>
      <c r="AD7" s="145">
        <f>INDEX([1]Tracking!AI:AI,MATCH($A7,[1]Tracking!$B:$B,0))</f>
        <v>14.955319649213964</v>
      </c>
      <c r="AE7" s="134">
        <f ca="1">INDEX([1]Tracking!AJ:AJ,MATCH($A7,[1]Tracking!$B:$B,0))</f>
        <v>41.204907238323798</v>
      </c>
      <c r="AF7" s="136">
        <f>INDEX([1]Tracking!AG:AG,MATCH($A7,[1]Tracking!$B:$B,0))</f>
        <v>30</v>
      </c>
      <c r="AG7" s="146" t="s">
        <v>71</v>
      </c>
      <c r="AH7" s="34">
        <v>0</v>
      </c>
      <c r="AI7" s="138">
        <v>0</v>
      </c>
      <c r="AJ7" s="142"/>
    </row>
    <row r="8" spans="1:36" ht="45" x14ac:dyDescent="0.25">
      <c r="A8" s="29" t="s">
        <v>74</v>
      </c>
      <c r="B8" s="133">
        <v>15</v>
      </c>
      <c r="C8" s="30" t="s">
        <v>75</v>
      </c>
      <c r="D8" s="36">
        <f t="shared" si="0"/>
        <v>42838.715189041075</v>
      </c>
      <c r="E8" s="134">
        <f t="shared" si="0"/>
        <v>32636.341293527872</v>
      </c>
      <c r="F8" s="134">
        <f t="shared" ca="1" si="0"/>
        <v>31722.460919100311</v>
      </c>
      <c r="G8" s="35">
        <f t="shared" si="0"/>
        <v>31307.763343927098</v>
      </c>
      <c r="H8" s="36">
        <f t="shared" si="3"/>
        <v>51543.90330303034</v>
      </c>
      <c r="I8" s="134">
        <f t="shared" si="3"/>
        <v>33199.072700920791</v>
      </c>
      <c r="J8" s="134">
        <f>INDEX([1]Tracking!E:E,MATCH(A8,[1]Tracking!B:B,0))</f>
        <v>23175.3993281359</v>
      </c>
      <c r="K8" s="35">
        <f t="shared" si="3"/>
        <v>46961.645015890645</v>
      </c>
      <c r="L8" s="36">
        <f t="shared" si="1"/>
        <v>8705.1881139892685</v>
      </c>
      <c r="M8" s="134">
        <f t="shared" si="1"/>
        <v>562.73140739291932</v>
      </c>
      <c r="N8" s="134">
        <f t="shared" ca="1" si="1"/>
        <v>0</v>
      </c>
      <c r="O8" s="35">
        <f t="shared" si="1"/>
        <v>15653.881671963549</v>
      </c>
      <c r="P8" s="36">
        <f>INDEX([1]Tracking!J:J,MATCH($A8,[1]Tracking!$B:$B,0))</f>
        <v>64808.155348017506</v>
      </c>
      <c r="Q8" s="134">
        <f>INDEX([1]Tracking!K:K,MATCH($A8,[1]Tracking!$B:$B,0))</f>
        <v>4825.9039596822186</v>
      </c>
      <c r="R8" s="134">
        <f>INDEX([1]Tracking!L:L,MATCH($A8,[1]Tracking!$B:$B,0))</f>
        <v>24289.230724081561</v>
      </c>
      <c r="S8" s="35">
        <f t="shared" si="4"/>
        <v>31307.763343927098</v>
      </c>
      <c r="T8" s="134">
        <f t="shared" si="5"/>
        <v>19.83024279536982</v>
      </c>
      <c r="U8" s="134">
        <f t="shared" si="2"/>
        <v>202.88224692940395</v>
      </c>
      <c r="V8" s="134">
        <f t="shared" ca="1" si="2"/>
        <v>39.180896191556705</v>
      </c>
      <c r="W8" s="139">
        <f t="shared" si="2"/>
        <v>30</v>
      </c>
      <c r="X8" s="143">
        <f>INDEX([1]Tracking!V:V,MATCH($A8,[1]Tracking!$B:$B,0))</f>
        <v>23.859915326817159</v>
      </c>
      <c r="Y8" s="144">
        <f>INDEX([1]Tracking!W:W,MATCH($A8,[1]Tracking!$B:$B,0))</f>
        <v>206.38043967481019</v>
      </c>
      <c r="Z8" s="140">
        <f>INDEX([1]Tracking!X:X,MATCH($A8,[1]Tracking!$B:$B,0))</f>
        <v>39.180896191556705</v>
      </c>
      <c r="AA8" s="136">
        <f>INDEX([1]Tracking!U:U,MATCH($A8,[1]Tracking!$B:$B,0))</f>
        <v>45</v>
      </c>
      <c r="AB8" s="84" t="s">
        <v>70</v>
      </c>
      <c r="AC8" s="140">
        <f>INDEX([1]Tracking!AH:AH,MATCH($A8,[1]Tracking!$B:$B,0))</f>
        <v>4.0296725314473383</v>
      </c>
      <c r="AD8" s="140">
        <f>INDEX([1]Tracking!AI:AI,MATCH($A8,[1]Tracking!$B:$B,0))</f>
        <v>3.4981927454062389</v>
      </c>
      <c r="AE8" s="134">
        <f ca="1">INDEX([1]Tracking!AJ:AJ,MATCH($A8,[1]Tracking!$B:$B,0))</f>
        <v>0</v>
      </c>
      <c r="AF8" s="136">
        <f>INDEX([1]Tracking!AG:AG,MATCH($A8,[1]Tracking!$B:$B,0))</f>
        <v>15</v>
      </c>
      <c r="AG8" s="141" t="s">
        <v>76</v>
      </c>
      <c r="AH8" s="34">
        <v>0</v>
      </c>
      <c r="AI8" s="138">
        <v>0</v>
      </c>
      <c r="AJ8" s="142"/>
    </row>
    <row r="9" spans="1:36" ht="62.25" customHeight="1" x14ac:dyDescent="0.25">
      <c r="A9" s="29" t="s">
        <v>77</v>
      </c>
      <c r="B9" s="133">
        <v>15</v>
      </c>
      <c r="C9" s="30" t="s">
        <v>78</v>
      </c>
      <c r="D9" s="36">
        <f t="shared" si="0"/>
        <v>16497.538969541976</v>
      </c>
      <c r="E9" s="134">
        <f t="shared" si="0"/>
        <v>23565.522869570232</v>
      </c>
      <c r="F9" s="134">
        <f t="shared" ca="1" si="0"/>
        <v>15846.200624409606</v>
      </c>
      <c r="G9" s="35">
        <f t="shared" si="0"/>
        <v>7511.7788253853532</v>
      </c>
      <c r="H9" s="36">
        <f t="shared" si="3"/>
        <v>21595.291550187143</v>
      </c>
      <c r="I9" s="134">
        <f t="shared" si="3"/>
        <v>23859.158353441202</v>
      </c>
      <c r="J9" s="134">
        <f>INDEX([1]Tracking!E:E,MATCH(A9,[1]Tracking!B:B,0))</f>
        <v>13694.468531944091</v>
      </c>
      <c r="K9" s="35">
        <f t="shared" si="3"/>
        <v>7511.7788253853532</v>
      </c>
      <c r="L9" s="36">
        <f t="shared" si="1"/>
        <v>5097.7525806451613</v>
      </c>
      <c r="M9" s="134">
        <f t="shared" si="1"/>
        <v>293.63548387096779</v>
      </c>
      <c r="N9" s="134">
        <f t="shared" ca="1" si="1"/>
        <v>0</v>
      </c>
      <c r="O9" s="35">
        <f t="shared" si="1"/>
        <v>0</v>
      </c>
      <c r="P9" s="36">
        <f>INDEX([1]Tracking!J:J,MATCH($A9,[1]Tracking!$B:$B,0))</f>
        <v>9037.6652790237004</v>
      </c>
      <c r="Q9" s="134">
        <f>INDEX([1]Tracking!K:K,MATCH($A9,[1]Tracking!$B:$B,0))</f>
        <v>5678.7486087906</v>
      </c>
      <c r="R9" s="134">
        <f>INDEX([1]Tracking!L:L,MATCH($A9,[1]Tracking!$B:$B,0))</f>
        <v>7818.9225883417603</v>
      </c>
      <c r="S9" s="35">
        <f t="shared" si="4"/>
        <v>7511.7788253853532</v>
      </c>
      <c r="T9" s="134">
        <f t="shared" si="5"/>
        <v>54.762613330566282</v>
      </c>
      <c r="U9" s="134">
        <f t="shared" si="2"/>
        <v>124.49321757133902</v>
      </c>
      <c r="V9" s="134">
        <f t="shared" ca="1" si="2"/>
        <v>60.799427716691113</v>
      </c>
      <c r="W9" s="139">
        <f t="shared" si="2"/>
        <v>30</v>
      </c>
      <c r="X9" s="143">
        <f>INDEX([1]Tracking!V:V,MATCH($A9,[1]Tracking!$B:$B,0))</f>
        <v>71.684304132095448</v>
      </c>
      <c r="Y9" s="144">
        <f>INDEX([1]Tracking!W:W,MATCH($A9,[1]Tracking!$B:$B,0))</f>
        <v>126.04445097203804</v>
      </c>
      <c r="Z9" s="140">
        <f>INDEX([1]Tracking!X:X,MATCH($A9,[1]Tracking!$B:$B,0))</f>
        <v>60.799427716691113</v>
      </c>
      <c r="AA9" s="136">
        <v>30</v>
      </c>
      <c r="AB9" s="146" t="s">
        <v>79</v>
      </c>
      <c r="AC9" s="147">
        <f>INDEX([1]Tracking!AH:AH,MATCH($A9,[1]Tracking!$B:$B,0))</f>
        <v>16.921690801529163</v>
      </c>
      <c r="AD9" s="147">
        <f>INDEX([1]Tracking!AI:AI,MATCH($A9,[1]Tracking!$B:$B,0))</f>
        <v>1.5512334006990134</v>
      </c>
      <c r="AE9" s="147">
        <f ca="1">INDEX([1]Tracking!AJ:AJ,MATCH($A9,[1]Tracking!$B:$B,0))</f>
        <v>0</v>
      </c>
      <c r="AF9" s="136">
        <f>INDEX([1]Tracking!AG:AG,MATCH($A9,[1]Tracking!$B:$B,0))</f>
        <v>0</v>
      </c>
      <c r="AG9" s="146" t="s">
        <v>80</v>
      </c>
      <c r="AH9" s="34">
        <v>0</v>
      </c>
      <c r="AI9" s="138">
        <v>0</v>
      </c>
      <c r="AJ9" s="142"/>
    </row>
    <row r="10" spans="1:36" ht="45" x14ac:dyDescent="0.25">
      <c r="A10" s="29" t="s">
        <v>81</v>
      </c>
      <c r="B10" s="133">
        <v>0</v>
      </c>
      <c r="C10" s="30" t="s">
        <v>82</v>
      </c>
      <c r="D10" s="36">
        <f t="shared" si="0"/>
        <v>49111.262293389023</v>
      </c>
      <c r="E10" s="134">
        <f t="shared" si="0"/>
        <v>41992.826761173768</v>
      </c>
      <c r="F10" s="134">
        <f t="shared" ca="1" si="0"/>
        <v>18728.35759612716</v>
      </c>
      <c r="G10" s="35">
        <f t="shared" si="0"/>
        <v>0</v>
      </c>
      <c r="H10" s="36">
        <f t="shared" si="3"/>
        <v>49111.262293389023</v>
      </c>
      <c r="I10" s="134">
        <f t="shared" si="3"/>
        <v>41992.826761173768</v>
      </c>
      <c r="J10" s="134">
        <f>INDEX([1]Tracking!E:E,MATCH(A10,[1]Tracking!B:B,0))</f>
        <v>13217.09099287738</v>
      </c>
      <c r="K10" s="35">
        <f>AA10*S10/30</f>
        <v>0</v>
      </c>
      <c r="L10" s="36">
        <f>AC10*P10/30</f>
        <v>0</v>
      </c>
      <c r="M10" s="134">
        <f t="shared" si="1"/>
        <v>0</v>
      </c>
      <c r="N10" s="134">
        <f t="shared" ca="1" si="1"/>
        <v>0</v>
      </c>
      <c r="O10" s="35">
        <f t="shared" si="1"/>
        <v>0</v>
      </c>
      <c r="P10" s="36">
        <f>INDEX([1]Tracking!J:J,MATCH($A10,[1]Tracking!$B:$B,0))</f>
        <v>7009.5831684749883</v>
      </c>
      <c r="Q10" s="134">
        <f>INDEX([1]Tracking!K:K,MATCH($A10,[1]Tracking!$B:$B,0))</f>
        <v>15947.496743059342</v>
      </c>
      <c r="R10" s="134">
        <f>INDEX([1]Tracking!L:L,MATCH($A10,[1]Tracking!$B:$B,0))</f>
        <v>24356.596409366979</v>
      </c>
      <c r="S10" s="35">
        <f t="shared" si="4"/>
        <v>15771.225440300439</v>
      </c>
      <c r="T10" s="134">
        <f t="shared" si="5"/>
        <v>210.1890844847785</v>
      </c>
      <c r="U10" s="134">
        <f t="shared" si="2"/>
        <v>78.995771131509755</v>
      </c>
      <c r="V10" s="134">
        <f t="shared" ca="1" si="2"/>
        <v>23.06770282845185</v>
      </c>
      <c r="W10" s="139">
        <f t="shared" si="2"/>
        <v>0</v>
      </c>
      <c r="X10" s="143">
        <f>INDEX([1]Tracking!V:V,MATCH($A10,[1]Tracking!$B:$B,0))</f>
        <v>210.1890844847785</v>
      </c>
      <c r="Y10" s="144">
        <f>INDEX([1]Tracking!W:W,MATCH($A10,[1]Tracking!$B:$B,0))</f>
        <v>78.995771131509755</v>
      </c>
      <c r="Z10" s="140">
        <f>INDEX([1]Tracking!X:X,MATCH($A10,[1]Tracking!$B:$B,0))</f>
        <v>23.06770282845185</v>
      </c>
      <c r="AA10" s="136">
        <f>INDEX([1]Tracking!U:U,MATCH($A10,[1]Tracking!$B:$B,0))</f>
        <v>0</v>
      </c>
      <c r="AB10" s="137" t="s">
        <v>83</v>
      </c>
      <c r="AC10" s="140">
        <f>INDEX([1]Tracking!AH:AH,MATCH($A10,[1]Tracking!$B:$B,0))</f>
        <v>0</v>
      </c>
      <c r="AD10" s="140">
        <f>INDEX([1]Tracking!AI:AI,MATCH($A10,[1]Tracking!$B:$B,0))</f>
        <v>0</v>
      </c>
      <c r="AE10" s="134">
        <f ca="1">INDEX([1]Tracking!AJ:AJ,MATCH($A10,[1]Tracking!$B:$B,0))</f>
        <v>0</v>
      </c>
      <c r="AF10" s="136">
        <f>INDEX([1]Tracking!AG:AG,MATCH($A10,[1]Tracking!$B:$B,0))</f>
        <v>0</v>
      </c>
      <c r="AG10" s="146" t="s">
        <v>80</v>
      </c>
      <c r="AH10" s="34">
        <v>0</v>
      </c>
      <c r="AI10" s="138">
        <v>0</v>
      </c>
      <c r="AJ10" s="142"/>
    </row>
    <row r="11" spans="1:36" ht="45" x14ac:dyDescent="0.25">
      <c r="A11" s="29" t="s">
        <v>84</v>
      </c>
      <c r="B11" s="133">
        <v>30</v>
      </c>
      <c r="C11" s="30" t="s">
        <v>85</v>
      </c>
      <c r="D11" s="36">
        <f t="shared" si="0"/>
        <v>20861.669226439404</v>
      </c>
      <c r="E11" s="134">
        <f t="shared" si="0"/>
        <v>20016.159450412597</v>
      </c>
      <c r="F11" s="134">
        <f t="shared" ca="1" si="0"/>
        <v>7632.6707029775816</v>
      </c>
      <c r="G11" s="35">
        <f t="shared" si="0"/>
        <v>0</v>
      </c>
      <c r="H11" s="36">
        <f t="shared" si="3"/>
        <v>20861.669226439404</v>
      </c>
      <c r="I11" s="134">
        <f t="shared" si="3"/>
        <v>20016.159450412597</v>
      </c>
      <c r="J11" s="134">
        <f>INDEX([1]Tracking!E:E,MATCH(A11,[1]Tracking!B:B,0))</f>
        <v>4700.2971413619343</v>
      </c>
      <c r="K11" s="35">
        <f>AA11*S11/30</f>
        <v>0</v>
      </c>
      <c r="L11" s="36">
        <f t="shared" si="1"/>
        <v>0</v>
      </c>
      <c r="M11" s="134">
        <f t="shared" si="1"/>
        <v>0</v>
      </c>
      <c r="N11" s="134">
        <f t="shared" ca="1" si="1"/>
        <v>0</v>
      </c>
      <c r="O11" s="35">
        <f t="shared" si="1"/>
        <v>0</v>
      </c>
      <c r="P11" s="36">
        <f>INDEX([1]Tracking!J:J,MATCH($A11,[1]Tracking!$B:$B,0))</f>
        <v>3308.9809351071226</v>
      </c>
      <c r="Q11" s="134">
        <f>INDEX([1]Tracking!K:K,MATCH($A11,[1]Tracking!$B:$B,0))</f>
        <v>6354.6046394703153</v>
      </c>
      <c r="R11" s="134">
        <f>INDEX([1]Tracking!L:L,MATCH($A11,[1]Tracking!$B:$B,0))</f>
        <v>10291.629475729271</v>
      </c>
      <c r="S11" s="35">
        <f t="shared" si="4"/>
        <v>6651.7383501022368</v>
      </c>
      <c r="T11" s="134">
        <f t="shared" si="5"/>
        <v>189.13680346511919</v>
      </c>
      <c r="U11" s="134">
        <f t="shared" si="2"/>
        <v>94.496009992909791</v>
      </c>
      <c r="V11" s="134">
        <f t="shared" ca="1" si="2"/>
        <v>22.24916099334229</v>
      </c>
      <c r="W11" s="139">
        <f t="shared" si="2"/>
        <v>0</v>
      </c>
      <c r="X11" s="148">
        <f>INDEX([1]Tracking!V:V,MATCH($A11,[1]Tracking!$B:$B,0))</f>
        <v>189.13680346511919</v>
      </c>
      <c r="Y11" s="140">
        <f>INDEX([1]Tracking!W:W,MATCH($A11,[1]Tracking!$B:$B,0))</f>
        <v>94.496009992909791</v>
      </c>
      <c r="Z11" s="140">
        <f>INDEX([1]Tracking!X:X,MATCH($A11,[1]Tracking!$B:$B,0))</f>
        <v>22.24916099334229</v>
      </c>
      <c r="AA11" s="136">
        <f>INDEX([1]Tracking!U:U,MATCH($A11,[1]Tracking!$B:$B,0))</f>
        <v>0</v>
      </c>
      <c r="AB11" s="137" t="s">
        <v>83</v>
      </c>
      <c r="AC11" s="145">
        <f>INDEX([1]Tracking!AH:AH,MATCH($A11,[1]Tracking!$B:$B,0))</f>
        <v>0</v>
      </c>
      <c r="AD11" s="145">
        <f>INDEX([1]Tracking!AI:AI,MATCH($A11,[1]Tracking!$B:$B,0))</f>
        <v>0</v>
      </c>
      <c r="AE11" s="134">
        <f ca="1">INDEX([1]Tracking!AJ:AJ,MATCH($A11,[1]Tracking!$B:$B,0))</f>
        <v>0</v>
      </c>
      <c r="AF11" s="136">
        <f>INDEX([1]Tracking!AG:AG,MATCH($A11,[1]Tracking!$B:$B,0))</f>
        <v>0</v>
      </c>
      <c r="AG11" s="146" t="s">
        <v>80</v>
      </c>
      <c r="AH11" s="34">
        <v>0</v>
      </c>
      <c r="AI11" s="138">
        <v>0</v>
      </c>
      <c r="AJ11" s="142"/>
    </row>
    <row r="12" spans="1:36" ht="30" x14ac:dyDescent="0.25">
      <c r="A12" s="29" t="s">
        <v>86</v>
      </c>
      <c r="B12" s="133">
        <v>15</v>
      </c>
      <c r="C12" s="30" t="s">
        <v>87</v>
      </c>
      <c r="D12" s="36">
        <f t="shared" si="0"/>
        <v>0</v>
      </c>
      <c r="E12" s="134">
        <f t="shared" si="0"/>
        <v>10455.536086920813</v>
      </c>
      <c r="F12" s="134">
        <f t="shared" ca="1" si="0"/>
        <v>1055.4144985648406</v>
      </c>
      <c r="G12" s="35">
        <f t="shared" si="0"/>
        <v>0</v>
      </c>
      <c r="H12" s="36">
        <f>[1]Tracking!Z12</f>
        <v>5161.6465863091526</v>
      </c>
      <c r="I12" s="134">
        <f t="shared" si="3"/>
        <v>10455.536086920813</v>
      </c>
      <c r="J12" s="134">
        <f>INDEX([1]Tracking!E:E,MATCH(A12,[1]Tracking!B:B,0))</f>
        <v>0</v>
      </c>
      <c r="K12" s="35">
        <f>AA12*S12/30</f>
        <v>0</v>
      </c>
      <c r="L12" s="36">
        <f t="shared" si="1"/>
        <v>0</v>
      </c>
      <c r="M12" s="134">
        <f t="shared" si="1"/>
        <v>0</v>
      </c>
      <c r="N12" s="134">
        <f t="shared" ca="1" si="1"/>
        <v>0</v>
      </c>
      <c r="O12" s="35">
        <f t="shared" si="1"/>
        <v>0</v>
      </c>
      <c r="P12" s="36">
        <f>INDEX([1]Tracking!J:J,MATCH($A12,[1]Tracking!$B:$B,0))</f>
        <v>0</v>
      </c>
      <c r="Q12" s="134">
        <f>INDEX([1]Tracking!K:K,MATCH($A12,[1]Tracking!$B:$B,0))</f>
        <v>10339.464516165006</v>
      </c>
      <c r="R12" s="134">
        <f>INDEX([1]Tracking!L:L,MATCH($A12,[1]Tracking!$B:$B,0))</f>
        <v>5275.2369980433714</v>
      </c>
      <c r="S12" s="35">
        <f t="shared" si="4"/>
        <v>5204.9005047361252</v>
      </c>
      <c r="T12" s="134">
        <f t="shared" si="5"/>
        <v>0</v>
      </c>
      <c r="U12" s="134">
        <f t="shared" si="2"/>
        <v>30.336782153198559</v>
      </c>
      <c r="V12" s="134">
        <f t="shared" ca="1" si="2"/>
        <v>6.0020876727792656</v>
      </c>
      <c r="W12" s="139">
        <f t="shared" si="2"/>
        <v>0</v>
      </c>
      <c r="X12" s="148">
        <v>0</v>
      </c>
      <c r="Y12" s="140">
        <f>INDEX([1]Tracking!W:W,MATCH($A12,[1]Tracking!$B:$B,0))</f>
        <v>30.336782153198559</v>
      </c>
      <c r="Z12" s="140">
        <f>INDEX([1]Tracking!X:X,MATCH($A12,[1]Tracking!$B:$B,0))</f>
        <v>6.0020876727792656</v>
      </c>
      <c r="AA12" s="136">
        <f>INDEX([1]Tracking!U:U,MATCH($A12,[1]Tracking!$B:$B,0))</f>
        <v>0</v>
      </c>
      <c r="AB12" s="137" t="s">
        <v>88</v>
      </c>
      <c r="AC12" s="140">
        <v>0</v>
      </c>
      <c r="AD12" s="140">
        <f>INDEX([1]Tracking!AI:AI,MATCH($A12,[1]Tracking!$B:$B,0))</f>
        <v>0</v>
      </c>
      <c r="AE12" s="134">
        <f ca="1">INDEX([1]Tracking!AJ:AJ,MATCH($A12,[1]Tracking!$B:$B,0))</f>
        <v>0</v>
      </c>
      <c r="AF12" s="136">
        <f>INDEX([1]Tracking!AG:AG,MATCH($A12,[1]Tracking!$B:$B,0))</f>
        <v>0</v>
      </c>
      <c r="AG12" s="146" t="s">
        <v>80</v>
      </c>
      <c r="AH12" s="34">
        <v>0</v>
      </c>
      <c r="AI12" s="138">
        <v>0</v>
      </c>
      <c r="AJ12" s="142"/>
    </row>
    <row r="13" spans="1:36" ht="30" x14ac:dyDescent="0.25">
      <c r="A13" s="29" t="s">
        <v>89</v>
      </c>
      <c r="B13" s="133">
        <v>7</v>
      </c>
      <c r="C13" s="30" t="s">
        <v>90</v>
      </c>
      <c r="D13" s="36">
        <f t="shared" si="0"/>
        <v>5161.6465863091535</v>
      </c>
      <c r="E13" s="134">
        <f t="shared" si="0"/>
        <v>4589.2801214579276</v>
      </c>
      <c r="F13" s="134">
        <f t="shared" ca="1" si="0"/>
        <v>1304.8388815067326</v>
      </c>
      <c r="G13" s="35">
        <f t="shared" si="0"/>
        <v>0</v>
      </c>
      <c r="H13" s="36">
        <f t="shared" si="3"/>
        <v>5161.6465863091535</v>
      </c>
      <c r="I13" s="134">
        <f t="shared" si="3"/>
        <v>4589.2801214579276</v>
      </c>
      <c r="J13" s="134">
        <f>INDEX([1]Tracking!E:E,MATCH(A13,[1]Tracking!B:B,0))</f>
        <v>446.11893422140707</v>
      </c>
      <c r="K13" s="35">
        <f>AA13*S13/30</f>
        <v>0</v>
      </c>
      <c r="L13" s="36">
        <f t="shared" si="1"/>
        <v>0</v>
      </c>
      <c r="M13" s="134">
        <f t="shared" si="1"/>
        <v>0</v>
      </c>
      <c r="N13" s="134">
        <f t="shared" ca="1" si="1"/>
        <v>0</v>
      </c>
      <c r="O13" s="35">
        <f t="shared" si="1"/>
        <v>0</v>
      </c>
      <c r="P13" s="36">
        <f>INDEX([1]Tracking!J:J,MATCH($A13,[1]Tracking!$B:$B,0))</f>
        <v>276.90140744776897</v>
      </c>
      <c r="Q13" s="134">
        <f>INDEX([1]Tracking!K:K,MATCH($A13,[1]Tracking!$B:$B,0))</f>
        <v>3645.8685313956285</v>
      </c>
      <c r="R13" s="134">
        <f>INDEX([1]Tracking!L:L,MATCH($A13,[1]Tracking!$B:$B,0))</f>
        <v>2953.6150127762057</v>
      </c>
      <c r="S13" s="35">
        <f t="shared" si="4"/>
        <v>2292.1283172065346</v>
      </c>
      <c r="T13" s="134">
        <f t="shared" si="5"/>
        <v>559.22213980975641</v>
      </c>
      <c r="U13" s="134">
        <f t="shared" si="2"/>
        <v>37.762854710242372</v>
      </c>
      <c r="V13" s="134">
        <f t="shared" ca="1" si="2"/>
        <v>13.253306973276814</v>
      </c>
      <c r="W13" s="139">
        <f t="shared" si="2"/>
        <v>0</v>
      </c>
      <c r="X13" s="148">
        <f>INDEX([1]Tracking!V:V,MATCH($A13,[1]Tracking!$B:$B,0))</f>
        <v>559.22213980975641</v>
      </c>
      <c r="Y13" s="140">
        <f>INDEX([1]Tracking!W:W,MATCH($A13,[1]Tracking!$B:$B,0))</f>
        <v>37.762854710242372</v>
      </c>
      <c r="Z13" s="140">
        <f>INDEX([1]Tracking!X:X,MATCH($A13,[1]Tracking!$B:$B,0))</f>
        <v>13.253306973276814</v>
      </c>
      <c r="AA13" s="136">
        <f>INDEX([1]Tracking!U:U,MATCH($A13,[1]Tracking!$B:$B,0))</f>
        <v>0</v>
      </c>
      <c r="AB13" s="149" t="s">
        <v>91</v>
      </c>
      <c r="AC13" s="140">
        <f>INDEX([1]Tracking!AH:AH,MATCH($A13,[1]Tracking!$B:$B,0))</f>
        <v>0</v>
      </c>
      <c r="AD13" s="140">
        <f>INDEX([1]Tracking!AI:AI,MATCH($A13,[1]Tracking!$B:$B,0))</f>
        <v>0</v>
      </c>
      <c r="AE13" s="134">
        <f ca="1">INDEX([1]Tracking!AJ:AJ,MATCH($A13,[1]Tracking!$B:$B,0))</f>
        <v>0</v>
      </c>
      <c r="AF13" s="136">
        <f>INDEX([1]Tracking!AG:AG,MATCH($A13,[1]Tracking!$B:$B,0))</f>
        <v>0</v>
      </c>
      <c r="AG13" s="146" t="s">
        <v>80</v>
      </c>
      <c r="AH13" s="34">
        <v>0</v>
      </c>
      <c r="AI13" s="138">
        <v>0</v>
      </c>
      <c r="AJ13" s="142"/>
    </row>
    <row r="14" spans="1:36" ht="15.75" thickBot="1" x14ac:dyDescent="0.3">
      <c r="A14" s="37" t="s">
        <v>45</v>
      </c>
      <c r="B14" s="38"/>
      <c r="C14" s="39"/>
      <c r="D14" s="40">
        <f t="shared" ref="D14:S14" si="6">SUM(D4:D13)</f>
        <v>360970.87808015442</v>
      </c>
      <c r="E14" s="41">
        <f t="shared" si="6"/>
        <v>326705.72160063585</v>
      </c>
      <c r="F14" s="41">
        <f t="shared" ca="1" si="6"/>
        <v>176533.95421085006</v>
      </c>
      <c r="G14" s="42">
        <f t="shared" si="6"/>
        <v>128363.26647650705</v>
      </c>
      <c r="H14" s="40">
        <f t="shared" si="6"/>
        <v>437921.05964672455</v>
      </c>
      <c r="I14" s="41">
        <f t="shared" si="6"/>
        <v>387380.96147353476</v>
      </c>
      <c r="J14" s="41">
        <f t="shared" si="6"/>
        <v>182790.71006700196</v>
      </c>
      <c r="K14" s="42">
        <f t="shared" si="6"/>
        <v>257387.73264806633</v>
      </c>
      <c r="L14" s="40">
        <f t="shared" si="6"/>
        <v>71788.534980260883</v>
      </c>
      <c r="M14" s="41">
        <f t="shared" si="6"/>
        <v>60675.23987289887</v>
      </c>
      <c r="N14" s="41">
        <f t="shared" ca="1" si="6"/>
        <v>73404.922226007155</v>
      </c>
      <c r="O14" s="42">
        <f>SUM(O4:O13)</f>
        <v>129024.46617155925</v>
      </c>
      <c r="P14" s="43">
        <f t="shared" si="6"/>
        <v>284297.37183868815</v>
      </c>
      <c r="Q14" s="44">
        <f t="shared" si="6"/>
        <v>231336.38688906899</v>
      </c>
      <c r="R14" s="44">
        <f t="shared" si="6"/>
        <v>245909.10344780766</v>
      </c>
      <c r="S14" s="45">
        <f t="shared" si="6"/>
        <v>253847.62072518829</v>
      </c>
      <c r="T14" s="44">
        <f>D14/P14*30</f>
        <v>38.090842248619651</v>
      </c>
      <c r="U14" s="44">
        <f>E14/Q14*30</f>
        <v>42.367617908370626</v>
      </c>
      <c r="V14" s="44">
        <f ca="1">F14/R14*30</f>
        <v>21.536488694691784</v>
      </c>
      <c r="W14" s="46">
        <f>G14/S14*30</f>
        <v>15.170116557697176</v>
      </c>
      <c r="X14" s="43">
        <f>H14/P14*30</f>
        <v>46.210880193630842</v>
      </c>
      <c r="Y14" s="44">
        <f>I14/Q14*30</f>
        <v>50.236061004007894</v>
      </c>
      <c r="Z14" s="44">
        <f>J14/R14*30</f>
        <v>22.299789739886297</v>
      </c>
      <c r="AA14" s="150">
        <f>K14/S14*30</f>
        <v>30.41837444598827</v>
      </c>
      <c r="AB14" s="45"/>
      <c r="AC14" s="43">
        <f>L14/P14*30</f>
        <v>7.5753639067399554</v>
      </c>
      <c r="AD14" s="44">
        <f>M14/Q14*30</f>
        <v>7.8684430956372662</v>
      </c>
      <c r="AE14" s="44">
        <f ca="1">N14/R14*30</f>
        <v>8.9551286874078819</v>
      </c>
      <c r="AF14" s="150">
        <f>O14/S14*30</f>
        <v>15.248257888291091</v>
      </c>
      <c r="AG14" s="45"/>
      <c r="AH14" s="47">
        <v>0</v>
      </c>
      <c r="AI14" s="48">
        <v>0</v>
      </c>
      <c r="AJ14" s="42"/>
    </row>
    <row r="15" spans="1:36" ht="15.75" thickTop="1" x14ac:dyDescent="0.25"/>
    <row r="16" spans="1:36" x14ac:dyDescent="0.25">
      <c r="F16" s="134"/>
      <c r="R16" s="134"/>
      <c r="X16" s="50"/>
      <c r="Y16" s="50"/>
      <c r="Z16" s="50"/>
      <c r="AA16" s="50"/>
      <c r="AB16" s="50"/>
      <c r="AC16" s="50"/>
      <c r="AD16" s="50"/>
      <c r="AG16" s="50"/>
      <c r="AJ16" s="50"/>
    </row>
    <row r="17" spans="18:26" x14ac:dyDescent="0.25">
      <c r="R17" s="23"/>
      <c r="Z17" s="5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:E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134" x14ac:dyDescent="0.25">
      <c r="C1" s="4" t="s">
        <v>46</v>
      </c>
      <c r="F1" s="66" t="s">
        <v>47</v>
      </c>
      <c r="G1" s="2"/>
    </row>
    <row r="2" spans="1:134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2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2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2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2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2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2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2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2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2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2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2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2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8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8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8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8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8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8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8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8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8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8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8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8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8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8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8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8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8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8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8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8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8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8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8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8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8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8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8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8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8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8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8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8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8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8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8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8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8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8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8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8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8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8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8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8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8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8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8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8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8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8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8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8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8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8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8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8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8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8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8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8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8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8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8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8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8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8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8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8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8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8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8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8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8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8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8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8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8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8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8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8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8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8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8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8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8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8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8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8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8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8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8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8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8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8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8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8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8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8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8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8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8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8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8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8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8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8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8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8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8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8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8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8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8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8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8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8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8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8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8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8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8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8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8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8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8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8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8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8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8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8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8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8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8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8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8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8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8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8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8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8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8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8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8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8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8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8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8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8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8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8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8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8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8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8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8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8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8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8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8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8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52</v>
      </c>
      <c r="F1" s="66" t="s">
        <v>53</v>
      </c>
    </row>
    <row r="2" spans="1:97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 t="shared" ref="C3" si="3">AVERAGEIFS(F3:CS3,$F$2:$CS$2, "&gt;=" &amp; $F$2, $F$2:$CS$2, "&lt;="&amp; EOMONTH($F$2,0))</f>
        <v>#DIV/0!</v>
      </c>
      <c r="D3" s="16" t="e">
        <f t="shared" ref="D3" si="4">AVERAGEIFS(F3:CS3,$F$2:$CS$2, "&gt;=" &amp; $AK$2, $F$2:$CS$2, "&lt;="&amp; EOMONTH($AK$2,0))</f>
        <v>#DIV/0!</v>
      </c>
      <c r="E3" s="16" t="e">
        <f>AVERAGEIFS(F3:CS3,$F$2:$CS$2,"&gt;="&amp;[1]Tracking!$B$1-30)</f>
        <v>#DIV/0!</v>
      </c>
      <c r="F3" s="6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5">AVERAGEIFS(F4:CS4,$F$2:$CS$2, "&gt;=" &amp; $F$2, $F$2:$CS$2, "&lt;="&amp; EOMONTH($F$2,0))</f>
        <v>#DIV/0!</v>
      </c>
      <c r="D4" s="16" t="e">
        <f t="shared" ref="D4:D67" si="6">AVERAGEIFS(F4:CS4,$F$2:$CS$2, "&gt;=" &amp; $AK$2, $F$2:$CS$2, "&lt;="&amp; EOMONTH($AK$2,0))</f>
        <v>#DIV/0!</v>
      </c>
      <c r="E4" s="16" t="e">
        <f>AVERAGEIFS(F4:CS4,$F$2:$CS$2,"&gt;="&amp;[1]Tracking!$B$1-30)</f>
        <v>#DIV/0!</v>
      </c>
      <c r="F4" s="6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5"/>
        <v>#DIV/0!</v>
      </c>
      <c r="D5" s="16" t="e">
        <f t="shared" si="6"/>
        <v>#DIV/0!</v>
      </c>
      <c r="E5" s="16" t="e">
        <f>AVERAGEIFS(F5:CS5,$F$2:$CS$2,"&gt;="&amp;[1]Tracking!$B$1-30)</f>
        <v>#DIV/0!</v>
      </c>
      <c r="F5" s="6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5"/>
        <v>#DIV/0!</v>
      </c>
      <c r="D6" s="16" t="e">
        <f t="shared" si="6"/>
        <v>#DIV/0!</v>
      </c>
      <c r="E6" s="16" t="e">
        <f>AVERAGEIFS(F6:CS6,$F$2:$CS$2,"&gt;="&amp;[1]Tracking!$B$1-30)</f>
        <v>#DIV/0!</v>
      </c>
      <c r="F6" s="6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5"/>
        <v>#DIV/0!</v>
      </c>
      <c r="D7" s="16" t="e">
        <f t="shared" si="6"/>
        <v>#DIV/0!</v>
      </c>
      <c r="E7" s="16" t="e">
        <f>AVERAGEIFS(F7:CS7,$F$2:$CS$2,"&gt;="&amp;[1]Tracking!$B$1-30)</f>
        <v>#DIV/0!</v>
      </c>
      <c r="F7" s="6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5"/>
        <v>#DIV/0!</v>
      </c>
      <c r="D8" s="16" t="e">
        <f t="shared" si="6"/>
        <v>#DIV/0!</v>
      </c>
      <c r="E8" s="16" t="e">
        <f>AVERAGEIFS(F8:CS8,$F$2:$CS$2,"&gt;="&amp;[1]Tracking!$B$1-30)</f>
        <v>#DIV/0!</v>
      </c>
      <c r="F8" s="6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5"/>
        <v>#DIV/0!</v>
      </c>
      <c r="D9" s="16" t="e">
        <f t="shared" si="6"/>
        <v>#DIV/0!</v>
      </c>
      <c r="E9" s="16" t="e">
        <f>AVERAGEIFS(F9:CS9,$F$2:$CS$2,"&gt;="&amp;[1]Tracking!$B$1-30)</f>
        <v>#DIV/0!</v>
      </c>
      <c r="F9" s="6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5"/>
        <v>#DIV/0!</v>
      </c>
      <c r="D10" s="16" t="e">
        <f t="shared" si="6"/>
        <v>#DIV/0!</v>
      </c>
      <c r="E10" s="16" t="e">
        <f>AVERAGEIFS(F10:CS10,$F$2:$CS$2,"&gt;="&amp;[1]Tracking!$B$1-30)</f>
        <v>#DIV/0!</v>
      </c>
      <c r="F10" s="6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5"/>
        <v>#DIV/0!</v>
      </c>
      <c r="D11" s="16" t="e">
        <f t="shared" si="6"/>
        <v>#DIV/0!</v>
      </c>
      <c r="E11" s="16" t="e">
        <f>AVERAGEIFS(F11:CS11,$F$2:$CS$2,"&gt;="&amp;[1]Tracking!$B$1-30)</f>
        <v>#DIV/0!</v>
      </c>
      <c r="F11" s="6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5"/>
        <v>#DIV/0!</v>
      </c>
      <c r="D12" s="16" t="e">
        <f t="shared" si="6"/>
        <v>#DIV/0!</v>
      </c>
      <c r="E12" s="16" t="e">
        <f>AVERAGEIFS(F12:CS12,$F$2:$CS$2,"&gt;="&amp;[1]Tracking!$B$1-30)</f>
        <v>#DIV/0!</v>
      </c>
      <c r="F12" s="6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5"/>
        <v>#DIV/0!</v>
      </c>
      <c r="D13" s="16" t="e">
        <f t="shared" si="6"/>
        <v>#DIV/0!</v>
      </c>
      <c r="E13" s="16" t="e">
        <f>AVERAGEIFS(F13:CS13,$F$2:$CS$2,"&gt;="&amp;[1]Tracking!$B$1-30)</f>
        <v>#DIV/0!</v>
      </c>
      <c r="F13" s="6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5"/>
        <v>#DIV/0!</v>
      </c>
      <c r="D14" s="16" t="e">
        <f t="shared" si="6"/>
        <v>#DIV/0!</v>
      </c>
      <c r="E14" s="16" t="e">
        <f>AVERAGEIFS(F14:CS14,$F$2:$CS$2,"&gt;="&amp;[1]Tracking!$B$1-30)</f>
        <v>#DIV/0!</v>
      </c>
      <c r="F14" s="6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5"/>
        <v>#DIV/0!</v>
      </c>
      <c r="D15" s="16" t="e">
        <f t="shared" si="6"/>
        <v>#DIV/0!</v>
      </c>
      <c r="E15" s="16" t="e">
        <f>AVERAGEIFS(F15:CS15,$F$2:$CS$2,"&gt;="&amp;[1]Tracking!$B$1-30)</f>
        <v>#DIV/0!</v>
      </c>
      <c r="F15" s="6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5"/>
        <v>#DIV/0!</v>
      </c>
      <c r="D16" s="16" t="e">
        <f t="shared" si="6"/>
        <v>#DIV/0!</v>
      </c>
      <c r="E16" s="16" t="e">
        <f>AVERAGEIFS(F16:CS16,$F$2:$CS$2,"&gt;="&amp;[1]Tracking!$B$1-30)</f>
        <v>#DIV/0!</v>
      </c>
      <c r="F16" s="6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5"/>
        <v>#DIV/0!</v>
      </c>
      <c r="D17" s="16" t="e">
        <f t="shared" si="6"/>
        <v>#DIV/0!</v>
      </c>
      <c r="E17" s="16" t="e">
        <f>AVERAGEIFS(F17:CS17,$F$2:$CS$2,"&gt;="&amp;[1]Tracking!$B$1-30)</f>
        <v>#DIV/0!</v>
      </c>
      <c r="F17" s="6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5"/>
        <v>#DIV/0!</v>
      </c>
      <c r="D18" s="16" t="e">
        <f t="shared" si="6"/>
        <v>#DIV/0!</v>
      </c>
      <c r="E18" s="16" t="e">
        <f>AVERAGEIFS(F18:CS18,$F$2:$CS$2,"&gt;="&amp;[1]Tracking!$B$1-30)</f>
        <v>#DIV/0!</v>
      </c>
      <c r="F18" s="6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5"/>
        <v>#DIV/0!</v>
      </c>
      <c r="D19" s="16" t="e">
        <f t="shared" si="6"/>
        <v>#DIV/0!</v>
      </c>
      <c r="E19" s="16" t="e">
        <f>AVERAGEIFS(F19:CS19,$F$2:$CS$2,"&gt;="&amp;[1]Tracking!$B$1-30)</f>
        <v>#DIV/0!</v>
      </c>
      <c r="F19" s="6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5"/>
        <v>#DIV/0!</v>
      </c>
      <c r="D20" s="16" t="e">
        <f t="shared" si="6"/>
        <v>#DIV/0!</v>
      </c>
      <c r="E20" s="16" t="e">
        <f>AVERAGEIFS(F20:CS20,$F$2:$CS$2,"&gt;="&amp;[1]Tracking!$B$1-30)</f>
        <v>#DIV/0!</v>
      </c>
      <c r="F20" s="6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5"/>
        <v>#DIV/0!</v>
      </c>
      <c r="D21" s="16" t="e">
        <f t="shared" si="6"/>
        <v>#DIV/0!</v>
      </c>
      <c r="E21" s="16" t="e">
        <f>AVERAGEIFS(F21:CS21,$F$2:$CS$2,"&gt;="&amp;[1]Tracking!$B$1-30)</f>
        <v>#DIV/0!</v>
      </c>
      <c r="F21" s="6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5"/>
        <v>#DIV/0!</v>
      </c>
      <c r="D22" s="16" t="e">
        <f t="shared" si="6"/>
        <v>#DIV/0!</v>
      </c>
      <c r="E22" s="16" t="e">
        <f>AVERAGEIFS(F22:CS22,$F$2:$CS$2,"&gt;="&amp;[1]Tracking!$B$1-30)</f>
        <v>#DIV/0!</v>
      </c>
      <c r="F22" s="6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5"/>
        <v>#DIV/0!</v>
      </c>
      <c r="D23" s="16" t="e">
        <f t="shared" si="6"/>
        <v>#DIV/0!</v>
      </c>
      <c r="E23" s="16" t="e">
        <f>AVERAGEIFS(F23:CS23,$F$2:$CS$2,"&gt;="&amp;[1]Tracking!$B$1-30)</f>
        <v>#DIV/0!</v>
      </c>
      <c r="F23" s="6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5"/>
        <v>#DIV/0!</v>
      </c>
      <c r="D24" s="16" t="e">
        <f t="shared" si="6"/>
        <v>#DIV/0!</v>
      </c>
      <c r="E24" s="16" t="e">
        <f>AVERAGEIFS(F24:CS24,$F$2:$CS$2,"&gt;="&amp;[1]Tracking!$B$1-30)</f>
        <v>#DIV/0!</v>
      </c>
      <c r="F24" s="6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5"/>
        <v>#DIV/0!</v>
      </c>
      <c r="D25" s="16" t="e">
        <f t="shared" si="6"/>
        <v>#DIV/0!</v>
      </c>
      <c r="E25" s="16" t="e">
        <f>AVERAGEIFS(F25:CS25,$F$2:$CS$2,"&gt;="&amp;[1]Tracking!$B$1-30)</f>
        <v>#DIV/0!</v>
      </c>
      <c r="F25" s="6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5"/>
        <v>#DIV/0!</v>
      </c>
      <c r="D26" s="16" t="e">
        <f t="shared" si="6"/>
        <v>#DIV/0!</v>
      </c>
      <c r="E26" s="16" t="e">
        <f>AVERAGEIFS(F26:CS26,$F$2:$CS$2,"&gt;="&amp;[1]Tracking!$B$1-30)</f>
        <v>#DIV/0!</v>
      </c>
      <c r="F26" s="6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5"/>
        <v>#DIV/0!</v>
      </c>
      <c r="D27" s="16" t="e">
        <f t="shared" si="6"/>
        <v>#DIV/0!</v>
      </c>
      <c r="E27" s="16" t="e">
        <f>AVERAGEIFS(F27:CS27,$F$2:$CS$2,"&gt;="&amp;[1]Tracking!$B$1-30)</f>
        <v>#DIV/0!</v>
      </c>
      <c r="F27" s="6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5"/>
        <v>#DIV/0!</v>
      </c>
      <c r="D28" s="16" t="e">
        <f t="shared" si="6"/>
        <v>#DIV/0!</v>
      </c>
      <c r="E28" s="16" t="e">
        <f>AVERAGEIFS(F28:CS28,$F$2:$CS$2,"&gt;="&amp;[1]Tracking!$B$1-30)</f>
        <v>#DIV/0!</v>
      </c>
      <c r="F28" s="6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5"/>
        <v>#DIV/0!</v>
      </c>
      <c r="D29" s="16" t="e">
        <f t="shared" si="6"/>
        <v>#DIV/0!</v>
      </c>
      <c r="E29" s="16" t="e">
        <f>AVERAGEIFS(F29:CS29,$F$2:$CS$2,"&gt;="&amp;[1]Tracking!$B$1-30)</f>
        <v>#DIV/0!</v>
      </c>
      <c r="F29" s="6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5"/>
        <v>#DIV/0!</v>
      </c>
      <c r="D30" s="16" t="e">
        <f t="shared" si="6"/>
        <v>#DIV/0!</v>
      </c>
      <c r="E30" s="16" t="e">
        <f>AVERAGEIFS(F30:CS30,$F$2:$CS$2,"&gt;="&amp;[1]Tracking!$B$1-30)</f>
        <v>#DIV/0!</v>
      </c>
      <c r="F30" s="6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5"/>
        <v>#DIV/0!</v>
      </c>
      <c r="D31" s="16" t="e">
        <f t="shared" si="6"/>
        <v>#DIV/0!</v>
      </c>
      <c r="E31" s="16" t="e">
        <f>AVERAGEIFS(F31:CS31,$F$2:$CS$2,"&gt;="&amp;[1]Tracking!$B$1-30)</f>
        <v>#DIV/0!</v>
      </c>
      <c r="F31" s="6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5"/>
        <v>#DIV/0!</v>
      </c>
      <c r="D32" s="16" t="e">
        <f t="shared" si="6"/>
        <v>#DIV/0!</v>
      </c>
      <c r="E32" s="16" t="e">
        <f>AVERAGEIFS(F32:CS32,$F$2:$CS$2,"&gt;="&amp;[1]Tracking!$B$1-30)</f>
        <v>#DIV/0!</v>
      </c>
      <c r="F32" s="6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25">
      <c r="C33" s="16" t="e">
        <f t="shared" si="5"/>
        <v>#DIV/0!</v>
      </c>
      <c r="D33" s="16" t="e">
        <f t="shared" si="6"/>
        <v>#DIV/0!</v>
      </c>
      <c r="E33" s="16" t="e">
        <f>AVERAGEIFS(F33:CS33,$F$2:$CS$2,"&gt;="&amp;[1]Tracking!$B$1-30)</f>
        <v>#DIV/0!</v>
      </c>
      <c r="F33" s="6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25">
      <c r="C34" s="16" t="e">
        <f t="shared" si="5"/>
        <v>#DIV/0!</v>
      </c>
      <c r="D34" s="16" t="e">
        <f t="shared" si="6"/>
        <v>#DIV/0!</v>
      </c>
      <c r="E34" s="16" t="e">
        <f>AVERAGEIFS(F34:CS34,$F$2:$CS$2,"&gt;="&amp;[1]Tracking!$B$1-30)</f>
        <v>#DIV/0!</v>
      </c>
      <c r="F34" s="6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25">
      <c r="C35" s="16" t="e">
        <f t="shared" si="5"/>
        <v>#DIV/0!</v>
      </c>
      <c r="D35" s="16" t="e">
        <f t="shared" si="6"/>
        <v>#DIV/0!</v>
      </c>
      <c r="E35" s="16" t="e">
        <f>AVERAGEIFS(F35:CS35,$F$2:$CS$2,"&gt;="&amp;[1]Tracking!$B$1-30)</f>
        <v>#DIV/0!</v>
      </c>
      <c r="F35" s="6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25">
      <c r="C36" s="16" t="e">
        <f t="shared" si="5"/>
        <v>#DIV/0!</v>
      </c>
      <c r="D36" s="16" t="e">
        <f t="shared" si="6"/>
        <v>#DIV/0!</v>
      </c>
      <c r="E36" s="16" t="e">
        <f>AVERAGEIFS(F36:CS36,$F$2:$CS$2,"&gt;="&amp;[1]Tracking!$B$1-30)</f>
        <v>#DIV/0!</v>
      </c>
      <c r="F36" s="6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25">
      <c r="C37" s="16" t="e">
        <f t="shared" si="5"/>
        <v>#DIV/0!</v>
      </c>
      <c r="D37" s="16" t="e">
        <f t="shared" si="6"/>
        <v>#DIV/0!</v>
      </c>
      <c r="E37" s="16" t="e">
        <f>AVERAGEIFS(F37:CS37,$F$2:$CS$2,"&gt;="&amp;[1]Tracking!$B$1-30)</f>
        <v>#DIV/0!</v>
      </c>
      <c r="F37" s="68"/>
      <c r="G37" s="16"/>
    </row>
    <row r="38" spans="3:97" x14ac:dyDescent="0.25">
      <c r="C38" s="16" t="e">
        <f t="shared" si="5"/>
        <v>#DIV/0!</v>
      </c>
      <c r="D38" s="16" t="e">
        <f t="shared" si="6"/>
        <v>#DIV/0!</v>
      </c>
      <c r="E38" s="16" t="e">
        <f>AVERAGEIFS(F38:CS38,$F$2:$CS$2,"&gt;="&amp;[1]Tracking!$B$1-30)</f>
        <v>#DIV/0!</v>
      </c>
      <c r="F38" s="6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25">
      <c r="C39" s="16" t="e">
        <f t="shared" si="5"/>
        <v>#DIV/0!</v>
      </c>
      <c r="D39" s="16" t="e">
        <f t="shared" si="6"/>
        <v>#DIV/0!</v>
      </c>
      <c r="E39" s="16" t="e">
        <f>AVERAGEIFS(F39:CS39,$F$2:$CS$2,"&gt;="&amp;[1]Tracking!$B$1-30)</f>
        <v>#DIV/0!</v>
      </c>
      <c r="F39" s="6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25">
      <c r="C40" s="16" t="e">
        <f t="shared" si="5"/>
        <v>#DIV/0!</v>
      </c>
      <c r="D40" s="16" t="e">
        <f t="shared" si="6"/>
        <v>#DIV/0!</v>
      </c>
      <c r="E40" s="16" t="e">
        <f>AVERAGEIFS(F40:CS40,$F$2:$CS$2,"&gt;="&amp;[1]Tracking!$B$1-30)</f>
        <v>#DIV/0!</v>
      </c>
      <c r="F40" s="6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25">
      <c r="C41" s="16" t="e">
        <f t="shared" si="5"/>
        <v>#DIV/0!</v>
      </c>
      <c r="D41" s="16" t="e">
        <f t="shared" si="6"/>
        <v>#DIV/0!</v>
      </c>
      <c r="E41" s="16" t="e">
        <f>AVERAGEIFS(F41:CS41,$F$2:$CS$2,"&gt;="&amp;[1]Tracking!$B$1-30)</f>
        <v>#DIV/0!</v>
      </c>
      <c r="F41" s="6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25">
      <c r="C42" s="16" t="e">
        <f t="shared" si="5"/>
        <v>#DIV/0!</v>
      </c>
      <c r="D42" s="16" t="e">
        <f t="shared" si="6"/>
        <v>#DIV/0!</v>
      </c>
      <c r="E42" s="16" t="e">
        <f>AVERAGEIFS(F42:CS42,$F$2:$CS$2,"&gt;="&amp;[1]Tracking!$B$1-30)</f>
        <v>#DIV/0!</v>
      </c>
      <c r="F42" s="6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25">
      <c r="C43" s="16" t="e">
        <f t="shared" si="5"/>
        <v>#DIV/0!</v>
      </c>
      <c r="D43" s="16" t="e">
        <f t="shared" si="6"/>
        <v>#DIV/0!</v>
      </c>
      <c r="E43" s="16" t="e">
        <f>AVERAGEIFS(F43:CS43,$F$2:$CS$2,"&gt;="&amp;[1]Tracking!$B$1-30)</f>
        <v>#DIV/0!</v>
      </c>
      <c r="F43" s="6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25">
      <c r="C44" s="16" t="e">
        <f t="shared" si="5"/>
        <v>#DIV/0!</v>
      </c>
      <c r="D44" s="16" t="e">
        <f t="shared" si="6"/>
        <v>#DIV/0!</v>
      </c>
      <c r="E44" s="16" t="e">
        <f>AVERAGEIFS(F44:CS44,$F$2:$CS$2,"&gt;="&amp;[1]Tracking!$B$1-30)</f>
        <v>#DIV/0!</v>
      </c>
      <c r="F44" s="6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25">
      <c r="C45" s="16" t="e">
        <f t="shared" si="5"/>
        <v>#DIV/0!</v>
      </c>
      <c r="D45" s="16" t="e">
        <f t="shared" si="6"/>
        <v>#DIV/0!</v>
      </c>
      <c r="E45" s="16" t="e">
        <f>AVERAGEIFS(F45:CS45,$F$2:$CS$2,"&gt;="&amp;[1]Tracking!$B$1-30)</f>
        <v>#DIV/0!</v>
      </c>
      <c r="F45" s="6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25">
      <c r="C46" s="16" t="e">
        <f t="shared" si="5"/>
        <v>#DIV/0!</v>
      </c>
      <c r="D46" s="16" t="e">
        <f t="shared" si="6"/>
        <v>#DIV/0!</v>
      </c>
      <c r="E46" s="16" t="e">
        <f>AVERAGEIFS(F46:CS46,$F$2:$CS$2,"&gt;="&amp;[1]Tracking!$B$1-30)</f>
        <v>#DIV/0!</v>
      </c>
      <c r="F46" s="6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25">
      <c r="C47" s="16" t="e">
        <f t="shared" si="5"/>
        <v>#DIV/0!</v>
      </c>
      <c r="D47" s="16" t="e">
        <f t="shared" si="6"/>
        <v>#DIV/0!</v>
      </c>
      <c r="E47" s="16" t="e">
        <f>AVERAGEIFS(F47:CS47,$F$2:$CS$2,"&gt;="&amp;[1]Tracking!$B$1-30)</f>
        <v>#DIV/0!</v>
      </c>
      <c r="F47" s="6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25">
      <c r="C48" s="16" t="e">
        <f t="shared" si="5"/>
        <v>#DIV/0!</v>
      </c>
      <c r="D48" s="16" t="e">
        <f t="shared" si="6"/>
        <v>#DIV/0!</v>
      </c>
      <c r="E48" s="16" t="e">
        <f>AVERAGEIFS(F48:CS48,$F$2:$CS$2,"&gt;="&amp;[1]Tracking!$B$1-30)</f>
        <v>#DIV/0!</v>
      </c>
      <c r="F48" s="6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5"/>
        <v>#DIV/0!</v>
      </c>
      <c r="D49" s="16" t="e">
        <f t="shared" si="6"/>
        <v>#DIV/0!</v>
      </c>
      <c r="E49" s="16" t="e">
        <f>AVERAGEIFS(F49:CS49,$F$2:$CS$2,"&gt;="&amp;[1]Tracking!$B$1-30)</f>
        <v>#DIV/0!</v>
      </c>
      <c r="F49" s="6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5"/>
        <v>#DIV/0!</v>
      </c>
      <c r="D50" s="16" t="e">
        <f t="shared" si="6"/>
        <v>#DIV/0!</v>
      </c>
      <c r="E50" s="16" t="e">
        <f>AVERAGEIFS(F50:CS50,$F$2:$CS$2,"&gt;="&amp;[1]Tracking!$B$1-30)</f>
        <v>#DIV/0!</v>
      </c>
      <c r="F50" s="6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5"/>
        <v>#DIV/0!</v>
      </c>
      <c r="D51" s="16" t="e">
        <f t="shared" si="6"/>
        <v>#DIV/0!</v>
      </c>
      <c r="E51" s="16" t="e">
        <f>AVERAGEIFS(F51:CS51,$F$2:$CS$2,"&gt;="&amp;[1]Tracking!$B$1-30)</f>
        <v>#DIV/0!</v>
      </c>
      <c r="F51" s="6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5"/>
        <v>#DIV/0!</v>
      </c>
      <c r="D52" s="16" t="e">
        <f t="shared" si="6"/>
        <v>#DIV/0!</v>
      </c>
      <c r="E52" s="16" t="e">
        <f>AVERAGEIFS(F52:CS52,$F$2:$CS$2,"&gt;="&amp;[1]Tracking!$B$1-30)</f>
        <v>#DIV/0!</v>
      </c>
      <c r="F52" s="6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5"/>
        <v>#DIV/0!</v>
      </c>
      <c r="D53" s="16" t="e">
        <f t="shared" si="6"/>
        <v>#DIV/0!</v>
      </c>
      <c r="E53" s="16" t="e">
        <f>AVERAGEIFS(F53:CS53,$F$2:$CS$2,"&gt;="&amp;[1]Tracking!$B$1-30)</f>
        <v>#DIV/0!</v>
      </c>
      <c r="F53" s="68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5"/>
        <v>#DIV/0!</v>
      </c>
      <c r="D54" s="16" t="e">
        <f t="shared" si="6"/>
        <v>#DIV/0!</v>
      </c>
      <c r="E54" s="16" t="e">
        <f>AVERAGEIFS(F54:CS54,$F$2:$CS$2,"&gt;="&amp;[1]Tracking!$B$1-30)</f>
        <v>#DIV/0!</v>
      </c>
      <c r="F54" s="68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5"/>
        <v>#DIV/0!</v>
      </c>
      <c r="D55" s="16" t="e">
        <f t="shared" si="6"/>
        <v>#DIV/0!</v>
      </c>
      <c r="E55" s="16" t="e">
        <f>AVERAGEIFS(F55:CS55,$F$2:$CS$2,"&gt;="&amp;[1]Tracking!$B$1-30)</f>
        <v>#DIV/0!</v>
      </c>
      <c r="F55" s="68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5"/>
        <v>#DIV/0!</v>
      </c>
      <c r="D56" s="16" t="e">
        <f t="shared" si="6"/>
        <v>#DIV/0!</v>
      </c>
      <c r="E56" s="16" t="e">
        <f>AVERAGEIFS(F56:CS56,$F$2:$CS$2,"&gt;="&amp;[1]Tracking!$B$1-30)</f>
        <v>#DIV/0!</v>
      </c>
      <c r="F56" s="68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5"/>
        <v>#DIV/0!</v>
      </c>
      <c r="D57" s="16" t="e">
        <f t="shared" si="6"/>
        <v>#DIV/0!</v>
      </c>
      <c r="E57" s="16" t="e">
        <f>AVERAGEIFS(F57:CS57,$F$2:$CS$2,"&gt;="&amp;[1]Tracking!$B$1-30)</f>
        <v>#DIV/0!</v>
      </c>
      <c r="F57" s="68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5"/>
        <v>#DIV/0!</v>
      </c>
      <c r="D58" s="16" t="e">
        <f t="shared" si="6"/>
        <v>#DIV/0!</v>
      </c>
      <c r="E58" s="16" t="e">
        <f>AVERAGEIFS(F58:CS58,$F$2:$CS$2,"&gt;="&amp;[1]Tracking!$B$1-30)</f>
        <v>#DIV/0!</v>
      </c>
      <c r="F58" s="68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5"/>
        <v>#DIV/0!</v>
      </c>
      <c r="D59" s="16" t="e">
        <f t="shared" si="6"/>
        <v>#DIV/0!</v>
      </c>
      <c r="E59" s="16" t="e">
        <f>AVERAGEIFS(F59:CS59,$F$2:$CS$2,"&gt;="&amp;[1]Tracking!$B$1-30)</f>
        <v>#DIV/0!</v>
      </c>
      <c r="F59" s="6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5"/>
        <v>#DIV/0!</v>
      </c>
      <c r="D60" s="16" t="e">
        <f t="shared" si="6"/>
        <v>#DIV/0!</v>
      </c>
      <c r="E60" s="16" t="e">
        <f>AVERAGEIFS(F60:CS60,$F$2:$CS$2,"&gt;="&amp;[1]Tracking!$B$1-30)</f>
        <v>#DIV/0!</v>
      </c>
      <c r="F60" s="68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5"/>
        <v>#DIV/0!</v>
      </c>
      <c r="D61" s="16" t="e">
        <f t="shared" si="6"/>
        <v>#DIV/0!</v>
      </c>
      <c r="E61" s="16" t="e">
        <f>AVERAGEIFS(F61:CS61,$F$2:$CS$2,"&gt;="&amp;[1]Tracking!$B$1-30)</f>
        <v>#DIV/0!</v>
      </c>
      <c r="F61" s="68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5"/>
        <v>#DIV/0!</v>
      </c>
      <c r="D62" s="16" t="e">
        <f t="shared" si="6"/>
        <v>#DIV/0!</v>
      </c>
      <c r="E62" s="16" t="e">
        <f>AVERAGEIFS(F62:CS62,$F$2:$CS$2,"&gt;="&amp;[1]Tracking!$B$1-30)</f>
        <v>#DIV/0!</v>
      </c>
      <c r="F62" s="68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5"/>
        <v>#DIV/0!</v>
      </c>
      <c r="D63" s="16" t="e">
        <f t="shared" si="6"/>
        <v>#DIV/0!</v>
      </c>
      <c r="E63" s="16" t="e">
        <f>AVERAGEIFS(F63:CS63,$F$2:$CS$2,"&gt;="&amp;[1]Tracking!$B$1-30)</f>
        <v>#DIV/0!</v>
      </c>
      <c r="F63" s="68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5"/>
        <v>#DIV/0!</v>
      </c>
      <c r="D64" s="16" t="e">
        <f t="shared" si="6"/>
        <v>#DIV/0!</v>
      </c>
      <c r="E64" s="16" t="e">
        <f>AVERAGEIFS(F64:CS64,$F$2:$CS$2,"&gt;="&amp;[1]Tracking!$B$1-30)</f>
        <v>#DIV/0!</v>
      </c>
      <c r="F64" s="68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5"/>
        <v>#DIV/0!</v>
      </c>
      <c r="D65" s="16" t="e">
        <f t="shared" si="6"/>
        <v>#DIV/0!</v>
      </c>
      <c r="E65" s="16" t="e">
        <f>AVERAGEIFS(F65:CS65,$F$2:$CS$2,"&gt;="&amp;[1]Tracking!$B$1-30)</f>
        <v>#DIV/0!</v>
      </c>
      <c r="F65" s="6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5"/>
        <v>#DIV/0!</v>
      </c>
      <c r="D66" s="16" t="e">
        <f t="shared" si="6"/>
        <v>#DIV/0!</v>
      </c>
      <c r="E66" s="16" t="e">
        <f>AVERAGEIFS(F66:CS66,$F$2:$CS$2,"&gt;="&amp;[1]Tracking!$B$1-30)</f>
        <v>#DIV/0!</v>
      </c>
      <c r="F66" s="68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5"/>
        <v>#DIV/0!</v>
      </c>
      <c r="D67" s="16" t="e">
        <f t="shared" si="6"/>
        <v>#DIV/0!</v>
      </c>
      <c r="E67" s="16" t="e">
        <f>AVERAGEIFS(F67:CS67,$F$2:$CS$2,"&gt;="&amp;[1]Tracking!$B$1-30)</f>
        <v>#DIV/0!</v>
      </c>
      <c r="F67" s="68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7">AVERAGEIFS(F68:CS68,$F$2:$CS$2, "&gt;=" &amp; $F$2, $F$2:$CS$2, "&lt;="&amp; EOMONTH($F$2,0))</f>
        <v>#DIV/0!</v>
      </c>
      <c r="D68" s="16" t="e">
        <f t="shared" ref="D68:D131" si="8">AVERAGEIFS(F68:CS68,$F$2:$CS$2, "&gt;=" &amp; $AK$2, $F$2:$CS$2, "&lt;="&amp; EOMONTH($AK$2,0))</f>
        <v>#DIV/0!</v>
      </c>
      <c r="E68" s="16" t="e">
        <f>AVERAGEIFS(F68:CS68,$F$2:$CS$2,"&gt;="&amp;[1]Tracking!$B$1-30)</f>
        <v>#DIV/0!</v>
      </c>
      <c r="F68" s="68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7"/>
        <v>#DIV/0!</v>
      </c>
      <c r="D69" s="16" t="e">
        <f t="shared" si="8"/>
        <v>#DIV/0!</v>
      </c>
      <c r="E69" s="16" t="e">
        <f>AVERAGEIFS(F69:CS69,$F$2:$CS$2,"&gt;="&amp;[1]Tracking!$B$1-30)</f>
        <v>#DIV/0!</v>
      </c>
      <c r="F69" s="68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7"/>
        <v>#DIV/0!</v>
      </c>
      <c r="D70" s="16" t="e">
        <f t="shared" si="8"/>
        <v>#DIV/0!</v>
      </c>
      <c r="E70" s="16" t="e">
        <f>AVERAGEIFS(F70:CS70,$F$2:$CS$2,"&gt;="&amp;[1]Tracking!$B$1-30)</f>
        <v>#DIV/0!</v>
      </c>
      <c r="F70" s="68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7"/>
        <v>#DIV/0!</v>
      </c>
      <c r="D71" s="16" t="e">
        <f t="shared" si="8"/>
        <v>#DIV/0!</v>
      </c>
      <c r="E71" s="16" t="e">
        <f>AVERAGEIFS(F71:CS71,$F$2:$CS$2,"&gt;="&amp;[1]Tracking!$B$1-30)</f>
        <v>#DIV/0!</v>
      </c>
      <c r="F71" s="68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7"/>
        <v>#DIV/0!</v>
      </c>
      <c r="D72" s="16" t="e">
        <f t="shared" si="8"/>
        <v>#DIV/0!</v>
      </c>
      <c r="E72" s="16" t="e">
        <f>AVERAGEIFS(F72:CS72,$F$2:$CS$2,"&gt;="&amp;[1]Tracking!$B$1-30)</f>
        <v>#DIV/0!</v>
      </c>
      <c r="F72" s="68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7"/>
        <v>#DIV/0!</v>
      </c>
      <c r="D73" s="16" t="e">
        <f t="shared" si="8"/>
        <v>#DIV/0!</v>
      </c>
      <c r="E73" s="16" t="e">
        <f>AVERAGEIFS(F73:CS73,$F$2:$CS$2,"&gt;="&amp;[1]Tracking!$B$1-30)</f>
        <v>#DIV/0!</v>
      </c>
      <c r="F73" s="68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7"/>
        <v>#DIV/0!</v>
      </c>
      <c r="D74" s="16" t="e">
        <f t="shared" si="8"/>
        <v>#DIV/0!</v>
      </c>
      <c r="E74" s="16" t="e">
        <f>AVERAGEIFS(F74:CS74,$F$2:$CS$2,"&gt;="&amp;[1]Tracking!$B$1-30)</f>
        <v>#DIV/0!</v>
      </c>
      <c r="F74" s="68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7"/>
        <v>#DIV/0!</v>
      </c>
      <c r="D75" s="16" t="e">
        <f t="shared" si="8"/>
        <v>#DIV/0!</v>
      </c>
      <c r="E75" s="16" t="e">
        <f>AVERAGEIFS(F75:CS75,$F$2:$CS$2,"&gt;="&amp;[1]Tracking!$B$1-30)</f>
        <v>#DIV/0!</v>
      </c>
      <c r="F75" s="68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7"/>
        <v>#DIV/0!</v>
      </c>
      <c r="D76" s="16" t="e">
        <f t="shared" si="8"/>
        <v>#DIV/0!</v>
      </c>
      <c r="E76" s="16" t="e">
        <f>AVERAGEIFS(F76:CS76,$F$2:$CS$2,"&gt;="&amp;[1]Tracking!$B$1-30)</f>
        <v>#DIV/0!</v>
      </c>
      <c r="F76" s="68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7"/>
        <v>#DIV/0!</v>
      </c>
      <c r="D77" s="16" t="e">
        <f t="shared" si="8"/>
        <v>#DIV/0!</v>
      </c>
      <c r="E77" s="16" t="e">
        <f>AVERAGEIFS(F77:CS77,$F$2:$CS$2,"&gt;="&amp;[1]Tracking!$B$1-30)</f>
        <v>#DIV/0!</v>
      </c>
      <c r="F77" s="68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7"/>
        <v>#DIV/0!</v>
      </c>
      <c r="D78" s="16" t="e">
        <f t="shared" si="8"/>
        <v>#DIV/0!</v>
      </c>
      <c r="E78" s="16" t="e">
        <f>AVERAGEIFS(F78:CS78,$F$2:$CS$2,"&gt;="&amp;[1]Tracking!$B$1-30)</f>
        <v>#DIV/0!</v>
      </c>
      <c r="F78" s="68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7"/>
        <v>#DIV/0!</v>
      </c>
      <c r="D79" s="16" t="e">
        <f t="shared" si="8"/>
        <v>#DIV/0!</v>
      </c>
      <c r="E79" s="16" t="e">
        <f>AVERAGEIFS(F79:CS79,$F$2:$CS$2,"&gt;="&amp;[1]Tracking!$B$1-30)</f>
        <v>#DIV/0!</v>
      </c>
      <c r="F79" s="68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7"/>
        <v>#DIV/0!</v>
      </c>
      <c r="D80" s="16" t="e">
        <f t="shared" si="8"/>
        <v>#DIV/0!</v>
      </c>
      <c r="E80" s="16" t="e">
        <f>AVERAGEIFS(F80:CS80,$F$2:$CS$2,"&gt;="&amp;[1]Tracking!$B$1-30)</f>
        <v>#DIV/0!</v>
      </c>
      <c r="F80" s="68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7"/>
        <v>#DIV/0!</v>
      </c>
      <c r="D81" s="16" t="e">
        <f t="shared" si="8"/>
        <v>#DIV/0!</v>
      </c>
      <c r="E81" s="16" t="e">
        <f>AVERAGEIFS(F81:CS81,$F$2:$CS$2,"&gt;="&amp;[1]Tracking!$B$1-30)</f>
        <v>#DIV/0!</v>
      </c>
      <c r="F81" s="6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7"/>
        <v>#DIV/0!</v>
      </c>
      <c r="D82" s="16" t="e">
        <f t="shared" si="8"/>
        <v>#DIV/0!</v>
      </c>
      <c r="E82" s="16" t="e">
        <f>AVERAGEIFS(F82:CS82,$F$2:$CS$2,"&gt;="&amp;[1]Tracking!$B$1-30)</f>
        <v>#DIV/0!</v>
      </c>
      <c r="F82" s="68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7"/>
        <v>#DIV/0!</v>
      </c>
      <c r="D83" s="16" t="e">
        <f t="shared" si="8"/>
        <v>#DIV/0!</v>
      </c>
      <c r="E83" s="16" t="e">
        <f>AVERAGEIFS(F83:CS83,$F$2:$CS$2,"&gt;="&amp;[1]Tracking!$B$1-30)</f>
        <v>#DIV/0!</v>
      </c>
      <c r="F83" s="68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7"/>
        <v>#DIV/0!</v>
      </c>
      <c r="D84" s="16" t="e">
        <f t="shared" si="8"/>
        <v>#DIV/0!</v>
      </c>
      <c r="E84" s="16" t="e">
        <f>AVERAGEIFS(F84:CS84,$F$2:$CS$2,"&gt;="&amp;[1]Tracking!$B$1-30)</f>
        <v>#DIV/0!</v>
      </c>
      <c r="F84" s="6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7"/>
        <v>#DIV/0!</v>
      </c>
      <c r="D85" s="16" t="e">
        <f t="shared" si="8"/>
        <v>#DIV/0!</v>
      </c>
      <c r="E85" s="16" t="e">
        <f>AVERAGEIFS(F85:CS85,$F$2:$CS$2,"&gt;="&amp;[1]Tracking!$B$1-30)</f>
        <v>#DIV/0!</v>
      </c>
      <c r="F85" s="68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7"/>
        <v>#DIV/0!</v>
      </c>
      <c r="D86" s="16" t="e">
        <f t="shared" si="8"/>
        <v>#DIV/0!</v>
      </c>
      <c r="E86" s="16" t="e">
        <f>AVERAGEIFS(F86:CS86,$F$2:$CS$2,"&gt;="&amp;[1]Tracking!$B$1-30)</f>
        <v>#DIV/0!</v>
      </c>
      <c r="F86" s="68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7"/>
        <v>#DIV/0!</v>
      </c>
      <c r="D87" s="16" t="e">
        <f t="shared" si="8"/>
        <v>#DIV/0!</v>
      </c>
      <c r="E87" s="16" t="e">
        <f>AVERAGEIFS(F87:CS87,$F$2:$CS$2,"&gt;="&amp;[1]Tracking!$B$1-30)</f>
        <v>#DIV/0!</v>
      </c>
      <c r="F87" s="68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7"/>
        <v>#DIV/0!</v>
      </c>
      <c r="D88" s="16" t="e">
        <f t="shared" si="8"/>
        <v>#DIV/0!</v>
      </c>
      <c r="E88" s="16" t="e">
        <f>AVERAGEIFS(F88:CS88,$F$2:$CS$2,"&gt;="&amp;[1]Tracking!$B$1-30)</f>
        <v>#DIV/0!</v>
      </c>
      <c r="F88" s="6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7"/>
        <v>#DIV/0!</v>
      </c>
      <c r="D89" s="16" t="e">
        <f t="shared" si="8"/>
        <v>#DIV/0!</v>
      </c>
      <c r="E89" s="16" t="e">
        <f>AVERAGEIFS(F89:CS89,$F$2:$CS$2,"&gt;="&amp;[1]Tracking!$B$1-30)</f>
        <v>#DIV/0!</v>
      </c>
      <c r="F89" s="68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7"/>
        <v>#DIV/0!</v>
      </c>
      <c r="D90" s="16" t="e">
        <f t="shared" si="8"/>
        <v>#DIV/0!</v>
      </c>
      <c r="E90" s="16" t="e">
        <f>AVERAGEIFS(F90:CS90,$F$2:$CS$2,"&gt;="&amp;[1]Tracking!$B$1-30)</f>
        <v>#DIV/0!</v>
      </c>
      <c r="F90" s="68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7"/>
        <v>#DIV/0!</v>
      </c>
      <c r="D91" s="16" t="e">
        <f t="shared" si="8"/>
        <v>#DIV/0!</v>
      </c>
      <c r="E91" s="16" t="e">
        <f>AVERAGEIFS(F91:CS91,$F$2:$CS$2,"&gt;="&amp;[1]Tracking!$B$1-30)</f>
        <v>#DIV/0!</v>
      </c>
      <c r="F91" s="68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7"/>
        <v>#DIV/0!</v>
      </c>
      <c r="D92" s="16" t="e">
        <f t="shared" si="8"/>
        <v>#DIV/0!</v>
      </c>
      <c r="E92" s="16" t="e">
        <f>AVERAGEIFS(F92:CS92,$F$2:$CS$2,"&gt;="&amp;[1]Tracking!$B$1-30)</f>
        <v>#DIV/0!</v>
      </c>
      <c r="F92" s="68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7"/>
        <v>#DIV/0!</v>
      </c>
      <c r="D93" s="16" t="e">
        <f t="shared" si="8"/>
        <v>#DIV/0!</v>
      </c>
      <c r="E93" s="16" t="e">
        <f>AVERAGEIFS(F93:CS93,$F$2:$CS$2,"&gt;="&amp;[1]Tracking!$B$1-30)</f>
        <v>#DIV/0!</v>
      </c>
      <c r="F93" s="68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7"/>
        <v>#DIV/0!</v>
      </c>
      <c r="D94" s="16" t="e">
        <f t="shared" si="8"/>
        <v>#DIV/0!</v>
      </c>
      <c r="E94" s="16" t="e">
        <f>AVERAGEIFS(F94:CS94,$F$2:$CS$2,"&gt;="&amp;[1]Tracking!$B$1-30)</f>
        <v>#DIV/0!</v>
      </c>
      <c r="F94" s="68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7"/>
        <v>#DIV/0!</v>
      </c>
      <c r="D95" s="16" t="e">
        <f t="shared" si="8"/>
        <v>#DIV/0!</v>
      </c>
      <c r="E95" s="16" t="e">
        <f>AVERAGEIFS(F95:CS95,$F$2:$CS$2,"&gt;="&amp;[1]Tracking!$B$1-30)</f>
        <v>#DIV/0!</v>
      </c>
      <c r="F95" s="68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7"/>
        <v>#DIV/0!</v>
      </c>
      <c r="D96" s="16" t="e">
        <f t="shared" si="8"/>
        <v>#DIV/0!</v>
      </c>
      <c r="E96" s="16" t="e">
        <f>AVERAGEIFS(F96:CS96,$F$2:$CS$2,"&gt;="&amp;[1]Tracking!$B$1-30)</f>
        <v>#DIV/0!</v>
      </c>
      <c r="F96" s="68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7"/>
        <v>#DIV/0!</v>
      </c>
      <c r="D97" s="16" t="e">
        <f t="shared" si="8"/>
        <v>#DIV/0!</v>
      </c>
      <c r="E97" s="16" t="e">
        <f>AVERAGEIFS(F97:CS97,$F$2:$CS$2,"&gt;="&amp;[1]Tracking!$B$1-30)</f>
        <v>#DIV/0!</v>
      </c>
      <c r="F97" s="68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7"/>
        <v>#DIV/0!</v>
      </c>
      <c r="D98" s="16" t="e">
        <f t="shared" si="8"/>
        <v>#DIV/0!</v>
      </c>
      <c r="E98" s="16" t="e">
        <f>AVERAGEIFS(F98:CS98,$F$2:$CS$2,"&gt;="&amp;[1]Tracking!$B$1-30)</f>
        <v>#DIV/0!</v>
      </c>
      <c r="F98" s="68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7"/>
        <v>#DIV/0!</v>
      </c>
      <c r="D99" s="16" t="e">
        <f t="shared" si="8"/>
        <v>#DIV/0!</v>
      </c>
      <c r="E99" s="16" t="e">
        <f>AVERAGEIFS(F99:CS99,$F$2:$CS$2,"&gt;="&amp;[1]Tracking!$B$1-30)</f>
        <v>#DIV/0!</v>
      </c>
      <c r="F99" s="68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7"/>
        <v>#DIV/0!</v>
      </c>
      <c r="D100" s="16" t="e">
        <f t="shared" si="8"/>
        <v>#DIV/0!</v>
      </c>
      <c r="E100" s="16" t="e">
        <f>AVERAGEIFS(F100:CS100,$F$2:$CS$2,"&gt;="&amp;[1]Tracking!$B$1-30)</f>
        <v>#DIV/0!</v>
      </c>
      <c r="F100" s="68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7"/>
        <v>#DIV/0!</v>
      </c>
      <c r="D101" s="16" t="e">
        <f t="shared" si="8"/>
        <v>#DIV/0!</v>
      </c>
      <c r="E101" s="16" t="e">
        <f>AVERAGEIFS(F101:CS101,$F$2:$CS$2,"&gt;="&amp;[1]Tracking!$B$1-30)</f>
        <v>#DIV/0!</v>
      </c>
      <c r="F101" s="68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7"/>
        <v>#DIV/0!</v>
      </c>
      <c r="D102" s="16" t="e">
        <f t="shared" si="8"/>
        <v>#DIV/0!</v>
      </c>
      <c r="E102" s="16" t="e">
        <f>AVERAGEIFS(F102:CS102,$F$2:$CS$2,"&gt;="&amp;[1]Tracking!$B$1-30)</f>
        <v>#DIV/0!</v>
      </c>
      <c r="F102" s="68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7"/>
        <v>#DIV/0!</v>
      </c>
      <c r="D103" s="16" t="e">
        <f t="shared" si="8"/>
        <v>#DIV/0!</v>
      </c>
      <c r="E103" s="16" t="e">
        <f>AVERAGEIFS(F103:CS103,$F$2:$CS$2,"&gt;="&amp;[1]Tracking!$B$1-30)</f>
        <v>#DIV/0!</v>
      </c>
      <c r="F103" s="6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7"/>
        <v>#DIV/0!</v>
      </c>
      <c r="D104" s="16" t="e">
        <f t="shared" si="8"/>
        <v>#DIV/0!</v>
      </c>
      <c r="E104" s="16" t="e">
        <f>AVERAGEIFS(F104:CS104,$F$2:$CS$2,"&gt;="&amp;[1]Tracking!$B$1-30)</f>
        <v>#DIV/0!</v>
      </c>
      <c r="F104" s="6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7"/>
        <v>#DIV/0!</v>
      </c>
      <c r="D105" s="16" t="e">
        <f t="shared" si="8"/>
        <v>#DIV/0!</v>
      </c>
      <c r="E105" s="16" t="e">
        <f>AVERAGEIFS(F105:CS105,$F$2:$CS$2,"&gt;="&amp;[1]Tracking!$B$1-30)</f>
        <v>#DIV/0!</v>
      </c>
      <c r="F105" s="68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7"/>
        <v>#DIV/0!</v>
      </c>
      <c r="D106" s="16" t="e">
        <f t="shared" si="8"/>
        <v>#DIV/0!</v>
      </c>
      <c r="E106" s="16" t="e">
        <f>AVERAGEIFS(F106:CS106,$F$2:$CS$2,"&gt;="&amp;[1]Tracking!$B$1-30)</f>
        <v>#DIV/0!</v>
      </c>
      <c r="F106" s="68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7"/>
        <v>#DIV/0!</v>
      </c>
      <c r="D107" s="16" t="e">
        <f t="shared" si="8"/>
        <v>#DIV/0!</v>
      </c>
      <c r="E107" s="16" t="e">
        <f>AVERAGEIFS(F107:CS107,$F$2:$CS$2,"&gt;="&amp;[1]Tracking!$B$1-30)</f>
        <v>#DIV/0!</v>
      </c>
      <c r="F107" s="68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7"/>
        <v>#DIV/0!</v>
      </c>
      <c r="D108" s="16" t="e">
        <f t="shared" si="8"/>
        <v>#DIV/0!</v>
      </c>
      <c r="E108" s="16" t="e">
        <f>AVERAGEIFS(F108:CS108,$F$2:$CS$2,"&gt;="&amp;[1]Tracking!$B$1-30)</f>
        <v>#DIV/0!</v>
      </c>
      <c r="F108" s="68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7"/>
        <v>#DIV/0!</v>
      </c>
      <c r="D109" s="16" t="e">
        <f t="shared" si="8"/>
        <v>#DIV/0!</v>
      </c>
      <c r="E109" s="16" t="e">
        <f>AVERAGEIFS(F109:CS109,$F$2:$CS$2,"&gt;="&amp;[1]Tracking!$B$1-30)</f>
        <v>#DIV/0!</v>
      </c>
      <c r="F109" s="68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7"/>
        <v>#DIV/0!</v>
      </c>
      <c r="D110" s="16" t="e">
        <f t="shared" si="8"/>
        <v>#DIV/0!</v>
      </c>
      <c r="E110" s="16" t="e">
        <f>AVERAGEIFS(F110:CS110,$F$2:$CS$2,"&gt;="&amp;[1]Tracking!$B$1-30)</f>
        <v>#DIV/0!</v>
      </c>
      <c r="F110" s="68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7"/>
        <v>#DIV/0!</v>
      </c>
      <c r="D111" s="16" t="e">
        <f t="shared" si="8"/>
        <v>#DIV/0!</v>
      </c>
      <c r="E111" s="16" t="e">
        <f>AVERAGEIFS(F111:CS111,$F$2:$CS$2,"&gt;="&amp;[1]Tracking!$B$1-30)</f>
        <v>#DIV/0!</v>
      </c>
      <c r="F111" s="68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7"/>
        <v>#DIV/0!</v>
      </c>
      <c r="D112" s="16" t="e">
        <f t="shared" si="8"/>
        <v>#DIV/0!</v>
      </c>
      <c r="E112" s="16" t="e">
        <f>AVERAGEIFS(F112:CS112,$F$2:$CS$2,"&gt;="&amp;[1]Tracking!$B$1-30)</f>
        <v>#DIV/0!</v>
      </c>
      <c r="F112" s="68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7"/>
        <v>#DIV/0!</v>
      </c>
      <c r="D113" s="16" t="e">
        <f t="shared" si="8"/>
        <v>#DIV/0!</v>
      </c>
      <c r="E113" s="16" t="e">
        <f>AVERAGEIFS(F113:CS113,$F$2:$CS$2,"&gt;="&amp;[1]Tracking!$B$1-30)</f>
        <v>#DIV/0!</v>
      </c>
      <c r="F113" s="68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7"/>
        <v>#DIV/0!</v>
      </c>
      <c r="D114" s="16" t="e">
        <f t="shared" si="8"/>
        <v>#DIV/0!</v>
      </c>
      <c r="E114" s="16" t="e">
        <f>AVERAGEIFS(F114:CS114,$F$2:$CS$2,"&gt;="&amp;[1]Tracking!$B$1-30)</f>
        <v>#DIV/0!</v>
      </c>
      <c r="F114" s="68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7"/>
        <v>#DIV/0!</v>
      </c>
      <c r="D115" s="16" t="e">
        <f t="shared" si="8"/>
        <v>#DIV/0!</v>
      </c>
      <c r="E115" s="16" t="e">
        <f>AVERAGEIFS(F115:CS115,$F$2:$CS$2,"&gt;="&amp;[1]Tracking!$B$1-30)</f>
        <v>#DIV/0!</v>
      </c>
      <c r="F115" s="6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7"/>
        <v>#DIV/0!</v>
      </c>
      <c r="D116" s="16" t="e">
        <f t="shared" si="8"/>
        <v>#DIV/0!</v>
      </c>
      <c r="E116" s="16" t="e">
        <f>AVERAGEIFS(F116:CS116,$F$2:$CS$2,"&gt;="&amp;[1]Tracking!$B$1-30)</f>
        <v>#DIV/0!</v>
      </c>
      <c r="F116" s="6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7"/>
        <v>#DIV/0!</v>
      </c>
      <c r="D117" s="16" t="e">
        <f t="shared" si="8"/>
        <v>#DIV/0!</v>
      </c>
      <c r="E117" s="16" t="e">
        <f>AVERAGEIFS(F117:CS117,$F$2:$CS$2,"&gt;="&amp;[1]Tracking!$B$1-30)</f>
        <v>#DIV/0!</v>
      </c>
      <c r="F117" s="6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7"/>
        <v>#DIV/0!</v>
      </c>
      <c r="D118" s="16" t="e">
        <f t="shared" si="8"/>
        <v>#DIV/0!</v>
      </c>
      <c r="E118" s="16" t="e">
        <f>AVERAGEIFS(F118:CS118,$F$2:$CS$2,"&gt;="&amp;[1]Tracking!$B$1-30)</f>
        <v>#DIV/0!</v>
      </c>
      <c r="F118" s="68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7"/>
        <v>#DIV/0!</v>
      </c>
      <c r="D119" s="16" t="e">
        <f t="shared" si="8"/>
        <v>#DIV/0!</v>
      </c>
      <c r="E119" s="16" t="e">
        <f>AVERAGEIFS(F119:CS119,$F$2:$CS$2,"&gt;="&amp;[1]Tracking!$B$1-30)</f>
        <v>#DIV/0!</v>
      </c>
      <c r="F119" s="68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7"/>
        <v>#DIV/0!</v>
      </c>
      <c r="D120" s="16" t="e">
        <f t="shared" si="8"/>
        <v>#DIV/0!</v>
      </c>
      <c r="E120" s="16" t="e">
        <f>AVERAGEIFS(F120:CS120,$F$2:$CS$2,"&gt;="&amp;[1]Tracking!$B$1-30)</f>
        <v>#DIV/0!</v>
      </c>
      <c r="F120" s="68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7"/>
        <v>#DIV/0!</v>
      </c>
      <c r="D121" s="16" t="e">
        <f t="shared" si="8"/>
        <v>#DIV/0!</v>
      </c>
      <c r="E121" s="16" t="e">
        <f>AVERAGEIFS(F121:CS121,$F$2:$CS$2,"&gt;="&amp;[1]Tracking!$B$1-30)</f>
        <v>#DIV/0!</v>
      </c>
      <c r="F121" s="68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7"/>
        <v>#DIV/0!</v>
      </c>
      <c r="D122" s="16" t="e">
        <f t="shared" si="8"/>
        <v>#DIV/0!</v>
      </c>
      <c r="E122" s="16" t="e">
        <f>AVERAGEIFS(F122:CS122,$F$2:$CS$2,"&gt;="&amp;[1]Tracking!$B$1-30)</f>
        <v>#DIV/0!</v>
      </c>
      <c r="F122" s="68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7"/>
        <v>#DIV/0!</v>
      </c>
      <c r="D123" s="16" t="e">
        <f t="shared" si="8"/>
        <v>#DIV/0!</v>
      </c>
      <c r="E123" s="16" t="e">
        <f>AVERAGEIFS(F123:CS123,$F$2:$CS$2,"&gt;="&amp;[1]Tracking!$B$1-30)</f>
        <v>#DIV/0!</v>
      </c>
      <c r="F123" s="68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7"/>
        <v>#DIV/0!</v>
      </c>
      <c r="D124" s="16" t="e">
        <f t="shared" si="8"/>
        <v>#DIV/0!</v>
      </c>
      <c r="E124" s="16" t="e">
        <f>AVERAGEIFS(F124:CS124,$F$2:$CS$2,"&gt;="&amp;[1]Tracking!$B$1-30)</f>
        <v>#DIV/0!</v>
      </c>
      <c r="F124" s="68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7"/>
        <v>#DIV/0!</v>
      </c>
      <c r="D125" s="16" t="e">
        <f t="shared" si="8"/>
        <v>#DIV/0!</v>
      </c>
      <c r="E125" s="16" t="e">
        <f>AVERAGEIFS(F125:CS125,$F$2:$CS$2,"&gt;="&amp;[1]Tracking!$B$1-30)</f>
        <v>#DIV/0!</v>
      </c>
      <c r="F125" s="68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7"/>
        <v>#DIV/0!</v>
      </c>
      <c r="D126" s="16" t="e">
        <f t="shared" si="8"/>
        <v>#DIV/0!</v>
      </c>
      <c r="E126" s="16" t="e">
        <f>AVERAGEIFS(F126:CS126,$F$2:$CS$2,"&gt;="&amp;[1]Tracking!$B$1-30)</f>
        <v>#DIV/0!</v>
      </c>
      <c r="F126" s="68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7"/>
        <v>#DIV/0!</v>
      </c>
      <c r="D127" s="16" t="e">
        <f t="shared" si="8"/>
        <v>#DIV/0!</v>
      </c>
      <c r="E127" s="16" t="e">
        <f>AVERAGEIFS(F127:CS127,$F$2:$CS$2,"&gt;="&amp;[1]Tracking!$B$1-30)</f>
        <v>#DIV/0!</v>
      </c>
      <c r="F127" s="68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7"/>
        <v>#DIV/0!</v>
      </c>
      <c r="D128" s="16" t="e">
        <f t="shared" si="8"/>
        <v>#DIV/0!</v>
      </c>
      <c r="E128" s="16" t="e">
        <f>AVERAGEIFS(F128:CS128,$F$2:$CS$2,"&gt;="&amp;[1]Tracking!$B$1-30)</f>
        <v>#DIV/0!</v>
      </c>
      <c r="F128" s="68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7"/>
        <v>#DIV/0!</v>
      </c>
      <c r="D129" s="16" t="e">
        <f t="shared" si="8"/>
        <v>#DIV/0!</v>
      </c>
      <c r="E129" s="16" t="e">
        <f>AVERAGEIFS(F129:CS129,$F$2:$CS$2,"&gt;="&amp;[1]Tracking!$B$1-30)</f>
        <v>#DIV/0!</v>
      </c>
      <c r="F129" s="68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7"/>
        <v>#DIV/0!</v>
      </c>
      <c r="D130" s="16" t="e">
        <f t="shared" si="8"/>
        <v>#DIV/0!</v>
      </c>
      <c r="E130" s="16" t="e">
        <f>AVERAGEIFS(F130:CS130,$F$2:$CS$2,"&gt;="&amp;[1]Tracking!$B$1-30)</f>
        <v>#DIV/0!</v>
      </c>
      <c r="F130" s="68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7"/>
        <v>#DIV/0!</v>
      </c>
      <c r="D131" s="16" t="e">
        <f t="shared" si="8"/>
        <v>#DIV/0!</v>
      </c>
      <c r="E131" s="16" t="e">
        <f>AVERAGEIFS(F131:CS131,$F$2:$CS$2,"&gt;="&amp;[1]Tracking!$B$1-30)</f>
        <v>#DIV/0!</v>
      </c>
      <c r="F131" s="68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>AVERAGEIFS(F132:CS132,$F$2:$CS$2,"&gt;="&amp;[1]Tracking!$B$1-30)</f>
        <v>#DIV/0!</v>
      </c>
      <c r="F132" s="6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6" t="e">
        <f>AVERAGEIFS(F133:CS133,$F$2:$CS$2,"&gt;="&amp;[1]Tracking!$B$1-30)</f>
        <v>#DIV/0!</v>
      </c>
      <c r="F133" s="68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6" t="e">
        <f>AVERAGEIFS(F134:CS134,$F$2:$CS$2,"&gt;="&amp;[1]Tracking!$B$1-30)</f>
        <v>#DIV/0!</v>
      </c>
      <c r="F134" s="68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6" t="e">
        <f>AVERAGEIFS(F135:CS135,$F$2:$CS$2,"&gt;="&amp;[1]Tracking!$B$1-30)</f>
        <v>#DIV/0!</v>
      </c>
      <c r="F135" s="68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6" t="e">
        <f>AVERAGEIFS(F136:CS136,$F$2:$CS$2,"&gt;="&amp;[1]Tracking!$B$1-30)</f>
        <v>#DIV/0!</v>
      </c>
      <c r="F136" s="68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6" t="e">
        <f>AVERAGEIFS(F137:CS137,$F$2:$CS$2,"&gt;="&amp;[1]Tracking!$B$1-30)</f>
        <v>#DIV/0!</v>
      </c>
      <c r="F137" s="68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6" t="e">
        <f>AVERAGEIFS(F138:CS138,$F$2:$CS$2,"&gt;="&amp;[1]Tracking!$B$1-30)</f>
        <v>#DIV/0!</v>
      </c>
      <c r="F138" s="68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6" t="e">
        <f>AVERAGEIFS(F139:CS139,$F$2:$CS$2,"&gt;="&amp;[1]Tracking!$B$1-30)</f>
        <v>#DIV/0!</v>
      </c>
      <c r="F139" s="68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6" t="e">
        <f>AVERAGEIFS(F140:CS140,$F$2:$CS$2,"&gt;="&amp;[1]Tracking!$B$1-30)</f>
        <v>#DIV/0!</v>
      </c>
      <c r="F140" s="68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6" t="e">
        <f>AVERAGEIFS(F141:CS141,$F$2:$CS$2,"&gt;="&amp;[1]Tracking!$B$1-30)</f>
        <v>#DIV/0!</v>
      </c>
      <c r="F141" s="68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6" t="e">
        <f>AVERAGEIFS(F142:CS142,$F$2:$CS$2,"&gt;="&amp;[1]Tracking!$B$1-30)</f>
        <v>#DIV/0!</v>
      </c>
      <c r="F142" s="6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6" t="e">
        <f>AVERAGEIFS(F143:CS143,$F$2:$CS$2,"&gt;="&amp;[1]Tracking!$B$1-30)</f>
        <v>#DIV/0!</v>
      </c>
      <c r="F143" s="68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6" t="e">
        <f>AVERAGEIFS(F144:CS144,$F$2:$CS$2,"&gt;="&amp;[1]Tracking!$B$1-30)</f>
        <v>#DIV/0!</v>
      </c>
      <c r="F144" s="68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6" t="e">
        <f>AVERAGEIFS(F145:CS145,$F$2:$CS$2,"&gt;="&amp;[1]Tracking!$B$1-30)</f>
        <v>#DIV/0!</v>
      </c>
      <c r="F145" s="68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6" t="e">
        <f>AVERAGEIFS(F146:CS146,$F$2:$CS$2,"&gt;="&amp;[1]Tracking!$B$1-30)</f>
        <v>#DIV/0!</v>
      </c>
      <c r="F146" s="68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6" t="e">
        <f>AVERAGEIFS(F147:CS147,$F$2:$CS$2,"&gt;="&amp;[1]Tracking!$B$1-30)</f>
        <v>#DIV/0!</v>
      </c>
      <c r="F147" s="68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6" t="e">
        <f>AVERAGEIFS(F148:CS148,$F$2:$CS$2,"&gt;="&amp;[1]Tracking!$B$1-30)</f>
        <v>#DIV/0!</v>
      </c>
      <c r="F148" s="68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6" t="e">
        <f>AVERAGEIFS(F149:CS149,$F$2:$CS$2,"&gt;="&amp;[1]Tracking!$B$1-30)</f>
        <v>#DIV/0!</v>
      </c>
      <c r="F149" s="68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6" t="e">
        <f>AVERAGEIFS(F150:CS150,$F$2:$CS$2,"&gt;="&amp;[1]Tracking!$B$1-30)</f>
        <v>#DIV/0!</v>
      </c>
      <c r="F150" s="68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6" t="e">
        <f>AVERAGEIFS(F151:CS151,$F$2:$CS$2,"&gt;="&amp;[1]Tracking!$B$1-30)</f>
        <v>#DIV/0!</v>
      </c>
      <c r="F151" s="68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6" t="e">
        <f>AVERAGEIFS(F152:CS152,$F$2:$CS$2,"&gt;="&amp;[1]Tracking!$B$1-30)</f>
        <v>#DIV/0!</v>
      </c>
      <c r="F152" s="68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6" t="e">
        <f>AVERAGEIFS(F153:CS153,$F$2:$CS$2,"&gt;="&amp;[1]Tracking!$B$1-30)</f>
        <v>#DIV/0!</v>
      </c>
      <c r="F153" s="68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6" t="e">
        <f>AVERAGEIFS(F154:CS154,$F$2:$CS$2,"&gt;="&amp;[1]Tracking!$B$1-30)</f>
        <v>#DIV/0!</v>
      </c>
      <c r="F154" s="68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6" t="e">
        <f>AVERAGEIFS(F155:CS155,$F$2:$CS$2,"&gt;="&amp;[1]Tracking!$B$1-30)</f>
        <v>#DIV/0!</v>
      </c>
      <c r="F155" s="68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6" t="e">
        <f>AVERAGEIFS(F156:CS156,$F$2:$CS$2,"&gt;="&amp;[1]Tracking!$B$1-30)</f>
        <v>#DIV/0!</v>
      </c>
      <c r="F156" s="6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6" t="e">
        <f>AVERAGEIFS(F157:CS157,$F$2:$CS$2,"&gt;="&amp;[1]Tracking!$B$1-30)</f>
        <v>#DIV/0!</v>
      </c>
      <c r="F157" s="68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6" t="e">
        <f>AVERAGEIFS(F158:CS158,$F$2:$CS$2,"&gt;="&amp;[1]Tracking!$B$1-30)</f>
        <v>#DIV/0!</v>
      </c>
      <c r="F158" s="68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6" t="e">
        <f>AVERAGEIFS(F159:CS159,$F$2:$CS$2,"&gt;="&amp;[1]Tracking!$B$1-30)</f>
        <v>#DIV/0!</v>
      </c>
      <c r="F159" s="68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6" t="e">
        <f>AVERAGEIFS(F160:CS160,$F$2:$CS$2,"&gt;="&amp;[1]Tracking!$B$1-30)</f>
        <v>#DIV/0!</v>
      </c>
      <c r="F160" s="68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6" t="e">
        <f>AVERAGEIFS(F161:CS161,$F$2:$CS$2,"&gt;="&amp;[1]Tracking!$B$1-30)</f>
        <v>#DIV/0!</v>
      </c>
      <c r="F161" s="6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6" t="e">
        <f>AVERAGEIFS(F162:CS162,$F$2:$CS$2,"&gt;="&amp;[1]Tracking!$B$1-30)</f>
        <v>#DIV/0!</v>
      </c>
      <c r="F162" s="6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6" t="e">
        <f>AVERAGEIFS(F163:CS163,$F$2:$CS$2,"&gt;="&amp;[1]Tracking!$B$1-30)</f>
        <v>#DIV/0!</v>
      </c>
      <c r="F163" s="6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6" t="e">
        <f>AVERAGEIFS(F164:CS164,$F$2:$CS$2,"&gt;="&amp;[1]Tracking!$B$1-30)</f>
        <v>#DIV/0!</v>
      </c>
      <c r="F164" s="68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6" t="e">
        <f>AVERAGEIFS(F165:CS165,$F$2:$CS$2,"&gt;="&amp;[1]Tracking!$B$1-30)</f>
        <v>#DIV/0!</v>
      </c>
      <c r="F165" s="68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6" t="e">
        <f>AVERAGEIFS(F166:CS166,$F$2:$CS$2,"&gt;="&amp;[1]Tracking!$B$1-30)</f>
        <v>#DIV/0!</v>
      </c>
      <c r="F166" s="68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6" t="e">
        <f>AVERAGEIFS(F167:CS167,$F$2:$CS$2,"&gt;="&amp;[1]Tracking!$B$1-30)</f>
        <v>#DIV/0!</v>
      </c>
      <c r="F167" s="68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6" t="e">
        <f>AVERAGEIFS(F168:CS168,$F$2:$CS$2,"&gt;="&amp;[1]Tracking!$B$1-30)</f>
        <v>#DIV/0!</v>
      </c>
      <c r="F168" s="68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6" t="e">
        <f>AVERAGEIFS(F169:CS169,$F$2:$CS$2,"&gt;="&amp;[1]Tracking!$B$1-30)</f>
        <v>#DIV/0!</v>
      </c>
      <c r="F169" s="6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6" t="e">
        <f>AVERAGEIFS(F170:CS170,$F$2:$CS$2,"&gt;="&amp;[1]Tracking!$B$1-30)</f>
        <v>#DIV/0!</v>
      </c>
      <c r="F170" s="68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6" t="e">
        <f>AVERAGEIFS(F171:CS171,$F$2:$CS$2,"&gt;="&amp;[1]Tracking!$B$1-30)</f>
        <v>#DIV/0!</v>
      </c>
      <c r="F171" s="68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6" t="e">
        <f>AVERAGEIFS(F172:CS172,$F$2:$CS$2,"&gt;="&amp;[1]Tracking!$B$1-30)</f>
        <v>#DIV/0!</v>
      </c>
      <c r="F172" s="68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6" t="e">
        <f>AVERAGEIFS(F173:CS173,$F$2:$CS$2,"&gt;="&amp;[1]Tracking!$B$1-30)</f>
        <v>#DIV/0!</v>
      </c>
      <c r="F173" s="68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6" t="e">
        <f>AVERAGEIFS(F174:CS174,$F$2:$CS$2,"&gt;="&amp;[1]Tracking!$B$1-30)</f>
        <v>#DIV/0!</v>
      </c>
      <c r="F174" s="68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6" t="e">
        <f>AVERAGEIFS(F175:CS175,$F$2:$CS$2,"&gt;="&amp;[1]Tracking!$B$1-30)</f>
        <v>#DIV/0!</v>
      </c>
      <c r="F175" s="68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6" t="e">
        <f>AVERAGEIFS(F176:CS176,$F$2:$CS$2,"&gt;="&amp;[1]Tracking!$B$1-30)</f>
        <v>#DIV/0!</v>
      </c>
      <c r="F176" s="68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6" t="e">
        <f>AVERAGEIFS(F177:CS177,$F$2:$CS$2,"&gt;="&amp;[1]Tracking!$B$1-30)</f>
        <v>#DIV/0!</v>
      </c>
      <c r="F177" s="6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6" t="e">
        <f>AVERAGEIFS(F178:CS178,$F$2:$CS$2,"&gt;="&amp;[1]Tracking!$B$1-30)</f>
        <v>#DIV/0!</v>
      </c>
      <c r="F178" s="6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6" t="e">
        <f>AVERAGEIFS(F179:CS179,$F$2:$CS$2,"&gt;="&amp;[1]Tracking!$B$1-30)</f>
        <v>#DIV/0!</v>
      </c>
      <c r="F179" s="68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6" t="e">
        <f>AVERAGEIFS(F180:CS180,$F$2:$CS$2,"&gt;="&amp;[1]Tracking!$B$1-30)</f>
        <v>#DIV/0!</v>
      </c>
      <c r="F180" s="68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6" t="e">
        <f>AVERAGEIFS(F181:CS181,$F$2:$CS$2,"&gt;="&amp;[1]Tracking!$B$1-30)</f>
        <v>#DIV/0!</v>
      </c>
      <c r="F181" s="68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6" t="e">
        <f>AVERAGEIFS(F182:CS182,$F$2:$CS$2,"&gt;="&amp;[1]Tracking!$B$1-30)</f>
        <v>#DIV/0!</v>
      </c>
      <c r="F182" s="68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6" t="e">
        <f>AVERAGEIFS(F183:CS183,$F$2:$CS$2,"&gt;="&amp;[1]Tracking!$B$1-30)</f>
        <v>#DIV/0!</v>
      </c>
      <c r="F183" s="68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6" t="e">
        <f>AVERAGEIFS(F184:CS184,$F$2:$CS$2,"&gt;="&amp;[1]Tracking!$B$1-30)</f>
        <v>#DIV/0!</v>
      </c>
      <c r="F184" s="68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6" t="e">
        <f>AVERAGEIFS(F185:CS185,$F$2:$CS$2,"&gt;="&amp;[1]Tracking!$B$1-30)</f>
        <v>#DIV/0!</v>
      </c>
      <c r="F185" s="68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6" t="e">
        <f>AVERAGEIFS(F186:CS186,$F$2:$CS$2,"&gt;="&amp;[1]Tracking!$B$1-30)</f>
        <v>#DIV/0!</v>
      </c>
      <c r="F186" s="68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6" t="e">
        <f>AVERAGEIFS(F187:CS187,$F$2:$CS$2,"&gt;="&amp;[1]Tracking!$B$1-30)</f>
        <v>#DIV/0!</v>
      </c>
      <c r="F187" s="68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6" t="e">
        <f>AVERAGEIFS(F188:CS188,$F$2:$CS$2,"&gt;="&amp;[1]Tracking!$B$1-30)</f>
        <v>#DIV/0!</v>
      </c>
      <c r="F188" s="68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6" t="e">
        <f>AVERAGEIFS(F189:CS189,$F$2:$CS$2,"&gt;="&amp;[1]Tracking!$B$1-30)</f>
        <v>#DIV/0!</v>
      </c>
      <c r="F189" s="68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6" t="e">
        <f>AVERAGEIFS(F190:CS190,$F$2:$CS$2,"&gt;="&amp;[1]Tracking!$B$1-30)</f>
        <v>#DIV/0!</v>
      </c>
      <c r="F190" s="68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6" t="e">
        <f>AVERAGEIFS(F191:CS191,$F$2:$CS$2,"&gt;="&amp;[1]Tracking!$B$1-30)</f>
        <v>#DIV/0!</v>
      </c>
      <c r="F191" s="6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6" t="e">
        <f>AVERAGEIFS(F192:CS192,$F$2:$CS$2,"&gt;="&amp;[1]Tracking!$B$1-30)</f>
        <v>#DIV/0!</v>
      </c>
      <c r="F192" s="68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6" t="e">
        <f>AVERAGEIFS(F193:CS193,$F$2:$CS$2,"&gt;="&amp;[1]Tracking!$B$1-30)</f>
        <v>#DIV/0!</v>
      </c>
      <c r="F193" s="68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6" t="e">
        <f>AVERAGEIFS(F194:CS194,$F$2:$CS$2,"&gt;="&amp;[1]Tracking!$B$1-30)</f>
        <v>#DIV/0!</v>
      </c>
      <c r="F194" s="68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6" t="e">
        <f>AVERAGEIFS(F195:CS195,$F$2:$CS$2,"&gt;="&amp;[1]Tracking!$B$1-30)</f>
        <v>#DIV/0!</v>
      </c>
      <c r="F195" s="68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1">AVERAGEIFS(F196:CS196,$F$2:$CS$2, "&gt;=" &amp; $F$2, $F$2:$CS$2, "&lt;="&amp; EOMONTH($F$2,0))</f>
        <v>#DIV/0!</v>
      </c>
      <c r="D196" s="16" t="e">
        <f t="shared" ref="D196:D256" si="12">AVERAGEIFS(F196:CS196,$F$2:$CS$2, "&gt;=" &amp; $AK$2, $F$2:$CS$2, "&lt;="&amp; EOMONTH($AK$2,0))</f>
        <v>#DIV/0!</v>
      </c>
      <c r="E196" s="16" t="e">
        <f>AVERAGEIFS(F196:CS196,$F$2:$CS$2,"&gt;="&amp;[1]Tracking!$B$1-30)</f>
        <v>#DIV/0!</v>
      </c>
      <c r="F196" s="68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1"/>
        <v>#DIV/0!</v>
      </c>
      <c r="D197" s="16" t="e">
        <f t="shared" si="12"/>
        <v>#DIV/0!</v>
      </c>
      <c r="E197" s="16" t="e">
        <f>AVERAGEIFS(F197:CS197,$F$2:$CS$2,"&gt;="&amp;[1]Tracking!$B$1-30)</f>
        <v>#DIV/0!</v>
      </c>
      <c r="F197" s="68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1"/>
        <v>#DIV/0!</v>
      </c>
      <c r="D198" s="16" t="e">
        <f t="shared" si="12"/>
        <v>#DIV/0!</v>
      </c>
      <c r="E198" s="16" t="e">
        <f>AVERAGEIFS(F198:CS198,$F$2:$CS$2,"&gt;="&amp;[1]Tracking!$B$1-30)</f>
        <v>#DIV/0!</v>
      </c>
      <c r="F198" s="68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1"/>
        <v>#DIV/0!</v>
      </c>
      <c r="D199" s="16" t="e">
        <f t="shared" si="12"/>
        <v>#DIV/0!</v>
      </c>
      <c r="E199" s="16" t="e">
        <f>AVERAGEIFS(F199:CS199,$F$2:$CS$2,"&gt;="&amp;[1]Tracking!$B$1-30)</f>
        <v>#DIV/0!</v>
      </c>
      <c r="F199" s="68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1"/>
        <v>#DIV/0!</v>
      </c>
      <c r="D200" s="16" t="e">
        <f t="shared" si="12"/>
        <v>#DIV/0!</v>
      </c>
      <c r="E200" s="16" t="e">
        <f>AVERAGEIFS(F200:CS200,$F$2:$CS$2,"&gt;="&amp;[1]Tracking!$B$1-30)</f>
        <v>#DIV/0!</v>
      </c>
      <c r="F200" s="6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1"/>
        <v>#DIV/0!</v>
      </c>
      <c r="D201" s="16" t="e">
        <f t="shared" si="12"/>
        <v>#DIV/0!</v>
      </c>
      <c r="E201" s="16" t="e">
        <f>AVERAGEIFS(F201:CS201,$F$2:$CS$2,"&gt;="&amp;[1]Tracking!$B$1-30)</f>
        <v>#DIV/0!</v>
      </c>
      <c r="F201" s="68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1"/>
        <v>#DIV/0!</v>
      </c>
      <c r="D202" s="16" t="e">
        <f t="shared" si="12"/>
        <v>#DIV/0!</v>
      </c>
      <c r="E202" s="16" t="e">
        <f>AVERAGEIFS(F202:CS202,$F$2:$CS$2,"&gt;="&amp;[1]Tracking!$B$1-30)</f>
        <v>#DIV/0!</v>
      </c>
      <c r="F202" s="68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1"/>
        <v>#DIV/0!</v>
      </c>
      <c r="D203" s="16" t="e">
        <f t="shared" si="12"/>
        <v>#DIV/0!</v>
      </c>
      <c r="E203" s="16" t="e">
        <f>AVERAGEIFS(F203:CS203,$F$2:$CS$2,"&gt;="&amp;[1]Tracking!$B$1-30)</f>
        <v>#DIV/0!</v>
      </c>
      <c r="F203" s="68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1"/>
        <v>#DIV/0!</v>
      </c>
      <c r="D204" s="16" t="e">
        <f t="shared" si="12"/>
        <v>#DIV/0!</v>
      </c>
      <c r="E204" s="16" t="e">
        <f>AVERAGEIFS(F204:CS204,$F$2:$CS$2,"&gt;="&amp;[1]Tracking!$B$1-30)</f>
        <v>#DIV/0!</v>
      </c>
      <c r="F204" s="68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1"/>
        <v>#DIV/0!</v>
      </c>
      <c r="D205" s="16" t="e">
        <f t="shared" si="12"/>
        <v>#DIV/0!</v>
      </c>
      <c r="E205" s="16" t="e">
        <f>AVERAGEIFS(F205:CS205,$F$2:$CS$2,"&gt;="&amp;[1]Tracking!$B$1-30)</f>
        <v>#DIV/0!</v>
      </c>
      <c r="F205" s="68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1"/>
        <v>#DIV/0!</v>
      </c>
      <c r="D206" s="16" t="e">
        <f t="shared" si="12"/>
        <v>#DIV/0!</v>
      </c>
      <c r="E206" s="16" t="e">
        <f>AVERAGEIFS(F206:CS206,$F$2:$CS$2,"&gt;="&amp;[1]Tracking!$B$1-30)</f>
        <v>#DIV/0!</v>
      </c>
      <c r="F206" s="68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1"/>
        <v>#DIV/0!</v>
      </c>
      <c r="D207" s="16" t="e">
        <f t="shared" si="12"/>
        <v>#DIV/0!</v>
      </c>
      <c r="E207" s="16" t="e">
        <f>AVERAGEIFS(F207:CS207,$F$2:$CS$2,"&gt;="&amp;[1]Tracking!$B$1-30)</f>
        <v>#DIV/0!</v>
      </c>
      <c r="F207" s="68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1"/>
        <v>#DIV/0!</v>
      </c>
      <c r="D208" s="16" t="e">
        <f t="shared" si="12"/>
        <v>#DIV/0!</v>
      </c>
      <c r="E208" s="16" t="e">
        <f>AVERAGEIFS(F208:CS208,$F$2:$CS$2,"&gt;="&amp;[1]Tracking!$B$1-30)</f>
        <v>#DIV/0!</v>
      </c>
      <c r="F208" s="68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1"/>
        <v>#DIV/0!</v>
      </c>
      <c r="D209" s="16" t="e">
        <f t="shared" si="12"/>
        <v>#DIV/0!</v>
      </c>
      <c r="E209" s="16" t="e">
        <f>AVERAGEIFS(F209:CS209,$F$2:$CS$2,"&gt;="&amp;[1]Tracking!$B$1-30)</f>
        <v>#DIV/0!</v>
      </c>
      <c r="F209" s="6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1"/>
        <v>#DIV/0!</v>
      </c>
      <c r="D210" s="16" t="e">
        <f t="shared" si="12"/>
        <v>#DIV/0!</v>
      </c>
      <c r="E210" s="16" t="e">
        <f>AVERAGEIFS(F210:CS210,$F$2:$CS$2,"&gt;="&amp;[1]Tracking!$B$1-30)</f>
        <v>#DIV/0!</v>
      </c>
      <c r="F210" s="68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1"/>
        <v>#DIV/0!</v>
      </c>
      <c r="D211" s="16" t="e">
        <f t="shared" si="12"/>
        <v>#DIV/0!</v>
      </c>
      <c r="E211" s="16" t="e">
        <f>AVERAGEIFS(F211:CS211,$F$2:$CS$2,"&gt;="&amp;[1]Tracking!$B$1-30)</f>
        <v>#DIV/0!</v>
      </c>
      <c r="F211" s="6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1"/>
        <v>#DIV/0!</v>
      </c>
      <c r="D212" s="16" t="e">
        <f t="shared" si="12"/>
        <v>#DIV/0!</v>
      </c>
      <c r="E212" s="16" t="e">
        <f>AVERAGEIFS(F212:CS212,$F$2:$CS$2,"&gt;="&amp;[1]Tracking!$B$1-30)</f>
        <v>#DIV/0!</v>
      </c>
      <c r="F212" s="68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1"/>
        <v>#DIV/0!</v>
      </c>
      <c r="D213" s="16" t="e">
        <f t="shared" si="12"/>
        <v>#DIV/0!</v>
      </c>
      <c r="E213" s="16" t="e">
        <f>AVERAGEIFS(F213:CS213,$F$2:$CS$2,"&gt;="&amp;[1]Tracking!$B$1-30)</f>
        <v>#DIV/0!</v>
      </c>
      <c r="F213" s="68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1"/>
        <v>#DIV/0!</v>
      </c>
      <c r="D214" s="16" t="e">
        <f t="shared" si="12"/>
        <v>#DIV/0!</v>
      </c>
      <c r="E214" s="16" t="e">
        <f>AVERAGEIFS(F214:CS214,$F$2:$CS$2,"&gt;="&amp;[1]Tracking!$B$1-30)</f>
        <v>#DIV/0!</v>
      </c>
      <c r="F214" s="68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1"/>
        <v>#DIV/0!</v>
      </c>
      <c r="D215" s="16" t="e">
        <f t="shared" si="12"/>
        <v>#DIV/0!</v>
      </c>
      <c r="E215" s="16" t="e">
        <f>AVERAGEIFS(F215:CS215,$F$2:$CS$2,"&gt;="&amp;[1]Tracking!$B$1-30)</f>
        <v>#DIV/0!</v>
      </c>
      <c r="F215" s="68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1"/>
        <v>#DIV/0!</v>
      </c>
      <c r="D216" s="16" t="e">
        <f t="shared" si="12"/>
        <v>#DIV/0!</v>
      </c>
      <c r="E216" s="16" t="e">
        <f>AVERAGEIFS(F216:CS216,$F$2:$CS$2,"&gt;="&amp;[1]Tracking!$B$1-30)</f>
        <v>#DIV/0!</v>
      </c>
      <c r="F216" s="68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1"/>
        <v>#DIV/0!</v>
      </c>
      <c r="D217" s="16" t="e">
        <f t="shared" si="12"/>
        <v>#DIV/0!</v>
      </c>
      <c r="E217" s="16" t="e">
        <f>AVERAGEIFS(F217:CS217,$F$2:$CS$2,"&gt;="&amp;[1]Tracking!$B$1-30)</f>
        <v>#DIV/0!</v>
      </c>
      <c r="F217" s="68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1"/>
        <v>#DIV/0!</v>
      </c>
      <c r="D218" s="16" t="e">
        <f t="shared" si="12"/>
        <v>#DIV/0!</v>
      </c>
      <c r="E218" s="16" t="e">
        <f>AVERAGEIFS(F218:CS218,$F$2:$CS$2,"&gt;="&amp;[1]Tracking!$B$1-30)</f>
        <v>#DIV/0!</v>
      </c>
      <c r="F218" s="68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1"/>
        <v>#DIV/0!</v>
      </c>
      <c r="D219" s="16" t="e">
        <f t="shared" si="12"/>
        <v>#DIV/0!</v>
      </c>
      <c r="E219" s="16" t="e">
        <f>AVERAGEIFS(F219:CS219,$F$2:$CS$2,"&gt;="&amp;[1]Tracking!$B$1-30)</f>
        <v>#DIV/0!</v>
      </c>
      <c r="F219" s="68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1"/>
        <v>#DIV/0!</v>
      </c>
      <c r="D220" s="16" t="e">
        <f t="shared" si="12"/>
        <v>#DIV/0!</v>
      </c>
      <c r="E220" s="16" t="e">
        <f>AVERAGEIFS(F220:CS220,$F$2:$CS$2,"&gt;="&amp;[1]Tracking!$B$1-30)</f>
        <v>#DIV/0!</v>
      </c>
      <c r="F220" s="68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1"/>
        <v>#DIV/0!</v>
      </c>
      <c r="D221" s="16" t="e">
        <f t="shared" si="12"/>
        <v>#DIV/0!</v>
      </c>
      <c r="E221" s="16" t="e">
        <f>AVERAGEIFS(F221:CS221,$F$2:$CS$2,"&gt;="&amp;[1]Tracking!$B$1-30)</f>
        <v>#DIV/0!</v>
      </c>
      <c r="F221" s="68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1"/>
        <v>#DIV/0!</v>
      </c>
      <c r="D222" s="16" t="e">
        <f t="shared" si="12"/>
        <v>#DIV/0!</v>
      </c>
      <c r="E222" s="16" t="e">
        <f>AVERAGEIFS(F222:CS222,$F$2:$CS$2,"&gt;="&amp;[1]Tracking!$B$1-30)</f>
        <v>#DIV/0!</v>
      </c>
      <c r="F222" s="68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1"/>
        <v>#DIV/0!</v>
      </c>
      <c r="D223" s="16" t="e">
        <f t="shared" si="12"/>
        <v>#DIV/0!</v>
      </c>
      <c r="E223" s="16" t="e">
        <f>AVERAGEIFS(F223:CS223,$F$2:$CS$2,"&gt;="&amp;[1]Tracking!$B$1-30)</f>
        <v>#DIV/0!</v>
      </c>
      <c r="F223" s="68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1"/>
        <v>#DIV/0!</v>
      </c>
      <c r="D224" s="16" t="e">
        <f t="shared" si="12"/>
        <v>#DIV/0!</v>
      </c>
      <c r="E224" s="16" t="e">
        <f>AVERAGEIFS(F224:CS224,$F$2:$CS$2,"&gt;="&amp;[1]Tracking!$B$1-30)</f>
        <v>#DIV/0!</v>
      </c>
      <c r="F224" s="68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1"/>
        <v>#DIV/0!</v>
      </c>
      <c r="D225" s="16" t="e">
        <f t="shared" si="12"/>
        <v>#DIV/0!</v>
      </c>
      <c r="E225" s="16" t="e">
        <f>AVERAGEIFS(F225:CS225,$F$2:$CS$2,"&gt;="&amp;[1]Tracking!$B$1-30)</f>
        <v>#DIV/0!</v>
      </c>
      <c r="F225" s="68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1"/>
        <v>#DIV/0!</v>
      </c>
      <c r="D226" s="16" t="e">
        <f t="shared" si="12"/>
        <v>#DIV/0!</v>
      </c>
      <c r="E226" s="16" t="e">
        <f>AVERAGEIFS(F226:CS226,$F$2:$CS$2,"&gt;="&amp;[1]Tracking!$B$1-30)</f>
        <v>#DIV/0!</v>
      </c>
      <c r="F226" s="68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1"/>
        <v>#DIV/0!</v>
      </c>
      <c r="D227" s="16" t="e">
        <f t="shared" si="12"/>
        <v>#DIV/0!</v>
      </c>
      <c r="E227" s="16" t="e">
        <f>AVERAGEIFS(F227:CS227,$F$2:$CS$2,"&gt;="&amp;[1]Tracking!$B$1-30)</f>
        <v>#DIV/0!</v>
      </c>
      <c r="F227" s="68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1"/>
        <v>#DIV/0!</v>
      </c>
      <c r="D228" s="16" t="e">
        <f t="shared" si="12"/>
        <v>#DIV/0!</v>
      </c>
      <c r="E228" s="16" t="e">
        <f>AVERAGEIFS(F228:CS228,$F$2:$CS$2,"&gt;="&amp;[1]Tracking!$B$1-30)</f>
        <v>#DIV/0!</v>
      </c>
      <c r="F228" s="68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1"/>
        <v>#DIV/0!</v>
      </c>
      <c r="D229" s="16" t="e">
        <f t="shared" si="12"/>
        <v>#DIV/0!</v>
      </c>
      <c r="E229" s="16" t="e">
        <f>AVERAGEIFS(F229:CS229,$F$2:$CS$2,"&gt;="&amp;[1]Tracking!$B$1-30)</f>
        <v>#DIV/0!</v>
      </c>
      <c r="F229" s="68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1"/>
        <v>#DIV/0!</v>
      </c>
      <c r="D230" s="16" t="e">
        <f t="shared" si="12"/>
        <v>#DIV/0!</v>
      </c>
      <c r="E230" s="16" t="e">
        <f>AVERAGEIFS(F230:CS230,$F$2:$CS$2,"&gt;="&amp;[1]Tracking!$B$1-30)</f>
        <v>#DIV/0!</v>
      </c>
      <c r="F230" s="68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1"/>
        <v>#DIV/0!</v>
      </c>
      <c r="D231" s="16" t="e">
        <f t="shared" si="12"/>
        <v>#DIV/0!</v>
      </c>
      <c r="E231" s="16" t="e">
        <f>AVERAGEIFS(F231:CS231,$F$2:$CS$2,"&gt;="&amp;[1]Tracking!$B$1-30)</f>
        <v>#DIV/0!</v>
      </c>
      <c r="F231" s="68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1"/>
        <v>#DIV/0!</v>
      </c>
      <c r="D232" s="16" t="e">
        <f t="shared" si="12"/>
        <v>#DIV/0!</v>
      </c>
      <c r="E232" s="16" t="e">
        <f>AVERAGEIFS(F232:CS232,$F$2:$CS$2,"&gt;="&amp;[1]Tracking!$B$1-30)</f>
        <v>#DIV/0!</v>
      </c>
      <c r="F232" s="68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1"/>
        <v>#DIV/0!</v>
      </c>
      <c r="D233" s="16" t="e">
        <f t="shared" si="12"/>
        <v>#DIV/0!</v>
      </c>
      <c r="E233" s="16" t="e">
        <f>AVERAGEIFS(F233:CS233,$F$2:$CS$2,"&gt;="&amp;[1]Tracking!$B$1-30)</f>
        <v>#DIV/0!</v>
      </c>
      <c r="F233" s="68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1"/>
        <v>#DIV/0!</v>
      </c>
      <c r="D234" s="16" t="e">
        <f t="shared" si="12"/>
        <v>#DIV/0!</v>
      </c>
      <c r="E234" s="16" t="e">
        <f>AVERAGEIFS(F234:CS234,$F$2:$CS$2,"&gt;="&amp;[1]Tracking!$B$1-30)</f>
        <v>#DIV/0!</v>
      </c>
      <c r="F234" s="68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1"/>
        <v>#DIV/0!</v>
      </c>
      <c r="D235" s="16" t="e">
        <f t="shared" si="12"/>
        <v>#DIV/0!</v>
      </c>
      <c r="E235" s="16" t="e">
        <f>AVERAGEIFS(F235:CS235,$F$2:$CS$2,"&gt;="&amp;[1]Tracking!$B$1-30)</f>
        <v>#DIV/0!</v>
      </c>
      <c r="F235" s="68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1"/>
        <v>#DIV/0!</v>
      </c>
      <c r="D236" s="16" t="e">
        <f t="shared" si="12"/>
        <v>#DIV/0!</v>
      </c>
      <c r="E236" s="16" t="e">
        <f>AVERAGEIFS(F236:CS236,$F$2:$CS$2,"&gt;="&amp;[1]Tracking!$B$1-30)</f>
        <v>#DIV/0!</v>
      </c>
      <c r="F236" s="68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1"/>
        <v>#DIV/0!</v>
      </c>
      <c r="D237" s="16" t="e">
        <f t="shared" si="12"/>
        <v>#DIV/0!</v>
      </c>
      <c r="E237" s="16" t="e">
        <f>AVERAGEIFS(F237:CS237,$F$2:$CS$2,"&gt;="&amp;[1]Tracking!$B$1-30)</f>
        <v>#DIV/0!</v>
      </c>
      <c r="F237" s="68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1"/>
        <v>#DIV/0!</v>
      </c>
      <c r="D238" s="16" t="e">
        <f t="shared" si="12"/>
        <v>#DIV/0!</v>
      </c>
      <c r="E238" s="16" t="e">
        <f>AVERAGEIFS(F238:CS238,$F$2:$CS$2,"&gt;="&amp;[1]Tracking!$B$1-30)</f>
        <v>#DIV/0!</v>
      </c>
      <c r="F238" s="68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1"/>
        <v>#DIV/0!</v>
      </c>
      <c r="D239" s="16" t="e">
        <f t="shared" si="12"/>
        <v>#DIV/0!</v>
      </c>
      <c r="E239" s="16" t="e">
        <f>AVERAGEIFS(F239:CS239,$F$2:$CS$2,"&gt;="&amp;[1]Tracking!$B$1-30)</f>
        <v>#DIV/0!</v>
      </c>
      <c r="F239" s="68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1"/>
        <v>#DIV/0!</v>
      </c>
      <c r="D240" s="16" t="e">
        <f t="shared" si="12"/>
        <v>#DIV/0!</v>
      </c>
      <c r="E240" s="16" t="e">
        <f>AVERAGEIFS(F240:CS240,$F$2:$CS$2,"&gt;="&amp;[1]Tracking!$B$1-30)</f>
        <v>#DIV/0!</v>
      </c>
      <c r="F240" s="68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1"/>
        <v>#DIV/0!</v>
      </c>
      <c r="D241" s="16" t="e">
        <f t="shared" si="12"/>
        <v>#DIV/0!</v>
      </c>
      <c r="E241" s="16" t="e">
        <f>AVERAGEIFS(F241:CS241,$F$2:$CS$2,"&gt;="&amp;[1]Tracking!$B$1-30)</f>
        <v>#DIV/0!</v>
      </c>
      <c r="F241" s="68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1"/>
        <v>#DIV/0!</v>
      </c>
      <c r="D242" s="16" t="e">
        <f t="shared" si="12"/>
        <v>#DIV/0!</v>
      </c>
      <c r="E242" s="16" t="e">
        <f>AVERAGEIFS(F242:CS242,$F$2:$CS$2,"&gt;="&amp;[1]Tracking!$B$1-30)</f>
        <v>#DIV/0!</v>
      </c>
      <c r="F242" s="68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1"/>
        <v>#DIV/0!</v>
      </c>
      <c r="D243" s="16" t="e">
        <f t="shared" si="12"/>
        <v>#DIV/0!</v>
      </c>
      <c r="E243" s="16" t="e">
        <f>AVERAGEIFS(F243:CS243,$F$2:$CS$2,"&gt;="&amp;[1]Tracking!$B$1-30)</f>
        <v>#DIV/0!</v>
      </c>
      <c r="F243" s="68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1"/>
        <v>#DIV/0!</v>
      </c>
      <c r="D244" s="16" t="e">
        <f t="shared" si="12"/>
        <v>#DIV/0!</v>
      </c>
      <c r="E244" s="16" t="e">
        <f>AVERAGEIFS(F244:CS244,$F$2:$CS$2,"&gt;="&amp;[1]Tracking!$B$1-30)</f>
        <v>#DIV/0!</v>
      </c>
      <c r="F244" s="68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1"/>
        <v>#DIV/0!</v>
      </c>
      <c r="D245" s="16" t="e">
        <f t="shared" si="12"/>
        <v>#DIV/0!</v>
      </c>
      <c r="E245" s="16" t="e">
        <f>AVERAGEIFS(F245:CS245,$F$2:$CS$2,"&gt;="&amp;[1]Tracking!$B$1-30)</f>
        <v>#DIV/0!</v>
      </c>
      <c r="F245" s="68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1"/>
        <v>#DIV/0!</v>
      </c>
      <c r="D246" s="16" t="e">
        <f t="shared" si="12"/>
        <v>#DIV/0!</v>
      </c>
      <c r="E246" s="16" t="e">
        <f>AVERAGEIFS(F246:CS246,$F$2:$CS$2,"&gt;="&amp;[1]Tracking!$B$1-30)</f>
        <v>#DIV/0!</v>
      </c>
      <c r="F246" s="68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1"/>
        <v>#DIV/0!</v>
      </c>
      <c r="D247" s="16" t="e">
        <f t="shared" si="12"/>
        <v>#DIV/0!</v>
      </c>
      <c r="E247" s="16" t="e">
        <f>AVERAGEIFS(F247:CS247,$F$2:$CS$2,"&gt;="&amp;[1]Tracking!$B$1-30)</f>
        <v>#DIV/0!</v>
      </c>
      <c r="F247" s="68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1"/>
        <v>#DIV/0!</v>
      </c>
      <c r="D248" s="16" t="e">
        <f t="shared" si="12"/>
        <v>#DIV/0!</v>
      </c>
      <c r="E248" s="16" t="e">
        <f>AVERAGEIFS(F248:CS248,$F$2:$CS$2,"&gt;="&amp;[1]Tracking!$B$1-30)</f>
        <v>#DIV/0!</v>
      </c>
      <c r="F248" s="68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1"/>
        <v>#DIV/0!</v>
      </c>
      <c r="D249" s="16" t="e">
        <f t="shared" si="12"/>
        <v>#DIV/0!</v>
      </c>
      <c r="E249" s="16" t="e">
        <f>AVERAGEIFS(F249:CS249,$F$2:$CS$2,"&gt;="&amp;[1]Tracking!$B$1-30)</f>
        <v>#DIV/0!</v>
      </c>
      <c r="F249" s="68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1"/>
        <v>#DIV/0!</v>
      </c>
      <c r="D250" s="16" t="e">
        <f t="shared" si="12"/>
        <v>#DIV/0!</v>
      </c>
      <c r="E250" s="16" t="e">
        <f>AVERAGEIFS(F250:CS250,$F$2:$CS$2,"&gt;="&amp;[1]Tracking!$B$1-30)</f>
        <v>#DIV/0!</v>
      </c>
      <c r="F250" s="68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1"/>
        <v>#DIV/0!</v>
      </c>
      <c r="D251" s="16" t="e">
        <f t="shared" si="12"/>
        <v>#DIV/0!</v>
      </c>
      <c r="E251" s="16" t="e">
        <f>AVERAGEIFS(F251:CS251,$F$2:$CS$2,"&gt;="&amp;[1]Tracking!$B$1-30)</f>
        <v>#DIV/0!</v>
      </c>
      <c r="F251" s="68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1"/>
        <v>#DIV/0!</v>
      </c>
      <c r="D252" s="16" t="e">
        <f t="shared" si="12"/>
        <v>#DIV/0!</v>
      </c>
      <c r="E252" s="16" t="e">
        <f>AVERAGEIFS(F252:CS252,$F$2:$CS$2,"&gt;="&amp;[1]Tracking!$B$1-30)</f>
        <v>#DIV/0!</v>
      </c>
    </row>
    <row r="253" spans="3:97" x14ac:dyDescent="0.25">
      <c r="C253" s="16" t="e">
        <f t="shared" si="11"/>
        <v>#DIV/0!</v>
      </c>
      <c r="D253" s="16" t="e">
        <f t="shared" si="12"/>
        <v>#DIV/0!</v>
      </c>
      <c r="E253" s="16" t="e">
        <f>AVERAGEIFS(F253:CS253,$F$2:$CS$2,"&gt;="&amp;[1]Tracking!$B$1-30)</f>
        <v>#DIV/0!</v>
      </c>
    </row>
    <row r="254" spans="3:97" x14ac:dyDescent="0.25">
      <c r="C254" s="16" t="e">
        <f t="shared" si="11"/>
        <v>#DIV/0!</v>
      </c>
      <c r="D254" s="16" t="e">
        <f t="shared" si="12"/>
        <v>#DIV/0!</v>
      </c>
      <c r="E254" s="16" t="e">
        <f>AVERAGEIFS(F254:CS254,$F$2:$CS$2,"&gt;="&amp;[1]Tracking!$B$1-30)</f>
        <v>#DIV/0!</v>
      </c>
    </row>
    <row r="255" spans="3:97" x14ac:dyDescent="0.25">
      <c r="C255" s="16" t="e">
        <f t="shared" si="11"/>
        <v>#DIV/0!</v>
      </c>
      <c r="D255" s="16" t="e">
        <f t="shared" si="12"/>
        <v>#DIV/0!</v>
      </c>
      <c r="E255" s="16" t="e">
        <f>AVERAGEIFS(F255:CS255,$F$2:$CS$2,"&gt;="&amp;[1]Tracking!$B$1-30)</f>
        <v>#DIV/0!</v>
      </c>
    </row>
    <row r="256" spans="3:97" x14ac:dyDescent="0.25">
      <c r="C256" s="16" t="e">
        <f t="shared" si="11"/>
        <v>#DIV/0!</v>
      </c>
      <c r="D256" s="16" t="e">
        <f t="shared" si="12"/>
        <v>#DIV/0!</v>
      </c>
      <c r="E256" s="16" t="e">
        <f>AVERAGEIFS(F256:CS256,$F$2:$CS$2,"&gt;="&amp;[1]Tracking!$B$1-30)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: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97" x14ac:dyDescent="0.25">
      <c r="C1" s="4" t="s">
        <v>54</v>
      </c>
      <c r="F1" s="66" t="s">
        <v>55</v>
      </c>
    </row>
    <row r="2" spans="1:97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</row>
    <row r="3" spans="1:97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25">
        <f ca="1">SUMIFS(F3:CS3,$F$2:$CS$2,"&gt;="&amp;TODAY()-30)</f>
        <v>0</v>
      </c>
      <c r="F3" s="12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25">
        <f t="shared" ref="E4:E67" ca="1" si="5">SUMIFS(F4:CS4,$F$2:$CS$2,"&gt;="&amp;TODAY()-30)</f>
        <v>0</v>
      </c>
      <c r="F4" s="12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25">
      <c r="A5"/>
      <c r="B5"/>
      <c r="C5" s="16">
        <f t="shared" si="3"/>
        <v>0</v>
      </c>
      <c r="D5" s="16">
        <f t="shared" si="4"/>
        <v>0</v>
      </c>
      <c r="E5" s="125">
        <f t="shared" ca="1" si="5"/>
        <v>0</v>
      </c>
      <c r="F5" s="12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25">
      <c r="A6"/>
      <c r="B6"/>
      <c r="C6" s="16">
        <f t="shared" si="3"/>
        <v>0</v>
      </c>
      <c r="D6" s="16">
        <f t="shared" si="4"/>
        <v>0</v>
      </c>
      <c r="E6" s="125">
        <f t="shared" ca="1" si="5"/>
        <v>0</v>
      </c>
      <c r="F6" s="12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25">
      <c r="A7"/>
      <c r="B7"/>
      <c r="C7" s="16">
        <f t="shared" si="3"/>
        <v>0</v>
      </c>
      <c r="D7" s="16">
        <f t="shared" si="4"/>
        <v>0</v>
      </c>
      <c r="E7" s="125">
        <f t="shared" ca="1" si="5"/>
        <v>0</v>
      </c>
      <c r="F7" s="12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25">
      <c r="A8"/>
      <c r="B8"/>
      <c r="C8" s="16">
        <f t="shared" si="3"/>
        <v>0</v>
      </c>
      <c r="D8" s="16">
        <f t="shared" si="4"/>
        <v>0</v>
      </c>
      <c r="E8" s="125">
        <f t="shared" ca="1" si="5"/>
        <v>0</v>
      </c>
      <c r="F8" s="12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25">
      <c r="A9"/>
      <c r="B9"/>
      <c r="C9" s="16">
        <f t="shared" si="3"/>
        <v>0</v>
      </c>
      <c r="D9" s="16">
        <f t="shared" si="4"/>
        <v>0</v>
      </c>
      <c r="E9" s="125">
        <f t="shared" ca="1" si="5"/>
        <v>0</v>
      </c>
      <c r="F9" s="12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25">
      <c r="A10"/>
      <c r="B10"/>
      <c r="C10" s="16">
        <f t="shared" si="3"/>
        <v>0</v>
      </c>
      <c r="D10" s="16">
        <f t="shared" si="4"/>
        <v>0</v>
      </c>
      <c r="E10" s="125">
        <f t="shared" ca="1" si="5"/>
        <v>0</v>
      </c>
      <c r="F10" s="12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25">
      <c r="A11"/>
      <c r="B11"/>
      <c r="C11" s="16">
        <f t="shared" si="3"/>
        <v>0</v>
      </c>
      <c r="D11" s="16">
        <f t="shared" si="4"/>
        <v>0</v>
      </c>
      <c r="E11" s="125">
        <f t="shared" ca="1" si="5"/>
        <v>0</v>
      </c>
      <c r="F11" s="12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25">
      <c r="A12"/>
      <c r="B12"/>
      <c r="C12" s="16">
        <f t="shared" si="3"/>
        <v>0</v>
      </c>
      <c r="D12" s="16">
        <f t="shared" si="4"/>
        <v>0</v>
      </c>
      <c r="E12" s="125">
        <f t="shared" ca="1" si="5"/>
        <v>0</v>
      </c>
      <c r="F12" s="1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25">
      <c r="A13"/>
      <c r="B13"/>
      <c r="C13" s="16">
        <f t="shared" si="3"/>
        <v>0</v>
      </c>
      <c r="D13" s="16">
        <f t="shared" si="4"/>
        <v>0</v>
      </c>
      <c r="E13" s="125">
        <f t="shared" ca="1" si="5"/>
        <v>0</v>
      </c>
      <c r="F13" s="1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25">
      <c r="A14"/>
      <c r="B14"/>
      <c r="C14" s="16">
        <f t="shared" si="3"/>
        <v>0</v>
      </c>
      <c r="D14" s="16">
        <f t="shared" si="4"/>
        <v>0</v>
      </c>
      <c r="E14" s="125">
        <f t="shared" ca="1" si="5"/>
        <v>0</v>
      </c>
      <c r="F14" s="12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25">
      <c r="A15"/>
      <c r="B15"/>
      <c r="C15" s="16">
        <f t="shared" si="3"/>
        <v>0</v>
      </c>
      <c r="D15" s="16">
        <f t="shared" si="4"/>
        <v>0</v>
      </c>
      <c r="E15" s="125">
        <f t="shared" ca="1" si="5"/>
        <v>0</v>
      </c>
      <c r="F15" s="12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25">
      <c r="A16"/>
      <c r="B16"/>
      <c r="C16" s="16">
        <f t="shared" si="3"/>
        <v>0</v>
      </c>
      <c r="D16" s="16">
        <f t="shared" si="4"/>
        <v>0</v>
      </c>
      <c r="E16" s="125">
        <f t="shared" ca="1" si="5"/>
        <v>0</v>
      </c>
      <c r="F16" s="124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25">
        <f t="shared" ca="1" si="5"/>
        <v>0</v>
      </c>
      <c r="F17" s="124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25">
        <f t="shared" ca="1" si="5"/>
        <v>0</v>
      </c>
      <c r="F18" s="124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25">
        <f t="shared" ca="1" si="5"/>
        <v>0</v>
      </c>
      <c r="F19" s="124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25">
        <f t="shared" ca="1" si="5"/>
        <v>0</v>
      </c>
      <c r="F20" s="124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25">
        <f t="shared" ca="1" si="5"/>
        <v>0</v>
      </c>
      <c r="F21" s="124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25">
        <f t="shared" ca="1" si="5"/>
        <v>0</v>
      </c>
      <c r="F22" s="124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25">
        <f t="shared" ca="1" si="5"/>
        <v>0</v>
      </c>
      <c r="F23" s="124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25">
        <f t="shared" ca="1" si="5"/>
        <v>0</v>
      </c>
      <c r="F24" s="1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25">
        <f t="shared" ca="1" si="5"/>
        <v>0</v>
      </c>
      <c r="F25" s="124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25">
        <f t="shared" ca="1" si="5"/>
        <v>0</v>
      </c>
      <c r="F26" s="12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25">
        <f t="shared" ca="1" si="5"/>
        <v>0</v>
      </c>
      <c r="F27" s="124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25">
        <f t="shared" ca="1" si="5"/>
        <v>0</v>
      </c>
      <c r="F28" s="124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25">
        <f t="shared" ca="1" si="5"/>
        <v>0</v>
      </c>
      <c r="F29" s="124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25">
        <f t="shared" ca="1" si="5"/>
        <v>0</v>
      </c>
      <c r="F30" s="124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25">
        <f t="shared" ca="1" si="5"/>
        <v>0</v>
      </c>
      <c r="F31" s="124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25">
        <f t="shared" ca="1" si="5"/>
        <v>0</v>
      </c>
      <c r="F32" s="12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25">
        <f t="shared" ca="1" si="5"/>
        <v>0</v>
      </c>
      <c r="F33" s="124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25">
        <f t="shared" ca="1" si="5"/>
        <v>0</v>
      </c>
      <c r="F34" s="12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25">
        <f t="shared" ca="1" si="5"/>
        <v>0</v>
      </c>
      <c r="F35" s="124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25">
        <f t="shared" ca="1" si="5"/>
        <v>0</v>
      </c>
      <c r="F36" s="124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25">
        <f t="shared" ca="1" si="5"/>
        <v>0</v>
      </c>
      <c r="F37" s="124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25">
        <f t="shared" ca="1" si="5"/>
        <v>0</v>
      </c>
      <c r="F38" s="124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25">
        <f t="shared" ca="1" si="5"/>
        <v>0</v>
      </c>
      <c r="F39" s="124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25">
        <f t="shared" ca="1" si="5"/>
        <v>0</v>
      </c>
      <c r="F40" s="124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25">
        <f t="shared" ca="1" si="5"/>
        <v>0</v>
      </c>
      <c r="F41" s="124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25">
        <f t="shared" ca="1" si="5"/>
        <v>0</v>
      </c>
      <c r="F42" s="124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25">
        <f t="shared" ca="1" si="5"/>
        <v>0</v>
      </c>
      <c r="F43" s="124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25">
        <f t="shared" ca="1" si="5"/>
        <v>0</v>
      </c>
      <c r="F44" s="12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25">
        <f t="shared" ca="1" si="5"/>
        <v>0</v>
      </c>
      <c r="F45" s="124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25">
        <f t="shared" ca="1" si="5"/>
        <v>0</v>
      </c>
      <c r="F46" s="124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25">
        <f t="shared" ca="1" si="5"/>
        <v>0</v>
      </c>
      <c r="F47" s="124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25">
        <f t="shared" ca="1" si="5"/>
        <v>0</v>
      </c>
      <c r="F48" s="124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25">
        <f t="shared" ca="1" si="5"/>
        <v>0</v>
      </c>
      <c r="F49" s="124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25">
        <f t="shared" ca="1" si="5"/>
        <v>0</v>
      </c>
      <c r="F50" s="124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25">
        <f t="shared" ca="1" si="5"/>
        <v>0</v>
      </c>
      <c r="F51" s="124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25">
        <f t="shared" ca="1" si="5"/>
        <v>0</v>
      </c>
      <c r="F52" s="124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25">
        <f t="shared" ca="1" si="5"/>
        <v>0</v>
      </c>
      <c r="F53" s="124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25">
        <f t="shared" ca="1" si="5"/>
        <v>0</v>
      </c>
      <c r="F54" s="12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25">
        <f t="shared" ca="1" si="5"/>
        <v>0</v>
      </c>
      <c r="F55" s="124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25">
        <f t="shared" ca="1" si="5"/>
        <v>0</v>
      </c>
      <c r="F56" s="124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25">
        <f t="shared" ca="1" si="5"/>
        <v>0</v>
      </c>
      <c r="F57" s="124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25">
        <f t="shared" ca="1" si="5"/>
        <v>0</v>
      </c>
      <c r="F58" s="124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25">
        <f t="shared" ca="1" si="5"/>
        <v>0</v>
      </c>
      <c r="F59" s="124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25">
        <f t="shared" ca="1" si="5"/>
        <v>0</v>
      </c>
      <c r="F60" s="124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25">
        <f t="shared" ca="1" si="5"/>
        <v>0</v>
      </c>
      <c r="F61" s="124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25">
        <f t="shared" ca="1" si="5"/>
        <v>0</v>
      </c>
      <c r="F62" s="124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25">
        <f t="shared" ca="1" si="5"/>
        <v>0</v>
      </c>
      <c r="F63" s="124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25">
        <f t="shared" ca="1" si="5"/>
        <v>0</v>
      </c>
      <c r="F64" s="12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25">
        <f t="shared" ca="1" si="5"/>
        <v>0</v>
      </c>
      <c r="F65" s="124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25">
        <f t="shared" ca="1" si="5"/>
        <v>0</v>
      </c>
      <c r="F66" s="124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25">
        <f t="shared" ca="1" si="5"/>
        <v>0</v>
      </c>
      <c r="F67" s="124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25">
        <f t="shared" ref="E68:E131" ca="1" si="8">SUMIFS(F68:CS68,$F$2:$CS$2,"&gt;="&amp;TODAY()-30)</f>
        <v>0</v>
      </c>
      <c r="F68" s="124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25">
        <f t="shared" ca="1" si="8"/>
        <v>0</v>
      </c>
      <c r="F69" s="124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25">
        <f t="shared" ca="1" si="8"/>
        <v>0</v>
      </c>
      <c r="F70" s="124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25">
        <f t="shared" ca="1" si="8"/>
        <v>0</v>
      </c>
      <c r="F71" s="124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25">
        <f t="shared" ca="1" si="8"/>
        <v>0</v>
      </c>
      <c r="F72" s="124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25">
        <f t="shared" ca="1" si="8"/>
        <v>0</v>
      </c>
      <c r="F73" s="124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25">
        <f t="shared" ca="1" si="8"/>
        <v>0</v>
      </c>
      <c r="F74" s="12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25">
        <f t="shared" ca="1" si="8"/>
        <v>0</v>
      </c>
      <c r="F75" s="124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25">
        <f t="shared" ca="1" si="8"/>
        <v>0</v>
      </c>
      <c r="F76" s="124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25">
        <f t="shared" ca="1" si="8"/>
        <v>0</v>
      </c>
      <c r="F77" s="124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25">
        <f t="shared" ca="1" si="8"/>
        <v>0</v>
      </c>
      <c r="F78" s="124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25">
        <f t="shared" ca="1" si="8"/>
        <v>0</v>
      </c>
      <c r="F79" s="124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25">
        <f t="shared" ca="1" si="8"/>
        <v>0</v>
      </c>
      <c r="F80" s="124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25">
        <f t="shared" ca="1" si="8"/>
        <v>0</v>
      </c>
      <c r="F81" s="124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25">
        <f t="shared" ca="1" si="8"/>
        <v>0</v>
      </c>
      <c r="F82" s="124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25">
        <f t="shared" ca="1" si="8"/>
        <v>0</v>
      </c>
      <c r="F83" s="124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25">
        <f t="shared" ca="1" si="8"/>
        <v>0</v>
      </c>
      <c r="F84" s="12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25">
        <f t="shared" ca="1" si="8"/>
        <v>0</v>
      </c>
      <c r="F85" s="124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25">
        <f t="shared" ca="1" si="8"/>
        <v>0</v>
      </c>
      <c r="F86" s="124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25">
        <f t="shared" ca="1" si="8"/>
        <v>0</v>
      </c>
      <c r="F87" s="124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25">
        <f t="shared" ca="1" si="8"/>
        <v>0</v>
      </c>
      <c r="F88" s="124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25">
        <f t="shared" ca="1" si="8"/>
        <v>0</v>
      </c>
      <c r="F89" s="124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25">
        <f t="shared" ca="1" si="8"/>
        <v>0</v>
      </c>
      <c r="F90" s="124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25">
        <f t="shared" ca="1" si="8"/>
        <v>0</v>
      </c>
      <c r="F91" s="124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25">
        <f t="shared" ca="1" si="8"/>
        <v>0</v>
      </c>
      <c r="F92" s="124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25">
        <f t="shared" ca="1" si="8"/>
        <v>0</v>
      </c>
      <c r="F93" s="124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25">
        <f t="shared" ca="1" si="8"/>
        <v>0</v>
      </c>
      <c r="F94" s="12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25">
        <f t="shared" ca="1" si="8"/>
        <v>0</v>
      </c>
      <c r="F95" s="124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25">
        <f t="shared" ca="1" si="8"/>
        <v>0</v>
      </c>
      <c r="F96" s="124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25">
        <f t="shared" ca="1" si="8"/>
        <v>0</v>
      </c>
      <c r="F97" s="124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25">
        <f t="shared" ca="1" si="8"/>
        <v>0</v>
      </c>
      <c r="F98" s="124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25">
        <f t="shared" ca="1" si="8"/>
        <v>0</v>
      </c>
      <c r="F99" s="124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25">
        <f t="shared" ca="1" si="8"/>
        <v>0</v>
      </c>
      <c r="F100" s="124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25">
        <f t="shared" ca="1" si="8"/>
        <v>0</v>
      </c>
      <c r="F101" s="124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25">
        <f t="shared" ca="1" si="8"/>
        <v>0</v>
      </c>
      <c r="F102" s="124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25">
        <f t="shared" ca="1" si="8"/>
        <v>0</v>
      </c>
      <c r="F103" s="124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25">
        <f t="shared" ca="1" si="8"/>
        <v>0</v>
      </c>
      <c r="F104" s="12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25">
        <f t="shared" ca="1" si="8"/>
        <v>0</v>
      </c>
      <c r="F105" s="124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25">
        <f t="shared" ca="1" si="8"/>
        <v>0</v>
      </c>
      <c r="F106" s="124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25">
        <f t="shared" ca="1" si="8"/>
        <v>0</v>
      </c>
      <c r="F107" s="124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25">
        <f t="shared" ca="1" si="8"/>
        <v>0</v>
      </c>
      <c r="F108" s="124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25">
        <f t="shared" ca="1" si="8"/>
        <v>0</v>
      </c>
      <c r="F109" s="124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25">
        <f t="shared" ca="1" si="8"/>
        <v>0</v>
      </c>
      <c r="F110" s="124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25">
        <f t="shared" ca="1" si="8"/>
        <v>0</v>
      </c>
      <c r="F111" s="124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25">
        <f t="shared" ca="1" si="8"/>
        <v>0</v>
      </c>
      <c r="F112" s="124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25">
        <f t="shared" ca="1" si="8"/>
        <v>0</v>
      </c>
      <c r="F113" s="124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25">
        <f t="shared" ca="1" si="8"/>
        <v>0</v>
      </c>
      <c r="F114" s="12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25">
        <f t="shared" ca="1" si="8"/>
        <v>0</v>
      </c>
      <c r="F115" s="124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25">
        <f t="shared" ca="1" si="8"/>
        <v>0</v>
      </c>
      <c r="F116" s="124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25">
        <f t="shared" ca="1" si="8"/>
        <v>0</v>
      </c>
      <c r="F117" s="124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25">
        <f t="shared" ca="1" si="8"/>
        <v>0</v>
      </c>
      <c r="F118" s="124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25">
        <f t="shared" ca="1" si="8"/>
        <v>0</v>
      </c>
      <c r="F119" s="124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25">
        <f t="shared" ca="1" si="8"/>
        <v>0</v>
      </c>
      <c r="F120" s="124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25">
        <f t="shared" ca="1" si="8"/>
        <v>0</v>
      </c>
      <c r="F121" s="124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25">
        <f t="shared" ca="1" si="8"/>
        <v>0</v>
      </c>
      <c r="F122" s="124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25">
        <f t="shared" ca="1" si="8"/>
        <v>0</v>
      </c>
      <c r="F123" s="124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25">
        <f t="shared" ca="1" si="8"/>
        <v>0</v>
      </c>
      <c r="F124" s="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25">
        <f t="shared" ca="1" si="8"/>
        <v>0</v>
      </c>
      <c r="F125" s="124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25">
        <f t="shared" ca="1" si="8"/>
        <v>0</v>
      </c>
      <c r="F126" s="124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25">
        <f t="shared" ca="1" si="8"/>
        <v>0</v>
      </c>
      <c r="F127" s="124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25">
        <f t="shared" ca="1" si="8"/>
        <v>0</v>
      </c>
      <c r="F128" s="124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25">
        <f t="shared" ca="1" si="8"/>
        <v>0</v>
      </c>
      <c r="F129" s="124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25">
        <f t="shared" ca="1" si="8"/>
        <v>0</v>
      </c>
      <c r="F130" s="124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25">
        <f t="shared" ca="1" si="8"/>
        <v>0</v>
      </c>
      <c r="F131" s="124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25">
        <f t="shared" ref="E132:E195" ca="1" si="11">SUMIFS(F132:CS132,$F$2:$CS$2,"&gt;="&amp;TODAY()-30)</f>
        <v>0</v>
      </c>
      <c r="F132" s="124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25">
        <f t="shared" ca="1" si="11"/>
        <v>0</v>
      </c>
      <c r="F133" s="124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25">
        <f t="shared" ca="1" si="11"/>
        <v>0</v>
      </c>
      <c r="F134" s="12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25">
        <f t="shared" ca="1" si="11"/>
        <v>0</v>
      </c>
      <c r="F135" s="124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25">
        <f t="shared" ca="1" si="11"/>
        <v>0</v>
      </c>
      <c r="F136" s="124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25">
        <f t="shared" ca="1" si="11"/>
        <v>0</v>
      </c>
      <c r="F137" s="124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25">
        <f t="shared" ca="1" si="11"/>
        <v>0</v>
      </c>
      <c r="F138" s="124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25">
        <f t="shared" ca="1" si="11"/>
        <v>0</v>
      </c>
      <c r="F139" s="124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25">
        <f t="shared" ca="1" si="11"/>
        <v>0</v>
      </c>
      <c r="F140" s="124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25">
        <f t="shared" ca="1" si="11"/>
        <v>0</v>
      </c>
      <c r="F141" s="124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25">
        <f t="shared" ca="1" si="11"/>
        <v>0</v>
      </c>
      <c r="F142" s="124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25">
        <f t="shared" ca="1" si="11"/>
        <v>0</v>
      </c>
      <c r="F143" s="124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25">
        <f t="shared" ca="1" si="11"/>
        <v>0</v>
      </c>
      <c r="F144" s="12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25">
        <f t="shared" ca="1" si="11"/>
        <v>0</v>
      </c>
      <c r="F145" s="124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25">
        <f t="shared" ca="1" si="11"/>
        <v>0</v>
      </c>
      <c r="F146" s="124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25">
        <f t="shared" ca="1" si="11"/>
        <v>0</v>
      </c>
      <c r="F147" s="124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25">
        <f t="shared" ca="1" si="11"/>
        <v>0</v>
      </c>
      <c r="F148" s="124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25">
        <f t="shared" ca="1" si="11"/>
        <v>0</v>
      </c>
      <c r="F149" s="124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25">
        <f t="shared" ca="1" si="11"/>
        <v>0</v>
      </c>
      <c r="F150" s="124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25">
        <f t="shared" ca="1" si="11"/>
        <v>0</v>
      </c>
      <c r="F151" s="124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25">
        <f t="shared" ca="1" si="11"/>
        <v>0</v>
      </c>
      <c r="F152" s="124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25">
        <f t="shared" ca="1" si="11"/>
        <v>0</v>
      </c>
      <c r="F153" s="124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25">
        <f t="shared" ca="1" si="11"/>
        <v>0</v>
      </c>
      <c r="F154" s="12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25">
        <f t="shared" ca="1" si="11"/>
        <v>0</v>
      </c>
      <c r="F155" s="124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25">
        <f t="shared" ca="1" si="11"/>
        <v>0</v>
      </c>
      <c r="F156" s="124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25">
        <f t="shared" ca="1" si="11"/>
        <v>0</v>
      </c>
      <c r="F157" s="124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25">
        <f t="shared" ca="1" si="11"/>
        <v>0</v>
      </c>
      <c r="F158" s="124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25">
        <f t="shared" ca="1" si="11"/>
        <v>0</v>
      </c>
      <c r="F159" s="124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25">
        <f t="shared" ca="1" si="11"/>
        <v>0</v>
      </c>
      <c r="F160" s="124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25">
        <f t="shared" ca="1" si="11"/>
        <v>0</v>
      </c>
      <c r="F161" s="124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25">
        <f t="shared" ca="1" si="11"/>
        <v>0</v>
      </c>
      <c r="F162" s="124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25">
        <f t="shared" ca="1" si="11"/>
        <v>0</v>
      </c>
      <c r="F163" s="124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25">
        <f t="shared" ca="1" si="11"/>
        <v>0</v>
      </c>
      <c r="F164" s="12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25">
        <f t="shared" ca="1" si="11"/>
        <v>0</v>
      </c>
      <c r="F165" s="124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25">
        <f t="shared" ca="1" si="11"/>
        <v>0</v>
      </c>
      <c r="F166" s="124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25">
        <f t="shared" ca="1" si="11"/>
        <v>0</v>
      </c>
      <c r="F167" s="124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25">
        <f t="shared" ca="1" si="11"/>
        <v>0</v>
      </c>
      <c r="F168" s="124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25">
        <f t="shared" ca="1" si="11"/>
        <v>0</v>
      </c>
      <c r="F169" s="124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25">
        <f t="shared" ca="1" si="11"/>
        <v>0</v>
      </c>
      <c r="F170" s="124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25">
        <f t="shared" ca="1" si="11"/>
        <v>0</v>
      </c>
      <c r="F171" s="124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25">
        <f t="shared" ca="1" si="11"/>
        <v>0</v>
      </c>
      <c r="F172" s="124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25">
        <f t="shared" ca="1" si="11"/>
        <v>0</v>
      </c>
      <c r="F173" s="124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25">
        <f t="shared" ca="1" si="11"/>
        <v>0</v>
      </c>
      <c r="F174" s="12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25">
        <f t="shared" ca="1" si="11"/>
        <v>0</v>
      </c>
      <c r="F175" s="124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25">
        <f t="shared" ca="1" si="11"/>
        <v>0</v>
      </c>
      <c r="F176" s="124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25">
        <f t="shared" ca="1" si="11"/>
        <v>0</v>
      </c>
      <c r="F177" s="124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25">
        <f t="shared" ca="1" si="11"/>
        <v>0</v>
      </c>
      <c r="F178" s="124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25">
        <f t="shared" ca="1" si="11"/>
        <v>0</v>
      </c>
      <c r="F179" s="124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25">
        <f t="shared" ca="1" si="11"/>
        <v>0</v>
      </c>
      <c r="F180" s="124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25">
        <f t="shared" ca="1" si="11"/>
        <v>0</v>
      </c>
      <c r="F181" s="124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25">
        <f t="shared" ca="1" si="11"/>
        <v>0</v>
      </c>
      <c r="F182" s="124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25">
        <f t="shared" ca="1" si="11"/>
        <v>0</v>
      </c>
      <c r="F183" s="124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25">
        <f t="shared" ca="1" si="11"/>
        <v>0</v>
      </c>
      <c r="F184" s="12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25">
        <f t="shared" ca="1" si="11"/>
        <v>0</v>
      </c>
      <c r="F185" s="124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25">
        <f t="shared" ca="1" si="11"/>
        <v>0</v>
      </c>
      <c r="F186" s="124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25">
        <f t="shared" ca="1" si="11"/>
        <v>0</v>
      </c>
      <c r="F187" s="124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25">
        <f t="shared" ca="1" si="11"/>
        <v>0</v>
      </c>
      <c r="F188" s="124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25">
        <f t="shared" ca="1" si="11"/>
        <v>0</v>
      </c>
      <c r="F189" s="124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25">
        <f t="shared" ca="1" si="11"/>
        <v>0</v>
      </c>
      <c r="F190" s="124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25">
        <f t="shared" ca="1" si="11"/>
        <v>0</v>
      </c>
      <c r="F191" s="124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25">
        <f t="shared" ca="1" si="11"/>
        <v>0</v>
      </c>
      <c r="F192" s="124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25">
        <f t="shared" ca="1" si="11"/>
        <v>0</v>
      </c>
      <c r="F193" s="124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25">
        <f t="shared" ca="1" si="11"/>
        <v>0</v>
      </c>
      <c r="F194" s="12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25">
        <f t="shared" ca="1" si="11"/>
        <v>0</v>
      </c>
      <c r="F195" s="124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25">
        <f t="shared" ref="E196:E256" ca="1" si="14">SUMIFS(F196:CS196,$F$2:$CS$2,"&gt;="&amp;TODAY()-30)</f>
        <v>0</v>
      </c>
      <c r="F196" s="124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25">
        <f t="shared" ca="1" si="14"/>
        <v>0</v>
      </c>
      <c r="F197" s="124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25">
        <f t="shared" ca="1" si="14"/>
        <v>0</v>
      </c>
      <c r="F198" s="124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25">
        <f t="shared" ca="1" si="14"/>
        <v>0</v>
      </c>
      <c r="F199" s="124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25">
        <f t="shared" ca="1" si="14"/>
        <v>0</v>
      </c>
      <c r="F200" s="124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25">
        <f t="shared" ca="1" si="14"/>
        <v>0</v>
      </c>
      <c r="F201" s="124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25">
        <f t="shared" ca="1" si="14"/>
        <v>0</v>
      </c>
      <c r="F202" s="124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25">
        <f t="shared" ca="1" si="14"/>
        <v>0</v>
      </c>
      <c r="F203" s="124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25">
        <f t="shared" ca="1" si="14"/>
        <v>0</v>
      </c>
      <c r="F204" s="12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25">
        <f t="shared" ca="1" si="14"/>
        <v>0</v>
      </c>
      <c r="F205" s="124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25">
        <f t="shared" ca="1" si="14"/>
        <v>0</v>
      </c>
      <c r="F206" s="124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25">
        <f t="shared" ca="1" si="14"/>
        <v>0</v>
      </c>
      <c r="F207" s="12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25">
        <f t="shared" ca="1" si="14"/>
        <v>0</v>
      </c>
      <c r="F208" s="124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25">
        <f t="shared" ca="1" si="14"/>
        <v>0</v>
      </c>
      <c r="F209" s="12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25">
        <f t="shared" ca="1" si="14"/>
        <v>0</v>
      </c>
      <c r="F210" s="12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25">
        <f t="shared" ca="1" si="14"/>
        <v>0</v>
      </c>
      <c r="F211" s="124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25">
        <f t="shared" ca="1" si="14"/>
        <v>0</v>
      </c>
      <c r="F212" s="124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25">
        <f t="shared" ca="1" si="14"/>
        <v>0</v>
      </c>
      <c r="F213" s="12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25">
        <f t="shared" ca="1" si="14"/>
        <v>0</v>
      </c>
      <c r="F214" s="12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25">
        <f t="shared" ca="1" si="14"/>
        <v>0</v>
      </c>
      <c r="F215" s="124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25">
        <f t="shared" ca="1" si="14"/>
        <v>0</v>
      </c>
      <c r="F216" s="124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25">
        <f t="shared" ca="1" si="14"/>
        <v>0</v>
      </c>
      <c r="F217" s="124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25">
        <f t="shared" ca="1" si="14"/>
        <v>0</v>
      </c>
      <c r="F218" s="124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25">
        <f t="shared" ca="1" si="14"/>
        <v>0</v>
      </c>
      <c r="F219" s="124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25">
        <f t="shared" ca="1" si="14"/>
        <v>0</v>
      </c>
      <c r="F220" s="124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25">
        <f t="shared" ca="1" si="14"/>
        <v>0</v>
      </c>
      <c r="F221" s="124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25">
        <f t="shared" ca="1" si="14"/>
        <v>0</v>
      </c>
      <c r="F222" s="124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25">
        <f t="shared" ca="1" si="14"/>
        <v>0</v>
      </c>
      <c r="F223" s="124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25">
        <f t="shared" ca="1" si="14"/>
        <v>0</v>
      </c>
      <c r="F224" s="1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25">
        <f t="shared" ca="1" si="14"/>
        <v>0</v>
      </c>
      <c r="F225" s="124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25">
        <f t="shared" ca="1" si="14"/>
        <v>0</v>
      </c>
      <c r="F226" s="124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25">
        <f t="shared" ca="1" si="14"/>
        <v>0</v>
      </c>
      <c r="F227" s="124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25">
        <f t="shared" ca="1" si="14"/>
        <v>0</v>
      </c>
      <c r="F228" s="124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25">
        <f t="shared" ca="1" si="14"/>
        <v>0</v>
      </c>
      <c r="F229" s="124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25">
        <f t="shared" ca="1" si="14"/>
        <v>0</v>
      </c>
      <c r="F230" s="124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25">
        <f t="shared" ca="1" si="14"/>
        <v>0</v>
      </c>
      <c r="F231" s="124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25">
        <f t="shared" ca="1" si="14"/>
        <v>0</v>
      </c>
      <c r="F232" s="124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25">
        <f t="shared" ca="1" si="14"/>
        <v>0</v>
      </c>
      <c r="F233" s="124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25">
        <f t="shared" ca="1" si="14"/>
        <v>0</v>
      </c>
      <c r="F234" s="12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25">
        <f t="shared" ca="1" si="14"/>
        <v>0</v>
      </c>
      <c r="F235" s="124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25">
        <f t="shared" ca="1" si="14"/>
        <v>0</v>
      </c>
      <c r="F236" s="124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25">
        <f t="shared" ca="1" si="14"/>
        <v>0</v>
      </c>
      <c r="F237" s="124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25">
        <f t="shared" ca="1" si="14"/>
        <v>0</v>
      </c>
      <c r="F238" s="124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25">
        <f t="shared" ca="1" si="14"/>
        <v>0</v>
      </c>
      <c r="F239" s="124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25">
        <f t="shared" ca="1" si="14"/>
        <v>0</v>
      </c>
      <c r="F240" s="124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25">
        <f t="shared" ca="1" si="14"/>
        <v>0</v>
      </c>
      <c r="F241" s="124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25">
        <f t="shared" ca="1" si="14"/>
        <v>0</v>
      </c>
      <c r="F242" s="124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25">
        <f t="shared" ca="1" si="14"/>
        <v>0</v>
      </c>
      <c r="F243" s="124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25">
        <f t="shared" ca="1" si="14"/>
        <v>0</v>
      </c>
      <c r="F244" s="12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25">
        <f t="shared" ca="1" si="14"/>
        <v>0</v>
      </c>
      <c r="F245" s="124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25">
        <f t="shared" ca="1" si="14"/>
        <v>0</v>
      </c>
      <c r="F246" s="124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25">
        <f t="shared" ca="1" si="14"/>
        <v>0</v>
      </c>
      <c r="F247" s="124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25">
        <f t="shared" ca="1" si="14"/>
        <v>0</v>
      </c>
      <c r="F248" s="124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25">
        <f t="shared" ca="1" si="14"/>
        <v>0</v>
      </c>
      <c r="F249" s="124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25">
        <f t="shared" ca="1" si="14"/>
        <v>0</v>
      </c>
      <c r="F250" s="124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25">
        <f t="shared" ca="1" si="14"/>
        <v>0</v>
      </c>
      <c r="F251" s="124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25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25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25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25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25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:E3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56</v>
      </c>
      <c r="F1" s="66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25" t="e">
        <f ca="1">AVERAGEIFS(F3:CS3,$F$2:$CS$2,"&gt;="&amp;TODAY()-30)</f>
        <v>#DIV/0!</v>
      </c>
      <c r="F3" s="124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25" t="e">
        <f t="shared" ref="E4:E67" ca="1" si="5">AVERAGEIFS(F4:CS4,$F$2:$CS$2,"&gt;="&amp;TODAY()-30)</f>
        <v>#DIV/0!</v>
      </c>
      <c r="F4" s="124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25" t="e">
        <f t="shared" ca="1" si="5"/>
        <v>#DIV/0!</v>
      </c>
      <c r="F5" s="12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25" t="e">
        <f t="shared" ca="1" si="5"/>
        <v>#DIV/0!</v>
      </c>
      <c r="F6" s="124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25" t="e">
        <f t="shared" ca="1" si="5"/>
        <v>#DIV/0!</v>
      </c>
      <c r="F7" s="124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25" t="e">
        <f t="shared" ca="1" si="5"/>
        <v>#DIV/0!</v>
      </c>
      <c r="F8" s="124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25" t="e">
        <f t="shared" ca="1" si="5"/>
        <v>#DIV/0!</v>
      </c>
      <c r="F9" s="12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25" t="e">
        <f t="shared" ca="1" si="5"/>
        <v>#DIV/0!</v>
      </c>
      <c r="F10" s="124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25" t="e">
        <f t="shared" ca="1" si="5"/>
        <v>#DIV/0!</v>
      </c>
      <c r="F11" s="124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25" t="e">
        <f t="shared" ca="1" si="5"/>
        <v>#DIV/0!</v>
      </c>
      <c r="F12" s="12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25" t="e">
        <f t="shared" ca="1" si="5"/>
        <v>#DIV/0!</v>
      </c>
      <c r="F13" s="12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25" t="e">
        <f t="shared" ca="1" si="5"/>
        <v>#DIV/0!</v>
      </c>
      <c r="F14" s="124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25" t="e">
        <f t="shared" ca="1" si="5"/>
        <v>#DIV/0!</v>
      </c>
      <c r="F15" s="12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25" t="e">
        <f t="shared" ca="1" si="5"/>
        <v>#DIV/0!</v>
      </c>
      <c r="F16" s="124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25" t="e">
        <f t="shared" ca="1" si="5"/>
        <v>#DIV/0!</v>
      </c>
      <c r="F17" s="12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25" t="e">
        <f t="shared" ca="1" si="5"/>
        <v>#DIV/0!</v>
      </c>
      <c r="F18" s="12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25" t="e">
        <f t="shared" ca="1" si="5"/>
        <v>#DIV/0!</v>
      </c>
      <c r="F19" s="12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25" t="e">
        <f t="shared" ca="1" si="5"/>
        <v>#DIV/0!</v>
      </c>
      <c r="F20" s="12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25" t="e">
        <f t="shared" ca="1" si="5"/>
        <v>#DIV/0!</v>
      </c>
      <c r="F21" s="12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25" t="e">
        <f t="shared" ca="1" si="5"/>
        <v>#DIV/0!</v>
      </c>
      <c r="F22" s="124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25" t="e">
        <f t="shared" ca="1" si="5"/>
        <v>#DIV/0!</v>
      </c>
      <c r="F23" s="124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25" t="e">
        <f t="shared" ca="1" si="5"/>
        <v>#DIV/0!</v>
      </c>
      <c r="F24" s="124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25" t="e">
        <f t="shared" ca="1" si="5"/>
        <v>#DIV/0!</v>
      </c>
      <c r="F25" s="124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25" t="e">
        <f t="shared" ca="1" si="5"/>
        <v>#DIV/0!</v>
      </c>
      <c r="F26" s="124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25" t="e">
        <f t="shared" ca="1" si="5"/>
        <v>#DIV/0!</v>
      </c>
      <c r="F27" s="124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25" t="e">
        <f t="shared" ca="1" si="5"/>
        <v>#DIV/0!</v>
      </c>
      <c r="F28" s="124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25" t="e">
        <f t="shared" ca="1" si="5"/>
        <v>#DIV/0!</v>
      </c>
      <c r="F29" s="124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25" t="e">
        <f t="shared" ca="1" si="5"/>
        <v>#DIV/0!</v>
      </c>
      <c r="F30" s="124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25" t="e">
        <f t="shared" ca="1" si="5"/>
        <v>#DIV/0!</v>
      </c>
      <c r="F31" s="124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25" t="e">
        <f t="shared" ca="1" si="5"/>
        <v>#DIV/0!</v>
      </c>
      <c r="F32" s="124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25">
      <c r="C33" s="16" t="e">
        <f t="shared" si="3"/>
        <v>#DIV/0!</v>
      </c>
      <c r="D33" s="16" t="e">
        <f t="shared" si="4"/>
        <v>#DIV/0!</v>
      </c>
      <c r="E33" s="125" t="e">
        <f t="shared" ca="1" si="5"/>
        <v>#DIV/0!</v>
      </c>
      <c r="F33" s="12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25">
      <c r="C34" s="16" t="e">
        <f t="shared" si="3"/>
        <v>#DIV/0!</v>
      </c>
      <c r="D34" s="16" t="e">
        <f t="shared" si="4"/>
        <v>#DIV/0!</v>
      </c>
      <c r="E34" s="125" t="e">
        <f t="shared" ca="1" si="5"/>
        <v>#DIV/0!</v>
      </c>
      <c r="F34" s="12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25">
      <c r="C35" s="16" t="e">
        <f t="shared" si="3"/>
        <v>#DIV/0!</v>
      </c>
      <c r="D35" s="16" t="e">
        <f t="shared" si="4"/>
        <v>#DIV/0!</v>
      </c>
      <c r="E35" s="125" t="e">
        <f t="shared" ca="1" si="5"/>
        <v>#DIV/0!</v>
      </c>
      <c r="F35" s="124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25">
      <c r="C36" s="16" t="e">
        <f t="shared" si="3"/>
        <v>#DIV/0!</v>
      </c>
      <c r="D36" s="16" t="e">
        <f t="shared" si="4"/>
        <v>#DIV/0!</v>
      </c>
      <c r="E36" s="125" t="e">
        <f t="shared" ca="1" si="5"/>
        <v>#DIV/0!</v>
      </c>
      <c r="F36" s="124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25">
      <c r="C37" s="16" t="e">
        <f t="shared" si="3"/>
        <v>#DIV/0!</v>
      </c>
      <c r="D37" s="16" t="e">
        <f t="shared" si="4"/>
        <v>#DIV/0!</v>
      </c>
      <c r="E37" s="125" t="e">
        <f t="shared" ca="1" si="5"/>
        <v>#DIV/0!</v>
      </c>
      <c r="F37" s="124"/>
      <c r="G37" s="16"/>
      <c r="DD37">
        <v>0</v>
      </c>
    </row>
    <row r="38" spans="3:108" x14ac:dyDescent="0.25">
      <c r="C38" s="16" t="e">
        <f t="shared" si="3"/>
        <v>#DIV/0!</v>
      </c>
      <c r="D38" s="16" t="e">
        <f t="shared" si="4"/>
        <v>#DIV/0!</v>
      </c>
      <c r="E38" s="125" t="e">
        <f t="shared" ca="1" si="5"/>
        <v>#DIV/0!</v>
      </c>
      <c r="F38" s="124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25">
      <c r="C39" s="16" t="e">
        <f t="shared" si="3"/>
        <v>#DIV/0!</v>
      </c>
      <c r="D39" s="16" t="e">
        <f t="shared" si="4"/>
        <v>#DIV/0!</v>
      </c>
      <c r="E39" s="125" t="e">
        <f t="shared" ca="1" si="5"/>
        <v>#DIV/0!</v>
      </c>
      <c r="F39" s="124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25">
      <c r="C40" s="16" t="e">
        <f t="shared" si="3"/>
        <v>#DIV/0!</v>
      </c>
      <c r="D40" s="16" t="e">
        <f t="shared" si="4"/>
        <v>#DIV/0!</v>
      </c>
      <c r="E40" s="125" t="e">
        <f t="shared" ca="1" si="5"/>
        <v>#DIV/0!</v>
      </c>
      <c r="F40" s="124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25">
      <c r="C41" s="16" t="e">
        <f t="shared" si="3"/>
        <v>#DIV/0!</v>
      </c>
      <c r="D41" s="16" t="e">
        <f t="shared" si="4"/>
        <v>#DIV/0!</v>
      </c>
      <c r="E41" s="125" t="e">
        <f t="shared" ca="1" si="5"/>
        <v>#DIV/0!</v>
      </c>
      <c r="F41" s="124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25">
      <c r="C42" s="16" t="e">
        <f t="shared" si="3"/>
        <v>#DIV/0!</v>
      </c>
      <c r="D42" s="16" t="e">
        <f t="shared" si="4"/>
        <v>#DIV/0!</v>
      </c>
      <c r="E42" s="125" t="e">
        <f t="shared" ca="1" si="5"/>
        <v>#DIV/0!</v>
      </c>
      <c r="F42" s="12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25">
      <c r="C43" s="16" t="e">
        <f t="shared" si="3"/>
        <v>#DIV/0!</v>
      </c>
      <c r="D43" s="16" t="e">
        <f t="shared" si="4"/>
        <v>#DIV/0!</v>
      </c>
      <c r="E43" s="125" t="e">
        <f t="shared" ca="1" si="5"/>
        <v>#DIV/0!</v>
      </c>
      <c r="F43" s="124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25">
      <c r="C44" s="16" t="e">
        <f t="shared" si="3"/>
        <v>#DIV/0!</v>
      </c>
      <c r="D44" s="16" t="e">
        <f t="shared" si="4"/>
        <v>#DIV/0!</v>
      </c>
      <c r="E44" s="125" t="e">
        <f t="shared" ca="1" si="5"/>
        <v>#DIV/0!</v>
      </c>
      <c r="F44" s="12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25">
      <c r="C45" s="16" t="e">
        <f t="shared" si="3"/>
        <v>#DIV/0!</v>
      </c>
      <c r="D45" s="16" t="e">
        <f t="shared" si="4"/>
        <v>#DIV/0!</v>
      </c>
      <c r="E45" s="125" t="e">
        <f t="shared" ca="1" si="5"/>
        <v>#DIV/0!</v>
      </c>
      <c r="F45" s="12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25">
      <c r="C46" s="16" t="e">
        <f t="shared" si="3"/>
        <v>#DIV/0!</v>
      </c>
      <c r="D46" s="16" t="e">
        <f t="shared" si="4"/>
        <v>#DIV/0!</v>
      </c>
      <c r="E46" s="125" t="e">
        <f t="shared" ca="1" si="5"/>
        <v>#DIV/0!</v>
      </c>
      <c r="F46" s="124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25">
      <c r="C47" s="16" t="e">
        <f t="shared" si="3"/>
        <v>#DIV/0!</v>
      </c>
      <c r="D47" s="16" t="e">
        <f t="shared" si="4"/>
        <v>#DIV/0!</v>
      </c>
      <c r="E47" s="125" t="e">
        <f t="shared" ca="1" si="5"/>
        <v>#DIV/0!</v>
      </c>
      <c r="F47" s="124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25">
      <c r="C48" s="16" t="e">
        <f t="shared" si="3"/>
        <v>#DIV/0!</v>
      </c>
      <c r="D48" s="16" t="e">
        <f t="shared" si="4"/>
        <v>#DIV/0!</v>
      </c>
      <c r="E48" s="125" t="e">
        <f t="shared" ca="1" si="5"/>
        <v>#DIV/0!</v>
      </c>
      <c r="F48" s="124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25" t="e">
        <f t="shared" ca="1" si="5"/>
        <v>#DIV/0!</v>
      </c>
      <c r="F49" s="12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25" t="e">
        <f t="shared" ca="1" si="5"/>
        <v>#DIV/0!</v>
      </c>
      <c r="F50" s="124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25" t="e">
        <f t="shared" ca="1" si="5"/>
        <v>#DIV/0!</v>
      </c>
      <c r="F51" s="124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25" t="e">
        <f t="shared" ca="1" si="5"/>
        <v>#DIV/0!</v>
      </c>
      <c r="F52" s="124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25" t="e">
        <f t="shared" ca="1" si="5"/>
        <v>#DIV/0!</v>
      </c>
      <c r="F53" s="124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25" t="e">
        <f t="shared" ca="1" si="5"/>
        <v>#DIV/0!</v>
      </c>
      <c r="F54" s="124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25" t="e">
        <f t="shared" ca="1" si="5"/>
        <v>#DIV/0!</v>
      </c>
      <c r="F55" s="12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25" t="e">
        <f t="shared" ca="1" si="5"/>
        <v>#DIV/0!</v>
      </c>
      <c r="F56" s="124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25" t="e">
        <f t="shared" ca="1" si="5"/>
        <v>#DIV/0!</v>
      </c>
      <c r="F57" s="12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25" t="e">
        <f t="shared" ca="1" si="5"/>
        <v>#DIV/0!</v>
      </c>
      <c r="F58" s="124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25" t="e">
        <f t="shared" ca="1" si="5"/>
        <v>#DIV/0!</v>
      </c>
      <c r="F59" s="124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25" t="e">
        <f t="shared" ca="1" si="5"/>
        <v>#DIV/0!</v>
      </c>
      <c r="F60" s="124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25" t="e">
        <f t="shared" ca="1" si="5"/>
        <v>#DIV/0!</v>
      </c>
      <c r="F61" s="124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25" t="e">
        <f t="shared" ca="1" si="5"/>
        <v>#DIV/0!</v>
      </c>
      <c r="F62" s="124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25" t="e">
        <f t="shared" ca="1" si="5"/>
        <v>#DIV/0!</v>
      </c>
      <c r="F63" s="124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25" t="e">
        <f t="shared" ca="1" si="5"/>
        <v>#DIV/0!</v>
      </c>
      <c r="F64" s="124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25" t="e">
        <f t="shared" ca="1" si="5"/>
        <v>#DIV/0!</v>
      </c>
      <c r="F65" s="124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25" t="e">
        <f t="shared" ca="1" si="5"/>
        <v>#DIV/0!</v>
      </c>
      <c r="F66" s="12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25" t="e">
        <f t="shared" ca="1" si="5"/>
        <v>#DIV/0!</v>
      </c>
      <c r="F67" s="124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25" t="e">
        <f t="shared" ref="E68:E131" ca="1" si="8">AVERAGEIFS(F68:CS68,$F$2:$CS$2,"&gt;="&amp;TODAY()-30)</f>
        <v>#DIV/0!</v>
      </c>
      <c r="F68" s="124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25" t="e">
        <f t="shared" ca="1" si="8"/>
        <v>#DIV/0!</v>
      </c>
      <c r="F69" s="124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25" t="e">
        <f t="shared" ca="1" si="8"/>
        <v>#DIV/0!</v>
      </c>
      <c r="F70" s="124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25" t="e">
        <f t="shared" ca="1" si="8"/>
        <v>#DIV/0!</v>
      </c>
      <c r="F71" s="124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25" t="e">
        <f t="shared" ca="1" si="8"/>
        <v>#DIV/0!</v>
      </c>
      <c r="F72" s="124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25" t="e">
        <f t="shared" ca="1" si="8"/>
        <v>#DIV/0!</v>
      </c>
      <c r="F73" s="124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25" t="e">
        <f t="shared" ca="1" si="8"/>
        <v>#DIV/0!</v>
      </c>
      <c r="F74" s="124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25" t="e">
        <f t="shared" ca="1" si="8"/>
        <v>#DIV/0!</v>
      </c>
      <c r="F75" s="124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25" t="e">
        <f t="shared" ca="1" si="8"/>
        <v>#DIV/0!</v>
      </c>
      <c r="F76" s="124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25" t="e">
        <f t="shared" ca="1" si="8"/>
        <v>#DIV/0!</v>
      </c>
      <c r="F77" s="124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25" t="e">
        <f t="shared" ca="1" si="8"/>
        <v>#DIV/0!</v>
      </c>
      <c r="F78" s="124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25" t="e">
        <f t="shared" ca="1" si="8"/>
        <v>#DIV/0!</v>
      </c>
      <c r="F79" s="124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25" t="e">
        <f t="shared" ca="1" si="8"/>
        <v>#DIV/0!</v>
      </c>
      <c r="F80" s="124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25" t="e">
        <f t="shared" ca="1" si="8"/>
        <v>#DIV/0!</v>
      </c>
      <c r="F81" s="124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25" t="e">
        <f t="shared" ca="1" si="8"/>
        <v>#DIV/0!</v>
      </c>
      <c r="F82" s="124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25" t="e">
        <f t="shared" ca="1" si="8"/>
        <v>#DIV/0!</v>
      </c>
      <c r="F83" s="124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25" t="e">
        <f t="shared" ca="1" si="8"/>
        <v>#DIV/0!</v>
      </c>
      <c r="F84" s="124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25" t="e">
        <f t="shared" ca="1" si="8"/>
        <v>#DIV/0!</v>
      </c>
      <c r="F85" s="124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25" t="e">
        <f t="shared" ca="1" si="8"/>
        <v>#DIV/0!</v>
      </c>
      <c r="F86" s="124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25" t="e">
        <f t="shared" ca="1" si="8"/>
        <v>#DIV/0!</v>
      </c>
      <c r="F87" s="124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25" t="e">
        <f t="shared" ca="1" si="8"/>
        <v>#DIV/0!</v>
      </c>
      <c r="F88" s="124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25" t="e">
        <f t="shared" ca="1" si="8"/>
        <v>#DIV/0!</v>
      </c>
      <c r="F89" s="124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25" t="e">
        <f t="shared" ca="1" si="8"/>
        <v>#DIV/0!</v>
      </c>
      <c r="F90" s="12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25" t="e">
        <f t="shared" ca="1" si="8"/>
        <v>#DIV/0!</v>
      </c>
      <c r="F91" s="124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25" t="e">
        <f t="shared" ca="1" si="8"/>
        <v>#DIV/0!</v>
      </c>
      <c r="F92" s="124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25" t="e">
        <f t="shared" ca="1" si="8"/>
        <v>#DIV/0!</v>
      </c>
      <c r="F93" s="124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25" t="e">
        <f t="shared" ca="1" si="8"/>
        <v>#DIV/0!</v>
      </c>
      <c r="F94" s="124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25" t="e">
        <f t="shared" ca="1" si="8"/>
        <v>#DIV/0!</v>
      </c>
      <c r="F95" s="124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25" t="e">
        <f t="shared" ca="1" si="8"/>
        <v>#DIV/0!</v>
      </c>
      <c r="F96" s="124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25" t="e">
        <f t="shared" ca="1" si="8"/>
        <v>#DIV/0!</v>
      </c>
      <c r="F97" s="124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25" t="e">
        <f t="shared" ca="1" si="8"/>
        <v>#DIV/0!</v>
      </c>
      <c r="F98" s="124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25" t="e">
        <f t="shared" ca="1" si="8"/>
        <v>#DIV/0!</v>
      </c>
      <c r="F99" s="124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25" t="e">
        <f t="shared" ca="1" si="8"/>
        <v>#DIV/0!</v>
      </c>
      <c r="F100" s="124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25" t="e">
        <f t="shared" ca="1" si="8"/>
        <v>#DIV/0!</v>
      </c>
      <c r="F101" s="124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25" t="e">
        <f t="shared" ca="1" si="8"/>
        <v>#DIV/0!</v>
      </c>
      <c r="F102" s="124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25" t="e">
        <f t="shared" ca="1" si="8"/>
        <v>#DIV/0!</v>
      </c>
      <c r="F103" s="124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25" t="e">
        <f t="shared" ca="1" si="8"/>
        <v>#DIV/0!</v>
      </c>
      <c r="F104" s="124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25" t="e">
        <f t="shared" ca="1" si="8"/>
        <v>#DIV/0!</v>
      </c>
      <c r="F105" s="124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25" t="e">
        <f t="shared" ca="1" si="8"/>
        <v>#DIV/0!</v>
      </c>
      <c r="F106" s="124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25" t="e">
        <f t="shared" ca="1" si="8"/>
        <v>#DIV/0!</v>
      </c>
      <c r="F107" s="124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25" t="e">
        <f t="shared" ca="1" si="8"/>
        <v>#DIV/0!</v>
      </c>
      <c r="F108" s="124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25" t="e">
        <f t="shared" ca="1" si="8"/>
        <v>#DIV/0!</v>
      </c>
      <c r="F109" s="124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25" t="e">
        <f t="shared" ca="1" si="8"/>
        <v>#DIV/0!</v>
      </c>
      <c r="F110" s="124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25" t="e">
        <f t="shared" ca="1" si="8"/>
        <v>#DIV/0!</v>
      </c>
      <c r="F111" s="124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25" t="e">
        <f t="shared" ca="1" si="8"/>
        <v>#DIV/0!</v>
      </c>
      <c r="F112" s="124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25" t="e">
        <f t="shared" ca="1" si="8"/>
        <v>#DIV/0!</v>
      </c>
      <c r="F113" s="124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25" t="e">
        <f t="shared" ca="1" si="8"/>
        <v>#DIV/0!</v>
      </c>
      <c r="F114" s="124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25" t="e">
        <f t="shared" ca="1" si="8"/>
        <v>#DIV/0!</v>
      </c>
      <c r="F115" s="124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25" t="e">
        <f t="shared" ca="1" si="8"/>
        <v>#DIV/0!</v>
      </c>
      <c r="F116" s="124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25" t="e">
        <f t="shared" ca="1" si="8"/>
        <v>#DIV/0!</v>
      </c>
      <c r="F117" s="124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25" t="e">
        <f t="shared" ca="1" si="8"/>
        <v>#DIV/0!</v>
      </c>
      <c r="F118" s="124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25" t="e">
        <f t="shared" ca="1" si="8"/>
        <v>#DIV/0!</v>
      </c>
      <c r="F119" s="124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25" t="e">
        <f t="shared" ca="1" si="8"/>
        <v>#DIV/0!</v>
      </c>
      <c r="F120" s="124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25" t="e">
        <f t="shared" ca="1" si="8"/>
        <v>#DIV/0!</v>
      </c>
      <c r="F121" s="124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25" t="e">
        <f t="shared" ca="1" si="8"/>
        <v>#DIV/0!</v>
      </c>
      <c r="F122" s="124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25" t="e">
        <f t="shared" ca="1" si="8"/>
        <v>#DIV/0!</v>
      </c>
      <c r="F123" s="124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25" t="e">
        <f t="shared" ca="1" si="8"/>
        <v>#DIV/0!</v>
      </c>
      <c r="F124" s="124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25" t="e">
        <f t="shared" ca="1" si="8"/>
        <v>#DIV/0!</v>
      </c>
      <c r="F125" s="124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25" t="e">
        <f t="shared" ca="1" si="8"/>
        <v>#DIV/0!</v>
      </c>
      <c r="F126" s="124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25" t="e">
        <f t="shared" ca="1" si="8"/>
        <v>#DIV/0!</v>
      </c>
      <c r="F127" s="124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25" t="e">
        <f t="shared" ca="1" si="8"/>
        <v>#DIV/0!</v>
      </c>
      <c r="F128" s="124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25" t="e">
        <f t="shared" ca="1" si="8"/>
        <v>#DIV/0!</v>
      </c>
      <c r="F129" s="124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25" t="e">
        <f t="shared" ca="1" si="8"/>
        <v>#DIV/0!</v>
      </c>
      <c r="F130" s="124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25" t="e">
        <f t="shared" ca="1" si="8"/>
        <v>#DIV/0!</v>
      </c>
      <c r="F131" s="124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25" t="e">
        <f t="shared" ref="E132:E195" ca="1" si="11">AVERAGEIFS(F132:CS132,$F$2:$CS$2,"&gt;="&amp;TODAY()-30)</f>
        <v>#DIV/0!</v>
      </c>
      <c r="F132" s="124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25" t="e">
        <f t="shared" ca="1" si="11"/>
        <v>#DIV/0!</v>
      </c>
      <c r="F133" s="124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25" t="e">
        <f t="shared" ca="1" si="11"/>
        <v>#DIV/0!</v>
      </c>
      <c r="F134" s="124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25" t="e">
        <f t="shared" ca="1" si="11"/>
        <v>#DIV/0!</v>
      </c>
      <c r="F135" s="124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25" t="e">
        <f t="shared" ca="1" si="11"/>
        <v>#DIV/0!</v>
      </c>
      <c r="F136" s="124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25" t="e">
        <f t="shared" ca="1" si="11"/>
        <v>#DIV/0!</v>
      </c>
      <c r="F137" s="124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25" t="e">
        <f t="shared" ca="1" si="11"/>
        <v>#DIV/0!</v>
      </c>
      <c r="F138" s="124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25" t="e">
        <f t="shared" ca="1" si="11"/>
        <v>#DIV/0!</v>
      </c>
      <c r="F139" s="124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25" t="e">
        <f t="shared" ca="1" si="11"/>
        <v>#DIV/0!</v>
      </c>
      <c r="F140" s="124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25" t="e">
        <f t="shared" ca="1" si="11"/>
        <v>#DIV/0!</v>
      </c>
      <c r="F141" s="124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25" t="e">
        <f t="shared" ca="1" si="11"/>
        <v>#DIV/0!</v>
      </c>
      <c r="F142" s="124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25" t="e">
        <f t="shared" ca="1" si="11"/>
        <v>#DIV/0!</v>
      </c>
      <c r="F143" s="124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25" t="e">
        <f t="shared" ca="1" si="11"/>
        <v>#DIV/0!</v>
      </c>
      <c r="F144" s="124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25" t="e">
        <f t="shared" ca="1" si="11"/>
        <v>#DIV/0!</v>
      </c>
      <c r="F145" s="124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25" t="e">
        <f t="shared" ca="1" si="11"/>
        <v>#DIV/0!</v>
      </c>
      <c r="F146" s="124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25" t="e">
        <f t="shared" ca="1" si="11"/>
        <v>#DIV/0!</v>
      </c>
      <c r="F147" s="124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25" t="e">
        <f t="shared" ca="1" si="11"/>
        <v>#DIV/0!</v>
      </c>
      <c r="F148" s="124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25" t="e">
        <f t="shared" ca="1" si="11"/>
        <v>#DIV/0!</v>
      </c>
      <c r="F149" s="124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25" t="e">
        <f t="shared" ca="1" si="11"/>
        <v>#DIV/0!</v>
      </c>
      <c r="F150" s="124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25" t="e">
        <f t="shared" ca="1" si="11"/>
        <v>#DIV/0!</v>
      </c>
      <c r="F151" s="124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25" t="e">
        <f t="shared" ca="1" si="11"/>
        <v>#DIV/0!</v>
      </c>
      <c r="F152" s="124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25" t="e">
        <f t="shared" ca="1" si="11"/>
        <v>#DIV/0!</v>
      </c>
      <c r="F153" s="124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25" t="e">
        <f t="shared" ca="1" si="11"/>
        <v>#DIV/0!</v>
      </c>
      <c r="F154" s="124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25" t="e">
        <f t="shared" ca="1" si="11"/>
        <v>#DIV/0!</v>
      </c>
      <c r="F155" s="124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25" t="e">
        <f t="shared" ca="1" si="11"/>
        <v>#DIV/0!</v>
      </c>
      <c r="F156" s="124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25" t="e">
        <f t="shared" ca="1" si="11"/>
        <v>#DIV/0!</v>
      </c>
      <c r="F157" s="124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25" t="e">
        <f t="shared" ca="1" si="11"/>
        <v>#DIV/0!</v>
      </c>
      <c r="F158" s="124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25" t="e">
        <f t="shared" ca="1" si="11"/>
        <v>#DIV/0!</v>
      </c>
      <c r="F159" s="124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25" t="e">
        <f t="shared" ca="1" si="11"/>
        <v>#DIV/0!</v>
      </c>
      <c r="F160" s="124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25" t="e">
        <f t="shared" ca="1" si="11"/>
        <v>#DIV/0!</v>
      </c>
      <c r="F161" s="124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25" t="e">
        <f t="shared" ca="1" si="11"/>
        <v>#DIV/0!</v>
      </c>
      <c r="F162" s="124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25" t="e">
        <f t="shared" ca="1" si="11"/>
        <v>#DIV/0!</v>
      </c>
      <c r="F163" s="124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25" t="e">
        <f t="shared" ca="1" si="11"/>
        <v>#DIV/0!</v>
      </c>
      <c r="F164" s="124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25" t="e">
        <f t="shared" ca="1" si="11"/>
        <v>#DIV/0!</v>
      </c>
      <c r="F165" s="124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25" t="e">
        <f t="shared" ca="1" si="11"/>
        <v>#DIV/0!</v>
      </c>
      <c r="F166" s="124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25" t="e">
        <f t="shared" ca="1" si="11"/>
        <v>#DIV/0!</v>
      </c>
      <c r="F167" s="124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25" t="e">
        <f t="shared" ca="1" si="11"/>
        <v>#DIV/0!</v>
      </c>
      <c r="F168" s="124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25" t="e">
        <f t="shared" ca="1" si="11"/>
        <v>#DIV/0!</v>
      </c>
      <c r="F169" s="124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25" t="e">
        <f t="shared" ca="1" si="11"/>
        <v>#DIV/0!</v>
      </c>
      <c r="F170" s="124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25" t="e">
        <f t="shared" ca="1" si="11"/>
        <v>#DIV/0!</v>
      </c>
      <c r="F171" s="124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25" t="e">
        <f t="shared" ca="1" si="11"/>
        <v>#DIV/0!</v>
      </c>
      <c r="F172" s="124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25" t="e">
        <f t="shared" ca="1" si="11"/>
        <v>#DIV/0!</v>
      </c>
      <c r="F173" s="124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25" t="e">
        <f t="shared" ca="1" si="11"/>
        <v>#DIV/0!</v>
      </c>
      <c r="F174" s="124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25" t="e">
        <f t="shared" ca="1" si="11"/>
        <v>#DIV/0!</v>
      </c>
      <c r="F175" s="124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25" t="e">
        <f t="shared" ca="1" si="11"/>
        <v>#DIV/0!</v>
      </c>
      <c r="F176" s="124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25" t="e">
        <f t="shared" ca="1" si="11"/>
        <v>#DIV/0!</v>
      </c>
      <c r="F177" s="124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25" t="e">
        <f t="shared" ca="1" si="11"/>
        <v>#DIV/0!</v>
      </c>
      <c r="F178" s="124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25" t="e">
        <f t="shared" ca="1" si="11"/>
        <v>#DIV/0!</v>
      </c>
      <c r="F179" s="124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25" t="e">
        <f t="shared" ca="1" si="11"/>
        <v>#DIV/0!</v>
      </c>
      <c r="F180" s="124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25" t="e">
        <f t="shared" ca="1" si="11"/>
        <v>#DIV/0!</v>
      </c>
      <c r="F181" s="124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25" t="e">
        <f t="shared" ca="1" si="11"/>
        <v>#DIV/0!</v>
      </c>
      <c r="F182" s="124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25" t="e">
        <f t="shared" ca="1" si="11"/>
        <v>#DIV/0!</v>
      </c>
      <c r="F183" s="124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25" t="e">
        <f t="shared" ca="1" si="11"/>
        <v>#DIV/0!</v>
      </c>
      <c r="F184" s="124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25" t="e">
        <f t="shared" ca="1" si="11"/>
        <v>#DIV/0!</v>
      </c>
      <c r="F185" s="124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25" t="e">
        <f t="shared" ca="1" si="11"/>
        <v>#DIV/0!</v>
      </c>
      <c r="F186" s="124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25" t="e">
        <f t="shared" ca="1" si="11"/>
        <v>#DIV/0!</v>
      </c>
      <c r="F187" s="124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25" t="e">
        <f t="shared" ca="1" si="11"/>
        <v>#DIV/0!</v>
      </c>
      <c r="F188" s="12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25" t="e">
        <f t="shared" ca="1" si="11"/>
        <v>#DIV/0!</v>
      </c>
      <c r="F189" s="124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25" t="e">
        <f t="shared" ca="1" si="11"/>
        <v>#DIV/0!</v>
      </c>
      <c r="F190" s="124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25" t="e">
        <f t="shared" ca="1" si="11"/>
        <v>#DIV/0!</v>
      </c>
      <c r="F191" s="124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25" t="e">
        <f t="shared" ca="1" si="11"/>
        <v>#DIV/0!</v>
      </c>
      <c r="F192" s="124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25" t="e">
        <f t="shared" ca="1" si="11"/>
        <v>#DIV/0!</v>
      </c>
      <c r="F193" s="124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25" t="e">
        <f t="shared" ca="1" si="11"/>
        <v>#DIV/0!</v>
      </c>
      <c r="F194" s="124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25" t="e">
        <f t="shared" ca="1" si="11"/>
        <v>#DIV/0!</v>
      </c>
      <c r="F195" s="124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25" t="e">
        <f t="shared" ref="E196:E256" ca="1" si="14">AVERAGEIFS(F196:CS196,$F$2:$CS$2,"&gt;="&amp;TODAY()-30)</f>
        <v>#DIV/0!</v>
      </c>
      <c r="F196" s="124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25" t="e">
        <f t="shared" ca="1" si="14"/>
        <v>#DIV/0!</v>
      </c>
      <c r="F197" s="124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25" t="e">
        <f t="shared" ca="1" si="14"/>
        <v>#DIV/0!</v>
      </c>
      <c r="F198" s="124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25" t="e">
        <f t="shared" ca="1" si="14"/>
        <v>#DIV/0!</v>
      </c>
      <c r="F199" s="124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25" t="e">
        <f t="shared" ca="1" si="14"/>
        <v>#DIV/0!</v>
      </c>
      <c r="F200" s="124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25" t="e">
        <f t="shared" ca="1" si="14"/>
        <v>#DIV/0!</v>
      </c>
      <c r="F201" s="124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25" t="e">
        <f t="shared" ca="1" si="14"/>
        <v>#DIV/0!</v>
      </c>
      <c r="F202" s="124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25" t="e">
        <f t="shared" ca="1" si="14"/>
        <v>#DIV/0!</v>
      </c>
      <c r="F203" s="124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25" t="e">
        <f t="shared" ca="1" si="14"/>
        <v>#DIV/0!</v>
      </c>
      <c r="F204" s="124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25" t="e">
        <f t="shared" ca="1" si="14"/>
        <v>#DIV/0!</v>
      </c>
      <c r="F205" s="124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25" t="e">
        <f t="shared" ca="1" si="14"/>
        <v>#DIV/0!</v>
      </c>
      <c r="F206" s="124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25" t="e">
        <f t="shared" ca="1" si="14"/>
        <v>#DIV/0!</v>
      </c>
      <c r="F207" s="124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25" t="e">
        <f t="shared" ca="1" si="14"/>
        <v>#DIV/0!</v>
      </c>
      <c r="F208" s="124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25" t="e">
        <f t="shared" ca="1" si="14"/>
        <v>#DIV/0!</v>
      </c>
      <c r="F209" s="124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25" t="e">
        <f t="shared" ca="1" si="14"/>
        <v>#DIV/0!</v>
      </c>
      <c r="F210" s="124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25" t="e">
        <f t="shared" ca="1" si="14"/>
        <v>#DIV/0!</v>
      </c>
      <c r="F211" s="124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25" t="e">
        <f t="shared" ca="1" si="14"/>
        <v>#DIV/0!</v>
      </c>
      <c r="F212" s="124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25" t="e">
        <f t="shared" ca="1" si="14"/>
        <v>#DIV/0!</v>
      </c>
      <c r="F213" s="124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25" t="e">
        <f t="shared" ca="1" si="14"/>
        <v>#DIV/0!</v>
      </c>
      <c r="F214" s="124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25" t="e">
        <f t="shared" ca="1" si="14"/>
        <v>#DIV/0!</v>
      </c>
      <c r="F215" s="124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25" t="e">
        <f t="shared" ca="1" si="14"/>
        <v>#DIV/0!</v>
      </c>
      <c r="F216" s="124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25" t="e">
        <f t="shared" ca="1" si="14"/>
        <v>#DIV/0!</v>
      </c>
      <c r="F217" s="124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25" t="e">
        <f t="shared" ca="1" si="14"/>
        <v>#DIV/0!</v>
      </c>
      <c r="F218" s="124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25" t="e">
        <f t="shared" ca="1" si="14"/>
        <v>#DIV/0!</v>
      </c>
      <c r="F219" s="124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25" t="e">
        <f t="shared" ca="1" si="14"/>
        <v>#DIV/0!</v>
      </c>
      <c r="F220" s="124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25" t="e">
        <f t="shared" ca="1" si="14"/>
        <v>#DIV/0!</v>
      </c>
      <c r="F221" s="124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25" t="e">
        <f t="shared" ca="1" si="14"/>
        <v>#DIV/0!</v>
      </c>
      <c r="F222" s="124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25" t="e">
        <f t="shared" ca="1" si="14"/>
        <v>#DIV/0!</v>
      </c>
      <c r="F223" s="124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25" t="e">
        <f t="shared" ca="1" si="14"/>
        <v>#DIV/0!</v>
      </c>
      <c r="F224" s="124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25" t="e">
        <f t="shared" ca="1" si="14"/>
        <v>#DIV/0!</v>
      </c>
      <c r="F225" s="124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25" t="e">
        <f t="shared" ca="1" si="14"/>
        <v>#DIV/0!</v>
      </c>
      <c r="F226" s="124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25" t="e">
        <f t="shared" ca="1" si="14"/>
        <v>#DIV/0!</v>
      </c>
      <c r="F227" s="124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25" t="e">
        <f t="shared" ca="1" si="14"/>
        <v>#DIV/0!</v>
      </c>
      <c r="F228" s="124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25" t="e">
        <f t="shared" ca="1" si="14"/>
        <v>#DIV/0!</v>
      </c>
      <c r="F229" s="124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25" t="e">
        <f t="shared" ca="1" si="14"/>
        <v>#DIV/0!</v>
      </c>
      <c r="F230" s="124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25" t="e">
        <f t="shared" ca="1" si="14"/>
        <v>#DIV/0!</v>
      </c>
      <c r="F231" s="124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25" t="e">
        <f t="shared" ca="1" si="14"/>
        <v>#DIV/0!</v>
      </c>
      <c r="F232" s="124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25" t="e">
        <f t="shared" ca="1" si="14"/>
        <v>#DIV/0!</v>
      </c>
      <c r="F233" s="124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25" t="e">
        <f t="shared" ca="1" si="14"/>
        <v>#DIV/0!</v>
      </c>
      <c r="F234" s="124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25" t="e">
        <f t="shared" ca="1" si="14"/>
        <v>#DIV/0!</v>
      </c>
      <c r="F235" s="124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25" t="e">
        <f t="shared" ca="1" si="14"/>
        <v>#DIV/0!</v>
      </c>
      <c r="F236" s="124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25" t="e">
        <f t="shared" ca="1" si="14"/>
        <v>#DIV/0!</v>
      </c>
      <c r="F237" s="124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25" t="e">
        <f t="shared" ca="1" si="14"/>
        <v>#DIV/0!</v>
      </c>
      <c r="F238" s="124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25" t="e">
        <f t="shared" ca="1" si="14"/>
        <v>#DIV/0!</v>
      </c>
      <c r="F239" s="124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25" t="e">
        <f t="shared" ca="1" si="14"/>
        <v>#DIV/0!</v>
      </c>
      <c r="F240" s="124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25" t="e">
        <f t="shared" ca="1" si="14"/>
        <v>#DIV/0!</v>
      </c>
      <c r="F241" s="124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25" t="e">
        <f t="shared" ca="1" si="14"/>
        <v>#DIV/0!</v>
      </c>
      <c r="F242" s="124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25" t="e">
        <f t="shared" ca="1" si="14"/>
        <v>#DIV/0!</v>
      </c>
      <c r="F243" s="124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25" t="e">
        <f t="shared" ca="1" si="14"/>
        <v>#DIV/0!</v>
      </c>
      <c r="F244" s="124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25" t="e">
        <f t="shared" ca="1" si="14"/>
        <v>#DIV/0!</v>
      </c>
      <c r="F245" s="124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25" t="e">
        <f t="shared" ca="1" si="14"/>
        <v>#DIV/0!</v>
      </c>
      <c r="F246" s="124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25" t="e">
        <f t="shared" ca="1" si="14"/>
        <v>#DIV/0!</v>
      </c>
      <c r="F247" s="124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25" t="e">
        <f t="shared" ca="1" si="14"/>
        <v>#DIV/0!</v>
      </c>
      <c r="F248" s="124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25" t="e">
        <f t="shared" ca="1" si="14"/>
        <v>#DIV/0!</v>
      </c>
      <c r="F249" s="124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25" t="e">
        <f t="shared" ca="1" si="14"/>
        <v>#DIV/0!</v>
      </c>
      <c r="F250" s="124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25" t="e">
        <f t="shared" ca="1" si="14"/>
        <v>#DIV/0!</v>
      </c>
      <c r="F251" s="124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25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25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25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25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25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2019-10-07T04:13:33Z</dcterms:modified>
</cp:coreProperties>
</file>