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VN\"/>
    </mc:Choice>
  </mc:AlternateContent>
  <xr:revisionPtr revIDLastSave="0" documentId="13_ncr:1_{17B61AD1-5FED-457C-9CB4-86442EEC4342}" xr6:coauthVersionLast="41" xr6:coauthVersionMax="41" xr10:uidLastSave="{00000000-0000-0000-0000-000000000000}"/>
  <bookViews>
    <workbookView xWindow="31890" yWindow="1935" windowWidth="21930" windowHeight="12360" xr2:uid="{00000000-000D-0000-FFFF-FFFF00000000}"/>
  </bookViews>
  <sheets>
    <sheet name="Tracking" sheetId="1" r:id="rId1"/>
    <sheet name="VN" sheetId="2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I4" i="2"/>
  <c r="AH4" i="2"/>
  <c r="R4" i="2"/>
  <c r="Q4" i="2"/>
  <c r="P4" i="2"/>
  <c r="P15" i="1"/>
  <c r="P14" i="1"/>
  <c r="S4" i="2"/>
  <c r="D4" i="2"/>
  <c r="T4" i="2" s="1"/>
  <c r="AC9" i="1"/>
  <c r="U9" i="1"/>
  <c r="P9" i="1"/>
  <c r="AC6" i="1"/>
  <c r="U6" i="1"/>
  <c r="P6" i="1"/>
  <c r="AC15" i="1"/>
  <c r="U15" i="1"/>
  <c r="AC8" i="1"/>
  <c r="U8" i="1"/>
  <c r="P8" i="1"/>
  <c r="AC4" i="1"/>
  <c r="U4" i="1"/>
  <c r="P4" i="1"/>
  <c r="AC11" i="1"/>
  <c r="U11" i="1"/>
  <c r="P11" i="1"/>
  <c r="AC16" i="1"/>
  <c r="U16" i="1"/>
  <c r="P16" i="1"/>
  <c r="AC7" i="1"/>
  <c r="U7" i="1"/>
  <c r="P7" i="1"/>
  <c r="AC12" i="1"/>
  <c r="U12" i="1"/>
  <c r="P12" i="1"/>
  <c r="AC5" i="1"/>
  <c r="U5" i="1"/>
  <c r="AC14" i="1"/>
  <c r="U14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N13" i="1"/>
  <c r="N10" i="1"/>
  <c r="N6" i="1"/>
  <c r="N7" i="1"/>
  <c r="N11" i="1"/>
  <c r="N9" i="1"/>
  <c r="N5" i="1"/>
  <c r="N4" i="1"/>
  <c r="N16" i="1"/>
  <c r="N15" i="1"/>
  <c r="N14" i="1"/>
  <c r="N12" i="1"/>
  <c r="N8" i="1"/>
  <c r="H4" i="2"/>
  <c r="X4" i="2" s="1"/>
  <c r="E4" i="2"/>
  <c r="U4" i="2" s="1"/>
  <c r="I4" i="2"/>
  <c r="Y4" i="2" s="1"/>
  <c r="J4" i="2"/>
  <c r="Z4" i="2" s="1"/>
  <c r="L4" i="2"/>
  <c r="AC4" i="2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M4" i="2"/>
  <c r="AD4" i="2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N4" i="2"/>
  <c r="AE4" i="2" s="1"/>
  <c r="O13" i="1"/>
  <c r="O16" i="1"/>
  <c r="O15" i="1"/>
  <c r="O10" i="1"/>
  <c r="O5" i="1"/>
  <c r="M10" i="1"/>
  <c r="M16" i="1"/>
  <c r="M5" i="1"/>
  <c r="M15" i="1"/>
  <c r="O14" i="1"/>
  <c r="O12" i="1"/>
  <c r="M14" i="1"/>
  <c r="M12" i="1"/>
  <c r="M13" i="1"/>
  <c r="O11" i="1"/>
  <c r="O4" i="1"/>
  <c r="M6" i="1"/>
  <c r="O8" i="1"/>
  <c r="M7" i="1"/>
  <c r="M9" i="1"/>
  <c r="M8" i="1"/>
  <c r="O7" i="1"/>
  <c r="O6" i="1"/>
  <c r="O9" i="1"/>
  <c r="M11" i="1"/>
  <c r="M4" i="1"/>
  <c r="F4" i="2"/>
  <c r="V4" i="2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G4" i="2" l="1"/>
  <c r="W4" i="2" s="1"/>
  <c r="K4" i="2"/>
  <c r="AA4" i="2" s="1"/>
  <c r="AL2" i="6"/>
  <c r="O4" i="2"/>
  <c r="AF4" i="2" s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AA15" i="1"/>
  <c r="AA11" i="1"/>
  <c r="AA13" i="1"/>
  <c r="AA4" i="1"/>
  <c r="AA8" i="1"/>
  <c r="AA6" i="1"/>
  <c r="AA14" i="1"/>
  <c r="AA9" i="1"/>
  <c r="AA12" i="1"/>
  <c r="AA10" i="1"/>
  <c r="AA16" i="1"/>
  <c r="AA5" i="1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AI15" i="1" s="1"/>
  <c r="AI9" i="1"/>
  <c r="AI4" i="1"/>
  <c r="AI5" i="1"/>
  <c r="AI8" i="1"/>
  <c r="AI16" i="1"/>
  <c r="AI14" i="1"/>
  <c r="AI13" i="1"/>
  <c r="AI6" i="1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I11" i="1" l="1"/>
  <c r="L6" i="1"/>
  <c r="L11" i="1"/>
  <c r="L14" i="1"/>
  <c r="J15" i="1"/>
  <c r="L9" i="1"/>
  <c r="J9" i="1"/>
  <c r="J16" i="1"/>
  <c r="J11" i="1"/>
  <c r="J6" i="1"/>
  <c r="J8" i="1"/>
  <c r="J7" i="1"/>
  <c r="J5" i="1"/>
  <c r="L8" i="1"/>
  <c r="J13" i="1"/>
  <c r="L13" i="1"/>
  <c r="J4" i="1"/>
  <c r="L4" i="1"/>
  <c r="J12" i="1"/>
  <c r="J10" i="1"/>
  <c r="L7" i="1"/>
  <c r="L15" i="1"/>
  <c r="L5" i="1"/>
  <c r="L16" i="1"/>
  <c r="J14" i="1"/>
  <c r="L12" i="1"/>
  <c r="L10" i="1"/>
  <c r="K14" i="1"/>
  <c r="AE14" i="1" s="1"/>
  <c r="K15" i="1"/>
  <c r="AE15" i="1" s="1"/>
  <c r="K12" i="1"/>
  <c r="W12" i="1" s="1"/>
  <c r="K6" i="1"/>
  <c r="AE6" i="1" s="1"/>
  <c r="K5" i="1"/>
  <c r="AE5" i="1" s="1"/>
  <c r="K8" i="1"/>
  <c r="W8" i="1" s="1"/>
  <c r="K9" i="1"/>
  <c r="W9" i="1" s="1"/>
  <c r="K10" i="1"/>
  <c r="W10" i="1" s="1"/>
  <c r="K4" i="1"/>
  <c r="K16" i="1"/>
  <c r="AE16" i="1" s="1"/>
  <c r="K7" i="1"/>
  <c r="K11" i="1"/>
  <c r="K13" i="1"/>
  <c r="AE13" i="1" s="1"/>
  <c r="AI7" i="1"/>
  <c r="AI12" i="1"/>
  <c r="AH4" i="1"/>
  <c r="AJ11" i="1"/>
  <c r="AF11" i="1" s="1"/>
  <c r="AG11" i="1" s="1"/>
  <c r="AH7" i="1"/>
  <c r="AD7" i="1" s="1"/>
  <c r="AH15" i="1"/>
  <c r="AD15" i="1" s="1"/>
  <c r="AH5" i="1"/>
  <c r="AD5" i="1" s="1"/>
  <c r="AH11" i="1"/>
  <c r="AJ15" i="1"/>
  <c r="AJ10" i="1"/>
  <c r="AF10" i="1" s="1"/>
  <c r="AG10" i="1" s="1"/>
  <c r="AH14" i="1"/>
  <c r="AD14" i="1" s="1"/>
  <c r="AJ12" i="1"/>
  <c r="AH12" i="1"/>
  <c r="AD12" i="1" s="1"/>
  <c r="AJ8" i="1"/>
  <c r="AJ9" i="1"/>
  <c r="AF9" i="1" s="1"/>
  <c r="AG9" i="1" s="1"/>
  <c r="AJ13" i="1"/>
  <c r="AH8" i="1"/>
  <c r="AJ7" i="1"/>
  <c r="AF7" i="1" s="1"/>
  <c r="AG7" i="1" s="1"/>
  <c r="AH9" i="1"/>
  <c r="AH6" i="1"/>
  <c r="AH10" i="1"/>
  <c r="AD10" i="1" s="1"/>
  <c r="AJ6" i="1"/>
  <c r="AH16" i="1"/>
  <c r="AJ5" i="1"/>
  <c r="AJ14" i="1"/>
  <c r="AH13" i="1"/>
  <c r="AJ4" i="1"/>
  <c r="AJ16" i="1"/>
  <c r="AI10" i="1"/>
  <c r="W16" i="1"/>
  <c r="W15" i="1"/>
  <c r="W11" i="1"/>
  <c r="Z6" i="1"/>
  <c r="Z11" i="1"/>
  <c r="AB14" i="1"/>
  <c r="Z7" i="1"/>
  <c r="V7" i="1" s="1"/>
  <c r="Z14" i="1"/>
  <c r="V14" i="1" s="1"/>
  <c r="Q14" i="1" s="1"/>
  <c r="Z4" i="1"/>
  <c r="AB5" i="1"/>
  <c r="AB11" i="1"/>
  <c r="X11" i="1" s="1"/>
  <c r="AB4" i="1"/>
  <c r="AB9" i="1"/>
  <c r="X9" i="1" s="1"/>
  <c r="Z9" i="1"/>
  <c r="AB16" i="1"/>
  <c r="AB8" i="1"/>
  <c r="Z16" i="1"/>
  <c r="AA7" i="1"/>
  <c r="AB10" i="1"/>
  <c r="X10" i="1" s="1"/>
  <c r="Z10" i="1"/>
  <c r="V10" i="1" s="1"/>
  <c r="Z12" i="1"/>
  <c r="V12" i="1" s="1"/>
  <c r="Z13" i="1"/>
  <c r="AB12" i="1"/>
  <c r="AB7" i="1"/>
  <c r="X7" i="1" s="1"/>
  <c r="Z8" i="1"/>
  <c r="V8" i="1" s="1"/>
  <c r="AB15" i="1"/>
  <c r="X15" i="1" s="1"/>
  <c r="Z5" i="1"/>
  <c r="AB13" i="1"/>
  <c r="Z15" i="1"/>
  <c r="V15" i="1" s="1"/>
  <c r="AB6" i="1"/>
  <c r="V16" i="1" l="1"/>
  <c r="X16" i="1"/>
  <c r="AF16" i="1"/>
  <c r="AG16" i="1" s="1"/>
  <c r="AD6" i="1"/>
  <c r="AF12" i="1"/>
  <c r="AG12" i="1" s="1"/>
  <c r="AD16" i="1"/>
  <c r="V9" i="1"/>
  <c r="Q9" i="1" s="1"/>
  <c r="AD9" i="1"/>
  <c r="V6" i="1"/>
  <c r="AF15" i="1"/>
  <c r="AG15" i="1" s="1"/>
  <c r="Q7" i="1"/>
  <c r="X6" i="1"/>
  <c r="Y6" i="1" s="1"/>
  <c r="W5" i="1"/>
  <c r="AF6" i="1"/>
  <c r="AG6" i="1" s="1"/>
  <c r="AD11" i="1"/>
  <c r="Q10" i="1"/>
  <c r="V11" i="1"/>
  <c r="AE12" i="1"/>
  <c r="R12" i="1" s="1"/>
  <c r="AE9" i="1"/>
  <c r="R9" i="1" s="1"/>
  <c r="AD8" i="1"/>
  <c r="Q8" i="1" s="1"/>
  <c r="AE10" i="1"/>
  <c r="R10" i="1" s="1"/>
  <c r="AE8" i="1"/>
  <c r="R8" i="1" s="1"/>
  <c r="V5" i="1"/>
  <c r="Q5" i="1" s="1"/>
  <c r="Q12" i="1"/>
  <c r="Q6" i="1"/>
  <c r="AF14" i="1"/>
  <c r="AG14" i="1" s="1"/>
  <c r="AF5" i="1"/>
  <c r="AG5" i="1" s="1"/>
  <c r="X12" i="1"/>
  <c r="Y12" i="1" s="1"/>
  <c r="X5" i="1"/>
  <c r="Y5" i="1" s="1"/>
  <c r="X14" i="1"/>
  <c r="Y14" i="1" s="1"/>
  <c r="W13" i="1"/>
  <c r="R13" i="1" s="1"/>
  <c r="W4" i="1"/>
  <c r="W14" i="1"/>
  <c r="R14" i="1" s="1"/>
  <c r="AD4" i="1"/>
  <c r="AE7" i="1"/>
  <c r="R15" i="1"/>
  <c r="S6" i="1"/>
  <c r="T6" i="1" s="1"/>
  <c r="V4" i="1"/>
  <c r="R16" i="1"/>
  <c r="AF4" i="1"/>
  <c r="AG4" i="1" s="1"/>
  <c r="Q15" i="1"/>
  <c r="X8" i="1"/>
  <c r="Y11" i="1"/>
  <c r="S11" i="1"/>
  <c r="T11" i="1" s="1"/>
  <c r="X13" i="1"/>
  <c r="R5" i="1"/>
  <c r="Y15" i="1"/>
  <c r="S15" i="1"/>
  <c r="T15" i="1" s="1"/>
  <c r="X4" i="1"/>
  <c r="AF8" i="1"/>
  <c r="AG8" i="1" s="1"/>
  <c r="Y16" i="1"/>
  <c r="S16" i="1"/>
  <c r="T16" i="1" s="1"/>
  <c r="Y9" i="1"/>
  <c r="S9" i="1"/>
  <c r="T9" i="1" s="1"/>
  <c r="AD13" i="1"/>
  <c r="AF13" i="1"/>
  <c r="AG13" i="1" s="1"/>
  <c r="W6" i="1"/>
  <c r="R6" i="1" s="1"/>
  <c r="Y10" i="1"/>
  <c r="S10" i="1"/>
  <c r="T10" i="1" s="1"/>
  <c r="S7" i="1"/>
  <c r="T7" i="1" s="1"/>
  <c r="Y7" i="1"/>
  <c r="V13" i="1"/>
  <c r="W7" i="1"/>
  <c r="AE4" i="1"/>
  <c r="AE11" i="1"/>
  <c r="R11" i="1" s="1"/>
  <c r="Q11" i="1" l="1"/>
  <c r="Q16" i="1"/>
  <c r="S14" i="1"/>
  <c r="T14" i="1" s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<sst xmlns="http://schemas.openxmlformats.org/spreadsheetml/2006/main" count="111" uniqueCount="60">
  <si>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</si>
  <si>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</si>
  <si>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</si>
  <si>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</si>
  <si>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</si>
  <si>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</si>
  <si>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</si>
  <si>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</si>
  <si>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</si>
  <si>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</si>
  <si>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</si>
  <si>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</si>
  <si>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</si>
  <si>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</si>
  <si>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</si>
  <si>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</si>
  <si>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</si>
  <si>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</si>
  <si>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</si>
  <si>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</si>
  <si>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</si>
  <si>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</si>
  <si>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</si>
  <si>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</si>
  <si>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</si>
  <si>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</si>
  <si>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</si>
  <si>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 xml:space="preserve">(1) Average daily inventory value over the last 30 days / L30D COGS x 30
</t>
  </si>
  <si>
    <t xml:space="preserve">(2) Average daily accounts payable over the last 30 days / L30D COGS x 30
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</si>
  <si>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</si>
  <si>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</si>
  <si>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</si>
  <si>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</si>
  <si>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</si>
  <si>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</si>
  <si>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</si>
  <si>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</si>
  <si>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</si>
  <si>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</si>
  <si>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</si>
  <si>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May</t>
  </si>
  <si>
    <t>Jun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</si>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</sst>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22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0" borderId="0" xfId="0" applyBorder="1"/>
  </cellXfs>
  <cellStyles count="3">
    <cellStyle name="Bad" xfId="2" builtinId="27"/>
    <cellStyle name="Normal" xfId="0" builtinId="0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9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10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10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10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58</v>
      </c>
      <c r="B3" s="70" t="s">
        <v>11</v>
      </c>
      <c r="C3" s="71" t="s">
        <v>12</v>
      </c>
      <c r="D3" s="72" t="s">
        <v>13</v>
      </c>
      <c r="E3" s="10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81"/>
      <c r="B4" s="82"/>
      <c r="C4" s="76"/>
      <c r="D4" s="76"/>
      <c r="E4" s="76"/>
      <c r="F4" s="81"/>
      <c r="G4" s="81"/>
      <c r="H4" s="81"/>
      <c r="I4" s="81"/>
      <c r="J4" s="108" t="e">
        <f>VLOOKUP($B4,'Daily COGS'!$B:$E,2,FALSE)</f>
        <v>#N/A</v>
      </c>
      <c r="K4" s="108" t="e">
        <f>VLOOKUP($B4,'Daily COGS'!$B:$E,3,FALSE)</f>
        <v>#N/A</v>
      </c>
      <c r="L4" s="108" t="e">
        <f>VLOOKUP($B4,'Daily COGS'!$B:$E,4,FALSE)</f>
        <v>#N/A</v>
      </c>
      <c r="M4" s="108" t="e">
        <f>VLOOKUP($B4,'Daily Inbounds'!$B:$E,2,FALSE)</f>
        <v>#N/A</v>
      </c>
      <c r="N4" s="108" t="e">
        <f>VLOOKUP($B4,'Daily Inbounds'!$B:$E,3,FALSE)</f>
        <v>#N/A</v>
      </c>
      <c r="O4" s="108" t="e">
        <f>VLOOKUP($B4,'Daily Inbounds'!$B:$E,4,FALSE)</f>
        <v>#N/A</v>
      </c>
      <c r="P4" s="83" t="str">
        <f>IFERROR(VLOOKUP($B4,VN!$A:$AJ, 23,FALSE), "")</f>
        <v/>
      </c>
      <c r="Q4" s="84" t="str">
        <f t="shared" ref="Q4:Q16" si="0">IFERROR(IF(V4="n.a.", -AD4, IF(AD4="n.a.", V4, V4-AD4)),"n.a.")</f>
        <v>n.a.</v>
      </c>
      <c r="R4" s="84" t="str">
        <f t="shared" ref="R4:R16" si="1">IFERROR(IF(W4="n.a.", -AE4, IF(AE4="n.a.", W4, W4-AE4)),"n.a.")</f>
        <v>n.a.</v>
      </c>
      <c r="S4" s="85" t="str">
        <f t="shared" ref="S4:S16" si="2">IFERROR(IF(X4="n.a.", -AF4, IF(AF4="n.a.", X4, X4-AF4)),"n.a.")</f>
        <v>n.a.</v>
      </c>
      <c r="T4" s="86" t="str">
        <f t="shared" ref="T4:T16" si="3">IFERROR(P4-S4, "n.a.")</f>
        <v>n.a.</v>
      </c>
      <c r="U4" s="96" t="str">
        <f>IFERROR(VLOOKUP($B4,VN!$A:$AJ, 27,FALSE), "")</f>
        <v/>
      </c>
      <c r="V4" s="84" t="str">
        <f t="shared" ref="V4:V16" si="4">IFERROR(Z4/J4*30,"n.a.")</f>
        <v>n.a.</v>
      </c>
      <c r="W4" s="87" t="str">
        <f t="shared" ref="W4:W16" si="5">IFERROR(AA4/K4*30,"n.a.")</f>
        <v>n.a.</v>
      </c>
      <c r="X4" s="84" t="str">
        <f t="shared" ref="X4:X16" si="6">IFERROR(AB4/L4*30,"n.a.")</f>
        <v>n.a.</v>
      </c>
      <c r="Y4" s="86" t="str">
        <f t="shared" ref="Y4:Y16" si="7">IFERROR(-X4+U4,"n.a.")</f>
        <v>n.a.</v>
      </c>
      <c r="Z4" s="108" t="e">
        <f>VLOOKUP(B4,'Daily Inventory Value'!B:E,2,FALSE)</f>
        <v>#N/A</v>
      </c>
      <c r="AA4" s="108" t="e">
        <f>VLOOKUP(B4,'Daily Inventory Value'!B:E,3,FALSE)</f>
        <v>#N/A</v>
      </c>
      <c r="AB4" s="108" t="e">
        <f>VLOOKUP(B4,'Daily Inventory Value'!B:E,4,FALSE)</f>
        <v>#N/A</v>
      </c>
      <c r="AC4" s="83" t="str">
        <f>IFERROR(VLOOKUP($B4,VN!$A:$AJ, 32,FALSE), "")</f>
        <v/>
      </c>
      <c r="AD4" s="84" t="str">
        <f t="shared" ref="AD4:AD16" si="8">IFERROR(AH4/J4*30,"n.a.")</f>
        <v>n.a.</v>
      </c>
      <c r="AE4" s="84" t="str">
        <f t="shared" ref="AE4:AE16" si="9">IFERROR(AI4/K4*30,"n.a.")</f>
        <v>n.a.</v>
      </c>
      <c r="AF4" s="80" t="str">
        <f t="shared" ref="AF4:AF16" si="10">IFERROR(AJ4/L4*30,"n.a.")</f>
        <v>n.a.</v>
      </c>
      <c r="AG4" s="86" t="str">
        <f t="shared" ref="AG4:AG16" si="11">IFERROR(-AC4+AF4, "n.a.")</f>
        <v>n.a.</v>
      </c>
      <c r="AH4" s="108" t="e">
        <f>VLOOKUP(B4,'Daily Accounts Payable'!B:E,2,FALSE)</f>
        <v>#N/A</v>
      </c>
      <c r="AI4" s="108" t="e">
        <f>VLOOKUP(B4,'Daily Accounts Payable'!B:E,3,FALSE)</f>
        <v>#N/A</v>
      </c>
      <c r="AJ4" s="108" t="e">
        <f>VLOOKUP(B4,'Daily Accounts Payable'!B:E,4,FALSE)</f>
        <v>#N/A</v>
      </c>
    </row>
    <row r="5" spans="1:41" s="23" customFormat="1" x14ac:dyDescent="0.35">
      <c r="A5" s="88"/>
      <c r="B5" s="89"/>
      <c r="C5" s="76"/>
      <c r="D5" s="76"/>
      <c r="E5" s="76"/>
      <c r="F5" s="81"/>
      <c r="G5" s="81"/>
      <c r="H5" s="81"/>
      <c r="I5" s="88"/>
      <c r="J5" s="108" t="e">
        <f>VLOOKUP($B5,'Daily COGS'!$B:$E,2,FALSE)</f>
        <v>#N/A</v>
      </c>
      <c r="K5" s="108" t="e">
        <f>VLOOKUP($B5,'Daily COGS'!$B:$E,3,FALSE)</f>
        <v>#N/A</v>
      </c>
      <c r="L5" s="108" t="e">
        <f>VLOOKUP($B5,'Daily COGS'!$B:$E,4,FALSE)</f>
        <v>#N/A</v>
      </c>
      <c r="M5" s="108" t="e">
        <f>VLOOKUP($B5,'Daily Inbounds'!$B:$E,2,FALSE)</f>
        <v>#N/A</v>
      </c>
      <c r="N5" s="108" t="e">
        <f>VLOOKUP($B5,'Daily Inbounds'!$B:$E,3,FALSE)</f>
        <v>#N/A</v>
      </c>
      <c r="O5" s="108" t="e">
        <f>VLOOKUP($B5,'Daily Inbounds'!$B:$E,4,FALSE)</f>
        <v>#N/A</v>
      </c>
      <c r="P5" s="90" t="str">
        <f>IFERROR(VLOOKUP($B5,VN!$A:$AJ, 23,FALSE), "")</f>
        <v/>
      </c>
      <c r="Q5" s="91" t="str">
        <f t="shared" si="0"/>
        <v>n.a.</v>
      </c>
      <c r="R5" s="91" t="str">
        <f t="shared" si="1"/>
        <v>n.a.</v>
      </c>
      <c r="S5" s="92" t="str">
        <f t="shared" si="2"/>
        <v>n.a.</v>
      </c>
      <c r="T5" s="86" t="str">
        <f t="shared" si="3"/>
        <v>n.a.</v>
      </c>
      <c r="U5" s="97" t="str">
        <f>IFERROR(VLOOKUP($B5,VN!$A:$AJ, 27,FALSE), "")</f>
        <v/>
      </c>
      <c r="V5" s="91" t="str">
        <f t="shared" si="4"/>
        <v>n.a.</v>
      </c>
      <c r="W5" s="93" t="str">
        <f t="shared" si="5"/>
        <v>n.a.</v>
      </c>
      <c r="X5" s="91" t="str">
        <f t="shared" si="6"/>
        <v>n.a.</v>
      </c>
      <c r="Y5" s="86" t="str">
        <f t="shared" si="7"/>
        <v>n.a.</v>
      </c>
      <c r="Z5" s="109" t="e">
        <f>VLOOKUP(B5,'Daily Inventory Value'!B:E,2,FALSE)</f>
        <v>#N/A</v>
      </c>
      <c r="AA5" s="109" t="e">
        <f>VLOOKUP(B5,'Daily Inventory Value'!B:E,3,FALSE)</f>
        <v>#N/A</v>
      </c>
      <c r="AB5" s="109" t="e">
        <f>VLOOKUP(B5,'Daily Inventory Value'!B:E,4,FALSE)</f>
        <v>#N/A</v>
      </c>
      <c r="AC5" s="90" t="str">
        <f>IFERROR(VLOOKUP($B5,VN!$A:$AJ, 32,FALSE), "")</f>
        <v/>
      </c>
      <c r="AD5" s="91" t="str">
        <f t="shared" si="8"/>
        <v>n.a.</v>
      </c>
      <c r="AE5" s="91" t="str">
        <f t="shared" si="9"/>
        <v>n.a.</v>
      </c>
      <c r="AF5" s="76" t="str">
        <f t="shared" si="10"/>
        <v>n.a.</v>
      </c>
      <c r="AG5" s="86" t="str">
        <f t="shared" si="11"/>
        <v>n.a.</v>
      </c>
      <c r="AH5" s="109" t="e">
        <f>VLOOKUP(B5,'Daily Accounts Payable'!B:E,2,FALSE)</f>
        <v>#N/A</v>
      </c>
      <c r="AI5" s="109" t="e">
        <f>VLOOKUP(B5,'Daily Accounts Payable'!B:E,3,FALSE)</f>
        <v>#N/A</v>
      </c>
      <c r="AJ5" s="109" t="e">
        <f>VLOOKUP(B5,'Daily Accounts Payable'!B:E,4,FALSE)</f>
        <v>#N/A</v>
      </c>
    </row>
    <row r="6" spans="1:41" s="23" customFormat="1" x14ac:dyDescent="0.35">
      <c r="A6" s="88"/>
      <c r="B6" s="89"/>
      <c r="C6" s="76"/>
      <c r="D6" s="76"/>
      <c r="E6" s="76"/>
      <c r="F6" s="81"/>
      <c r="G6" s="81"/>
      <c r="H6" s="81"/>
      <c r="I6" s="88"/>
      <c r="J6" s="108" t="e">
        <f>VLOOKUP($B6,'Daily COGS'!$B:$E,2,FALSE)</f>
        <v>#N/A</v>
      </c>
      <c r="K6" s="108" t="e">
        <f>VLOOKUP($B6,'Daily COGS'!$B:$E,3,FALSE)</f>
        <v>#N/A</v>
      </c>
      <c r="L6" s="108" t="e">
        <f>VLOOKUP($B6,'Daily COGS'!$B:$E,4,FALSE)</f>
        <v>#N/A</v>
      </c>
      <c r="M6" s="108" t="e">
        <f>VLOOKUP($B6,'Daily Inbounds'!$B:$E,2,FALSE)</f>
        <v>#N/A</v>
      </c>
      <c r="N6" s="108" t="e">
        <f>VLOOKUP($B6,'Daily Inbounds'!$B:$E,3,FALSE)</f>
        <v>#N/A</v>
      </c>
      <c r="O6" s="108" t="e">
        <f>VLOOKUP($B6,'Daily Inbounds'!$B:$E,4,FALSE)</f>
        <v>#N/A</v>
      </c>
      <c r="P6" s="90" t="str">
        <f>IFERROR(VLOOKUP($B6,VN!$A:$AJ, 23,FALSE), "")</f>
        <v/>
      </c>
      <c r="Q6" s="91" t="str">
        <f t="shared" si="0"/>
        <v>n.a.</v>
      </c>
      <c r="R6" s="91" t="str">
        <f t="shared" si="1"/>
        <v>n.a.</v>
      </c>
      <c r="S6" s="92" t="str">
        <f t="shared" si="2"/>
        <v>n.a.</v>
      </c>
      <c r="T6" s="86" t="str">
        <f t="shared" si="3"/>
        <v>n.a.</v>
      </c>
      <c r="U6" s="97" t="str">
        <f>IFERROR(VLOOKUP($B6,VN!$A:$AJ, 27,FALSE), "")</f>
        <v/>
      </c>
      <c r="V6" s="91" t="str">
        <f t="shared" si="4"/>
        <v>n.a.</v>
      </c>
      <c r="W6" s="93" t="str">
        <f t="shared" si="5"/>
        <v>n.a.</v>
      </c>
      <c r="X6" s="91" t="str">
        <f t="shared" si="6"/>
        <v>n.a.</v>
      </c>
      <c r="Y6" s="86" t="str">
        <f t="shared" si="7"/>
        <v>n.a.</v>
      </c>
      <c r="Z6" s="109" t="e">
        <f>VLOOKUP(B6,'Daily Inventory Value'!B:E,2,FALSE)</f>
        <v>#N/A</v>
      </c>
      <c r="AA6" s="109" t="e">
        <f>VLOOKUP(B6,'Daily Inventory Value'!B:E,3,FALSE)</f>
        <v>#N/A</v>
      </c>
      <c r="AB6" s="109" t="e">
        <f>VLOOKUP(B6,'Daily Inventory Value'!B:E,4,FALSE)</f>
        <v>#N/A</v>
      </c>
      <c r="AC6" s="90" t="str">
        <f>IFERROR(VLOOKUP($B6,VN!$A:$AJ, 32,FALSE), "")</f>
        <v/>
      </c>
      <c r="AD6" s="91" t="str">
        <f t="shared" si="8"/>
        <v>n.a.</v>
      </c>
      <c r="AE6" s="91" t="str">
        <f t="shared" si="9"/>
        <v>n.a.</v>
      </c>
      <c r="AF6" s="76" t="str">
        <f t="shared" si="10"/>
        <v>n.a.</v>
      </c>
      <c r="AG6" s="86" t="str">
        <f t="shared" si="11"/>
        <v>n.a.</v>
      </c>
      <c r="AH6" s="109" t="e">
        <f>VLOOKUP(B6,'Daily Accounts Payable'!B:E,2,FALSE)</f>
        <v>#N/A</v>
      </c>
      <c r="AI6" s="109" t="e">
        <f>VLOOKUP(B6,'Daily Accounts Payable'!B:E,3,FALSE)</f>
        <v>#N/A</v>
      </c>
      <c r="AJ6" s="109" t="e">
        <f>VLOOKUP(B6,'Daily Accounts Payable'!B:E,4,FALSE)</f>
        <v>#N/A</v>
      </c>
    </row>
    <row r="7" spans="1:41" s="23" customFormat="1" x14ac:dyDescent="0.35">
      <c r="A7" s="88"/>
      <c r="B7" s="89"/>
      <c r="C7" s="76"/>
      <c r="D7" s="76"/>
      <c r="E7" s="76"/>
      <c r="F7" s="81"/>
      <c r="G7" s="81"/>
      <c r="H7" s="81"/>
      <c r="I7" s="88"/>
      <c r="J7" s="108" t="e">
        <f>VLOOKUP($B7,'Daily COGS'!$B:$E,2,FALSE)</f>
        <v>#N/A</v>
      </c>
      <c r="K7" s="108" t="e">
        <f>VLOOKUP($B7,'Daily COGS'!$B:$E,3,FALSE)</f>
        <v>#N/A</v>
      </c>
      <c r="L7" s="108" t="e">
        <f>VLOOKUP($B7,'Daily COGS'!$B:$E,4,FALSE)</f>
        <v>#N/A</v>
      </c>
      <c r="M7" s="108" t="e">
        <f>VLOOKUP($B7,'Daily Inbounds'!$B:$E,2,FALSE)</f>
        <v>#N/A</v>
      </c>
      <c r="N7" s="108" t="e">
        <f>VLOOKUP($B7,'Daily Inbounds'!$B:$E,3,FALSE)</f>
        <v>#N/A</v>
      </c>
      <c r="O7" s="108" t="e">
        <f>VLOOKUP($B7,'Daily Inbounds'!$B:$E,4,FALSE)</f>
        <v>#N/A</v>
      </c>
      <c r="P7" s="90" t="str">
        <f>IFERROR(VLOOKUP($B7,VN!$A:$AJ, 23,FALSE), "")</f>
        <v/>
      </c>
      <c r="Q7" s="91" t="str">
        <f t="shared" si="0"/>
        <v>n.a.</v>
      </c>
      <c r="R7" s="91" t="str">
        <f t="shared" si="1"/>
        <v>n.a.</v>
      </c>
      <c r="S7" s="92" t="str">
        <f t="shared" si="2"/>
        <v>n.a.</v>
      </c>
      <c r="T7" s="86" t="str">
        <f t="shared" si="3"/>
        <v>n.a.</v>
      </c>
      <c r="U7" s="97" t="str">
        <f>IFERROR(VLOOKUP($B7,VN!$A:$AJ, 27,FALSE), "")</f>
        <v/>
      </c>
      <c r="V7" s="91" t="str">
        <f t="shared" si="4"/>
        <v>n.a.</v>
      </c>
      <c r="W7" s="93" t="str">
        <f t="shared" si="5"/>
        <v>n.a.</v>
      </c>
      <c r="X7" s="91" t="str">
        <f t="shared" si="6"/>
        <v>n.a.</v>
      </c>
      <c r="Y7" s="86" t="str">
        <f t="shared" si="7"/>
        <v>n.a.</v>
      </c>
      <c r="Z7" s="109" t="e">
        <f>VLOOKUP(B7,'Daily Inventory Value'!B:E,2,FALSE)</f>
        <v>#N/A</v>
      </c>
      <c r="AA7" s="109" t="e">
        <f>VLOOKUP(B7,'Daily Inventory Value'!B:E,3,FALSE)</f>
        <v>#N/A</v>
      </c>
      <c r="AB7" s="109" t="e">
        <f>VLOOKUP(B7,'Daily Inventory Value'!B:E,4,FALSE)</f>
        <v>#N/A</v>
      </c>
      <c r="AC7" s="90" t="str">
        <f>IFERROR(VLOOKUP($B7,VN!$A:$AJ, 32,FALSE), "")</f>
        <v/>
      </c>
      <c r="AD7" s="91" t="str">
        <f t="shared" si="8"/>
        <v>n.a.</v>
      </c>
      <c r="AE7" s="91" t="str">
        <f t="shared" si="9"/>
        <v>n.a.</v>
      </c>
      <c r="AF7" s="76" t="str">
        <f t="shared" si="10"/>
        <v>n.a.</v>
      </c>
      <c r="AG7" s="86" t="str">
        <f t="shared" si="11"/>
        <v>n.a.</v>
      </c>
      <c r="AH7" s="109" t="e">
        <f>VLOOKUP(B7,'Daily Accounts Payable'!B:E,2,FALSE)</f>
        <v>#N/A</v>
      </c>
      <c r="AI7" s="109" t="e">
        <f>VLOOKUP(B7,'Daily Accounts Payable'!B:E,3,FALSE)</f>
        <v>#N/A</v>
      </c>
      <c r="AJ7" s="109" t="e">
        <f>VLOOKUP(B7,'Daily Accounts Payable'!B:E,4,FALSE)</f>
        <v>#N/A</v>
      </c>
    </row>
    <row r="8" spans="1:41" s="23" customFormat="1" x14ac:dyDescent="0.35">
      <c r="A8" s="88"/>
      <c r="B8" s="89"/>
      <c r="C8" s="76"/>
      <c r="D8" s="76"/>
      <c r="E8" s="76"/>
      <c r="F8" s="81"/>
      <c r="G8" s="81"/>
      <c r="H8" s="81"/>
      <c r="I8" s="88"/>
      <c r="J8" s="108" t="e">
        <f>VLOOKUP($B8,'Daily COGS'!$B:$E,2,FALSE)</f>
        <v>#N/A</v>
      </c>
      <c r="K8" s="108" t="e">
        <f>VLOOKUP($B8,'Daily COGS'!$B:$E,3,FALSE)</f>
        <v>#N/A</v>
      </c>
      <c r="L8" s="108" t="e">
        <f>VLOOKUP($B8,'Daily COGS'!$B:$E,4,FALSE)</f>
        <v>#N/A</v>
      </c>
      <c r="M8" s="108" t="e">
        <f>VLOOKUP($B8,'Daily Inbounds'!$B:$E,2,FALSE)</f>
        <v>#N/A</v>
      </c>
      <c r="N8" s="108" t="e">
        <f>VLOOKUP($B8,'Daily Inbounds'!$B:$E,3,FALSE)</f>
        <v>#N/A</v>
      </c>
      <c r="O8" s="108" t="e">
        <f>VLOOKUP($B8,'Daily Inbounds'!$B:$E,4,FALSE)</f>
        <v>#N/A</v>
      </c>
      <c r="P8" s="90" t="str">
        <f>IFERROR(VLOOKUP($B8,VN!$A:$AJ, 23,FALSE), "")</f>
        <v/>
      </c>
      <c r="Q8" s="91" t="str">
        <f t="shared" si="0"/>
        <v>n.a.</v>
      </c>
      <c r="R8" s="91" t="str">
        <f t="shared" si="1"/>
        <v>n.a.</v>
      </c>
      <c r="S8" s="92" t="str">
        <f t="shared" si="2"/>
        <v>n.a.</v>
      </c>
      <c r="T8" s="86" t="str">
        <f t="shared" si="3"/>
        <v>n.a.</v>
      </c>
      <c r="U8" s="97" t="str">
        <f>IFERROR(VLOOKUP($B8,VN!$A:$AJ, 27,FALSE), "")</f>
        <v/>
      </c>
      <c r="V8" s="91" t="str">
        <f t="shared" si="4"/>
        <v>n.a.</v>
      </c>
      <c r="W8" s="93" t="str">
        <f t="shared" si="5"/>
        <v>n.a.</v>
      </c>
      <c r="X8" s="91" t="str">
        <f t="shared" si="6"/>
        <v>n.a.</v>
      </c>
      <c r="Y8" s="86" t="str">
        <f t="shared" si="7"/>
        <v>n.a.</v>
      </c>
      <c r="Z8" s="109" t="e">
        <f>VLOOKUP(B8,'Daily Inventory Value'!B:E,2,FALSE)</f>
        <v>#N/A</v>
      </c>
      <c r="AA8" s="109" t="e">
        <f>VLOOKUP(B8,'Daily Inventory Value'!B:E,3,FALSE)</f>
        <v>#N/A</v>
      </c>
      <c r="AB8" s="109" t="e">
        <f>VLOOKUP(B8,'Daily Inventory Value'!B:E,4,FALSE)</f>
        <v>#N/A</v>
      </c>
      <c r="AC8" s="90" t="str">
        <f>IFERROR(VLOOKUP($B8,VN!$A:$AJ, 32,FALSE), "")</f>
        <v/>
      </c>
      <c r="AD8" s="91" t="str">
        <f t="shared" si="8"/>
        <v>n.a.</v>
      </c>
      <c r="AE8" s="91" t="str">
        <f t="shared" si="9"/>
        <v>n.a.</v>
      </c>
      <c r="AF8" s="76" t="str">
        <f t="shared" si="10"/>
        <v>n.a.</v>
      </c>
      <c r="AG8" s="86" t="str">
        <f t="shared" si="11"/>
        <v>n.a.</v>
      </c>
      <c r="AH8" s="109" t="e">
        <f>VLOOKUP(B8,'Daily Accounts Payable'!B:E,2,FALSE)</f>
        <v>#N/A</v>
      </c>
      <c r="AI8" s="109" t="e">
        <f>VLOOKUP(B8,'Daily Accounts Payable'!B:E,3,FALSE)</f>
        <v>#N/A</v>
      </c>
      <c r="AJ8" s="109" t="e">
        <f>VLOOKUP(B8,'Daily Accounts Payable'!B:E,4,FALSE)</f>
        <v>#N/A</v>
      </c>
    </row>
    <row r="9" spans="1:41" s="23" customFormat="1" x14ac:dyDescent="0.35">
      <c r="A9" s="88"/>
      <c r="B9" s="89"/>
      <c r="C9" s="76"/>
      <c r="D9" s="76"/>
      <c r="E9" s="76"/>
      <c r="F9" s="81"/>
      <c r="G9" s="81"/>
      <c r="H9" s="81"/>
      <c r="I9" s="88"/>
      <c r="J9" s="108" t="e">
        <f>VLOOKUP($B9,'Daily COGS'!$B:$E,2,FALSE)</f>
        <v>#N/A</v>
      </c>
      <c r="K9" s="108" t="e">
        <f>VLOOKUP($B9,'Daily COGS'!$B:$E,3,FALSE)</f>
        <v>#N/A</v>
      </c>
      <c r="L9" s="108" t="e">
        <f>VLOOKUP($B9,'Daily COGS'!$B:$E,4,FALSE)</f>
        <v>#N/A</v>
      </c>
      <c r="M9" s="108" t="e">
        <f>VLOOKUP($B9,'Daily Inbounds'!$B:$E,2,FALSE)</f>
        <v>#N/A</v>
      </c>
      <c r="N9" s="108" t="e">
        <f>VLOOKUP($B9,'Daily Inbounds'!$B:$E,3,FALSE)</f>
        <v>#N/A</v>
      </c>
      <c r="O9" s="108" t="e">
        <f>VLOOKUP($B9,'Daily Inbounds'!$B:$E,4,FALSE)</f>
        <v>#N/A</v>
      </c>
      <c r="P9" s="90" t="str">
        <f>IFERROR(VLOOKUP($B9,VN!$A:$AJ, 23,FALSE), "")</f>
        <v/>
      </c>
      <c r="Q9" s="91" t="str">
        <f t="shared" si="0"/>
        <v>n.a.</v>
      </c>
      <c r="R9" s="91" t="str">
        <f t="shared" si="1"/>
        <v>n.a.</v>
      </c>
      <c r="S9" s="92" t="str">
        <f t="shared" si="2"/>
        <v>n.a.</v>
      </c>
      <c r="T9" s="86" t="str">
        <f t="shared" si="3"/>
        <v>n.a.</v>
      </c>
      <c r="U9" s="97" t="str">
        <f>IFERROR(VLOOKUP($B9,VN!$A:$AJ, 27,FALSE), "")</f>
        <v/>
      </c>
      <c r="V9" s="91" t="str">
        <f t="shared" si="4"/>
        <v>n.a.</v>
      </c>
      <c r="W9" s="93" t="str">
        <f t="shared" si="5"/>
        <v>n.a.</v>
      </c>
      <c r="X9" s="91" t="str">
        <f t="shared" si="6"/>
        <v>n.a.</v>
      </c>
      <c r="Y9" s="86" t="str">
        <f t="shared" si="7"/>
        <v>n.a.</v>
      </c>
      <c r="Z9" s="109" t="e">
        <f>VLOOKUP(B9,'Daily Inventory Value'!B:E,2,FALSE)</f>
        <v>#N/A</v>
      </c>
      <c r="AA9" s="109" t="e">
        <f>VLOOKUP(B9,'Daily Inventory Value'!B:E,3,FALSE)</f>
        <v>#N/A</v>
      </c>
      <c r="AB9" s="109" t="e">
        <f>VLOOKUP(B9,'Daily Inventory Value'!B:E,4,FALSE)</f>
        <v>#N/A</v>
      </c>
      <c r="AC9" s="90" t="str">
        <f>IFERROR(VLOOKUP($B9,VN!$A:$AJ, 32,FALSE), "")</f>
        <v/>
      </c>
      <c r="AD9" s="91" t="str">
        <f t="shared" si="8"/>
        <v>n.a.</v>
      </c>
      <c r="AE9" s="91" t="str">
        <f t="shared" si="9"/>
        <v>n.a.</v>
      </c>
      <c r="AF9" s="76" t="str">
        <f t="shared" si="10"/>
        <v>n.a.</v>
      </c>
      <c r="AG9" s="86" t="str">
        <f t="shared" si="11"/>
        <v>n.a.</v>
      </c>
      <c r="AH9" s="109" t="e">
        <f>VLOOKUP(B9,'Daily Accounts Payable'!B:E,2,FALSE)</f>
        <v>#N/A</v>
      </c>
      <c r="AI9" s="109" t="e">
        <f>VLOOKUP(B9,'Daily Accounts Payable'!B:E,3,FALSE)</f>
        <v>#N/A</v>
      </c>
      <c r="AJ9" s="109" t="e">
        <f>VLOOKUP(B9,'Daily Accounts Payable'!B:E,4,FALSE)</f>
        <v>#N/A</v>
      </c>
    </row>
    <row r="10" spans="1:41" s="23" customFormat="1" x14ac:dyDescent="0.35">
      <c r="A10" s="88"/>
      <c r="B10" s="89"/>
      <c r="C10" s="76"/>
      <c r="D10" s="76"/>
      <c r="E10" s="76"/>
      <c r="F10" s="81"/>
      <c r="G10" s="81"/>
      <c r="H10" s="81"/>
      <c r="I10" s="88"/>
      <c r="J10" s="108" t="e">
        <f>VLOOKUP($B10,'Daily COGS'!$B:$E,2,FALSE)</f>
        <v>#N/A</v>
      </c>
      <c r="K10" s="108" t="e">
        <f>VLOOKUP($B10,'Daily COGS'!$B:$E,3,FALSE)</f>
        <v>#N/A</v>
      </c>
      <c r="L10" s="108" t="e">
        <f>VLOOKUP($B10,'Daily COGS'!$B:$E,4,FALSE)</f>
        <v>#N/A</v>
      </c>
      <c r="M10" s="108" t="e">
        <f>VLOOKUP($B10,'Daily Inbounds'!$B:$E,2,FALSE)</f>
        <v>#N/A</v>
      </c>
      <c r="N10" s="108" t="e">
        <f>VLOOKUP($B10,'Daily Inbounds'!$B:$E,3,FALSE)</f>
        <v>#N/A</v>
      </c>
      <c r="O10" s="108" t="e">
        <f>VLOOKUP($B10,'Daily Inbounds'!$B:$E,4,FALSE)</f>
        <v>#N/A</v>
      </c>
      <c r="P10" s="90" t="str">
        <f>IFERROR(VLOOKUP($B10,VN!$A:$AJ, 23,FALSE), "")</f>
        <v/>
      </c>
      <c r="Q10" s="91" t="str">
        <f t="shared" si="0"/>
        <v>n.a.</v>
      </c>
      <c r="R10" s="91" t="str">
        <f t="shared" si="1"/>
        <v>n.a.</v>
      </c>
      <c r="S10" s="92" t="str">
        <f t="shared" si="2"/>
        <v>n.a.</v>
      </c>
      <c r="T10" s="86" t="str">
        <f t="shared" si="3"/>
        <v>n.a.</v>
      </c>
      <c r="U10" s="97" t="str">
        <f>IFERROR(VLOOKUP($B10,VN!$A:$AJ, 27,FALSE), "")</f>
        <v/>
      </c>
      <c r="V10" s="91" t="str">
        <f t="shared" si="4"/>
        <v>n.a.</v>
      </c>
      <c r="W10" s="93" t="str">
        <f t="shared" si="5"/>
        <v>n.a.</v>
      </c>
      <c r="X10" s="91" t="str">
        <f t="shared" si="6"/>
        <v>n.a.</v>
      </c>
      <c r="Y10" s="86" t="str">
        <f t="shared" si="7"/>
        <v>n.a.</v>
      </c>
      <c r="Z10" s="109" t="e">
        <f>VLOOKUP(B10,'Daily Inventory Value'!B:E,2,FALSE)</f>
        <v>#N/A</v>
      </c>
      <c r="AA10" s="109" t="e">
        <f>VLOOKUP(B10,'Daily Inventory Value'!B:E,3,FALSE)</f>
        <v>#N/A</v>
      </c>
      <c r="AB10" s="109" t="e">
        <f>VLOOKUP(B10,'Daily Inventory Value'!B:E,4,FALSE)</f>
        <v>#N/A</v>
      </c>
      <c r="AC10" s="90" t="str">
        <f>IFERROR(VLOOKUP($B10,VN!$A:$AJ, 32,FALSE), "")</f>
        <v/>
      </c>
      <c r="AD10" s="91" t="str">
        <f t="shared" si="8"/>
        <v>n.a.</v>
      </c>
      <c r="AE10" s="91" t="str">
        <f t="shared" si="9"/>
        <v>n.a.</v>
      </c>
      <c r="AF10" s="76" t="str">
        <f t="shared" si="10"/>
        <v>n.a.</v>
      </c>
      <c r="AG10" s="86" t="str">
        <f t="shared" si="11"/>
        <v>n.a.</v>
      </c>
      <c r="AH10" s="109" t="e">
        <f>VLOOKUP(B10,'Daily Accounts Payable'!B:E,2,FALSE)</f>
        <v>#N/A</v>
      </c>
      <c r="AI10" s="109" t="e">
        <f>VLOOKUP(B10,'Daily Accounts Payable'!B:E,3,FALSE)</f>
        <v>#N/A</v>
      </c>
      <c r="AJ10" s="109" t="e">
        <f>VLOOKUP(B10,'Daily Accounts Payable'!B:E,4,FALSE)</f>
        <v>#N/A</v>
      </c>
    </row>
    <row r="11" spans="1:41" s="23" customFormat="1" x14ac:dyDescent="0.35">
      <c r="A11" s="88"/>
      <c r="B11" s="89"/>
      <c r="C11" s="76"/>
      <c r="D11" s="76"/>
      <c r="E11" s="76"/>
      <c r="F11" s="81"/>
      <c r="G11" s="81"/>
      <c r="H11" s="81"/>
      <c r="I11" s="88"/>
      <c r="J11" s="108" t="e">
        <f>VLOOKUP($B11,'Daily COGS'!$B:$E,2,FALSE)</f>
        <v>#N/A</v>
      </c>
      <c r="K11" s="108" t="e">
        <f>VLOOKUP($B11,'Daily COGS'!$B:$E,3,FALSE)</f>
        <v>#N/A</v>
      </c>
      <c r="L11" s="108" t="e">
        <f>VLOOKUP($B11,'Daily COGS'!$B:$E,4,FALSE)</f>
        <v>#N/A</v>
      </c>
      <c r="M11" s="108" t="e">
        <f>VLOOKUP($B11,'Daily Inbounds'!$B:$E,2,FALSE)</f>
        <v>#N/A</v>
      </c>
      <c r="N11" s="108" t="e">
        <f>VLOOKUP($B11,'Daily Inbounds'!$B:$E,3,FALSE)</f>
        <v>#N/A</v>
      </c>
      <c r="O11" s="108" t="e">
        <f>VLOOKUP($B11,'Daily Inbounds'!$B:$E,4,FALSE)</f>
        <v>#N/A</v>
      </c>
      <c r="P11" s="90" t="str">
        <f>IFERROR(VLOOKUP($B11,VN!$A:$AJ, 23,FALSE), "")</f>
        <v/>
      </c>
      <c r="Q11" s="91" t="str">
        <f t="shared" si="0"/>
        <v>n.a.</v>
      </c>
      <c r="R11" s="91" t="str">
        <f t="shared" si="1"/>
        <v>n.a.</v>
      </c>
      <c r="S11" s="92" t="str">
        <f t="shared" si="2"/>
        <v>n.a.</v>
      </c>
      <c r="T11" s="86" t="str">
        <f t="shared" si="3"/>
        <v>n.a.</v>
      </c>
      <c r="U11" s="97" t="str">
        <f>IFERROR(VLOOKUP($B11,VN!$A:$AJ, 27,FALSE), "")</f>
        <v/>
      </c>
      <c r="V11" s="91" t="str">
        <f t="shared" si="4"/>
        <v>n.a.</v>
      </c>
      <c r="W11" s="93" t="str">
        <f t="shared" si="5"/>
        <v>n.a.</v>
      </c>
      <c r="X11" s="91" t="str">
        <f t="shared" si="6"/>
        <v>n.a.</v>
      </c>
      <c r="Y11" s="86" t="str">
        <f t="shared" si="7"/>
        <v>n.a.</v>
      </c>
      <c r="Z11" s="109" t="e">
        <f>VLOOKUP(B11,'Daily Inventory Value'!B:E,2,FALSE)</f>
        <v>#N/A</v>
      </c>
      <c r="AA11" s="109" t="e">
        <f>VLOOKUP(B11,'Daily Inventory Value'!B:E,3,FALSE)</f>
        <v>#N/A</v>
      </c>
      <c r="AB11" s="109" t="e">
        <f>VLOOKUP(B11,'Daily Inventory Value'!B:E,4,FALSE)</f>
        <v>#N/A</v>
      </c>
      <c r="AC11" s="90" t="str">
        <f>IFERROR(VLOOKUP($B11,VN!$A:$AJ, 32,FALSE), "")</f>
        <v/>
      </c>
      <c r="AD11" s="91" t="str">
        <f t="shared" si="8"/>
        <v>n.a.</v>
      </c>
      <c r="AE11" s="91" t="str">
        <f t="shared" si="9"/>
        <v>n.a.</v>
      </c>
      <c r="AF11" s="76" t="str">
        <f t="shared" si="10"/>
        <v>n.a.</v>
      </c>
      <c r="AG11" s="86" t="str">
        <f t="shared" si="11"/>
        <v>n.a.</v>
      </c>
      <c r="AH11" s="109" t="e">
        <f>VLOOKUP(B11,'Daily Accounts Payable'!B:E,2,FALSE)</f>
        <v>#N/A</v>
      </c>
      <c r="AI11" s="109" t="e">
        <f>VLOOKUP(B11,'Daily Accounts Payable'!B:E,3,FALSE)</f>
        <v>#N/A</v>
      </c>
      <c r="AJ11" s="109" t="e">
        <f>VLOOKUP(B11,'Daily Accounts Payable'!B:E,4,FALSE)</f>
        <v>#N/A</v>
      </c>
    </row>
    <row r="12" spans="1:41" s="23" customFormat="1" x14ac:dyDescent="0.35">
      <c r="A12" s="88"/>
      <c r="B12" s="89"/>
      <c r="C12" s="76"/>
      <c r="D12" s="76"/>
      <c r="E12" s="76"/>
      <c r="F12" s="81"/>
      <c r="G12" s="81"/>
      <c r="H12" s="81"/>
      <c r="I12" s="88"/>
      <c r="J12" s="108" t="e">
        <f>VLOOKUP($B12,'Daily COGS'!$B:$E,2,FALSE)</f>
        <v>#N/A</v>
      </c>
      <c r="K12" s="108" t="e">
        <f>VLOOKUP($B12,'Daily COGS'!$B:$E,3,FALSE)</f>
        <v>#N/A</v>
      </c>
      <c r="L12" s="108" t="e">
        <f>VLOOKUP($B12,'Daily COGS'!$B:$E,4,FALSE)</f>
        <v>#N/A</v>
      </c>
      <c r="M12" s="108" t="e">
        <f>VLOOKUP($B12,'Daily Inbounds'!$B:$E,2,FALSE)</f>
        <v>#N/A</v>
      </c>
      <c r="N12" s="108" t="e">
        <f>VLOOKUP($B12,'Daily Inbounds'!$B:$E,3,FALSE)</f>
        <v>#N/A</v>
      </c>
      <c r="O12" s="108" t="e">
        <f>VLOOKUP($B12,'Daily Inbounds'!$B:$E,4,FALSE)</f>
        <v>#N/A</v>
      </c>
      <c r="P12" s="90" t="str">
        <f>IFERROR(VLOOKUP($B12,VN!$A:$AJ, 23,FALSE), "")</f>
        <v/>
      </c>
      <c r="Q12" s="91" t="str">
        <f t="shared" si="0"/>
        <v>n.a.</v>
      </c>
      <c r="R12" s="91" t="str">
        <f t="shared" si="1"/>
        <v>n.a.</v>
      </c>
      <c r="S12" s="92" t="str">
        <f t="shared" si="2"/>
        <v>n.a.</v>
      </c>
      <c r="T12" s="86" t="str">
        <f t="shared" si="3"/>
        <v>n.a.</v>
      </c>
      <c r="U12" s="97" t="str">
        <f>IFERROR(VLOOKUP($B12,VN!$A:$AJ, 27,FALSE), "")</f>
        <v/>
      </c>
      <c r="V12" s="91" t="str">
        <f t="shared" si="4"/>
        <v>n.a.</v>
      </c>
      <c r="W12" s="93" t="str">
        <f t="shared" si="5"/>
        <v>n.a.</v>
      </c>
      <c r="X12" s="91" t="str">
        <f t="shared" si="6"/>
        <v>n.a.</v>
      </c>
      <c r="Y12" s="86" t="str">
        <f t="shared" si="7"/>
        <v>n.a.</v>
      </c>
      <c r="Z12" s="109" t="e">
        <f>VLOOKUP(B12,'Daily Inventory Value'!B:E,2,FALSE)</f>
        <v>#N/A</v>
      </c>
      <c r="AA12" s="109" t="e">
        <f>VLOOKUP(B12,'Daily Inventory Value'!B:E,3,FALSE)</f>
        <v>#N/A</v>
      </c>
      <c r="AB12" s="109" t="e">
        <f>VLOOKUP(B12,'Daily Inventory Value'!B:E,4,FALSE)</f>
        <v>#N/A</v>
      </c>
      <c r="AC12" s="90" t="str">
        <f>IFERROR(VLOOKUP($B12,VN!$A:$AJ, 32,FALSE), "")</f>
        <v/>
      </c>
      <c r="AD12" s="91" t="str">
        <f t="shared" si="8"/>
        <v>n.a.</v>
      </c>
      <c r="AE12" s="91" t="str">
        <f t="shared" si="9"/>
        <v>n.a.</v>
      </c>
      <c r="AF12" s="76" t="str">
        <f t="shared" si="10"/>
        <v>n.a.</v>
      </c>
      <c r="AG12" s="86" t="str">
        <f t="shared" si="11"/>
        <v>n.a.</v>
      </c>
      <c r="AH12" s="109" t="e">
        <f>VLOOKUP(B12,'Daily Accounts Payable'!B:E,2,FALSE)</f>
        <v>#N/A</v>
      </c>
      <c r="AI12" s="109" t="e">
        <f>VLOOKUP(B12,'Daily Accounts Payable'!B:E,3,FALSE)</f>
        <v>#N/A</v>
      </c>
      <c r="AJ12" s="109" t="e">
        <f>VLOOKUP(B12,'Daily Accounts Payable'!B:E,4,FALSE)</f>
        <v>#N/A</v>
      </c>
      <c r="AO12" s="42" t="s">
        <v>25</v>
      </c>
    </row>
    <row r="13" spans="1:41" s="23" customFormat="1" x14ac:dyDescent="0.35">
      <c r="A13" s="88"/>
      <c r="B13" s="89"/>
      <c r="C13" s="76"/>
      <c r="D13" s="76"/>
      <c r="E13" s="76"/>
      <c r="F13" s="81"/>
      <c r="G13" s="81"/>
      <c r="H13" s="81"/>
      <c r="I13" s="88"/>
      <c r="J13" s="108" t="e">
        <f>VLOOKUP($B13,'Daily COGS'!$B:$E,2,FALSE)</f>
        <v>#N/A</v>
      </c>
      <c r="K13" s="108" t="e">
        <f>VLOOKUP($B13,'Daily COGS'!$B:$E,3,FALSE)</f>
        <v>#N/A</v>
      </c>
      <c r="L13" s="108" t="e">
        <f>VLOOKUP($B13,'Daily COGS'!$B:$E,4,FALSE)</f>
        <v>#N/A</v>
      </c>
      <c r="M13" s="108" t="e">
        <f>VLOOKUP($B13,'Daily Inbounds'!$B:$E,2,FALSE)</f>
        <v>#N/A</v>
      </c>
      <c r="N13" s="108" t="e">
        <f>VLOOKUP($B13,'Daily Inbounds'!$B:$E,3,FALSE)</f>
        <v>#N/A</v>
      </c>
      <c r="O13" s="108" t="e">
        <f>VLOOKUP($B13,'Daily Inbounds'!$B:$E,4,FALSE)</f>
        <v>#N/A</v>
      </c>
      <c r="P13" s="90" t="str">
        <f>IFERROR(VLOOKUP($B13,VN!$A:$AJ, 23,FALSE), "")</f>
        <v/>
      </c>
      <c r="Q13" s="91" t="str">
        <f t="shared" si="0"/>
        <v>n.a.</v>
      </c>
      <c r="R13" s="91" t="str">
        <f t="shared" si="1"/>
        <v>n.a.</v>
      </c>
      <c r="S13" s="92" t="str">
        <f t="shared" si="2"/>
        <v>n.a.</v>
      </c>
      <c r="T13" s="86" t="str">
        <f t="shared" si="3"/>
        <v>n.a.</v>
      </c>
      <c r="U13" s="97" t="str">
        <f>IFERROR(VLOOKUP($B13,VN!$A:$AJ, 27,FALSE), "")</f>
        <v/>
      </c>
      <c r="V13" s="91" t="str">
        <f t="shared" si="4"/>
        <v>n.a.</v>
      </c>
      <c r="W13" s="93" t="str">
        <f t="shared" si="5"/>
        <v>n.a.</v>
      </c>
      <c r="X13" s="91" t="str">
        <f t="shared" si="6"/>
        <v>n.a.</v>
      </c>
      <c r="Y13" s="86" t="str">
        <f t="shared" si="7"/>
        <v>n.a.</v>
      </c>
      <c r="Z13" s="109" t="e">
        <f>VLOOKUP(B13,'Daily Inventory Value'!B:E,2,FALSE)</f>
        <v>#N/A</v>
      </c>
      <c r="AA13" s="109" t="e">
        <f>VLOOKUP(B13,'Daily Inventory Value'!B:E,3,FALSE)</f>
        <v>#N/A</v>
      </c>
      <c r="AB13" s="109" t="e">
        <f>VLOOKUP(B13,'Daily Inventory Value'!B:E,4,FALSE)</f>
        <v>#N/A</v>
      </c>
      <c r="AC13" s="90" t="str">
        <f>IFERROR(VLOOKUP($B13,VN!$A:$AJ, 32,FALSE), "")</f>
        <v/>
      </c>
      <c r="AD13" s="91" t="str">
        <f t="shared" si="8"/>
        <v>n.a.</v>
      </c>
      <c r="AE13" s="91" t="str">
        <f t="shared" si="9"/>
        <v>n.a.</v>
      </c>
      <c r="AF13" s="76" t="str">
        <f t="shared" si="10"/>
        <v>n.a.</v>
      </c>
      <c r="AG13" s="86" t="str">
        <f t="shared" si="11"/>
        <v>n.a.</v>
      </c>
      <c r="AH13" s="109" t="e">
        <f>VLOOKUP(B13,'Daily Accounts Payable'!B:E,2,FALSE)</f>
        <v>#N/A</v>
      </c>
      <c r="AI13" s="109" t="e">
        <f>VLOOKUP(B13,'Daily Accounts Payable'!B:E,3,FALSE)</f>
        <v>#N/A</v>
      </c>
      <c r="AJ13" s="109" t="e">
        <f>VLOOKUP(B13,'Daily Accounts Payable'!B:E,4,FALSE)</f>
        <v>#N/A</v>
      </c>
      <c r="AO13" s="77" t="s">
        <v>26</v>
      </c>
    </row>
    <row r="14" spans="1:41" s="23" customFormat="1" x14ac:dyDescent="0.35">
      <c r="A14" s="88"/>
      <c r="B14" s="89"/>
      <c r="C14" s="76"/>
      <c r="D14" s="76"/>
      <c r="E14" s="76"/>
      <c r="F14" s="81"/>
      <c r="G14" s="81"/>
      <c r="H14" s="81"/>
      <c r="I14" s="88"/>
      <c r="J14" s="108" t="e">
        <f>VLOOKUP($B14,'Daily COGS'!$B:$E,2,FALSE)</f>
        <v>#N/A</v>
      </c>
      <c r="K14" s="108" t="e">
        <f>VLOOKUP($B14,'Daily COGS'!$B:$E,3,FALSE)</f>
        <v>#N/A</v>
      </c>
      <c r="L14" s="108" t="e">
        <f>VLOOKUP($B14,'Daily COGS'!$B:$E,4,FALSE)</f>
        <v>#N/A</v>
      </c>
      <c r="M14" s="108" t="e">
        <f>VLOOKUP($B14,'Daily Inbounds'!$B:$E,2,FALSE)</f>
        <v>#N/A</v>
      </c>
      <c r="N14" s="108" t="e">
        <f>VLOOKUP($B14,'Daily Inbounds'!$B:$E,3,FALSE)</f>
        <v>#N/A</v>
      </c>
      <c r="O14" s="108" t="e">
        <f>VLOOKUP($B14,'Daily Inbounds'!$B:$E,4,FALSE)</f>
        <v>#N/A</v>
      </c>
      <c r="P14" s="90" t="str">
        <f>IFERROR(VLOOKUP($B14,VN!$A:$AJ, 23,FALSE), "")</f>
        <v/>
      </c>
      <c r="Q14" s="91" t="str">
        <f t="shared" si="0"/>
        <v>n.a.</v>
      </c>
      <c r="R14" s="91" t="str">
        <f t="shared" si="1"/>
        <v>n.a.</v>
      </c>
      <c r="S14" s="92" t="str">
        <f t="shared" si="2"/>
        <v>n.a.</v>
      </c>
      <c r="T14" s="86" t="str">
        <f t="shared" si="3"/>
        <v>n.a.</v>
      </c>
      <c r="U14" s="97" t="str">
        <f>IFERROR(VLOOKUP($B14,VN!$A:$AJ, 27,FALSE), "")</f>
        <v/>
      </c>
      <c r="V14" s="91" t="str">
        <f t="shared" si="4"/>
        <v>n.a.</v>
      </c>
      <c r="W14" s="93" t="str">
        <f t="shared" si="5"/>
        <v>n.a.</v>
      </c>
      <c r="X14" s="91" t="str">
        <f t="shared" si="6"/>
        <v>n.a.</v>
      </c>
      <c r="Y14" s="86" t="str">
        <f t="shared" si="7"/>
        <v>n.a.</v>
      </c>
      <c r="Z14" s="109" t="e">
        <f>VLOOKUP(B14,'Daily Inventory Value'!B:E,2,FALSE)</f>
        <v>#N/A</v>
      </c>
      <c r="AA14" s="109" t="e">
        <f>VLOOKUP(B14,'Daily Inventory Value'!B:E,3,FALSE)</f>
        <v>#N/A</v>
      </c>
      <c r="AB14" s="109" t="e">
        <f>VLOOKUP(B14,'Daily Inventory Value'!B:E,4,FALSE)</f>
        <v>#N/A</v>
      </c>
      <c r="AC14" s="90" t="str">
        <f>IFERROR(VLOOKUP($B14,VN!$A:$AJ, 32,FALSE), "")</f>
        <v/>
      </c>
      <c r="AD14" s="91" t="str">
        <f t="shared" si="8"/>
        <v>n.a.</v>
      </c>
      <c r="AE14" s="91" t="str">
        <f t="shared" si="9"/>
        <v>n.a.</v>
      </c>
      <c r="AF14" s="76" t="str">
        <f t="shared" si="10"/>
        <v>n.a.</v>
      </c>
      <c r="AG14" s="86" t="str">
        <f t="shared" si="11"/>
        <v>n.a.</v>
      </c>
      <c r="AH14" s="109" t="e">
        <f>VLOOKUP(B14,'Daily Accounts Payable'!B:E,2,FALSE)</f>
        <v>#N/A</v>
      </c>
      <c r="AI14" s="109" t="e">
        <f>VLOOKUP(B14,'Daily Accounts Payable'!B:E,3,FALSE)</f>
        <v>#N/A</v>
      </c>
      <c r="AJ14" s="109" t="e">
        <f>VLOOKUP(B14,'Daily Accounts Payable'!B:E,4,FALSE)</f>
        <v>#N/A</v>
      </c>
      <c r="AO14" s="75" t="s">
        <v>25</v>
      </c>
    </row>
    <row r="15" spans="1:41" s="23" customFormat="1" x14ac:dyDescent="0.35">
      <c r="A15" s="88"/>
      <c r="B15" s="89"/>
      <c r="C15" s="76"/>
      <c r="D15" s="76"/>
      <c r="E15" s="76"/>
      <c r="F15" s="81"/>
      <c r="G15" s="81"/>
      <c r="H15" s="81"/>
      <c r="I15" s="88"/>
      <c r="J15" s="108" t="e">
        <f>VLOOKUP($B15,'Daily COGS'!$B:$E,2,FALSE)</f>
        <v>#N/A</v>
      </c>
      <c r="K15" s="108" t="e">
        <f>VLOOKUP($B15,'Daily COGS'!$B:$E,3,FALSE)</f>
        <v>#N/A</v>
      </c>
      <c r="L15" s="108" t="e">
        <f>VLOOKUP($B15,'Daily COGS'!$B:$E,4,FALSE)</f>
        <v>#N/A</v>
      </c>
      <c r="M15" s="108" t="e">
        <f>VLOOKUP($B15,'Daily Inbounds'!$B:$E,2,FALSE)</f>
        <v>#N/A</v>
      </c>
      <c r="N15" s="108" t="e">
        <f>VLOOKUP($B15,'Daily Inbounds'!$B:$E,3,FALSE)</f>
        <v>#N/A</v>
      </c>
      <c r="O15" s="108" t="e">
        <f>VLOOKUP($B15,'Daily Inbounds'!$B:$E,4,FALSE)</f>
        <v>#N/A</v>
      </c>
      <c r="P15" s="90" t="str">
        <f>IFERROR(VLOOKUP($B15,VN!$A:$AJ, 23,FALSE), "")</f>
        <v/>
      </c>
      <c r="Q15" s="91" t="str">
        <f t="shared" si="0"/>
        <v>n.a.</v>
      </c>
      <c r="R15" s="91" t="str">
        <f t="shared" si="1"/>
        <v>n.a.</v>
      </c>
      <c r="S15" s="92" t="str">
        <f t="shared" si="2"/>
        <v>n.a.</v>
      </c>
      <c r="T15" s="86" t="str">
        <f t="shared" si="3"/>
        <v>n.a.</v>
      </c>
      <c r="U15" s="97" t="str">
        <f>IFERROR(VLOOKUP($B15,VN!$A:$AJ, 27,FALSE), "")</f>
        <v/>
      </c>
      <c r="V15" s="91" t="str">
        <f t="shared" si="4"/>
        <v>n.a.</v>
      </c>
      <c r="W15" s="93" t="str">
        <f t="shared" si="5"/>
        <v>n.a.</v>
      </c>
      <c r="X15" s="91" t="str">
        <f t="shared" si="6"/>
        <v>n.a.</v>
      </c>
      <c r="Y15" s="86" t="str">
        <f t="shared" si="7"/>
        <v>n.a.</v>
      </c>
      <c r="Z15" s="109" t="e">
        <f>VLOOKUP(B15,'Daily Inventory Value'!B:E,2,FALSE)</f>
        <v>#N/A</v>
      </c>
      <c r="AA15" s="109" t="e">
        <f>VLOOKUP(B15,'Daily Inventory Value'!B:E,3,FALSE)</f>
        <v>#N/A</v>
      </c>
      <c r="AB15" s="109" t="e">
        <f>VLOOKUP(B15,'Daily Inventory Value'!B:E,4,FALSE)</f>
        <v>#N/A</v>
      </c>
      <c r="AC15" s="90" t="str">
        <f>IFERROR(VLOOKUP($B15,VN!$A:$AJ, 32,FALSE), "")</f>
        <v/>
      </c>
      <c r="AD15" s="91" t="str">
        <f t="shared" si="8"/>
        <v>n.a.</v>
      </c>
      <c r="AE15" s="91" t="str">
        <f t="shared" si="9"/>
        <v>n.a.</v>
      </c>
      <c r="AF15" s="76" t="str">
        <f t="shared" si="10"/>
        <v>n.a.</v>
      </c>
      <c r="AG15" s="86" t="str">
        <f t="shared" si="11"/>
        <v>n.a.</v>
      </c>
      <c r="AH15" s="109" t="e">
        <f>VLOOKUP(B15,'Daily Accounts Payable'!B:E,2,FALSE)</f>
        <v>#N/A</v>
      </c>
      <c r="AI15" s="109" t="e">
        <f>VLOOKUP(B15,'Daily Accounts Payable'!B:E,3,FALSE)</f>
        <v>#N/A</v>
      </c>
      <c r="AJ15" s="109" t="e">
        <f>VLOOKUP(B15,'Daily Accounts Payable'!B:E,4,FALSE)</f>
        <v>#N/A</v>
      </c>
      <c r="AO15" s="75"/>
    </row>
    <row r="16" spans="1:41" s="120" customFormat="1" x14ac:dyDescent="0.35">
      <c r="A16" s="94"/>
      <c r="B16" s="95"/>
      <c r="C16" s="76"/>
      <c r="D16" s="76"/>
      <c r="E16" s="76"/>
      <c r="F16" s="88"/>
      <c r="G16" s="88"/>
      <c r="H16" s="88"/>
      <c r="I16" s="88"/>
      <c r="J16" s="109" t="e">
        <f>VLOOKUP($B16,'Daily COGS'!$B:$E,2,FALSE)</f>
        <v>#N/A</v>
      </c>
      <c r="K16" s="109" t="e">
        <f>VLOOKUP($B16,'Daily COGS'!$B:$E,3,FALSE)</f>
        <v>#N/A</v>
      </c>
      <c r="L16" s="109" t="e">
        <f>VLOOKUP($B16,'Daily COGS'!$B:$E,4,FALSE)</f>
        <v>#N/A</v>
      </c>
      <c r="M16" s="109" t="e">
        <f>VLOOKUP($B16,'Daily Inbounds'!$B:$E,2,FALSE)</f>
        <v>#N/A</v>
      </c>
      <c r="N16" s="109" t="e">
        <f>VLOOKUP($B16,'Daily Inbounds'!$B:$E,3,FALSE)</f>
        <v>#N/A</v>
      </c>
      <c r="O16" s="109" t="e">
        <f>VLOOKUP($B16,'Daily Inbounds'!$B:$E,4,FALSE)</f>
        <v>#N/A</v>
      </c>
      <c r="P16" s="90" t="str">
        <f>IFERROR(VLOOKUP($B16,VN!$A:$AJ, 23,FALSE), "")</f>
        <v/>
      </c>
      <c r="Q16" s="91" t="str">
        <f t="shared" si="0"/>
        <v>n.a.</v>
      </c>
      <c r="R16" s="91" t="str">
        <f t="shared" si="1"/>
        <v>n.a.</v>
      </c>
      <c r="S16" s="92" t="str">
        <f t="shared" si="2"/>
        <v>n.a.</v>
      </c>
      <c r="T16" s="119" t="str">
        <f t="shared" si="3"/>
        <v>n.a.</v>
      </c>
      <c r="U16" s="97" t="str">
        <f>IFERROR(VLOOKUP($B16,VN!$A:$AJ, 27,FALSE), "")</f>
        <v/>
      </c>
      <c r="V16" s="91" t="str">
        <f t="shared" si="4"/>
        <v>n.a.</v>
      </c>
      <c r="W16" s="93" t="str">
        <f t="shared" si="5"/>
        <v>n.a.</v>
      </c>
      <c r="X16" s="91" t="str">
        <f t="shared" si="6"/>
        <v>n.a.</v>
      </c>
      <c r="Y16" s="119" t="str">
        <f t="shared" si="7"/>
        <v>n.a.</v>
      </c>
      <c r="Z16" s="109" t="e">
        <f>VLOOKUP(B16,'Daily Inventory Value'!B:E,2,FALSE)</f>
        <v>#N/A</v>
      </c>
      <c r="AA16" s="109" t="e">
        <f>VLOOKUP(B16,'Daily Inventory Value'!B:E,3,FALSE)</f>
        <v>#N/A</v>
      </c>
      <c r="AB16" s="109" t="e">
        <f>VLOOKUP(B16,'Daily Inventory Value'!B:E,4,FALSE)</f>
        <v>#N/A</v>
      </c>
      <c r="AC16" s="90" t="str">
        <f>IFERROR(VLOOKUP($B16,VN!$A:$AJ, 32,FALSE), "")</f>
        <v/>
      </c>
      <c r="AD16" s="91" t="str">
        <f t="shared" si="8"/>
        <v>n.a.</v>
      </c>
      <c r="AE16" s="91" t="str">
        <f t="shared" si="9"/>
        <v>n.a.</v>
      </c>
      <c r="AF16" s="76" t="str">
        <f t="shared" si="10"/>
        <v>n.a.</v>
      </c>
      <c r="AG16" s="119" t="str">
        <f t="shared" si="11"/>
        <v>n.a.</v>
      </c>
      <c r="AH16" s="110" t="e">
        <f>VLOOKUP(B16,'Daily Accounts Payable'!B:E,2,FALSE)</f>
        <v>#N/A</v>
      </c>
      <c r="AI16" s="110" t="e">
        <f>VLOOKUP(B16,'Daily Accounts Payable'!B:E,3,FALSE)</f>
        <v>#N/A</v>
      </c>
      <c r="AJ16" s="110" t="e">
        <f>VLOOKUP(B16,'Daily Accounts Payable'!B:E,4,FALSE)</f>
        <v>#N/A</v>
      </c>
      <c r="AO16" s="98"/>
    </row>
    <row r="17" spans="1:36" x14ac:dyDescent="0.35">
      <c r="A17" s="10"/>
      <c r="B17" s="10"/>
      <c r="C17" s="15"/>
      <c r="D17" s="15"/>
      <c r="E17" s="111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78" t="s">
        <v>27</v>
      </c>
      <c r="Y17" s="15"/>
      <c r="Z17" s="15"/>
      <c r="AA17" s="15"/>
      <c r="AB17" s="15"/>
      <c r="AC17" s="15"/>
      <c r="AD17" s="15"/>
      <c r="AE17" s="15"/>
      <c r="AF17" s="79" t="s">
        <v>28</v>
      </c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11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11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11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11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11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11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11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11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11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11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11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11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11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11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11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11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11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11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11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11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11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11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11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11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11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11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11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11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11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11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11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11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11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11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11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11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11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11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11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11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11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11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11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11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11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11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11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11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11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  <row r="67" spans="1:36" x14ac:dyDescent="0.35">
      <c r="A67" s="10"/>
      <c r="B67" s="10"/>
      <c r="C67" s="15"/>
      <c r="D67" s="15"/>
      <c r="E67" s="111"/>
      <c r="F67" s="10"/>
      <c r="G67" s="10"/>
      <c r="H67" s="10"/>
      <c r="I67" s="10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43"/>
      <c r="AG67" s="15"/>
      <c r="AH67" s="15"/>
      <c r="AI67" s="15"/>
      <c r="AJ67" s="15"/>
    </row>
    <row r="68" spans="1:36" x14ac:dyDescent="0.35">
      <c r="A68" s="10"/>
      <c r="B68" s="10"/>
      <c r="C68" s="15"/>
      <c r="D68" s="15"/>
      <c r="E68" s="111"/>
      <c r="F68" s="10"/>
      <c r="G68" s="10"/>
      <c r="H68" s="10"/>
      <c r="I68" s="10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43"/>
      <c r="AG68" s="15"/>
      <c r="AH68" s="15"/>
      <c r="AI68" s="15"/>
      <c r="AJ68" s="15"/>
    </row>
    <row r="69" spans="1:36" x14ac:dyDescent="0.35">
      <c r="A69" s="10"/>
      <c r="B69" s="10"/>
      <c r="C69" s="15"/>
      <c r="D69" s="15"/>
      <c r="E69" s="111"/>
      <c r="F69" s="10"/>
      <c r="G69" s="10"/>
      <c r="H69" s="10"/>
      <c r="I69" s="10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43"/>
      <c r="AG69" s="15"/>
      <c r="AH69" s="15"/>
      <c r="AI69" s="15"/>
      <c r="AJ69" s="15"/>
    </row>
  </sheetData>
  <conditionalFormatting sqref="AO15">
    <cfRule type="cellIs" dxfId="2" priority="17" operator="equal">
      <formula>$AO$16</formula>
    </cfRule>
  </conditionalFormatting>
  <conditionalFormatting sqref="AO13">
    <cfRule type="cellIs" dxfId="1" priority="15" operator="equal">
      <formula>$AO$16</formula>
    </cfRule>
  </conditionalFormatting>
  <conditionalFormatting sqref="AO14:AO15">
    <cfRule type="cellIs" dxfId="0" priority="7" operator="equal">
      <formula>$AO$16</formula>
    </cfRule>
  </conditionalFormatting>
  <conditionalFormatting sqref="AG4:A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AG4:AG16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Y4:Y16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3" customWidth="1"/>
    <col min="2" max="2" width="9.81640625" style="23" customWidth="1"/>
    <col min="3" max="3" width="27.453125" style="23" customWidth="1"/>
    <col min="4" max="5" width="10.1796875" style="23" hidden="1" customWidth="1" outlineLevel="1"/>
    <col min="6" max="15" width="9.1796875" style="23" hidden="1" customWidth="1" outlineLevel="1"/>
    <col min="16" max="16" width="10.1796875" style="41" customWidth="1" collapsed="1"/>
    <col min="17" max="17" width="10.1796875" style="41" customWidth="1"/>
    <col min="18" max="19" width="9.1796875" style="41" customWidth="1"/>
    <col min="20" max="27" width="6.453125" style="41" customWidth="1"/>
    <col min="28" max="28" width="41.54296875" style="41" customWidth="1"/>
    <col min="29" max="32" width="6.453125" style="41" customWidth="1"/>
    <col min="33" max="33" width="41.54296875" style="41" customWidth="1"/>
    <col min="34" max="35" width="9.1796875" style="23" hidden="1" customWidth="1" outlineLevel="1"/>
    <col min="36" max="36" width="41.5429687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6" x14ac:dyDescent="0.35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23">
        <v>34</v>
      </c>
      <c r="AI1" s="23">
        <v>35</v>
      </c>
      <c r="AJ1" s="23">
        <v>36</v>
      </c>
    </row>
    <row r="2" spans="1:36" ht="15" customHeight="1" x14ac:dyDescent="0.35">
      <c r="A2" s="20"/>
      <c r="B2" s="21"/>
      <c r="C2" s="22"/>
      <c r="D2" s="114" t="s">
        <v>29</v>
      </c>
      <c r="E2" s="115"/>
      <c r="F2" s="115"/>
      <c r="G2" s="116"/>
      <c r="H2" s="114" t="s">
        <v>30</v>
      </c>
      <c r="I2" s="115"/>
      <c r="J2" s="115"/>
      <c r="K2" s="116"/>
      <c r="L2" s="114" t="s">
        <v>31</v>
      </c>
      <c r="M2" s="115"/>
      <c r="N2" s="115"/>
      <c r="O2" s="116"/>
      <c r="P2" s="114" t="s">
        <v>32</v>
      </c>
      <c r="Q2" s="115"/>
      <c r="R2" s="115"/>
      <c r="S2" s="116"/>
      <c r="T2" s="118" t="s">
        <v>33</v>
      </c>
      <c r="U2" s="115"/>
      <c r="V2" s="115"/>
      <c r="W2" s="115"/>
      <c r="X2" s="114" t="s">
        <v>34</v>
      </c>
      <c r="Y2" s="115"/>
      <c r="Z2" s="115"/>
      <c r="AA2" s="115"/>
      <c r="AB2" s="116"/>
      <c r="AC2" s="114" t="s">
        <v>35</v>
      </c>
      <c r="AD2" s="115"/>
      <c r="AE2" s="115"/>
      <c r="AF2" s="115"/>
      <c r="AG2" s="116"/>
      <c r="AH2" s="117" t="s">
        <v>36</v>
      </c>
      <c r="AI2" s="115"/>
      <c r="AJ2" s="101"/>
    </row>
    <row r="3" spans="1:36" ht="45" customHeight="1" x14ac:dyDescent="0.35">
      <c r="A3" s="24" t="s">
        <v>37</v>
      </c>
      <c r="B3" s="25" t="s">
        <v>38</v>
      </c>
      <c r="C3" s="26" t="s">
        <v>39</v>
      </c>
      <c r="D3" s="99" t="s">
        <v>40</v>
      </c>
      <c r="E3" s="100" t="s">
        <v>41</v>
      </c>
      <c r="F3" s="100" t="s">
        <v>42</v>
      </c>
      <c r="G3" s="101" t="s">
        <v>20</v>
      </c>
      <c r="H3" s="99" t="s">
        <v>40</v>
      </c>
      <c r="I3" s="100" t="s">
        <v>41</v>
      </c>
      <c r="J3" s="100" t="s">
        <v>42</v>
      </c>
      <c r="K3" s="101" t="s">
        <v>20</v>
      </c>
      <c r="L3" s="99" t="s">
        <v>40</v>
      </c>
      <c r="M3" s="100" t="s">
        <v>41</v>
      </c>
      <c r="N3" s="100" t="s">
        <v>42</v>
      </c>
      <c r="O3" s="101" t="s">
        <v>20</v>
      </c>
      <c r="P3" s="99" t="s">
        <v>40</v>
      </c>
      <c r="Q3" s="100" t="s">
        <v>41</v>
      </c>
      <c r="R3" s="100" t="s">
        <v>42</v>
      </c>
      <c r="S3" s="101" t="s">
        <v>43</v>
      </c>
      <c r="T3" s="100" t="s">
        <v>40</v>
      </c>
      <c r="U3" s="100" t="s">
        <v>41</v>
      </c>
      <c r="V3" s="100" t="s">
        <v>42</v>
      </c>
      <c r="W3" s="27" t="s">
        <v>20</v>
      </c>
      <c r="X3" s="100" t="s">
        <v>40</v>
      </c>
      <c r="Y3" s="100" t="s">
        <v>41</v>
      </c>
      <c r="Z3" s="100" t="s">
        <v>42</v>
      </c>
      <c r="AA3" s="28" t="s">
        <v>20</v>
      </c>
      <c r="AB3" s="101" t="s">
        <v>44</v>
      </c>
      <c r="AC3" s="99" t="s">
        <v>40</v>
      </c>
      <c r="AD3" s="100" t="s">
        <v>41</v>
      </c>
      <c r="AE3" s="100" t="s">
        <v>42</v>
      </c>
      <c r="AF3" s="28" t="s">
        <v>20</v>
      </c>
      <c r="AG3" s="101" t="s">
        <v>44</v>
      </c>
      <c r="AH3" s="102" t="s">
        <v>42</v>
      </c>
      <c r="AI3" s="103" t="s">
        <v>45</v>
      </c>
      <c r="AJ3" s="101" t="s">
        <v>44</v>
      </c>
    </row>
    <row r="4" spans="1:36" ht="15.75" customHeight="1" thickBot="1" x14ac:dyDescent="0.4">
      <c r="A4" s="29" t="s">
        <v>46</v>
      </c>
      <c r="B4" s="30"/>
      <c r="C4" s="31"/>
      <c r="D4" s="32" t="e">
        <f>SUM(#REF!)</f>
        <v>#REF!</v>
      </c>
      <c r="E4" s="33" t="e">
        <f>SUM(#REF!)</f>
        <v>#REF!</v>
      </c>
      <c r="F4" s="33" t="e">
        <f>SUM(#REF!)</f>
        <v>#REF!</v>
      </c>
      <c r="G4" s="34" t="e">
        <f>SUM(#REF!)</f>
        <v>#REF!</v>
      </c>
      <c r="H4" s="32" t="e">
        <f>SUM(#REF!)</f>
        <v>#REF!</v>
      </c>
      <c r="I4" s="33" t="e">
        <f>SUM(#REF!)</f>
        <v>#REF!</v>
      </c>
      <c r="J4" s="33" t="e">
        <f>SUM(#REF!)</f>
        <v>#REF!</v>
      </c>
      <c r="K4" s="34" t="e">
        <f>SUM(#REF!)</f>
        <v>#REF!</v>
      </c>
      <c r="L4" s="32" t="e">
        <f>SUM(#REF!)</f>
        <v>#REF!</v>
      </c>
      <c r="M4" s="33" t="e">
        <f>SUM(#REF!)</f>
        <v>#REF!</v>
      </c>
      <c r="N4" s="33" t="e">
        <f>SUM(#REF!)</f>
        <v>#REF!</v>
      </c>
      <c r="O4" s="34" t="e">
        <f>SUM(#REF!)</f>
        <v>#REF!</v>
      </c>
      <c r="P4" s="35" t="e">
        <f>SUM(#REF!)</f>
        <v>#REF!</v>
      </c>
      <c r="Q4" s="36" t="e">
        <f>SUM(#REF!)</f>
        <v>#REF!</v>
      </c>
      <c r="R4" s="36" t="e">
        <f>SUM(#REF!)</f>
        <v>#REF!</v>
      </c>
      <c r="S4" s="37" t="e">
        <f>SUM(#REF!)</f>
        <v>#REF!</v>
      </c>
      <c r="T4" s="36" t="e">
        <f>D4/P4*30</f>
        <v>#REF!</v>
      </c>
      <c r="U4" s="36" t="e">
        <f>E4/Q4*30</f>
        <v>#REF!</v>
      </c>
      <c r="V4" s="36" t="e">
        <f>F4/R4*30</f>
        <v>#REF!</v>
      </c>
      <c r="W4" s="38" t="e">
        <f>G4/S4*30</f>
        <v>#REF!</v>
      </c>
      <c r="X4" s="35" t="e">
        <f>H4/P4*30</f>
        <v>#REF!</v>
      </c>
      <c r="Y4" s="36" t="e">
        <f>I4/Q4*30</f>
        <v>#REF!</v>
      </c>
      <c r="Z4" s="36" t="e">
        <f>J4/R4*30</f>
        <v>#REF!</v>
      </c>
      <c r="AA4" s="38" t="e">
        <f>K4/S4*30</f>
        <v>#REF!</v>
      </c>
      <c r="AB4" s="37"/>
      <c r="AC4" s="35" t="e">
        <f>L4/P4*30</f>
        <v>#REF!</v>
      </c>
      <c r="AD4" s="36" t="e">
        <f>M4/Q4*30</f>
        <v>#REF!</v>
      </c>
      <c r="AE4" s="36" t="e">
        <f>N4/R4*30</f>
        <v>#REF!</v>
      </c>
      <c r="AF4" s="38" t="e">
        <f>O4/S4*30</f>
        <v>#REF!</v>
      </c>
      <c r="AG4" s="37"/>
      <c r="AH4" s="39" t="e">
        <f>#REF!</f>
        <v>#REF!</v>
      </c>
      <c r="AI4" s="40" t="e">
        <f>#REF!</f>
        <v>#REF!</v>
      </c>
      <c r="AJ4" s="34"/>
    </row>
    <row r="5" spans="1:36" ht="15.75" customHeight="1" thickTop="1" x14ac:dyDescent="0.35"/>
    <row r="6" spans="1:36" x14ac:dyDescent="0.35">
      <c r="F6" s="42"/>
      <c r="R6" s="42"/>
      <c r="X6" s="42"/>
      <c r="Y6" s="42"/>
      <c r="Z6" s="42"/>
      <c r="AA6" s="42"/>
      <c r="AB6" s="42"/>
      <c r="AC6" s="42"/>
      <c r="AD6" s="42"/>
      <c r="AG6" s="42"/>
      <c r="AJ6" s="42"/>
    </row>
    <row r="7" spans="1:36" x14ac:dyDescent="0.35">
      <c r="R7" s="23"/>
      <c r="Z7" s="42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47</v>
      </c>
      <c r="F1" s="58" t="s">
        <v>48</v>
      </c>
      <c r="G1" s="2"/>
    </row>
    <row r="2" spans="1:134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2"/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6"/>
    </row>
    <row r="253" spans="1:91" x14ac:dyDescent="0.35">
      <c r="C253" s="16"/>
      <c r="D253" s="16"/>
      <c r="E253" s="16"/>
    </row>
    <row r="254" spans="1:91" x14ac:dyDescent="0.35">
      <c r="C254" s="16"/>
      <c r="D254" s="16"/>
      <c r="E254" s="16"/>
    </row>
    <row r="255" spans="1:91" x14ac:dyDescent="0.35">
      <c r="C255" s="16"/>
      <c r="D255" s="16"/>
      <c r="E255" s="16"/>
    </row>
    <row r="256" spans="1:91" x14ac:dyDescent="0.35">
      <c r="C256" s="16"/>
      <c r="D256" s="16"/>
      <c r="E256" s="16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6"/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6"/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6"/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6"/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6"/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6"/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6"/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6"/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6"/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6"/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6"/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6"/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6"/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6"/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6"/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6"/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6"/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6"/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6"/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6"/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6"/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6"/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6"/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6"/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6"/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6"/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6"/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6"/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6"/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6"/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/>
      <c r="D33" s="16"/>
      <c r="E33" s="16"/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/>
      <c r="D34" s="16"/>
      <c r="E34" s="16"/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/>
      <c r="D35" s="16"/>
      <c r="E35" s="16"/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/>
      <c r="D36" s="16"/>
      <c r="E36" s="16"/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/>
      <c r="D37" s="16"/>
      <c r="E37" s="16"/>
      <c r="F37" s="60"/>
      <c r="G37" s="16"/>
    </row>
    <row r="38" spans="3:97" x14ac:dyDescent="0.35">
      <c r="C38" s="16"/>
      <c r="D38" s="16"/>
      <c r="E38" s="16"/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/>
      <c r="D39" s="16"/>
      <c r="E39" s="16"/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/>
      <c r="D40" s="16"/>
      <c r="E40" s="16"/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/>
      <c r="D41" s="16"/>
      <c r="E41" s="16"/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/>
      <c r="D42" s="16"/>
      <c r="E42" s="16"/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/>
      <c r="D43" s="16"/>
      <c r="E43" s="16"/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/>
      <c r="D44" s="16"/>
      <c r="E44" s="16"/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/>
      <c r="D45" s="16"/>
      <c r="E45" s="16"/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/>
      <c r="D46" s="16"/>
      <c r="E46" s="16"/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/>
      <c r="D47" s="16"/>
      <c r="E47" s="16"/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/>
      <c r="D48" s="16"/>
      <c r="E48" s="16"/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6"/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6"/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6"/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6"/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6"/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6"/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6"/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6"/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6"/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6"/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6"/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6"/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6"/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6"/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6"/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6"/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6"/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6"/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6"/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6"/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6"/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6"/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6"/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6"/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6"/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6"/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6"/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6"/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6"/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6"/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6"/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6"/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6"/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6"/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6"/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6"/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6"/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6"/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6"/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6"/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6"/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6"/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6"/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6"/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6"/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6"/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6"/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6"/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6"/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6"/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6"/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6"/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6"/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6"/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6"/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6"/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6"/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6"/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6"/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6"/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6"/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6"/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6"/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6"/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6"/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6"/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6"/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6"/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6"/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6"/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6"/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6"/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6"/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6"/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6"/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6"/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6"/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6"/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6"/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6"/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6"/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6"/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6"/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6"/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6"/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6"/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6"/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6"/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6"/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6"/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6"/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6"/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6"/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6"/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6"/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6"/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6"/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6"/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6"/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6"/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6"/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6"/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6"/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6"/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6"/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6"/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6"/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6"/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6"/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6"/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6"/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6"/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6"/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6"/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6"/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6"/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6"/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6"/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6"/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6"/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6"/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6"/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6"/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6"/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6"/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6"/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6"/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6"/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6"/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6"/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6"/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6"/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6"/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6"/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6"/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6"/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6"/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6"/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6"/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6"/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6"/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6"/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6"/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6"/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6"/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6"/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6"/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6"/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6"/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6"/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6"/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6"/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6"/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6"/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6"/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6"/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6"/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6"/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6"/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6"/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6"/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6"/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6"/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6"/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6"/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6"/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6"/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6"/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6"/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6"/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6"/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6"/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6"/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6"/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6"/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6"/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6"/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6"/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6"/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6"/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6"/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6"/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6"/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6"/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6"/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6"/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6"/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6"/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6"/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6"/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6"/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6"/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6"/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6"/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6"/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6"/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6"/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6"/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6"/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6"/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6"/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6"/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2"/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6"/>
    </row>
    <row r="253" spans="3:97" x14ac:dyDescent="0.35">
      <c r="C253" s="16"/>
      <c r="D253" s="16"/>
      <c r="E253" s="16"/>
    </row>
    <row r="254" spans="3:97" x14ac:dyDescent="0.35">
      <c r="C254" s="16"/>
      <c r="D254" s="16"/>
      <c r="E254" s="16"/>
    </row>
    <row r="255" spans="3:97" x14ac:dyDescent="0.35">
      <c r="C255" s="16"/>
      <c r="D255" s="16"/>
      <c r="E255" s="16"/>
    </row>
    <row r="256" spans="3:97" x14ac:dyDescent="0.35">
      <c r="C256" s="16"/>
      <c r="D256" s="16"/>
      <c r="E25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7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54</v>
      </c>
      <c r="F1" s="58" t="s">
        <v>55</v>
      </c>
    </row>
    <row r="2" spans="1:97" ht="30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E3" s="113"/>
      <c r="F3" s="11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E4" s="113"/>
      <c r="F4" s="1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E5" s="113"/>
      <c r="F5" s="11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E6" s="113"/>
      <c r="F6" s="11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E7" s="113"/>
      <c r="F7" s="11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E8" s="113"/>
      <c r="F8" s="11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E9" s="113"/>
      <c r="F9" s="11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E10" s="113"/>
      <c r="F10" s="11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E11" s="113"/>
      <c r="F11" s="11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E12" s="113"/>
      <c r="F12" s="1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E13" s="113"/>
      <c r="F13" s="11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E14" s="113"/>
      <c r="F14" s="11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E15" s="113"/>
      <c r="F15" s="11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E16" s="113"/>
      <c r="F16" s="112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E17" s="113"/>
      <c r="F17" s="11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E18" s="113"/>
      <c r="F18" s="11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E19" s="113"/>
      <c r="F19" s="112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E20" s="113"/>
      <c r="F20" s="112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E21" s="113"/>
      <c r="F21" s="112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E22" s="113"/>
      <c r="F22" s="11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E23" s="113"/>
      <c r="F23" s="112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E24" s="113"/>
      <c r="F24" s="112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E25" s="113"/>
      <c r="F25" s="112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E26" s="113"/>
      <c r="F26" s="112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E27" s="113"/>
      <c r="F27" s="112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E28" s="113"/>
      <c r="F28" s="112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E29" s="113"/>
      <c r="F29" s="112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E30" s="113"/>
      <c r="F30" s="112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E31" s="113"/>
      <c r="F31" s="112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E32" s="113"/>
      <c r="F32" s="11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E33" s="113"/>
      <c r="F33" s="112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E34" s="113"/>
      <c r="F34" s="112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E35" s="113"/>
      <c r="F35" s="11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E36" s="113"/>
      <c r="F36" s="11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E37" s="113"/>
      <c r="F37" s="11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E38" s="113"/>
      <c r="F38" s="112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E39" s="113"/>
      <c r="F39" s="11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E40" s="113"/>
      <c r="F40" s="11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E41" s="113"/>
      <c r="F41" s="11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E42" s="113"/>
      <c r="F42" s="11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E43" s="113"/>
      <c r="F43" s="112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E44" s="113"/>
      <c r="F44" s="112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E45" s="113"/>
      <c r="F45" s="112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E46" s="113"/>
      <c r="F46" s="112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E47" s="113"/>
      <c r="F47" s="112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E48" s="113"/>
      <c r="F48" s="112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E49" s="113"/>
      <c r="F49" s="112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E50" s="113"/>
      <c r="F50" s="112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E51" s="113"/>
      <c r="F51" s="112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E52" s="113"/>
      <c r="F52" s="11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E53" s="113"/>
      <c r="F53" s="112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E54" s="113"/>
      <c r="F54" s="112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E55" s="113"/>
      <c r="F55" s="112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E56" s="113"/>
      <c r="F56" s="112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E57" s="113"/>
      <c r="F57" s="112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E58" s="113"/>
      <c r="F58" s="112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E59" s="113"/>
      <c r="F59" s="112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E60" s="113"/>
      <c r="F60" s="112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E61" s="113"/>
      <c r="F61" s="112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E62" s="113"/>
      <c r="F62" s="11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E63" s="113"/>
      <c r="F63" s="112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E64" s="113"/>
      <c r="F64" s="112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E65" s="113"/>
      <c r="F65" s="112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E66" s="113"/>
      <c r="F66" s="112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E67" s="113"/>
      <c r="F67" s="112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E68" s="113"/>
      <c r="F68" s="112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E69" s="113"/>
      <c r="F69" s="112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E70" s="113"/>
      <c r="F70" s="112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E71" s="113"/>
      <c r="F71" s="112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E72" s="113"/>
      <c r="F72" s="11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E73" s="113"/>
      <c r="F73" s="112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E74" s="113"/>
      <c r="F74" s="112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E75" s="113"/>
      <c r="F75" s="112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E76" s="113"/>
      <c r="F76" s="11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E77" s="113"/>
      <c r="F77" s="112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E78" s="113"/>
      <c r="F78" s="112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E79" s="113"/>
      <c r="F79" s="112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E80" s="113"/>
      <c r="F80" s="112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E81" s="113"/>
      <c r="F81" s="112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E82" s="113"/>
      <c r="F82" s="11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E83" s="113"/>
      <c r="F83" s="112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E84" s="113"/>
      <c r="F84" s="112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E85" s="113"/>
      <c r="F85" s="112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E86" s="113"/>
      <c r="F86" s="112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E87" s="113"/>
      <c r="F87" s="112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E88" s="113"/>
      <c r="F88" s="112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E89" s="113"/>
      <c r="F89" s="112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E90" s="113"/>
      <c r="F90" s="112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E91" s="113"/>
      <c r="F91" s="112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E92" s="113"/>
      <c r="F92" s="11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E93" s="113"/>
      <c r="F93" s="112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E94" s="113"/>
      <c r="F94" s="112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E95" s="113"/>
      <c r="F95" s="112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E96" s="113"/>
      <c r="F96" s="11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E97" s="113"/>
      <c r="F97" s="11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E98" s="113"/>
      <c r="F98" s="11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E99" s="113"/>
      <c r="F99" s="112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E100" s="113"/>
      <c r="F100" s="112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E101" s="113"/>
      <c r="F101" s="112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E102" s="113"/>
      <c r="F102" s="11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E103" s="113"/>
      <c r="F103" s="112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E104" s="113"/>
      <c r="F104" s="112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E105" s="113"/>
      <c r="F105" s="112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E106" s="113"/>
      <c r="F106" s="112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E107" s="113"/>
      <c r="F107" s="112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E108" s="113"/>
      <c r="F108" s="112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E109" s="113"/>
      <c r="F109" s="112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E110" s="113"/>
      <c r="F110" s="112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E111" s="113"/>
      <c r="F111" s="112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E112" s="113"/>
      <c r="F112" s="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E113" s="113"/>
      <c r="F113" s="112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E114" s="113"/>
      <c r="F114" s="112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E115" s="113"/>
      <c r="F115" s="112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E116" s="113"/>
      <c r="F116" s="112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E117" s="113"/>
      <c r="F117" s="112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E118" s="113"/>
      <c r="F118" s="112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E119" s="113"/>
      <c r="F119" s="112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E120" s="113"/>
      <c r="F120" s="112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E121" s="113"/>
      <c r="F121" s="112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E122" s="113"/>
      <c r="F122" s="11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E123" s="113"/>
      <c r="F123" s="112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E124" s="113"/>
      <c r="F124" s="112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E125" s="113"/>
      <c r="F125" s="112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E126" s="113"/>
      <c r="F126" s="112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E127" s="113"/>
      <c r="F127" s="112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E128" s="113"/>
      <c r="F128" s="112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E129" s="113"/>
      <c r="F129" s="112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E130" s="113"/>
      <c r="F130" s="112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E131" s="113"/>
      <c r="F131" s="112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E132" s="113"/>
      <c r="F132" s="11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E133" s="113"/>
      <c r="F133" s="112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E134" s="113"/>
      <c r="F134" s="112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E135" s="113"/>
      <c r="F135" s="112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E136" s="113"/>
      <c r="F136" s="112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E137" s="113"/>
      <c r="F137" s="112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E138" s="113"/>
      <c r="F138" s="112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E139" s="113"/>
      <c r="F139" s="112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E140" s="113"/>
      <c r="F140" s="112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E141" s="113"/>
      <c r="F141" s="112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E142" s="113"/>
      <c r="F142" s="11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E143" s="113"/>
      <c r="F143" s="112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E144" s="113"/>
      <c r="F144" s="112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E145" s="113"/>
      <c r="F145" s="112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E146" s="113"/>
      <c r="F146" s="112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E147" s="113"/>
      <c r="F147" s="112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E148" s="113"/>
      <c r="F148" s="112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E149" s="113"/>
      <c r="F149" s="112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E150" s="113"/>
      <c r="F150" s="112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E151" s="113"/>
      <c r="F151" s="112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E152" s="113"/>
      <c r="F152" s="11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E153" s="113"/>
      <c r="F153" s="112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E154" s="113"/>
      <c r="F154" s="112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E155" s="113"/>
      <c r="F155" s="112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E156" s="113"/>
      <c r="F156" s="112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E157" s="113"/>
      <c r="F157" s="112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E158" s="113"/>
      <c r="F158" s="112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E159" s="113"/>
      <c r="F159" s="112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E160" s="113"/>
      <c r="F160" s="11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E161" s="113"/>
      <c r="F161" s="112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E162" s="113"/>
      <c r="F162" s="11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E163" s="113"/>
      <c r="F163" s="112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E164" s="113"/>
      <c r="F164" s="112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E165" s="113"/>
      <c r="F165" s="112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E166" s="113"/>
      <c r="F166" s="112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E167" s="113"/>
      <c r="F167" s="112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E168" s="113"/>
      <c r="F168" s="112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E169" s="113"/>
      <c r="F169" s="112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E170" s="113"/>
      <c r="F170" s="112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E171" s="113"/>
      <c r="F171" s="112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E172" s="113"/>
      <c r="F172" s="11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E173" s="113"/>
      <c r="F173" s="112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E174" s="113"/>
      <c r="F174" s="112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E175" s="113"/>
      <c r="F175" s="112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E176" s="113"/>
      <c r="F176" s="112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E177" s="113"/>
      <c r="F177" s="112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E178" s="113"/>
      <c r="F178" s="112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E179" s="113"/>
      <c r="F179" s="112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E180" s="113"/>
      <c r="F180" s="11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E181" s="113"/>
      <c r="F181" s="11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E182" s="113"/>
      <c r="F182" s="11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E183" s="113"/>
      <c r="F183" s="112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E184" s="113"/>
      <c r="F184" s="112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E185" s="113"/>
      <c r="F185" s="112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E186" s="113"/>
      <c r="F186" s="112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E187" s="113"/>
      <c r="F187" s="112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E188" s="113"/>
      <c r="F188" s="112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E189" s="113"/>
      <c r="F189" s="112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E190" s="113"/>
      <c r="F190" s="112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E191" s="113"/>
      <c r="F191" s="112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E192" s="113"/>
      <c r="F192" s="11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E193" s="113"/>
      <c r="F193" s="112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E194" s="113"/>
      <c r="F194" s="112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E195" s="113"/>
      <c r="F195" s="112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E196" s="113"/>
      <c r="F196" s="112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E197" s="113"/>
      <c r="F197" s="112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E198" s="113"/>
      <c r="F198" s="112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E199" s="113"/>
      <c r="F199" s="112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E200" s="113"/>
      <c r="F200" s="112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E201" s="113"/>
      <c r="F201" s="112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E202" s="113"/>
      <c r="F202" s="11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E203" s="113"/>
      <c r="F203" s="112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E204" s="113"/>
      <c r="F204" s="112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E205" s="113"/>
      <c r="F205" s="112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E206" s="113"/>
      <c r="F206" s="112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E207" s="113"/>
      <c r="F207" s="112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E208" s="113"/>
      <c r="F208" s="112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E209" s="113"/>
      <c r="F209" s="112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E210" s="113"/>
      <c r="F210" s="112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E211" s="113"/>
      <c r="F211" s="112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E212" s="113"/>
      <c r="F212" s="1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E213" s="113"/>
      <c r="F213" s="112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E214" s="113"/>
      <c r="F214" s="112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E215" s="113"/>
      <c r="F215" s="112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E216" s="113"/>
      <c r="F216" s="112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E217" s="113"/>
      <c r="F217" s="112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E218" s="113"/>
      <c r="F218" s="112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E219" s="113"/>
      <c r="F219" s="112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E220" s="113"/>
      <c r="F220" s="112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E221" s="113"/>
      <c r="F221" s="112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E222" s="113"/>
      <c r="F222" s="11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E223" s="113"/>
      <c r="F223" s="112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E224" s="113"/>
      <c r="F224" s="112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E225" s="113"/>
      <c r="F225" s="112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E226" s="113"/>
      <c r="F226" s="112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E227" s="113"/>
      <c r="F227" s="112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E228" s="113"/>
      <c r="F228" s="112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E229" s="113"/>
      <c r="F229" s="112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E230" s="113"/>
      <c r="F230" s="112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E231" s="113"/>
      <c r="F231" s="112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E232" s="113"/>
      <c r="F232" s="11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E233" s="113"/>
      <c r="F233" s="112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E234" s="113"/>
      <c r="F234" s="112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E235" s="113"/>
      <c r="F235" s="112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E236" s="113"/>
      <c r="F236" s="11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E237" s="113"/>
      <c r="F237" s="112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E238" s="113"/>
      <c r="F238" s="112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E239" s="113"/>
      <c r="F239" s="112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E240" s="113"/>
      <c r="F240" s="112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E241" s="113"/>
      <c r="F241" s="112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E242" s="113"/>
      <c r="F242" s="11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E243" s="113"/>
      <c r="F243" s="112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E244" s="113"/>
      <c r="F244" s="112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E245" s="113"/>
      <c r="F245" s="112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E246" s="113"/>
      <c r="F246" s="112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E247" s="113"/>
      <c r="F247" s="112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E248" s="113"/>
      <c r="F248" s="112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E249" s="113"/>
      <c r="F249" s="112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E250" s="113"/>
      <c r="F250" s="112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E251" s="112"/>
      <c r="F251" s="112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/>
      <c r="D252" s="16"/>
      <c r="E252" s="112"/>
    </row>
    <row r="253" spans="1:91" x14ac:dyDescent="0.35">
      <c r="C253" s="16"/>
      <c r="D253" s="16"/>
      <c r="E253" s="112"/>
    </row>
    <row r="254" spans="1:91" x14ac:dyDescent="0.35">
      <c r="C254" s="16"/>
      <c r="D254" s="16"/>
      <c r="E254" s="112"/>
    </row>
    <row r="255" spans="1:91" x14ac:dyDescent="0.35">
      <c r="C255" s="16"/>
      <c r="D255" s="16"/>
      <c r="E255" s="112"/>
    </row>
    <row r="256" spans="1:91" x14ac:dyDescent="0.35">
      <c r="C256" s="16"/>
      <c r="D256" s="16"/>
      <c r="E256" s="112"/>
    </row>
    <row r="257" spans="5:5" x14ac:dyDescent="0.35">
      <c r="E257" s="121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56</v>
      </c>
      <c r="F1" s="58" t="s">
        <v>57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49</v>
      </c>
      <c r="B2" s="4" t="s">
        <v>50</v>
      </c>
      <c r="C2" s="4" t="s">
        <v>51</v>
      </c>
      <c r="D2" s="4" t="s">
        <v>59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/>
      <c r="D3" s="16"/>
      <c r="E3" s="113"/>
      <c r="F3" s="1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/>
      <c r="D4" s="16"/>
      <c r="E4" s="113"/>
      <c r="F4" s="1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/>
      <c r="D5" s="16"/>
      <c r="E5" s="113"/>
      <c r="F5" s="1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/>
      <c r="D6" s="16"/>
      <c r="E6" s="113"/>
      <c r="F6" s="1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/>
      <c r="D7" s="16"/>
      <c r="E7" s="113"/>
      <c r="F7" s="1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/>
      <c r="D8" s="16"/>
      <c r="E8" s="113"/>
      <c r="F8" s="1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/>
      <c r="D9" s="16"/>
      <c r="E9" s="113"/>
      <c r="F9" s="1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/>
      <c r="D10" s="16"/>
      <c r="E10" s="113"/>
      <c r="F10" s="1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/>
      <c r="D11" s="16"/>
      <c r="E11" s="113"/>
      <c r="F11" s="11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/>
      <c r="D12" s="16"/>
      <c r="E12" s="113"/>
      <c r="F12" s="11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/>
      <c r="D13" s="16"/>
      <c r="E13" s="113"/>
      <c r="F13" s="11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/>
      <c r="D14" s="16"/>
      <c r="E14" s="113"/>
      <c r="F14" s="11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/>
      <c r="D15" s="16"/>
      <c r="E15" s="113"/>
      <c r="F15" s="1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/>
      <c r="D16" s="16"/>
      <c r="E16" s="113"/>
      <c r="F16" s="11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/>
      <c r="D17" s="16"/>
      <c r="E17" s="113"/>
      <c r="F17" s="11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/>
      <c r="D18" s="16"/>
      <c r="E18" s="113"/>
      <c r="F18" s="1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/>
      <c r="D19" s="16"/>
      <c r="E19" s="113"/>
      <c r="F19" s="11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/>
      <c r="D20" s="16"/>
      <c r="E20" s="113"/>
      <c r="F20" s="11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/>
      <c r="D21" s="16"/>
      <c r="E21" s="113"/>
      <c r="F21" s="11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/>
      <c r="D22" s="16"/>
      <c r="E22" s="113"/>
      <c r="F22" s="11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/>
      <c r="D23" s="16"/>
      <c r="E23" s="113"/>
      <c r="F23" s="11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/>
      <c r="D24" s="16"/>
      <c r="E24" s="113"/>
      <c r="F24" s="11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/>
      <c r="D25" s="16"/>
      <c r="E25" s="113"/>
      <c r="F25" s="11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/>
      <c r="D26" s="16"/>
      <c r="E26" s="113"/>
      <c r="F26" s="1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/>
      <c r="D27" s="16"/>
      <c r="E27" s="113"/>
      <c r="F27" s="11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/>
      <c r="D28" s="16"/>
      <c r="E28" s="113"/>
      <c r="F28" s="11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/>
      <c r="D29" s="16"/>
      <c r="E29" s="113"/>
      <c r="F29" s="11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/>
      <c r="D30" s="16"/>
      <c r="E30" s="113"/>
      <c r="F30" s="11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/>
      <c r="D31" s="16"/>
      <c r="E31" s="113"/>
      <c r="F31" s="1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/>
      <c r="D32" s="16"/>
      <c r="E32" s="113"/>
      <c r="F32" s="11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/>
      <c r="D33" s="16"/>
      <c r="E33" s="113"/>
      <c r="F33" s="112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/>
      <c r="D34" s="16"/>
      <c r="E34" s="113"/>
      <c r="F34" s="112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/>
      <c r="D35" s="16"/>
      <c r="E35" s="113"/>
      <c r="F35" s="112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/>
      <c r="D36" s="16"/>
      <c r="E36" s="113"/>
      <c r="F36" s="112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/>
      <c r="D37" s="16"/>
      <c r="E37" s="113"/>
      <c r="F37" s="112"/>
      <c r="G37" s="16"/>
      <c r="DD37">
        <v>0</v>
      </c>
    </row>
    <row r="38" spans="3:108" x14ac:dyDescent="0.35">
      <c r="C38" s="16"/>
      <c r="D38" s="16"/>
      <c r="E38" s="113"/>
      <c r="F38" s="112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/>
      <c r="D39" s="16"/>
      <c r="E39" s="113"/>
      <c r="F39" s="11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/>
      <c r="D40" s="16"/>
      <c r="E40" s="113"/>
      <c r="F40" s="11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/>
      <c r="D41" s="16"/>
      <c r="E41" s="113"/>
      <c r="F41" s="112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/>
      <c r="D42" s="16"/>
      <c r="E42" s="113"/>
      <c r="F42" s="112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/>
      <c r="D43" s="16"/>
      <c r="E43" s="113"/>
      <c r="F43" s="112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/>
      <c r="D44" s="16"/>
      <c r="E44" s="113"/>
      <c r="F44" s="112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/>
      <c r="D45" s="16"/>
      <c r="E45" s="113"/>
      <c r="F45" s="1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/>
      <c r="D46" s="16"/>
      <c r="E46" s="113"/>
      <c r="F46" s="11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/>
      <c r="D47" s="16"/>
      <c r="E47" s="113"/>
      <c r="F47" s="112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/>
      <c r="D48" s="16"/>
      <c r="E48" s="113"/>
      <c r="F48" s="112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/>
      <c r="D49" s="16"/>
      <c r="E49" s="113"/>
      <c r="F49" s="112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/>
      <c r="D50" s="16"/>
      <c r="E50" s="113"/>
      <c r="F50" s="11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/>
      <c r="D51" s="16"/>
      <c r="E51" s="113"/>
      <c r="F51" s="11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/>
      <c r="D52" s="16"/>
      <c r="E52" s="113"/>
      <c r="F52" s="11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/>
      <c r="D53" s="16"/>
      <c r="E53" s="113"/>
      <c r="F53" s="11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/>
      <c r="D54" s="16"/>
      <c r="E54" s="113"/>
      <c r="F54" s="112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/>
      <c r="D55" s="16"/>
      <c r="E55" s="113"/>
      <c r="F55" s="112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/>
      <c r="D56" s="16"/>
      <c r="E56" s="113"/>
      <c r="F56" s="112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/>
      <c r="D57" s="16"/>
      <c r="E57" s="113"/>
      <c r="F57" s="112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/>
      <c r="D58" s="16"/>
      <c r="E58" s="113"/>
      <c r="F58" s="112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/>
      <c r="D59" s="16"/>
      <c r="E59" s="113"/>
      <c r="F59" s="11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/>
      <c r="D60" s="16"/>
      <c r="E60" s="113"/>
      <c r="F60" s="11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/>
      <c r="D61" s="16"/>
      <c r="E61" s="113"/>
      <c r="F61" s="11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/>
      <c r="D62" s="16"/>
      <c r="E62" s="113"/>
      <c r="F62" s="11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/>
      <c r="D63" s="16"/>
      <c r="E63" s="113"/>
      <c r="F63" s="11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/>
      <c r="D64" s="16"/>
      <c r="E64" s="113"/>
      <c r="F64" s="11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/>
      <c r="D65" s="16"/>
      <c r="E65" s="113"/>
      <c r="F65" s="11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/>
      <c r="D66" s="16"/>
      <c r="E66" s="113"/>
      <c r="F66" s="11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/>
      <c r="D67" s="16"/>
      <c r="E67" s="113"/>
      <c r="F67" s="11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/>
      <c r="D68" s="16"/>
      <c r="E68" s="113"/>
      <c r="F68" s="11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/>
      <c r="D69" s="16"/>
      <c r="E69" s="113"/>
      <c r="F69" s="11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/>
      <c r="D70" s="16"/>
      <c r="E70" s="113"/>
      <c r="F70" s="112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/>
      <c r="D71" s="16"/>
      <c r="E71" s="113"/>
      <c r="F71" s="112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/>
      <c r="D72" s="16"/>
      <c r="E72" s="113"/>
      <c r="F72" s="112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/>
      <c r="D73" s="16"/>
      <c r="E73" s="113"/>
      <c r="F73" s="112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/>
      <c r="D74" s="16"/>
      <c r="E74" s="113"/>
      <c r="F74" s="112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/>
      <c r="D75" s="16"/>
      <c r="E75" s="113"/>
      <c r="F75" s="112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/>
      <c r="D76" s="16"/>
      <c r="E76" s="113"/>
      <c r="F76" s="112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/>
      <c r="D77" s="16"/>
      <c r="E77" s="113"/>
      <c r="F77" s="112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/>
      <c r="D78" s="16"/>
      <c r="E78" s="113"/>
      <c r="F78" s="112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/>
      <c r="D79" s="16"/>
      <c r="E79" s="113"/>
      <c r="F79" s="112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/>
      <c r="D80" s="16"/>
      <c r="E80" s="113"/>
      <c r="F80" s="112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/>
      <c r="D81" s="16"/>
      <c r="E81" s="113"/>
      <c r="F81" s="112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/>
      <c r="D82" s="16"/>
      <c r="E82" s="113"/>
      <c r="F82" s="112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/>
      <c r="D83" s="16"/>
      <c r="E83" s="113"/>
      <c r="F83" s="112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/>
      <c r="D84" s="16"/>
      <c r="E84" s="113"/>
      <c r="F84" s="112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/>
      <c r="D85" s="16"/>
      <c r="E85" s="113"/>
      <c r="F85" s="112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/>
      <c r="D86" s="16"/>
      <c r="E86" s="113"/>
      <c r="F86" s="112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/>
      <c r="D87" s="16"/>
      <c r="E87" s="113"/>
      <c r="F87" s="112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/>
      <c r="D88" s="16"/>
      <c r="E88" s="113"/>
      <c r="F88" s="112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/>
      <c r="D89" s="16"/>
      <c r="E89" s="113"/>
      <c r="F89" s="112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/>
      <c r="D90" s="16"/>
      <c r="E90" s="113"/>
      <c r="F90" s="112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/>
      <c r="D91" s="16"/>
      <c r="E91" s="113"/>
      <c r="F91" s="112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/>
      <c r="D92" s="16"/>
      <c r="E92" s="113"/>
      <c r="F92" s="112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/>
      <c r="D93" s="16"/>
      <c r="E93" s="113"/>
      <c r="F93" s="112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/>
      <c r="D94" s="16"/>
      <c r="E94" s="113"/>
      <c r="F94" s="11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/>
      <c r="D95" s="16"/>
      <c r="E95" s="113"/>
      <c r="F95" s="112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/>
      <c r="D96" s="16"/>
      <c r="E96" s="113"/>
      <c r="F96" s="112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/>
      <c r="D97" s="16"/>
      <c r="E97" s="113"/>
      <c r="F97" s="112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/>
      <c r="D98" s="16"/>
      <c r="E98" s="113"/>
      <c r="F98" s="112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/>
      <c r="D99" s="16"/>
      <c r="E99" s="113"/>
      <c r="F99" s="112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/>
      <c r="D100" s="16"/>
      <c r="E100" s="113"/>
      <c r="F100" s="112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/>
      <c r="D101" s="16"/>
      <c r="E101" s="113"/>
      <c r="F101" s="112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/>
      <c r="D102" s="16"/>
      <c r="E102" s="113"/>
      <c r="F102" s="112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/>
      <c r="D103" s="16"/>
      <c r="E103" s="113"/>
      <c r="F103" s="112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/>
      <c r="D104" s="16"/>
      <c r="E104" s="113"/>
      <c r="F104" s="112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/>
      <c r="D105" s="16"/>
      <c r="E105" s="113"/>
      <c r="F105" s="112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/>
      <c r="D106" s="16"/>
      <c r="E106" s="113"/>
      <c r="F106" s="112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/>
      <c r="D107" s="16"/>
      <c r="E107" s="113"/>
      <c r="F107" s="112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/>
      <c r="D108" s="16"/>
      <c r="E108" s="113"/>
      <c r="F108" s="112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/>
      <c r="D109" s="16"/>
      <c r="E109" s="113"/>
      <c r="F109" s="112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/>
      <c r="D110" s="16"/>
      <c r="E110" s="113"/>
      <c r="F110" s="112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/>
      <c r="D111" s="16"/>
      <c r="E111" s="113"/>
      <c r="F111" s="112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/>
      <c r="D112" s="16"/>
      <c r="E112" s="113"/>
      <c r="F112" s="112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/>
      <c r="D113" s="16"/>
      <c r="E113" s="113"/>
      <c r="F113" s="112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/>
      <c r="D114" s="16"/>
      <c r="E114" s="113"/>
      <c r="F114" s="112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/>
      <c r="D115" s="16"/>
      <c r="E115" s="113"/>
      <c r="F115" s="112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/>
      <c r="D116" s="16"/>
      <c r="E116" s="113"/>
      <c r="F116" s="11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/>
      <c r="D117" s="16"/>
      <c r="E117" s="113"/>
      <c r="F117" s="11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/>
      <c r="D118" s="16"/>
      <c r="E118" s="113"/>
      <c r="F118" s="112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/>
      <c r="D119" s="16"/>
      <c r="E119" s="113"/>
      <c r="F119" s="112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/>
      <c r="D120" s="16"/>
      <c r="E120" s="113"/>
      <c r="F120" s="112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/>
      <c r="D121" s="16"/>
      <c r="E121" s="113"/>
      <c r="F121" s="112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/>
      <c r="D122" s="16"/>
      <c r="E122" s="113"/>
      <c r="F122" s="112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/>
      <c r="D123" s="16"/>
      <c r="E123" s="113"/>
      <c r="F123" s="112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/>
      <c r="D124" s="16"/>
      <c r="E124" s="113"/>
      <c r="F124" s="112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/>
      <c r="D125" s="16"/>
      <c r="E125" s="113"/>
      <c r="F125" s="112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/>
      <c r="D126" s="16"/>
      <c r="E126" s="113"/>
      <c r="F126" s="112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/>
      <c r="D127" s="16"/>
      <c r="E127" s="113"/>
      <c r="F127" s="112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/>
      <c r="D128" s="16"/>
      <c r="E128" s="113"/>
      <c r="F128" s="112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/>
      <c r="D129" s="16"/>
      <c r="E129" s="113"/>
      <c r="F129" s="112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/>
      <c r="D130" s="16"/>
      <c r="E130" s="113"/>
      <c r="F130" s="112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/>
      <c r="D131" s="16"/>
      <c r="E131" s="113"/>
      <c r="F131" s="112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/>
      <c r="D132" s="16"/>
      <c r="E132" s="113"/>
      <c r="F132" s="112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/>
      <c r="D133" s="16"/>
      <c r="E133" s="113"/>
      <c r="F133" s="112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/>
      <c r="D134" s="16"/>
      <c r="E134" s="113"/>
      <c r="F134" s="112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/>
      <c r="D135" s="16"/>
      <c r="E135" s="113"/>
      <c r="F135" s="112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/>
      <c r="D136" s="16"/>
      <c r="E136" s="113"/>
      <c r="F136" s="112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/>
      <c r="D137" s="16"/>
      <c r="E137" s="113"/>
      <c r="F137" s="112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/>
      <c r="D138" s="16"/>
      <c r="E138" s="113"/>
      <c r="F138" s="112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/>
      <c r="D139" s="16"/>
      <c r="E139" s="113"/>
      <c r="F139" s="112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/>
      <c r="D140" s="16"/>
      <c r="E140" s="113"/>
      <c r="F140" s="112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/>
      <c r="D141" s="16"/>
      <c r="E141" s="113"/>
      <c r="F141" s="112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/>
      <c r="D142" s="16"/>
      <c r="E142" s="113"/>
      <c r="F142" s="112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/>
      <c r="D143" s="16"/>
      <c r="E143" s="113"/>
      <c r="F143" s="112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/>
      <c r="D144" s="16"/>
      <c r="E144" s="113"/>
      <c r="F144" s="112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/>
      <c r="D145" s="16"/>
      <c r="E145" s="113"/>
      <c r="F145" s="112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/>
      <c r="D146" s="16"/>
      <c r="E146" s="113"/>
      <c r="F146" s="112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/>
      <c r="D147" s="16"/>
      <c r="E147" s="113"/>
      <c r="F147" s="112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/>
      <c r="D148" s="16"/>
      <c r="E148" s="113"/>
      <c r="F148" s="112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/>
      <c r="D149" s="16"/>
      <c r="E149" s="113"/>
      <c r="F149" s="112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/>
      <c r="D150" s="16"/>
      <c r="E150" s="113"/>
      <c r="F150" s="112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/>
      <c r="D151" s="16"/>
      <c r="E151" s="113"/>
      <c r="F151" s="112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/>
      <c r="D152" s="16"/>
      <c r="E152" s="113"/>
      <c r="F152" s="112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/>
      <c r="D153" s="16"/>
      <c r="E153" s="113"/>
      <c r="F153" s="112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/>
      <c r="D154" s="16"/>
      <c r="E154" s="113"/>
      <c r="F154" s="112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/>
      <c r="D155" s="16"/>
      <c r="E155" s="113"/>
      <c r="F155" s="112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/>
      <c r="D156" s="16"/>
      <c r="E156" s="113"/>
      <c r="F156" s="112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/>
      <c r="D157" s="16"/>
      <c r="E157" s="113"/>
      <c r="F157" s="112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/>
      <c r="D158" s="16"/>
      <c r="E158" s="113"/>
      <c r="F158" s="112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/>
      <c r="D159" s="16"/>
      <c r="E159" s="113"/>
      <c r="F159" s="112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/>
      <c r="D160" s="16"/>
      <c r="E160" s="113"/>
      <c r="F160" s="112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/>
      <c r="D161" s="16"/>
      <c r="E161" s="113"/>
      <c r="F161" s="11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/>
      <c r="D162" s="16"/>
      <c r="E162" s="113"/>
      <c r="F162" s="11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/>
      <c r="D163" s="16"/>
      <c r="E163" s="113"/>
      <c r="F163" s="11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/>
      <c r="D164" s="16"/>
      <c r="E164" s="113"/>
      <c r="F164" s="112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/>
      <c r="D165" s="16"/>
      <c r="E165" s="113"/>
      <c r="F165" s="11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/>
      <c r="D166" s="16"/>
      <c r="E166" s="113"/>
      <c r="F166" s="11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/>
      <c r="D167" s="16"/>
      <c r="E167" s="113"/>
      <c r="F167" s="11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/>
      <c r="D168" s="16"/>
      <c r="E168" s="113"/>
      <c r="F168" s="112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/>
      <c r="D169" s="16"/>
      <c r="E169" s="113"/>
      <c r="F169" s="112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/>
      <c r="D170" s="16"/>
      <c r="E170" s="113"/>
      <c r="F170" s="112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/>
      <c r="D171" s="16"/>
      <c r="E171" s="113"/>
      <c r="F171" s="112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/>
      <c r="D172" s="16"/>
      <c r="E172" s="113"/>
      <c r="F172" s="112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/>
      <c r="D173" s="16"/>
      <c r="E173" s="113"/>
      <c r="F173" s="112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/>
      <c r="D174" s="16"/>
      <c r="E174" s="113"/>
      <c r="F174" s="112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/>
      <c r="D175" s="16"/>
      <c r="E175" s="113"/>
      <c r="F175" s="112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/>
      <c r="D176" s="16"/>
      <c r="E176" s="113"/>
      <c r="F176" s="112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/>
      <c r="D177" s="16"/>
      <c r="E177" s="113"/>
      <c r="F177" s="11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/>
      <c r="D178" s="16"/>
      <c r="E178" s="113"/>
      <c r="F178" s="112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/>
      <c r="D179" s="16"/>
      <c r="E179" s="113"/>
      <c r="F179" s="11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/>
      <c r="D180" s="16"/>
      <c r="E180" s="113"/>
      <c r="F180" s="112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/>
      <c r="D181" s="16"/>
      <c r="E181" s="113"/>
      <c r="F181" s="112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/>
      <c r="D182" s="16"/>
      <c r="E182" s="113"/>
      <c r="F182" s="112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/>
      <c r="D183" s="16"/>
      <c r="E183" s="113"/>
      <c r="F183" s="112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/>
      <c r="D184" s="16"/>
      <c r="E184" s="113"/>
      <c r="F184" s="112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/>
      <c r="D185" s="16"/>
      <c r="E185" s="113"/>
      <c r="F185" s="112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/>
      <c r="D186" s="16"/>
      <c r="E186" s="113"/>
      <c r="F186" s="112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/>
      <c r="D187" s="16"/>
      <c r="E187" s="113"/>
      <c r="F187" s="112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/>
      <c r="D188" s="16"/>
      <c r="E188" s="113"/>
      <c r="F188" s="112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/>
      <c r="D189" s="16"/>
      <c r="E189" s="113"/>
      <c r="F189" s="112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/>
      <c r="D190" s="16"/>
      <c r="E190" s="113"/>
      <c r="F190" s="112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/>
      <c r="D191" s="16"/>
      <c r="E191" s="113"/>
      <c r="F191" s="112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/>
      <c r="D192" s="16"/>
      <c r="E192" s="113"/>
      <c r="F192" s="112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/>
      <c r="D193" s="16"/>
      <c r="E193" s="113"/>
      <c r="F193" s="112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/>
      <c r="D194" s="16"/>
      <c r="E194" s="113"/>
      <c r="F194" s="112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/>
      <c r="D195" s="16"/>
      <c r="E195" s="113"/>
      <c r="F195" s="112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/>
      <c r="D196" s="16"/>
      <c r="E196" s="113"/>
      <c r="F196" s="112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/>
      <c r="D197" s="16"/>
      <c r="E197" s="113"/>
      <c r="F197" s="112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/>
      <c r="D198" s="16"/>
      <c r="E198" s="113"/>
      <c r="F198" s="112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/>
      <c r="D199" s="16"/>
      <c r="E199" s="113"/>
      <c r="F199" s="112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/>
      <c r="D200" s="16"/>
      <c r="E200" s="113"/>
      <c r="F200" s="112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/>
      <c r="D201" s="16"/>
      <c r="E201" s="113"/>
      <c r="F201" s="112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/>
      <c r="D202" s="16"/>
      <c r="E202" s="113"/>
      <c r="F202" s="112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/>
      <c r="D203" s="16"/>
      <c r="E203" s="113"/>
      <c r="F203" s="112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/>
      <c r="D204" s="16"/>
      <c r="E204" s="113"/>
      <c r="F204" s="112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/>
      <c r="D205" s="16"/>
      <c r="E205" s="113"/>
      <c r="F205" s="112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/>
      <c r="D206" s="16"/>
      <c r="E206" s="113"/>
      <c r="F206" s="112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/>
      <c r="D207" s="16"/>
      <c r="E207" s="113"/>
      <c r="F207" s="112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/>
      <c r="D208" s="16"/>
      <c r="E208" s="113"/>
      <c r="F208" s="112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/>
      <c r="D209" s="16"/>
      <c r="E209" s="113"/>
      <c r="F209" s="112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/>
      <c r="D210" s="16"/>
      <c r="E210" s="113"/>
      <c r="F210" s="112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/>
      <c r="D211" s="16"/>
      <c r="E211" s="113"/>
      <c r="F211" s="112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/>
      <c r="D212" s="16"/>
      <c r="E212" s="113"/>
      <c r="F212" s="112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/>
      <c r="D213" s="16"/>
      <c r="E213" s="113"/>
      <c r="F213" s="112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/>
      <c r="D214" s="16"/>
      <c r="E214" s="113"/>
      <c r="F214" s="112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/>
      <c r="D215" s="16"/>
      <c r="E215" s="113"/>
      <c r="F215" s="112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/>
      <c r="D216" s="16"/>
      <c r="E216" s="113"/>
      <c r="F216" s="112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/>
      <c r="D217" s="16"/>
      <c r="E217" s="113"/>
      <c r="F217" s="112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/>
      <c r="D218" s="16"/>
      <c r="E218" s="113"/>
      <c r="F218" s="112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/>
      <c r="D219" s="16"/>
      <c r="E219" s="113"/>
      <c r="F219" s="112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/>
      <c r="D220" s="16"/>
      <c r="E220" s="113"/>
      <c r="F220" s="112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/>
      <c r="D221" s="16"/>
      <c r="E221" s="113"/>
      <c r="F221" s="112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/>
      <c r="D222" s="16"/>
      <c r="E222" s="113"/>
      <c r="F222" s="112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/>
      <c r="D223" s="16"/>
      <c r="E223" s="113"/>
      <c r="F223" s="112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/>
      <c r="D224" s="16"/>
      <c r="E224" s="113"/>
      <c r="F224" s="112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/>
      <c r="D225" s="16"/>
      <c r="E225" s="113"/>
      <c r="F225" s="112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/>
      <c r="D226" s="16"/>
      <c r="E226" s="113"/>
      <c r="F226" s="112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/>
      <c r="D227" s="16"/>
      <c r="E227" s="113"/>
      <c r="F227" s="112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/>
      <c r="D228" s="16"/>
      <c r="E228" s="113"/>
      <c r="F228" s="112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/>
      <c r="D229" s="16"/>
      <c r="E229" s="113"/>
      <c r="F229" s="112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/>
      <c r="D230" s="16"/>
      <c r="E230" s="113"/>
      <c r="F230" s="112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/>
      <c r="D231" s="16"/>
      <c r="E231" s="113"/>
      <c r="F231" s="112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/>
      <c r="D232" s="16"/>
      <c r="E232" s="113"/>
      <c r="F232" s="112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/>
      <c r="D233" s="16"/>
      <c r="E233" s="113"/>
      <c r="F233" s="112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/>
      <c r="D234" s="16"/>
      <c r="E234" s="113"/>
      <c r="F234" s="112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/>
      <c r="D235" s="16"/>
      <c r="E235" s="113"/>
      <c r="F235" s="112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/>
      <c r="D236" s="16"/>
      <c r="E236" s="113"/>
      <c r="F236" s="112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/>
      <c r="D237" s="16"/>
      <c r="E237" s="113"/>
      <c r="F237" s="112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/>
      <c r="D238" s="16"/>
      <c r="E238" s="113"/>
      <c r="F238" s="112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/>
      <c r="D239" s="16"/>
      <c r="E239" s="113"/>
      <c r="F239" s="112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/>
      <c r="D240" s="16"/>
      <c r="E240" s="113"/>
      <c r="F240" s="112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/>
      <c r="D241" s="16"/>
      <c r="E241" s="113"/>
      <c r="F241" s="112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/>
      <c r="D242" s="16"/>
      <c r="E242" s="113"/>
      <c r="F242" s="112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/>
      <c r="D243" s="16"/>
      <c r="E243" s="113"/>
      <c r="F243" s="112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/>
      <c r="D244" s="16"/>
      <c r="E244" s="113"/>
      <c r="F244" s="112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/>
      <c r="D245" s="16"/>
      <c r="E245" s="113"/>
      <c r="F245" s="112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/>
      <c r="D246" s="16"/>
      <c r="E246" s="113"/>
      <c r="F246" s="112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/>
      <c r="D247" s="16"/>
      <c r="E247" s="113"/>
      <c r="F247" s="112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/>
      <c r="D248" s="16"/>
      <c r="E248" s="113"/>
      <c r="F248" s="112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/>
      <c r="D249" s="16"/>
      <c r="E249" s="113"/>
      <c r="F249" s="112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/>
      <c r="D250" s="16"/>
      <c r="E250" s="113"/>
      <c r="F250" s="112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/>
      <c r="D251" s="16"/>
      <c r="E251" s="112"/>
      <c r="F251" s="112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/>
      <c r="D252" s="16"/>
      <c r="E252" s="112"/>
    </row>
    <row r="253" spans="3:97" x14ac:dyDescent="0.35">
      <c r="C253" s="16"/>
      <c r="D253" s="16"/>
      <c r="E253" s="112"/>
    </row>
    <row r="254" spans="3:97" x14ac:dyDescent="0.35">
      <c r="C254" s="16"/>
      <c r="D254" s="16"/>
      <c r="E254" s="112"/>
    </row>
    <row r="255" spans="3:97" x14ac:dyDescent="0.35">
      <c r="C255" s="16"/>
      <c r="D255" s="16"/>
      <c r="E255" s="112"/>
    </row>
    <row r="256" spans="3:97" x14ac:dyDescent="0.35">
      <c r="C256" s="16"/>
      <c r="D256" s="16"/>
      <c r="E256" s="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VN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2019-10-17T09:40:27Z</dcterms:modified>
</cp:coreProperties>
</file>