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27797433-3754-45B4-B4A5-6E061208A64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L4" i="1"/>
  <c r="K4" i="1"/>
  <c r="J4" i="1"/>
  <c r="P5" i="1" l="1"/>
  <c r="P6" i="1"/>
  <c r="P7" i="1"/>
  <c r="P8" i="1"/>
  <c r="P9" i="1"/>
  <c r="P10" i="1"/>
  <c r="P11" i="1"/>
  <c r="P12" i="1"/>
  <c r="P13" i="1"/>
  <c r="P14" i="1"/>
  <c r="P15" i="1"/>
  <c r="P4" i="1"/>
  <c r="AT5" i="1" l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V4" i="1"/>
  <c r="AU4" i="1"/>
  <c r="AT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4" i="1"/>
  <c r="AS15" i="1" l="1"/>
  <c r="AI15" i="1"/>
  <c r="AS14" i="1"/>
  <c r="AI14" i="1"/>
  <c r="AS13" i="1"/>
  <c r="AI13" i="1"/>
  <c r="AS12" i="1"/>
  <c r="AI12" i="1"/>
  <c r="AS11" i="1"/>
  <c r="AI11" i="1"/>
  <c r="AS10" i="1"/>
  <c r="AI10" i="1"/>
  <c r="AS9" i="1"/>
  <c r="AI9" i="1"/>
  <c r="AS8" i="1"/>
  <c r="AI8" i="1"/>
  <c r="AS7" i="1"/>
  <c r="AI7" i="1"/>
  <c r="AS6" i="1"/>
  <c r="AI6" i="1"/>
  <c r="AS5" i="1"/>
  <c r="AI5" i="1"/>
  <c r="AS4" i="1"/>
  <c r="AI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R4" i="1" l="1"/>
  <c r="AR16" i="1" s="1"/>
  <c r="AR5" i="1"/>
  <c r="AR6" i="1"/>
  <c r="AR7" i="1"/>
  <c r="AR8" i="1"/>
  <c r="AR9" i="1"/>
  <c r="AR10" i="1"/>
  <c r="AR11" i="1"/>
  <c r="AR12" i="1"/>
  <c r="AR13" i="1"/>
  <c r="AR14" i="1"/>
  <c r="AR15" i="1"/>
  <c r="AQ4" i="1"/>
  <c r="AL4" i="1" s="1"/>
  <c r="BB5" i="1"/>
  <c r="BB6" i="1"/>
  <c r="BB7" i="1"/>
  <c r="BB8" i="1"/>
  <c r="BB9" i="1"/>
  <c r="BB10" i="1"/>
  <c r="BB11" i="1"/>
  <c r="BB12" i="1"/>
  <c r="BB13" i="1"/>
  <c r="BB14" i="1"/>
  <c r="BB15" i="1"/>
  <c r="BB4" i="1"/>
  <c r="BB16" i="1" s="1"/>
  <c r="BA4" i="1"/>
  <c r="P16" i="1" l="1"/>
  <c r="M5" i="1"/>
  <c r="AX5" i="1" s="1"/>
  <c r="M6" i="1"/>
  <c r="AX6" i="1" s="1"/>
  <c r="M7" i="1"/>
  <c r="M8" i="1"/>
  <c r="AX8" i="1" s="1"/>
  <c r="M9" i="1"/>
  <c r="AX9" i="1" s="1"/>
  <c r="M10" i="1"/>
  <c r="AN10" i="1" s="1"/>
  <c r="M11" i="1"/>
  <c r="AX11" i="1" s="1"/>
  <c r="M12" i="1"/>
  <c r="M13" i="1"/>
  <c r="AX13" i="1" s="1"/>
  <c r="M14" i="1"/>
  <c r="AX14" i="1" s="1"/>
  <c r="M15" i="1"/>
  <c r="M4" i="1"/>
  <c r="AN6" i="1" l="1"/>
  <c r="AH6" i="1" s="1"/>
  <c r="AN9" i="1"/>
  <c r="AH9" i="1" s="1"/>
  <c r="AN8" i="1"/>
  <c r="AH8" i="1" s="1"/>
  <c r="AF4" i="1"/>
  <c r="AX12" i="1"/>
  <c r="AN12" i="1"/>
  <c r="AH12" i="1" s="1"/>
  <c r="AX4" i="1"/>
  <c r="M16" i="1"/>
  <c r="AX15" i="1"/>
  <c r="AN15" i="1"/>
  <c r="AX7" i="1"/>
  <c r="AN7" i="1"/>
  <c r="AH7" i="1" s="1"/>
  <c r="AN11" i="1"/>
  <c r="AH11" i="1" s="1"/>
  <c r="AX10" i="1"/>
  <c r="AH10" i="1" s="1"/>
  <c r="AN14" i="1"/>
  <c r="AH14" i="1" s="1"/>
  <c r="AN5" i="1"/>
  <c r="AH5" i="1" s="1"/>
  <c r="AN13" i="1"/>
  <c r="AH13" i="1" s="1"/>
  <c r="AN4" i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5" i="1" l="1"/>
  <c r="AH4" i="1"/>
  <c r="AN16" i="1"/>
  <c r="AX16" i="1"/>
  <c r="K16" i="1"/>
  <c r="J16" i="1"/>
  <c r="AH16" i="1" l="1"/>
  <c r="D16" i="1"/>
  <c r="E16" i="1" l="1"/>
  <c r="O4" i="1"/>
  <c r="N4" i="1"/>
  <c r="O5" i="1"/>
  <c r="N5" i="1"/>
  <c r="O15" i="1"/>
  <c r="N15" i="1"/>
  <c r="O11" i="1"/>
  <c r="N11" i="1"/>
  <c r="O9" i="1"/>
  <c r="N9" i="1"/>
  <c r="O6" i="1"/>
  <c r="N6" i="1"/>
  <c r="O13" i="1"/>
  <c r="N13" i="1"/>
  <c r="O7" i="1"/>
  <c r="N7" i="1"/>
  <c r="O12" i="1"/>
  <c r="N12" i="1"/>
  <c r="O10" i="1"/>
  <c r="N10" i="1"/>
  <c r="O8" i="1"/>
  <c r="N8" i="1"/>
  <c r="O14" i="1"/>
  <c r="N14" i="1"/>
  <c r="AZ4" i="1"/>
  <c r="AY4" i="1"/>
  <c r="AY5" i="1"/>
  <c r="BA15" i="1"/>
  <c r="AY11" i="1"/>
  <c r="BA9" i="1"/>
  <c r="AZ9" i="1"/>
  <c r="AY9" i="1"/>
  <c r="BA6" i="1"/>
  <c r="AY6" i="1"/>
  <c r="BA13" i="1"/>
  <c r="AY13" i="1"/>
  <c r="BA7" i="1"/>
  <c r="AZ7" i="1"/>
  <c r="AY7" i="1"/>
  <c r="AZ12" i="1"/>
  <c r="AY12" i="1"/>
  <c r="BA10" i="1"/>
  <c r="AZ10" i="1"/>
  <c r="AY10" i="1"/>
  <c r="BA8" i="1"/>
  <c r="AZ8" i="1"/>
  <c r="AY8" i="1"/>
  <c r="BA14" i="1"/>
  <c r="AZ14" i="1"/>
  <c r="AY14" i="1"/>
  <c r="AP4" i="1"/>
  <c r="AK4" i="1" s="1"/>
  <c r="AO4" i="1"/>
  <c r="AJ4" i="1" s="1"/>
  <c r="AQ5" i="1"/>
  <c r="AL5" i="1" s="1"/>
  <c r="AP5" i="1"/>
  <c r="AK5" i="1" s="1"/>
  <c r="AO5" i="1"/>
  <c r="AJ5" i="1" s="1"/>
  <c r="AQ15" i="1"/>
  <c r="AL15" i="1" s="1"/>
  <c r="AP15" i="1"/>
  <c r="AK15" i="1" s="1"/>
  <c r="AO15" i="1"/>
  <c r="AJ15" i="1" s="1"/>
  <c r="AQ11" i="1"/>
  <c r="AL11" i="1" s="1"/>
  <c r="AP11" i="1"/>
  <c r="AK11" i="1" s="1"/>
  <c r="AO11" i="1"/>
  <c r="AJ11" i="1" s="1"/>
  <c r="AQ9" i="1"/>
  <c r="AL9" i="1" s="1"/>
  <c r="AP9" i="1"/>
  <c r="AK9" i="1" s="1"/>
  <c r="AO9" i="1"/>
  <c r="AJ9" i="1" s="1"/>
  <c r="AQ6" i="1"/>
  <c r="AL6" i="1" s="1"/>
  <c r="AP6" i="1"/>
  <c r="AK6" i="1" s="1"/>
  <c r="AO6" i="1"/>
  <c r="AJ6" i="1" s="1"/>
  <c r="AQ13" i="1"/>
  <c r="AL13" i="1" s="1"/>
  <c r="AP13" i="1"/>
  <c r="AK13" i="1" s="1"/>
  <c r="AO13" i="1"/>
  <c r="AJ13" i="1" s="1"/>
  <c r="AQ7" i="1"/>
  <c r="AL7" i="1" s="1"/>
  <c r="AP7" i="1"/>
  <c r="AK7" i="1" s="1"/>
  <c r="AO7" i="1"/>
  <c r="AJ7" i="1" s="1"/>
  <c r="AQ12" i="1"/>
  <c r="AL12" i="1" s="1"/>
  <c r="AP12" i="1"/>
  <c r="AK12" i="1" s="1"/>
  <c r="AO12" i="1"/>
  <c r="AJ12" i="1" s="1"/>
  <c r="AQ8" i="1"/>
  <c r="AL8" i="1" s="1"/>
  <c r="AP8" i="1"/>
  <c r="AK8" i="1" s="1"/>
  <c r="AO8" i="1"/>
  <c r="AJ8" i="1" s="1"/>
  <c r="AQ14" i="1"/>
  <c r="AL14" i="1" s="1"/>
  <c r="AP14" i="1"/>
  <c r="AK14" i="1" s="1"/>
  <c r="AO14" i="1"/>
  <c r="AJ14" i="1" s="1"/>
  <c r="BA11" i="1"/>
  <c r="AZ11" i="1"/>
  <c r="BA5" i="1"/>
  <c r="AZ5" i="1"/>
  <c r="BA12" i="1"/>
  <c r="AZ15" i="1"/>
  <c r="AY15" i="1"/>
  <c r="AZ13" i="1"/>
  <c r="AZ6" i="1"/>
  <c r="AM5" i="1" l="1"/>
  <c r="AM8" i="1"/>
  <c r="AM12" i="1"/>
  <c r="AM7" i="1"/>
  <c r="AM9" i="1"/>
  <c r="AM15" i="1"/>
  <c r="O16" i="1"/>
  <c r="AY16" i="1"/>
  <c r="AZ16" i="1"/>
  <c r="AU16" i="1" s="1"/>
  <c r="BA16" i="1"/>
  <c r="N16" i="1"/>
  <c r="AM4" i="1" l="1"/>
  <c r="AD7" i="1"/>
  <c r="AF8" i="1"/>
  <c r="AD12" i="1"/>
  <c r="AD13" i="1"/>
  <c r="AF15" i="1"/>
  <c r="AD14" i="1"/>
  <c r="AD4" i="1"/>
  <c r="AE12" i="1"/>
  <c r="AD9" i="1"/>
  <c r="AF12" i="1"/>
  <c r="AD5" i="1"/>
  <c r="AE9" i="1"/>
  <c r="AE6" i="1"/>
  <c r="AE11" i="1"/>
  <c r="AE14" i="1"/>
  <c r="AE4" i="1"/>
  <c r="AM6" i="1"/>
  <c r="AE8" i="1"/>
  <c r="AE13" i="1"/>
  <c r="AM11" i="1"/>
  <c r="AD11" i="1"/>
  <c r="AW14" i="1"/>
  <c r="AM13" i="1"/>
  <c r="AE15" i="1"/>
  <c r="AE7" i="1"/>
  <c r="AE5" i="1"/>
  <c r="AD8" i="1"/>
  <c r="AM14" i="1"/>
  <c r="AD6" i="1"/>
  <c r="AT16" i="1"/>
  <c r="L16" i="1"/>
  <c r="AV16" i="1" s="1"/>
  <c r="AF7" i="1"/>
  <c r="AD15" i="1"/>
  <c r="AF5" i="1"/>
  <c r="AF9" i="1"/>
  <c r="AF6" i="1" l="1"/>
  <c r="AF14" i="1"/>
  <c r="AF11" i="1"/>
  <c r="AF13" i="1"/>
  <c r="AG8" i="1" l="1"/>
  <c r="AG5" i="1"/>
  <c r="AG9" i="1"/>
  <c r="AG14" i="1"/>
  <c r="AG4" i="1"/>
  <c r="AG11" i="1"/>
  <c r="AG13" i="1"/>
  <c r="AG6" i="1"/>
  <c r="AG15" i="1" l="1"/>
  <c r="AG7" i="1"/>
  <c r="AG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W8" i="1" l="1"/>
  <c r="AW12" i="1"/>
  <c r="AW4" i="1"/>
  <c r="AW6" i="1"/>
  <c r="AW11" i="1"/>
  <c r="AW13" i="1"/>
  <c r="AW15" i="1"/>
  <c r="AW7" i="1"/>
  <c r="AW9" i="1"/>
  <c r="AW10" i="1"/>
  <c r="AW5" i="1"/>
  <c r="AQ10" i="1" l="1"/>
  <c r="AL10" i="1" s="1"/>
  <c r="AO10" i="1"/>
  <c r="AJ10" i="1" s="1"/>
  <c r="AP10" i="1"/>
  <c r="AK10" i="1" s="1"/>
  <c r="AQ16" i="1" l="1"/>
  <c r="AL16" i="1" s="1"/>
  <c r="AF16" i="1" s="1"/>
  <c r="AP16" i="1"/>
  <c r="AK16" i="1" s="1"/>
  <c r="AE16" i="1" s="1"/>
  <c r="AE10" i="1"/>
  <c r="AO16" i="1"/>
  <c r="AJ16" i="1" s="1"/>
  <c r="AD16" i="1" s="1"/>
  <c r="AD10" i="1"/>
  <c r="AF10" i="1" l="1"/>
  <c r="AG10" i="1" s="1"/>
  <c r="AM10" i="1"/>
</calcChain>
</file>

<file path=xl/sharedStrings.xml><?xml version="1.0" encoding="utf-8"?>
<sst xmlns="http://schemas.openxmlformats.org/spreadsheetml/2006/main" count="168" uniqueCount="95">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</sst>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  <xf numFmtId="3" fontId="3" fillId="9" borderId="20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D69"/>
  <sheetViews>
    <sheetView showGridLines="0" tabSelected="1" zoomScale="70" zoomScaleNormal="7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5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113"/>
      <c r="X1" s="75"/>
      <c r="Y1" s="75"/>
      <c r="Z1" s="75"/>
      <c r="AA1" s="75"/>
      <c r="AB1" s="75"/>
      <c r="AC1" s="68" t="s">
        <v>35</v>
      </c>
      <c r="AD1" s="58"/>
      <c r="AE1" s="58"/>
      <c r="AF1" s="58"/>
      <c r="AG1" s="58"/>
      <c r="AH1" s="58"/>
      <c r="AI1" s="58"/>
      <c r="AJ1" s="69"/>
      <c r="AK1" s="69"/>
      <c r="AL1" s="69"/>
      <c r="AM1" s="69"/>
      <c r="AN1" s="69"/>
      <c r="AO1" s="69"/>
      <c r="AP1" s="69"/>
      <c r="AQ1" s="69"/>
      <c r="AR1" s="69"/>
      <c r="AS1" s="58"/>
      <c r="AT1" s="69"/>
      <c r="AU1" s="69"/>
      <c r="AV1" s="69"/>
      <c r="AW1" s="69"/>
      <c r="AX1" s="69"/>
      <c r="AY1" s="69"/>
      <c r="AZ1" s="69"/>
      <c r="BA1" s="69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92</v>
      </c>
      <c r="K2" s="78"/>
      <c r="L2" s="78"/>
      <c r="M2" s="79"/>
      <c r="N2" s="77" t="s">
        <v>93</v>
      </c>
      <c r="O2" s="78"/>
      <c r="P2" s="79"/>
      <c r="Q2" s="78" t="s">
        <v>50</v>
      </c>
      <c r="R2" s="78"/>
      <c r="S2" s="78"/>
      <c r="T2" s="77" t="s">
        <v>51</v>
      </c>
      <c r="U2" s="78"/>
      <c r="V2" s="78"/>
      <c r="W2" s="114" t="s">
        <v>52</v>
      </c>
      <c r="X2" s="112"/>
      <c r="Y2" s="112"/>
      <c r="Z2" s="78" t="s">
        <v>53</v>
      </c>
      <c r="AA2" s="78"/>
      <c r="AB2" s="78"/>
      <c r="AC2" s="63" t="s">
        <v>34</v>
      </c>
      <c r="AD2" s="59"/>
      <c r="AE2" s="59"/>
      <c r="AF2" s="59"/>
      <c r="AG2" s="59"/>
      <c r="AH2" s="64"/>
      <c r="AI2" s="63" t="s">
        <v>11</v>
      </c>
      <c r="AJ2" s="59"/>
      <c r="AK2" s="59"/>
      <c r="AL2" s="59"/>
      <c r="AM2" s="59"/>
      <c r="AN2" s="64"/>
      <c r="AO2" s="59" t="s">
        <v>45</v>
      </c>
      <c r="AP2" s="59"/>
      <c r="AQ2" s="59"/>
      <c r="AR2" s="59"/>
      <c r="AS2" s="63" t="s">
        <v>10</v>
      </c>
      <c r="AT2" s="59"/>
      <c r="AU2" s="59"/>
      <c r="AV2" s="59"/>
      <c r="AW2" s="59"/>
      <c r="AX2" s="64"/>
      <c r="AY2" s="59" t="s">
        <v>44</v>
      </c>
      <c r="AZ2" s="59"/>
      <c r="BA2" s="59"/>
      <c r="BB2" s="64"/>
    </row>
    <row r="3" spans="1:56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46</v>
      </c>
      <c r="J3" s="76">
        <v>43709</v>
      </c>
      <c r="K3" s="76">
        <v>43739</v>
      </c>
      <c r="L3" s="76">
        <v>43770</v>
      </c>
      <c r="M3" s="76" t="s">
        <v>56</v>
      </c>
      <c r="N3" s="76">
        <v>43709</v>
      </c>
      <c r="O3" s="76">
        <v>43739</v>
      </c>
      <c r="P3" s="76" t="s">
        <v>56</v>
      </c>
      <c r="Q3" s="76">
        <v>43709</v>
      </c>
      <c r="R3" s="76">
        <v>43739</v>
      </c>
      <c r="S3" s="76" t="s">
        <v>56</v>
      </c>
      <c r="T3" s="76">
        <v>43709</v>
      </c>
      <c r="U3" s="76">
        <v>43739</v>
      </c>
      <c r="V3" s="76" t="s">
        <v>56</v>
      </c>
      <c r="W3" s="76">
        <v>43709</v>
      </c>
      <c r="X3" s="76">
        <v>43739</v>
      </c>
      <c r="Y3" s="76">
        <v>43770</v>
      </c>
      <c r="Z3" s="76">
        <v>43709</v>
      </c>
      <c r="AA3" s="76">
        <v>43739</v>
      </c>
      <c r="AB3" s="76">
        <v>43770</v>
      </c>
      <c r="AC3" s="67" t="s">
        <v>21</v>
      </c>
      <c r="AD3" s="73">
        <v>43709</v>
      </c>
      <c r="AE3" s="73">
        <v>43739</v>
      </c>
      <c r="AF3" s="73">
        <v>43770</v>
      </c>
      <c r="AG3" s="67" t="s">
        <v>33</v>
      </c>
      <c r="AH3" s="65" t="s">
        <v>56</v>
      </c>
      <c r="AI3" s="65" t="s">
        <v>21</v>
      </c>
      <c r="AJ3" s="73">
        <v>43709</v>
      </c>
      <c r="AK3" s="73">
        <v>43739</v>
      </c>
      <c r="AL3" s="73">
        <v>43770</v>
      </c>
      <c r="AM3" s="67" t="s">
        <v>33</v>
      </c>
      <c r="AN3" s="65" t="s">
        <v>56</v>
      </c>
      <c r="AO3" s="73">
        <v>43709</v>
      </c>
      <c r="AP3" s="73">
        <v>43739</v>
      </c>
      <c r="AQ3" s="109">
        <v>43770</v>
      </c>
      <c r="AR3" s="140" t="s">
        <v>56</v>
      </c>
      <c r="AS3" s="67" t="s">
        <v>21</v>
      </c>
      <c r="AT3" s="73">
        <v>43709</v>
      </c>
      <c r="AU3" s="73">
        <v>43739</v>
      </c>
      <c r="AV3" s="109">
        <v>43770</v>
      </c>
      <c r="AW3" s="66" t="s">
        <v>33</v>
      </c>
      <c r="AX3" s="141" t="s">
        <v>56</v>
      </c>
      <c r="AY3" s="73">
        <v>43709</v>
      </c>
      <c r="AZ3" s="73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COGS'!$B:$F,2,FALSE)/3</f>
        <v>#N/A</v>
      </c>
      <c r="K4" s="92" t="e">
        <f>VLOOKUP($B4,'Daily COGS'!$B:$F,3,FALSE)/3</f>
        <v>#N/A</v>
      </c>
      <c r="L4" s="92" t="e">
        <f>VLOOKUP($B4,'Daily COGS'!$B:$F,4,FALSE)/3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Inbounds'!$B:$E,4,FALSE)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D16" si="0">IFERROR(IF(AJ4="n.a.", -AT4, IF(AT4="n.a.", AJ4, AJ4-AT4)),"n.a.")</f>
        <v>n.a.</v>
      </c>
      <c r="AE4" s="94" t="str">
        <f t="shared" ref="AE4:AE16" si="1">IFERROR(IF(AK4="n.a.", -AU4, IF(AU4="n.a.", AK4, AK4-AU4)),"n.a.")</f>
        <v>n.a.</v>
      </c>
      <c r="AF4" s="116" t="str">
        <f t="shared" ref="AF4:AF15" si="2">IFERROR(IF(AL4="n.a.", -AV4, IF(AV4="n.a.", AL4, AL4-AV4)),"n.a.")</f>
        <v>n.a.</v>
      </c>
      <c r="AG4" s="96" t="str">
        <f t="shared" ref="AG4:AG15" si="3">IFERROR(AC4-AF4, "n.a.")</f>
        <v>n.a.</v>
      </c>
      <c r="AH4" s="145" t="str">
        <f>IFERROR(IF(AN4="n.a.", -AX4, IF(AX4="n.a.", AN4, AN4-AX4)),"n.a.")</f>
        <v>n.a.</v>
      </c>
      <c r="AI4" s="162" t="str">
        <f>IFERROR(VLOOKUP($B4,MY!$A:$AJ,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5" si="4">IFERROR(-AL4+AI4,"n.a.")</f>
        <v>n.a.</v>
      </c>
      <c r="AN4" s="116" t="str">
        <f t="shared" ref="AN4:AN16" si="5"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IFERROR(VLOOKUP($B4,MY!$A:$AJ,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5" si="6">IFERROR(-AS4+AV4, "n.a.")</f>
        <v>n.a.</v>
      </c>
      <c r="AX4" s="116" t="str">
        <f t="shared" ref="AX4:AX16" si="7"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COGS'!$B:$F,2,FALSE)/3</f>
        <v>#N/A</v>
      </c>
      <c r="K5" s="92" t="e">
        <f>VLOOKUP($B5,'Daily COGS'!$B:$F,3,FALSE)/3</f>
        <v>#N/A</v>
      </c>
      <c r="L5" s="92" t="e">
        <f>VLOOKUP($B5,'Daily COGS'!$B:$F,4,FALSE)/3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Inbounds'!$B:$E,4,FALSE)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6" si="8">IFERROR(AI5-AS5, "")</f>
        <v/>
      </c>
      <c r="AD5" s="100" t="str">
        <f t="shared" si="0"/>
        <v>n.a.</v>
      </c>
      <c r="AE5" s="100" t="str">
        <f t="shared" si="1"/>
        <v>n.a.</v>
      </c>
      <c r="AF5" s="117" t="str">
        <f t="shared" si="2"/>
        <v>n.a.</v>
      </c>
      <c r="AG5" s="102" t="str">
        <f t="shared" si="3"/>
        <v>n.a.</v>
      </c>
      <c r="AH5" s="145" t="str">
        <f t="shared" ref="AH5:AH16" si="9">IFERROR(IF(AN5="n.a.", -AX5, IF(AX5="n.a.", AN5, AN5-AX5)),"n.a.")</f>
        <v>n.a.</v>
      </c>
      <c r="AI5" s="162" t="str">
        <f>IFERROR(VLOOKUP($B5,MY!$A:$AJ, 27,FALSE), "")</f>
        <v/>
      </c>
      <c r="AJ5" s="94" t="str">
        <f t="shared" ref="AJ5:AJ15" si="10">IFERROR(AO5/J5*30,"n.a.")</f>
        <v>n.a.</v>
      </c>
      <c r="AK5" s="97" t="str">
        <f t="shared" ref="AK5:AK15" si="11">IFERROR(AP5/K5*30,"n.a.")</f>
        <v>n.a.</v>
      </c>
      <c r="AL5" s="94" t="str">
        <f t="shared" ref="AL5:AL15" si="12">IFERROR(AQ5/L5*30,"n.a.")</f>
        <v>n.a.</v>
      </c>
      <c r="AM5" s="101" t="str">
        <f t="shared" si="4"/>
        <v>n.a.</v>
      </c>
      <c r="AN5" s="116" t="str">
        <f t="shared" si="5"/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IFERROR(VLOOKUP($B5,MY!$A:$AJ, 32,FALSE), "")</f>
        <v/>
      </c>
      <c r="AT5" s="94" t="str">
        <f t="shared" ref="AT5:AT15" si="13">IFERROR(AY5/J5*30,"n.a.")</f>
        <v>n.a.</v>
      </c>
      <c r="AU5" s="94" t="str">
        <f t="shared" ref="AU5:AU15" si="14">IFERROR(AZ5/K5*30,"n.a.")</f>
        <v>n.a.</v>
      </c>
      <c r="AV5" s="90" t="str">
        <f t="shared" ref="AV5:AV15" si="15">IFERROR(BA5/L5*30,"n.a.")</f>
        <v>n.a.</v>
      </c>
      <c r="AW5" s="101" t="str">
        <f t="shared" si="6"/>
        <v>n.a.</v>
      </c>
      <c r="AX5" s="116" t="str">
        <f t="shared" si="7"/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COGS'!$B:$F,2,FALSE)/3</f>
        <v>#N/A</v>
      </c>
      <c r="K6" s="92" t="e">
        <f>VLOOKUP($B6,'Daily COGS'!$B:$F,3,FALSE)/3</f>
        <v>#N/A</v>
      </c>
      <c r="L6" s="92" t="e">
        <f>VLOOKUP($B6,'Daily COGS'!$B:$F,4,FALSE)/3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Inbounds'!$B:$E,4,FALSE)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8"/>
        <v/>
      </c>
      <c r="AD6" s="100" t="str">
        <f t="shared" si="0"/>
        <v>n.a.</v>
      </c>
      <c r="AE6" s="100" t="str">
        <f t="shared" si="1"/>
        <v>n.a.</v>
      </c>
      <c r="AF6" s="117" t="str">
        <f t="shared" si="2"/>
        <v>n.a.</v>
      </c>
      <c r="AG6" s="102" t="str">
        <f t="shared" si="3"/>
        <v>n.a.</v>
      </c>
      <c r="AH6" s="145" t="str">
        <f t="shared" si="9"/>
        <v>n.a.</v>
      </c>
      <c r="AI6" s="162" t="str">
        <f>IFERROR(VLOOKUP($B6,MY!$A:$AJ, 27,FALSE), "")</f>
        <v/>
      </c>
      <c r="AJ6" s="94" t="str">
        <f t="shared" si="10"/>
        <v>n.a.</v>
      </c>
      <c r="AK6" s="97" t="str">
        <f t="shared" si="11"/>
        <v>n.a.</v>
      </c>
      <c r="AL6" s="94" t="str">
        <f t="shared" si="12"/>
        <v>n.a.</v>
      </c>
      <c r="AM6" s="101" t="str">
        <f t="shared" si="4"/>
        <v>n.a.</v>
      </c>
      <c r="AN6" s="116" t="str">
        <f t="shared" si="5"/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IFERROR(VLOOKUP($B6,MY!$A:$AJ, 32,FALSE), "")</f>
        <v/>
      </c>
      <c r="AT6" s="94" t="str">
        <f t="shared" si="13"/>
        <v>n.a.</v>
      </c>
      <c r="AU6" s="94" t="str">
        <f t="shared" si="14"/>
        <v>n.a.</v>
      </c>
      <c r="AV6" s="90" t="str">
        <f t="shared" si="15"/>
        <v>n.a.</v>
      </c>
      <c r="AW6" s="101" t="str">
        <f t="shared" si="6"/>
        <v>n.a.</v>
      </c>
      <c r="AX6" s="116" t="str">
        <f t="shared" si="7"/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COGS'!$B:$F,2,FALSE)/3</f>
        <v>#N/A</v>
      </c>
      <c r="K7" s="92" t="e">
        <f>VLOOKUP($B7,'Daily COGS'!$B:$F,3,FALSE)/3</f>
        <v>#N/A</v>
      </c>
      <c r="L7" s="92" t="e">
        <f>VLOOKUP($B7,'Daily COGS'!$B:$F,4,FALSE)/3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Inbounds'!$B:$E,4,FALSE)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8"/>
        <v/>
      </c>
      <c r="AD7" s="100" t="str">
        <f t="shared" si="0"/>
        <v>n.a.</v>
      </c>
      <c r="AE7" s="100" t="str">
        <f t="shared" si="1"/>
        <v>n.a.</v>
      </c>
      <c r="AF7" s="117" t="str">
        <f t="shared" si="2"/>
        <v>n.a.</v>
      </c>
      <c r="AG7" s="102" t="str">
        <f t="shared" si="3"/>
        <v>n.a.</v>
      </c>
      <c r="AH7" s="145" t="str">
        <f t="shared" si="9"/>
        <v>n.a.</v>
      </c>
      <c r="AI7" s="162" t="str">
        <f>IFERROR(VLOOKUP($B7,MY!$A:$AJ, 27,FALSE), "")</f>
        <v/>
      </c>
      <c r="AJ7" s="94" t="str">
        <f t="shared" si="10"/>
        <v>n.a.</v>
      </c>
      <c r="AK7" s="97" t="str">
        <f t="shared" si="11"/>
        <v>n.a.</v>
      </c>
      <c r="AL7" s="94" t="str">
        <f t="shared" si="12"/>
        <v>n.a.</v>
      </c>
      <c r="AM7" s="101" t="str">
        <f t="shared" si="4"/>
        <v>n.a.</v>
      </c>
      <c r="AN7" s="116" t="str">
        <f t="shared" si="5"/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IFERROR(VLOOKUP($B7,MY!$A:$AJ, 32,FALSE), "")</f>
        <v/>
      </c>
      <c r="AT7" s="94" t="str">
        <f t="shared" si="13"/>
        <v>n.a.</v>
      </c>
      <c r="AU7" s="94" t="str">
        <f t="shared" si="14"/>
        <v>n.a.</v>
      </c>
      <c r="AV7" s="90" t="str">
        <f t="shared" si="15"/>
        <v>n.a.</v>
      </c>
      <c r="AW7" s="101" t="str">
        <f t="shared" si="6"/>
        <v>n.a.</v>
      </c>
      <c r="AX7" s="116" t="str">
        <f t="shared" si="7"/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COGS'!$B:$F,2,FALSE)/3</f>
        <v>#N/A</v>
      </c>
      <c r="K8" s="92" t="e">
        <f>VLOOKUP($B8,'Daily COGS'!$B:$F,3,FALSE)/3</f>
        <v>#N/A</v>
      </c>
      <c r="L8" s="92" t="e">
        <f>VLOOKUP($B8,'Daily COGS'!$B:$F,4,FALSE)/3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Inbounds'!$B:$E,4,FALSE)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8"/>
        <v/>
      </c>
      <c r="AD8" s="100" t="str">
        <f t="shared" si="0"/>
        <v>n.a.</v>
      </c>
      <c r="AE8" s="100" t="str">
        <f t="shared" si="1"/>
        <v>n.a.</v>
      </c>
      <c r="AF8" s="117" t="str">
        <f t="shared" si="2"/>
        <v>n.a.</v>
      </c>
      <c r="AG8" s="102" t="str">
        <f t="shared" si="3"/>
        <v>n.a.</v>
      </c>
      <c r="AH8" s="145" t="str">
        <f t="shared" si="9"/>
        <v>n.a.</v>
      </c>
      <c r="AI8" s="162" t="str">
        <f>IFERROR(VLOOKUP($B8,MY!$A:$AJ, 27,FALSE), "")</f>
        <v/>
      </c>
      <c r="AJ8" s="94" t="str">
        <f t="shared" si="10"/>
        <v>n.a.</v>
      </c>
      <c r="AK8" s="97" t="str">
        <f t="shared" si="11"/>
        <v>n.a.</v>
      </c>
      <c r="AL8" s="94" t="str">
        <f t="shared" si="12"/>
        <v>n.a.</v>
      </c>
      <c r="AM8" s="101" t="str">
        <f t="shared" si="4"/>
        <v>n.a.</v>
      </c>
      <c r="AN8" s="116" t="str">
        <f t="shared" si="5"/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IFERROR(VLOOKUP($B8,MY!$A:$AJ, 32,FALSE), "")</f>
        <v/>
      </c>
      <c r="AT8" s="94" t="str">
        <f t="shared" si="13"/>
        <v>n.a.</v>
      </c>
      <c r="AU8" s="94" t="str">
        <f t="shared" si="14"/>
        <v>n.a.</v>
      </c>
      <c r="AV8" s="90" t="str">
        <f t="shared" si="15"/>
        <v>n.a.</v>
      </c>
      <c r="AW8" s="101" t="str">
        <f t="shared" si="6"/>
        <v>n.a.</v>
      </c>
      <c r="AX8" s="116" t="str">
        <f t="shared" si="7"/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COGS'!$B:$F,2,FALSE)/3</f>
        <v>#N/A</v>
      </c>
      <c r="K9" s="92" t="e">
        <f>VLOOKUP($B9,'Daily COGS'!$B:$F,3,FALSE)/3</f>
        <v>#N/A</v>
      </c>
      <c r="L9" s="92" t="e">
        <f>VLOOKUP($B9,'Daily COGS'!$B:$F,4,FALSE)/3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Inbounds'!$B:$E,4,FALSE)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8"/>
        <v/>
      </c>
      <c r="AD9" s="100" t="str">
        <f t="shared" si="0"/>
        <v>n.a.</v>
      </c>
      <c r="AE9" s="100" t="str">
        <f t="shared" si="1"/>
        <v>n.a.</v>
      </c>
      <c r="AF9" s="117" t="str">
        <f t="shared" si="2"/>
        <v>n.a.</v>
      </c>
      <c r="AG9" s="102" t="str">
        <f t="shared" si="3"/>
        <v>n.a.</v>
      </c>
      <c r="AH9" s="145" t="str">
        <f t="shared" si="9"/>
        <v>n.a.</v>
      </c>
      <c r="AI9" s="162" t="str">
        <f>IFERROR(VLOOKUP($B9,MY!$A:$AJ, 27,FALSE), "")</f>
        <v/>
      </c>
      <c r="AJ9" s="94" t="str">
        <f t="shared" si="10"/>
        <v>n.a.</v>
      </c>
      <c r="AK9" s="97" t="str">
        <f t="shared" si="11"/>
        <v>n.a.</v>
      </c>
      <c r="AL9" s="94" t="str">
        <f t="shared" si="12"/>
        <v>n.a.</v>
      </c>
      <c r="AM9" s="101" t="str">
        <f t="shared" si="4"/>
        <v>n.a.</v>
      </c>
      <c r="AN9" s="116" t="str">
        <f t="shared" si="5"/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IFERROR(VLOOKUP($B9,MY!$A:$AJ, 32,FALSE), "")</f>
        <v/>
      </c>
      <c r="AT9" s="94" t="str">
        <f t="shared" si="13"/>
        <v>n.a.</v>
      </c>
      <c r="AU9" s="94" t="str">
        <f t="shared" si="14"/>
        <v>n.a.</v>
      </c>
      <c r="AV9" s="90" t="str">
        <f t="shared" si="15"/>
        <v>n.a.</v>
      </c>
      <c r="AW9" s="101" t="str">
        <f t="shared" si="6"/>
        <v>n.a.</v>
      </c>
      <c r="AX9" s="116" t="str">
        <f t="shared" si="7"/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COGS'!$B:$F,2,FALSE)/3</f>
        <v>#N/A</v>
      </c>
      <c r="K10" s="92" t="e">
        <f>VLOOKUP($B10,'Daily COGS'!$B:$F,3,FALSE)/3</f>
        <v>#N/A</v>
      </c>
      <c r="L10" s="92" t="e">
        <f>VLOOKUP($B10,'Daily COGS'!$B:$F,4,FALSE)/3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Inbounds'!$B:$E,4,FALSE)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8"/>
        <v/>
      </c>
      <c r="AD10" s="100" t="str">
        <f t="shared" si="0"/>
        <v>n.a.</v>
      </c>
      <c r="AE10" s="100" t="str">
        <f t="shared" si="1"/>
        <v>n.a.</v>
      </c>
      <c r="AF10" s="117" t="str">
        <f t="shared" si="2"/>
        <v>n.a.</v>
      </c>
      <c r="AG10" s="102" t="str">
        <f t="shared" si="3"/>
        <v>n.a.</v>
      </c>
      <c r="AH10" s="145" t="str">
        <f t="shared" si="9"/>
        <v>n.a.</v>
      </c>
      <c r="AI10" s="162" t="str">
        <f>IFERROR(VLOOKUP($B10,MY!$A:$AJ, 27,FALSE), "")</f>
        <v/>
      </c>
      <c r="AJ10" s="94" t="str">
        <f t="shared" si="10"/>
        <v>n.a.</v>
      </c>
      <c r="AK10" s="97" t="str">
        <f t="shared" si="11"/>
        <v>n.a.</v>
      </c>
      <c r="AL10" s="94" t="str">
        <f t="shared" si="12"/>
        <v>n.a.</v>
      </c>
      <c r="AM10" s="101" t="str">
        <f t="shared" si="4"/>
        <v>n.a.</v>
      </c>
      <c r="AN10" s="116" t="str">
        <f t="shared" si="5"/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IFERROR(VLOOKUP($B10,MY!$A:$AJ, 32,FALSE), "")</f>
        <v/>
      </c>
      <c r="AT10" s="94" t="str">
        <f t="shared" si="13"/>
        <v>n.a.</v>
      </c>
      <c r="AU10" s="94" t="str">
        <f t="shared" si="14"/>
        <v>n.a.</v>
      </c>
      <c r="AV10" s="90" t="str">
        <f t="shared" si="15"/>
        <v>n.a.</v>
      </c>
      <c r="AW10" s="101" t="str">
        <f t="shared" si="6"/>
        <v>n.a.</v>
      </c>
      <c r="AX10" s="116" t="str">
        <f t="shared" si="7"/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COGS'!$B:$F,2,FALSE)/3</f>
        <v>#N/A</v>
      </c>
      <c r="K11" s="92" t="e">
        <f>VLOOKUP($B11,'Daily COGS'!$B:$F,3,FALSE)/3</f>
        <v>#N/A</v>
      </c>
      <c r="L11" s="92" t="e">
        <f>VLOOKUP($B11,'Daily COGS'!$B:$F,4,FALSE)/3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Inbounds'!$B:$E,4,FALSE)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8"/>
        <v/>
      </c>
      <c r="AD11" s="100" t="str">
        <f t="shared" si="0"/>
        <v>n.a.</v>
      </c>
      <c r="AE11" s="100" t="str">
        <f t="shared" si="1"/>
        <v>n.a.</v>
      </c>
      <c r="AF11" s="117" t="str">
        <f t="shared" si="2"/>
        <v>n.a.</v>
      </c>
      <c r="AG11" s="102" t="str">
        <f t="shared" si="3"/>
        <v>n.a.</v>
      </c>
      <c r="AH11" s="145" t="str">
        <f t="shared" si="9"/>
        <v>n.a.</v>
      </c>
      <c r="AI11" s="162" t="str">
        <f>IFERROR(VLOOKUP($B11,MY!$A:$AJ, 27,FALSE), "")</f>
        <v/>
      </c>
      <c r="AJ11" s="94" t="str">
        <f t="shared" si="10"/>
        <v>n.a.</v>
      </c>
      <c r="AK11" s="97" t="str">
        <f t="shared" si="11"/>
        <v>n.a.</v>
      </c>
      <c r="AL11" s="94" t="str">
        <f t="shared" si="12"/>
        <v>n.a.</v>
      </c>
      <c r="AM11" s="101" t="str">
        <f t="shared" si="4"/>
        <v>n.a.</v>
      </c>
      <c r="AN11" s="116" t="str">
        <f t="shared" si="5"/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IFERROR(VLOOKUP($B11,MY!$A:$AJ, 32,FALSE), "")</f>
        <v/>
      </c>
      <c r="AT11" s="94" t="str">
        <f t="shared" si="13"/>
        <v>n.a.</v>
      </c>
      <c r="AU11" s="94" t="str">
        <f t="shared" si="14"/>
        <v>n.a.</v>
      </c>
      <c r="AV11" s="90" t="str">
        <f t="shared" si="15"/>
        <v>n.a.</v>
      </c>
      <c r="AW11" s="101" t="str">
        <f t="shared" si="6"/>
        <v>n.a.</v>
      </c>
      <c r="AX11" s="116" t="str">
        <f t="shared" si="7"/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COGS'!$B:$F,2,FALSE)/3</f>
        <v>#N/A</v>
      </c>
      <c r="K12" s="92" t="e">
        <f>VLOOKUP($B12,'Daily COGS'!$B:$F,3,FALSE)/3</f>
        <v>#N/A</v>
      </c>
      <c r="L12" s="92" t="e">
        <f>VLOOKUP($B12,'Daily COGS'!$B:$F,4,FALSE)/3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Inbounds'!$B:$E,4,FALSE)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8"/>
        <v/>
      </c>
      <c r="AD12" s="100" t="str">
        <f t="shared" si="0"/>
        <v>n.a.</v>
      </c>
      <c r="AE12" s="100" t="str">
        <f t="shared" si="1"/>
        <v>n.a.</v>
      </c>
      <c r="AF12" s="117" t="str">
        <f t="shared" si="2"/>
        <v>n.a.</v>
      </c>
      <c r="AG12" s="102" t="str">
        <f t="shared" si="3"/>
        <v>n.a.</v>
      </c>
      <c r="AH12" s="145" t="str">
        <f t="shared" si="9"/>
        <v>n.a.</v>
      </c>
      <c r="AI12" s="162" t="str">
        <f>IFERROR(VLOOKUP($B12,MY!$A:$AJ, 27,FALSE), "")</f>
        <v/>
      </c>
      <c r="AJ12" s="94" t="str">
        <f t="shared" si="10"/>
        <v>n.a.</v>
      </c>
      <c r="AK12" s="97" t="str">
        <f t="shared" si="11"/>
        <v>n.a.</v>
      </c>
      <c r="AL12" s="94" t="str">
        <f t="shared" si="12"/>
        <v>n.a.</v>
      </c>
      <c r="AM12" s="101" t="str">
        <f t="shared" si="4"/>
        <v>n.a.</v>
      </c>
      <c r="AN12" s="116" t="str">
        <f t="shared" si="5"/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IFERROR(VLOOKUP($B12,MY!$A:$AJ, 32,FALSE), "")</f>
        <v/>
      </c>
      <c r="AT12" s="94" t="str">
        <f t="shared" si="13"/>
        <v>n.a.</v>
      </c>
      <c r="AU12" s="94" t="str">
        <f t="shared" si="14"/>
        <v>n.a.</v>
      </c>
      <c r="AV12" s="90" t="str">
        <f t="shared" si="15"/>
        <v>n.a.</v>
      </c>
      <c r="AW12" s="101" t="str">
        <f t="shared" si="6"/>
        <v>n.a.</v>
      </c>
      <c r="AX12" s="116" t="str">
        <f t="shared" si="7"/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27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92" t="e">
        <f>VLOOKUP($B13,'Daily COGS'!$B:$F,2,FALSE)/3</f>
        <v>#N/A</v>
      </c>
      <c r="K13" s="92" t="e">
        <f>VLOOKUP($B13,'Daily COGS'!$B:$F,3,FALSE)/3</f>
        <v>#N/A</v>
      </c>
      <c r="L13" s="92" t="e">
        <f>VLOOKUP($B13,'Daily COGS'!$B:$F,4,FALSE)/3</f>
        <v>#N/A</v>
      </c>
      <c r="M13" s="92" t="e">
        <f>VLOOKUP($B13,'Daily COGS'!$B:$F,5,FALSE)</f>
        <v>#N/A</v>
      </c>
      <c r="N13" s="92" t="e">
        <f>VLOOKUP($B13,'Daily Inbounds'!$B:$E,2,FALSE)</f>
        <v>#N/A</v>
      </c>
      <c r="O13" s="92" t="e">
        <f>VLOOKUP($B13,'Daily Inbounds'!$B:$E,3,FALSE)</f>
        <v>#N/A</v>
      </c>
      <c r="P13" s="92" t="e">
        <f>VLOOKUP($B13,'Daily Inbounds'!$B:$E,4,FALSE)</f>
        <v>#N/A</v>
      </c>
      <c r="Q13" s="115"/>
      <c r="R13" s="115"/>
      <c r="S13" s="115"/>
      <c r="T13" s="115"/>
      <c r="U13" s="115"/>
      <c r="V13" s="115"/>
      <c r="W13" s="123"/>
      <c r="X13" s="123"/>
      <c r="Y13" s="123"/>
      <c r="Z13" s="115"/>
      <c r="AA13" s="115"/>
      <c r="AB13" s="115"/>
      <c r="AC13" s="93" t="str">
        <f t="shared" si="8"/>
        <v/>
      </c>
      <c r="AD13" s="100" t="str">
        <f t="shared" si="0"/>
        <v>n.a.</v>
      </c>
      <c r="AE13" s="100" t="str">
        <f t="shared" si="1"/>
        <v>n.a.</v>
      </c>
      <c r="AF13" s="117" t="str">
        <f t="shared" si="2"/>
        <v>n.a.</v>
      </c>
      <c r="AG13" s="102" t="str">
        <f t="shared" si="3"/>
        <v>n.a.</v>
      </c>
      <c r="AH13" s="145" t="str">
        <f t="shared" si="9"/>
        <v>n.a.</v>
      </c>
      <c r="AI13" s="162" t="str">
        <f>IFERROR(VLOOKUP($B13,MY!$A:$AJ, 27,FALSE), "")</f>
        <v/>
      </c>
      <c r="AJ13" s="94" t="str">
        <f t="shared" si="10"/>
        <v>n.a.</v>
      </c>
      <c r="AK13" s="97" t="str">
        <f t="shared" si="11"/>
        <v>n.a.</v>
      </c>
      <c r="AL13" s="94" t="str">
        <f t="shared" si="12"/>
        <v>n.a.</v>
      </c>
      <c r="AM13" s="101" t="str">
        <f t="shared" si="4"/>
        <v>n.a.</v>
      </c>
      <c r="AN13" s="116" t="str">
        <f t="shared" si="5"/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92" t="e">
        <f>VLOOKUP(B13,'Daily Inventory Value'!B:F,5,FALSE)</f>
        <v>#N/A</v>
      </c>
      <c r="AS13" s="99" t="str">
        <f>IFERROR(VLOOKUP($B13,MY!$A:$AJ, 32,FALSE), "")</f>
        <v/>
      </c>
      <c r="AT13" s="94" t="str">
        <f t="shared" si="13"/>
        <v>n.a.</v>
      </c>
      <c r="AU13" s="94" t="str">
        <f t="shared" si="14"/>
        <v>n.a.</v>
      </c>
      <c r="AV13" s="90" t="str">
        <f t="shared" si="15"/>
        <v>n.a.</v>
      </c>
      <c r="AW13" s="101" t="str">
        <f t="shared" si="6"/>
        <v>n.a.</v>
      </c>
      <c r="AX13" s="116" t="str">
        <f t="shared" si="7"/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27" customFormat="1" x14ac:dyDescent="0.35">
      <c r="A14" s="98"/>
      <c r="B14" s="107"/>
      <c r="C14" s="110"/>
      <c r="D14" s="110"/>
      <c r="E14" s="111"/>
      <c r="F14" s="105"/>
      <c r="G14" s="105"/>
      <c r="H14" s="105"/>
      <c r="I14" s="105"/>
      <c r="J14" s="92" t="e">
        <f>VLOOKUP($B14,'Daily COGS'!$B:$F,2,FALSE)/3</f>
        <v>#N/A</v>
      </c>
      <c r="K14" s="92" t="e">
        <f>VLOOKUP($B14,'Daily COGS'!$B:$F,3,FALSE)/3</f>
        <v>#N/A</v>
      </c>
      <c r="L14" s="92" t="e">
        <f>VLOOKUP($B14,'Daily COGS'!$B:$F,4,FALSE)/3</f>
        <v>#N/A</v>
      </c>
      <c r="M14" s="92" t="e">
        <f>VLOOKUP($B14,'Daily COGS'!$B:$F,5,FALSE)</f>
        <v>#N/A</v>
      </c>
      <c r="N14" s="92" t="e">
        <f>VLOOKUP($B14,'Daily Inbounds'!$B:$E,2,FALSE)</f>
        <v>#N/A</v>
      </c>
      <c r="O14" s="92" t="e">
        <f>VLOOKUP($B14,'Daily Inbounds'!$B:$E,3,FALSE)</f>
        <v>#N/A</v>
      </c>
      <c r="P14" s="92" t="e">
        <f>VLOOKUP($B14,'Daily Inbounds'!$B:$E,4,FALSE)</f>
        <v>#N/A</v>
      </c>
      <c r="Q14" s="115"/>
      <c r="R14" s="115"/>
      <c r="S14" s="115"/>
      <c r="T14" s="115"/>
      <c r="U14" s="115"/>
      <c r="V14" s="115"/>
      <c r="W14" s="123"/>
      <c r="X14" s="123"/>
      <c r="Y14" s="123"/>
      <c r="Z14" s="115"/>
      <c r="AA14" s="115"/>
      <c r="AB14" s="115"/>
      <c r="AC14" s="93" t="str">
        <f t="shared" si="8"/>
        <v/>
      </c>
      <c r="AD14" s="100" t="str">
        <f t="shared" si="0"/>
        <v>n.a.</v>
      </c>
      <c r="AE14" s="100" t="str">
        <f t="shared" si="1"/>
        <v>n.a.</v>
      </c>
      <c r="AF14" s="117" t="str">
        <f t="shared" si="2"/>
        <v>n.a.</v>
      </c>
      <c r="AG14" s="102" t="str">
        <f t="shared" si="3"/>
        <v>n.a.</v>
      </c>
      <c r="AH14" s="145" t="str">
        <f t="shared" si="9"/>
        <v>n.a.</v>
      </c>
      <c r="AI14" s="162" t="str">
        <f>IFERROR(VLOOKUP($B14,MY!$A:$AJ, 27,FALSE), "")</f>
        <v/>
      </c>
      <c r="AJ14" s="94" t="str">
        <f t="shared" si="10"/>
        <v>n.a.</v>
      </c>
      <c r="AK14" s="97" t="str">
        <f t="shared" si="11"/>
        <v>n.a.</v>
      </c>
      <c r="AL14" s="94" t="str">
        <f t="shared" si="12"/>
        <v>n.a.</v>
      </c>
      <c r="AM14" s="101" t="str">
        <f t="shared" si="4"/>
        <v>n.a.</v>
      </c>
      <c r="AN14" s="116" t="str">
        <f t="shared" si="5"/>
        <v>n.a.</v>
      </c>
      <c r="AO14" s="104" t="e">
        <f>VLOOKUP(B14,'Daily Inventory Value'!B:F,2,FALSE)</f>
        <v>#N/A</v>
      </c>
      <c r="AP14" s="104" t="e">
        <f>VLOOKUP(B14,'Daily Inventory Value'!B:F,3,FALSE)</f>
        <v>#N/A</v>
      </c>
      <c r="AQ14" s="104" t="e">
        <f>VLOOKUP(B14,'Daily Inventory Value'!B:F,4,FALSE)</f>
        <v>#N/A</v>
      </c>
      <c r="AR14" s="92" t="e">
        <f>VLOOKUP(B14,'Daily Inventory Value'!B:F,5,FALSE)</f>
        <v>#N/A</v>
      </c>
      <c r="AS14" s="99" t="str">
        <f>IFERROR(VLOOKUP($B14,MY!$A:$AJ, 32,FALSE), "")</f>
        <v/>
      </c>
      <c r="AT14" s="94" t="str">
        <f t="shared" si="13"/>
        <v>n.a.</v>
      </c>
      <c r="AU14" s="94" t="str">
        <f t="shared" si="14"/>
        <v>n.a.</v>
      </c>
      <c r="AV14" s="90" t="str">
        <f t="shared" si="15"/>
        <v>n.a.</v>
      </c>
      <c r="AW14" s="101" t="str">
        <f t="shared" si="6"/>
        <v>n.a.</v>
      </c>
      <c r="AX14" s="116" t="str">
        <f t="shared" si="7"/>
        <v>n.a.</v>
      </c>
      <c r="AY14" s="104" t="e">
        <f>VLOOKUP(B14,'Daily Accounts Payable'!B:F,2,FALSE)</f>
        <v>#N/A</v>
      </c>
      <c r="AZ14" s="104" t="e">
        <f>VLOOKUP(B14,'Daily Accounts Payable'!B:F,3,FALSE)</f>
        <v>#N/A</v>
      </c>
      <c r="BA14" s="104" t="e">
        <f>VLOOKUP(B14,'Daily Accounts Payable'!B:F,4,FALSE)</f>
        <v>#N/A</v>
      </c>
      <c r="BB14" s="104" t="e">
        <f>VLOOKUP(B14,'Daily Accounts Payable'!B:F,5,FALSE)</f>
        <v>#N/A</v>
      </c>
    </row>
    <row r="15" spans="1:56" s="139" customFormat="1" x14ac:dyDescent="0.35">
      <c r="A15" s="98"/>
      <c r="B15" s="107"/>
      <c r="C15" s="110"/>
      <c r="D15" s="110"/>
      <c r="E15" s="111"/>
      <c r="F15" s="105"/>
      <c r="G15" s="105"/>
      <c r="H15" s="105"/>
      <c r="I15" s="105"/>
      <c r="J15" s="104" t="e">
        <f>VLOOKUP($B15,'Daily COGS'!$B:$F,2,FALSE)/3</f>
        <v>#N/A</v>
      </c>
      <c r="K15" s="104" t="e">
        <f>VLOOKUP($B15,'Daily COGS'!$B:$F,3,FALSE)/3</f>
        <v>#N/A</v>
      </c>
      <c r="L15" s="104" t="e">
        <f>VLOOKUP($B15,'Daily COGS'!$B:$F,4,FALSE)/3</f>
        <v>#N/A</v>
      </c>
      <c r="M15" s="104" t="e">
        <f>VLOOKUP($B15,'Daily COGS'!$B:$F,5,FALSE)</f>
        <v>#N/A</v>
      </c>
      <c r="N15" s="104" t="e">
        <f>VLOOKUP($B15,'Daily Inbounds'!$B:$E,2,FALSE)</f>
        <v>#N/A</v>
      </c>
      <c r="O15" s="104" t="e">
        <f>VLOOKUP($B15,'Daily Inbounds'!$B:$E,3,FALSE)</f>
        <v>#N/A</v>
      </c>
      <c r="P15" s="104" t="e">
        <f>VLOOKUP($B15,'Daily Inbounds'!$B:$E,4,FALSE)</f>
        <v>#N/A</v>
      </c>
      <c r="Q15" s="137"/>
      <c r="R15" s="137"/>
      <c r="S15" s="137"/>
      <c r="T15" s="137"/>
      <c r="U15" s="137"/>
      <c r="V15" s="137"/>
      <c r="W15" s="138"/>
      <c r="X15" s="138"/>
      <c r="Y15" s="138"/>
      <c r="Z15" s="137"/>
      <c r="AA15" s="137"/>
      <c r="AB15" s="137"/>
      <c r="AC15" s="99" t="str">
        <f t="shared" si="8"/>
        <v/>
      </c>
      <c r="AD15" s="100" t="str">
        <f t="shared" si="0"/>
        <v>n.a.</v>
      </c>
      <c r="AE15" s="100" t="str">
        <f t="shared" si="1"/>
        <v>n.a.</v>
      </c>
      <c r="AF15" s="117" t="str">
        <f t="shared" si="2"/>
        <v>n.a.</v>
      </c>
      <c r="AG15" s="102" t="str">
        <f t="shared" si="3"/>
        <v>n.a.</v>
      </c>
      <c r="AH15" s="146" t="str">
        <f t="shared" si="9"/>
        <v>n.a.</v>
      </c>
      <c r="AI15" s="162" t="str">
        <f>IFERROR(VLOOKUP($B15,MY!$A:$AJ, 27,FALSE), "")</f>
        <v/>
      </c>
      <c r="AJ15" s="100" t="str">
        <f t="shared" si="10"/>
        <v>n.a.</v>
      </c>
      <c r="AK15" s="103" t="str">
        <f t="shared" si="11"/>
        <v>n.a.</v>
      </c>
      <c r="AL15" s="100" t="str">
        <f t="shared" si="12"/>
        <v>n.a.</v>
      </c>
      <c r="AM15" s="101" t="str">
        <f t="shared" si="4"/>
        <v>n.a.</v>
      </c>
      <c r="AN15" s="117" t="str">
        <f t="shared" si="5"/>
        <v>n.a.</v>
      </c>
      <c r="AO15" s="104" t="e">
        <f>VLOOKUP(B15,'Daily Inventory Value'!B:F,2,FALSE)</f>
        <v>#N/A</v>
      </c>
      <c r="AP15" s="104" t="e">
        <f>VLOOKUP(B15,'Daily Inventory Value'!B:F,3,FALSE)</f>
        <v>#N/A</v>
      </c>
      <c r="AQ15" s="104" t="e">
        <f>VLOOKUP(B15,'Daily Inventory Value'!B:F,4,FALSE)</f>
        <v>#N/A</v>
      </c>
      <c r="AR15" s="104" t="e">
        <f>VLOOKUP(B15,'Daily Inventory Value'!B:F,5,FALSE)</f>
        <v>#N/A</v>
      </c>
      <c r="AS15" s="99" t="str">
        <f>IFERROR(VLOOKUP($B15,MY!$A:$AJ, 32,FALSE), "")</f>
        <v/>
      </c>
      <c r="AT15" s="100" t="str">
        <f t="shared" si="13"/>
        <v>n.a.</v>
      </c>
      <c r="AU15" s="100" t="str">
        <f t="shared" si="14"/>
        <v>n.a.</v>
      </c>
      <c r="AV15" s="87" t="str">
        <f t="shared" si="15"/>
        <v>n.a.</v>
      </c>
      <c r="AW15" s="101" t="str">
        <f t="shared" si="6"/>
        <v>n.a.</v>
      </c>
      <c r="AX15" s="117" t="str">
        <f t="shared" si="7"/>
        <v>n.a.</v>
      </c>
      <c r="AY15" s="104" t="e">
        <f>VLOOKUP(B15,'Daily Accounts Payable'!B:F,2,FALSE)</f>
        <v>#N/A</v>
      </c>
      <c r="AZ15" s="104" t="e">
        <f>VLOOKUP(B15,'Daily Accounts Payable'!B:F,3,FALSE)</f>
        <v>#N/A</v>
      </c>
      <c r="BA15" s="104" t="e">
        <f>VLOOKUP(B15,'Daily Accounts Payable'!B:F,4,FALSE)</f>
        <v>#N/A</v>
      </c>
      <c r="BB15" s="104" t="e">
        <f>VLOOKUP(B15,'Daily Accounts Payable'!B:F,5,FALSE)</f>
        <v>#N/A</v>
      </c>
    </row>
    <row r="16" spans="1:56" s="4" customFormat="1" ht="15" hidden="1" outlineLevel="1" thickBot="1" x14ac:dyDescent="0.4">
      <c r="A16" s="129" t="s">
        <v>13</v>
      </c>
      <c r="B16" s="129"/>
      <c r="C16" s="130">
        <f>SUM(C4:C15)</f>
        <v>0</v>
      </c>
      <c r="D16" s="130">
        <f>SUM(D4:D15)</f>
        <v>0</v>
      </c>
      <c r="E16" s="131">
        <f>SUM(E4:E15)</f>
        <v>0</v>
      </c>
      <c r="F16" s="130"/>
      <c r="G16" s="130"/>
      <c r="H16" s="130"/>
      <c r="I16" s="129"/>
      <c r="J16" s="131" t="e">
        <f t="shared" ref="J16:P16" si="16">SUM(J4:J15)</f>
        <v>#N/A</v>
      </c>
      <c r="K16" s="131" t="e">
        <f t="shared" si="16"/>
        <v>#N/A</v>
      </c>
      <c r="L16" s="131" t="e">
        <f t="shared" si="16"/>
        <v>#N/A</v>
      </c>
      <c r="M16" s="131" t="e">
        <f t="shared" si="16"/>
        <v>#N/A</v>
      </c>
      <c r="N16" s="131" t="e">
        <f t="shared" si="16"/>
        <v>#N/A</v>
      </c>
      <c r="O16" s="131" t="e">
        <f t="shared" si="16"/>
        <v>#N/A</v>
      </c>
      <c r="P16" s="131" t="e">
        <f t="shared" si="16"/>
        <v>#N/A</v>
      </c>
      <c r="Q16" s="131"/>
      <c r="R16" s="131"/>
      <c r="S16" s="131"/>
      <c r="T16" s="131"/>
      <c r="U16" s="131"/>
      <c r="V16" s="131"/>
      <c r="W16" s="132"/>
      <c r="X16" s="133"/>
      <c r="Y16" s="133"/>
      <c r="Z16" s="131"/>
      <c r="AA16" s="131"/>
      <c r="AB16" s="131"/>
      <c r="AC16" s="166">
        <f t="shared" si="8"/>
        <v>0</v>
      </c>
      <c r="AD16" s="130" t="str">
        <f t="shared" si="0"/>
        <v>n.a.</v>
      </c>
      <c r="AE16" s="130" t="str">
        <f t="shared" si="1"/>
        <v>n.a.</v>
      </c>
      <c r="AF16" s="130" t="str">
        <f>IFERROR(IF(AL16="n.a.", -AV16, IF(AV16="n.a.", AL16, AL16-AV16)),"n.a.")</f>
        <v>n.a.</v>
      </c>
      <c r="AG16" s="130"/>
      <c r="AH16" s="161" t="str">
        <f t="shared" si="9"/>
        <v>n.a.</v>
      </c>
      <c r="AI16" s="134"/>
      <c r="AJ16" s="135" t="str">
        <f>IFERROR(AO16/J16*30,"n.a.")</f>
        <v>n.a.</v>
      </c>
      <c r="AK16" s="135" t="str">
        <f>IFERROR(AP16/K16*30,"n.a.")</f>
        <v>n.a.</v>
      </c>
      <c r="AL16" s="135" t="str">
        <f>IFERROR(AQ16/L16*30,"n.a.")</f>
        <v>n.a.</v>
      </c>
      <c r="AM16" s="130"/>
      <c r="AN16" s="151" t="str">
        <f t="shared" si="5"/>
        <v>n.a.</v>
      </c>
      <c r="AO16" s="131" t="e">
        <f>SUM(AO4:AO15)</f>
        <v>#N/A</v>
      </c>
      <c r="AP16" s="131" t="e">
        <f>SUM(AP4:AP15)</f>
        <v>#N/A</v>
      </c>
      <c r="AQ16" s="131" t="e">
        <f>SUM(AQ4:AQ15)</f>
        <v>#N/A</v>
      </c>
      <c r="AR16" s="131" t="e">
        <f>SUM(AR4:AR15)</f>
        <v>#N/A</v>
      </c>
      <c r="AS16" s="134"/>
      <c r="AT16" s="136" t="str">
        <f>IFERROR(AY16/J16*30,"n.a.")</f>
        <v>n.a.</v>
      </c>
      <c r="AU16" s="164" t="str">
        <f>IFERROR(AZ16/K16*90,"n.a.")</f>
        <v>n.a.</v>
      </c>
      <c r="AV16" s="135" t="str">
        <f>IFERROR(BA16/L16*30,"n.a.")</f>
        <v>n.a.</v>
      </c>
      <c r="AW16" s="165"/>
      <c r="AX16" s="130" t="str">
        <f t="shared" si="7"/>
        <v>n.a.</v>
      </c>
      <c r="AY16" s="131" t="e">
        <f>SUM(AY4:AY15)</f>
        <v>#N/A</v>
      </c>
      <c r="AZ16" s="131" t="e">
        <f>SUM(AZ4:AZ15)</f>
        <v>#N/A</v>
      </c>
      <c r="BA16" s="131" t="e">
        <f>SUM(BA4:BA15)</f>
        <v>#N/A</v>
      </c>
      <c r="BB16" s="152" t="e">
        <f>SUM(BB4:BB15)</f>
        <v>#N/A</v>
      </c>
    </row>
    <row r="17" spans="1:54" collapsed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88" t="s">
        <v>36</v>
      </c>
      <c r="AM17" s="17"/>
      <c r="AN17" s="17"/>
      <c r="AO17" s="17"/>
      <c r="AP17" s="17"/>
      <c r="AQ17" s="17"/>
      <c r="AR17" s="17"/>
      <c r="AS17" s="88"/>
      <c r="AT17" s="17"/>
      <c r="AU17" s="17"/>
      <c r="AV17" s="89" t="s">
        <v>37</v>
      </c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6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6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6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6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6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6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6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6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6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5"/>
      <c r="X68" s="127"/>
      <c r="Y68" s="127"/>
      <c r="Z68" s="17"/>
      <c r="AA68" s="17"/>
      <c r="AB68" s="17"/>
      <c r="AC68" s="17"/>
      <c r="AD68" s="17"/>
      <c r="AE68" s="17"/>
      <c r="AF68" s="17"/>
      <c r="AG68" s="17"/>
      <c r="AH68" s="17"/>
      <c r="AI68" s="88"/>
      <c r="AJ68" s="17"/>
      <c r="AK68" s="17"/>
      <c r="AL68" s="17"/>
      <c r="AM68" s="17"/>
      <c r="AN68" s="17"/>
      <c r="AO68" s="17"/>
      <c r="AP68" s="17"/>
      <c r="AQ68" s="17"/>
      <c r="AR68" s="17"/>
      <c r="AS68" s="88"/>
      <c r="AT68" s="17"/>
      <c r="AU68" s="17"/>
      <c r="AV68" s="5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5"/>
      <c r="X69" s="127"/>
      <c r="Y69" s="127"/>
      <c r="Z69" s="17"/>
      <c r="AA69" s="17"/>
      <c r="AB69" s="17"/>
      <c r="AC69" s="17"/>
      <c r="AD69" s="17"/>
      <c r="AE69" s="17"/>
      <c r="AF69" s="17"/>
      <c r="AG69" s="17"/>
      <c r="AH69" s="17"/>
      <c r="AI69" s="88"/>
      <c r="AJ69" s="17"/>
      <c r="AK69" s="17"/>
      <c r="AL69" s="17"/>
      <c r="AM69" s="17"/>
      <c r="AN69" s="17"/>
      <c r="AO69" s="17"/>
      <c r="AP69" s="17"/>
      <c r="AQ69" s="17"/>
      <c r="AR69" s="17"/>
      <c r="AS69" s="88"/>
      <c r="AT69" s="17"/>
      <c r="AU69" s="17"/>
      <c r="AV69" s="56"/>
      <c r="AW69" s="17"/>
      <c r="AX69" s="17"/>
      <c r="AY69" s="17"/>
      <c r="AZ69" s="17"/>
      <c r="BA69" s="17"/>
      <c r="BB69" s="17"/>
    </row>
  </sheetData>
  <autoFilter ref="A3:BA3" xr:uid="{67E1BDB7-2277-490D-9106-C9CFE26B9B97}">
    <sortState xmlns:xlrd2="http://schemas.microsoft.com/office/spreadsheetml/2017/richdata2" ref="A4:BA17">
      <sortCondition ref="AG3"/>
    </sortState>
  </autoFilter>
  <conditionalFormatting sqref="AM4:AM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G4:AG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W4:AW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7" t="s">
        <v>24</v>
      </c>
      <c r="E1" s="168"/>
      <c r="F1" s="168"/>
      <c r="G1" s="169"/>
      <c r="H1" s="167" t="s">
        <v>25</v>
      </c>
      <c r="I1" s="168"/>
      <c r="J1" s="168"/>
      <c r="K1" s="169"/>
      <c r="L1" s="167" t="s">
        <v>26</v>
      </c>
      <c r="M1" s="168"/>
      <c r="N1" s="168"/>
      <c r="O1" s="169"/>
      <c r="P1" s="167" t="s">
        <v>27</v>
      </c>
      <c r="Q1" s="168"/>
      <c r="R1" s="168"/>
      <c r="S1" s="169"/>
      <c r="T1" s="171" t="s">
        <v>14</v>
      </c>
      <c r="U1" s="168"/>
      <c r="V1" s="168"/>
      <c r="W1" s="168"/>
      <c r="X1" s="167" t="s">
        <v>15</v>
      </c>
      <c r="Y1" s="168"/>
      <c r="Z1" s="168"/>
      <c r="AA1" s="168"/>
      <c r="AB1" s="169"/>
      <c r="AC1" s="167" t="s">
        <v>16</v>
      </c>
      <c r="AD1" s="168"/>
      <c r="AE1" s="168"/>
      <c r="AF1" s="168"/>
      <c r="AG1" s="169"/>
      <c r="AH1" s="170" t="s">
        <v>28</v>
      </c>
      <c r="AI1" s="168"/>
      <c r="AJ1" s="148"/>
    </row>
    <row r="2" spans="1:36" ht="30" customHeight="1" x14ac:dyDescent="0.35">
      <c r="A2" s="28" t="s">
        <v>57</v>
      </c>
      <c r="B2" s="29" t="s">
        <v>17</v>
      </c>
      <c r="C2" s="30" t="s">
        <v>18</v>
      </c>
      <c r="D2" s="147" t="s">
        <v>19</v>
      </c>
      <c r="E2" s="147" t="s">
        <v>20</v>
      </c>
      <c r="F2" s="147" t="s">
        <v>58</v>
      </c>
      <c r="G2" s="148" t="s">
        <v>21</v>
      </c>
      <c r="H2" s="147" t="s">
        <v>19</v>
      </c>
      <c r="I2" s="147" t="s">
        <v>20</v>
      </c>
      <c r="J2" s="147" t="s">
        <v>58</v>
      </c>
      <c r="K2" s="148" t="s">
        <v>21</v>
      </c>
      <c r="L2" s="147" t="s">
        <v>19</v>
      </c>
      <c r="M2" s="147" t="s">
        <v>20</v>
      </c>
      <c r="N2" s="147" t="s">
        <v>58</v>
      </c>
      <c r="O2" s="148" t="s">
        <v>21</v>
      </c>
      <c r="P2" s="147" t="s">
        <v>19</v>
      </c>
      <c r="Q2" s="147" t="s">
        <v>20</v>
      </c>
      <c r="R2" s="147" t="s">
        <v>58</v>
      </c>
      <c r="S2" s="148" t="s">
        <v>29</v>
      </c>
      <c r="T2" s="147" t="s">
        <v>19</v>
      </c>
      <c r="U2" s="147" t="s">
        <v>20</v>
      </c>
      <c r="V2" s="147" t="s">
        <v>58</v>
      </c>
      <c r="W2" s="31" t="s">
        <v>21</v>
      </c>
      <c r="X2" s="147" t="s">
        <v>19</v>
      </c>
      <c r="Y2" s="147" t="s">
        <v>20</v>
      </c>
      <c r="Z2" s="147" t="s">
        <v>58</v>
      </c>
      <c r="AA2" s="32" t="s">
        <v>21</v>
      </c>
      <c r="AB2" s="148" t="s">
        <v>22</v>
      </c>
      <c r="AC2" s="147" t="s">
        <v>19</v>
      </c>
      <c r="AD2" s="147" t="s">
        <v>20</v>
      </c>
      <c r="AE2" s="147" t="s">
        <v>58</v>
      </c>
      <c r="AF2" s="32" t="s">
        <v>21</v>
      </c>
      <c r="AG2" s="148" t="s">
        <v>22</v>
      </c>
      <c r="AH2" s="149" t="s">
        <v>58</v>
      </c>
      <c r="AI2" s="150" t="s">
        <v>30</v>
      </c>
      <c r="AJ2" s="148" t="s">
        <v>22</v>
      </c>
    </row>
    <row r="3" spans="1:36" x14ac:dyDescent="0.35">
      <c r="A3" s="33" t="s">
        <v>59</v>
      </c>
      <c r="B3" s="54">
        <v>30</v>
      </c>
      <c r="C3" s="34" t="s">
        <v>60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3">
        <v>30</v>
      </c>
      <c r="AB3" s="39" t="s">
        <v>61</v>
      </c>
      <c r="AC3" s="55">
        <v>30.0073177005508</v>
      </c>
      <c r="AD3" s="55">
        <v>30.102081833428599</v>
      </c>
      <c r="AE3" s="55">
        <v>56.446646927494093</v>
      </c>
      <c r="AF3" s="153">
        <v>30</v>
      </c>
      <c r="AG3" s="39" t="s">
        <v>61</v>
      </c>
      <c r="AH3" s="41">
        <v>0</v>
      </c>
      <c r="AI3" s="154">
        <v>0</v>
      </c>
      <c r="AJ3" s="36"/>
    </row>
    <row r="4" spans="1:36" ht="60" customHeight="1" x14ac:dyDescent="0.35">
      <c r="A4" s="33" t="s">
        <v>62</v>
      </c>
      <c r="B4" s="54">
        <v>30</v>
      </c>
      <c r="C4" s="34" t="s">
        <v>63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3">
        <v>0</v>
      </c>
      <c r="X4" s="35">
        <v>21.260073043155849</v>
      </c>
      <c r="Y4" s="55">
        <v>14.632345281395221</v>
      </c>
      <c r="Z4" s="55">
        <v>15.88969532467628</v>
      </c>
      <c r="AA4" s="153">
        <v>30</v>
      </c>
      <c r="AB4" s="155" t="s">
        <v>64</v>
      </c>
      <c r="AC4" s="55">
        <v>16.050182467365801</v>
      </c>
      <c r="AD4" s="55">
        <v>28.116667077009641</v>
      </c>
      <c r="AE4" s="55">
        <v>28.179113530120969</v>
      </c>
      <c r="AF4" s="153">
        <v>30</v>
      </c>
      <c r="AG4" s="36" t="s">
        <v>61</v>
      </c>
      <c r="AH4" s="41">
        <v>0</v>
      </c>
      <c r="AI4" s="154">
        <v>0</v>
      </c>
      <c r="AJ4" s="36"/>
    </row>
    <row r="5" spans="1:36" ht="75" customHeight="1" x14ac:dyDescent="0.35">
      <c r="A5" s="33" t="s">
        <v>65</v>
      </c>
      <c r="B5" s="54">
        <v>30</v>
      </c>
      <c r="C5" s="34" t="s">
        <v>66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3">
        <v>0</v>
      </c>
      <c r="X5" s="156">
        <v>51.706464732039507</v>
      </c>
      <c r="Y5" s="157">
        <v>27.026952517847551</v>
      </c>
      <c r="Z5" s="55">
        <v>24.015610095460421</v>
      </c>
      <c r="AA5" s="153">
        <v>30</v>
      </c>
      <c r="AB5" s="155" t="s">
        <v>67</v>
      </c>
      <c r="AC5" s="158">
        <v>18.656005144144579</v>
      </c>
      <c r="AD5" s="158">
        <v>14.65413953807052</v>
      </c>
      <c r="AE5" s="55">
        <v>29.37597568586683</v>
      </c>
      <c r="AF5" s="153">
        <v>30</v>
      </c>
      <c r="AG5" s="155" t="s">
        <v>61</v>
      </c>
      <c r="AH5" s="41">
        <v>0</v>
      </c>
      <c r="AI5" s="154">
        <v>0</v>
      </c>
      <c r="AJ5" s="36"/>
    </row>
    <row r="6" spans="1:36" ht="60" customHeight="1" x14ac:dyDescent="0.35">
      <c r="A6" s="33" t="s">
        <v>68</v>
      </c>
      <c r="B6" s="54">
        <v>30</v>
      </c>
      <c r="C6" s="34" t="s">
        <v>69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3">
        <v>0</v>
      </c>
      <c r="X6" s="156">
        <v>44.656486235616171</v>
      </c>
      <c r="Y6" s="157">
        <v>21.002097045809052</v>
      </c>
      <c r="Z6" s="55">
        <v>15.27373577348283</v>
      </c>
      <c r="AA6" s="153">
        <v>30</v>
      </c>
      <c r="AB6" s="155" t="s">
        <v>70</v>
      </c>
      <c r="AC6" s="158">
        <v>30.415799504610241</v>
      </c>
      <c r="AD6" s="158">
        <v>25.786620174535631</v>
      </c>
      <c r="AE6" s="55">
        <v>28.015824033609231</v>
      </c>
      <c r="AF6" s="153">
        <v>30</v>
      </c>
      <c r="AG6" s="155" t="s">
        <v>61</v>
      </c>
      <c r="AH6" s="41">
        <v>0</v>
      </c>
      <c r="AI6" s="154">
        <v>0</v>
      </c>
      <c r="AJ6" s="36"/>
    </row>
    <row r="7" spans="1:36" x14ac:dyDescent="0.35">
      <c r="A7" s="33" t="s">
        <v>71</v>
      </c>
      <c r="B7" s="54">
        <v>30</v>
      </c>
      <c r="C7" s="34" t="s">
        <v>72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3">
        <v>0</v>
      </c>
      <c r="X7" s="156">
        <v>32.480116409803067</v>
      </c>
      <c r="Y7" s="157">
        <v>27.272036321601199</v>
      </c>
      <c r="Z7" s="55">
        <v>42.683413500401123</v>
      </c>
      <c r="AA7" s="153">
        <v>0</v>
      </c>
      <c r="AB7" s="159" t="s">
        <v>73</v>
      </c>
      <c r="AC7" s="55">
        <v>0</v>
      </c>
      <c r="AD7" s="55">
        <v>5.8771868873211739</v>
      </c>
      <c r="AE7" s="55">
        <v>6.3643638103867737</v>
      </c>
      <c r="AF7" s="153">
        <v>0</v>
      </c>
      <c r="AG7" s="159" t="s">
        <v>73</v>
      </c>
      <c r="AH7" s="41">
        <v>0</v>
      </c>
      <c r="AI7" s="154">
        <v>0</v>
      </c>
      <c r="AJ7" s="36"/>
    </row>
    <row r="8" spans="1:36" x14ac:dyDescent="0.35">
      <c r="A8" s="33" t="s">
        <v>74</v>
      </c>
      <c r="B8" s="54">
        <v>30</v>
      </c>
      <c r="C8" s="34" t="s">
        <v>75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3">
        <v>0</v>
      </c>
      <c r="X8" s="156">
        <v>29.3928088797614</v>
      </c>
      <c r="Y8" s="157">
        <v>19.028647762149379</v>
      </c>
      <c r="Z8" s="55">
        <v>27.458587847751161</v>
      </c>
      <c r="AA8" s="153">
        <v>30</v>
      </c>
      <c r="AB8" s="155" t="s">
        <v>61</v>
      </c>
      <c r="AC8" s="55">
        <v>19.531892171745969</v>
      </c>
      <c r="AD8" s="55">
        <v>22.497460482119159</v>
      </c>
      <c r="AE8" s="55">
        <v>35.484881460149879</v>
      </c>
      <c r="AF8" s="153">
        <v>30</v>
      </c>
      <c r="AG8" s="155" t="s">
        <v>61</v>
      </c>
      <c r="AH8" s="41">
        <v>0</v>
      </c>
      <c r="AI8" s="154">
        <v>0</v>
      </c>
      <c r="AJ8" s="36"/>
    </row>
    <row r="9" spans="1:36" x14ac:dyDescent="0.35">
      <c r="A9" s="33" t="s">
        <v>76</v>
      </c>
      <c r="B9" s="54">
        <v>7</v>
      </c>
      <c r="C9" s="34" t="s">
        <v>77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3">
        <v>0</v>
      </c>
      <c r="X9" s="156">
        <v>52.299782542859532</v>
      </c>
      <c r="Y9" s="157">
        <v>43.201114165876149</v>
      </c>
      <c r="Z9" s="55">
        <v>31.84366853355078</v>
      </c>
      <c r="AA9" s="153">
        <v>0</v>
      </c>
      <c r="AB9" s="159" t="s">
        <v>73</v>
      </c>
      <c r="AC9" s="55">
        <v>0</v>
      </c>
      <c r="AD9" s="55">
        <v>0</v>
      </c>
      <c r="AE9" s="55">
        <v>0</v>
      </c>
      <c r="AF9" s="153">
        <v>0</v>
      </c>
      <c r="AG9" s="159" t="s">
        <v>73</v>
      </c>
      <c r="AH9" s="41">
        <v>0</v>
      </c>
      <c r="AI9" s="154">
        <v>0</v>
      </c>
      <c r="AJ9" s="36"/>
    </row>
    <row r="10" spans="1:36" x14ac:dyDescent="0.35">
      <c r="A10" s="33" t="s">
        <v>78</v>
      </c>
      <c r="B10" s="54">
        <v>7</v>
      </c>
      <c r="C10" s="34" t="s">
        <v>79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3">
        <v>0</v>
      </c>
      <c r="X10" s="35">
        <v>39.799062708215153</v>
      </c>
      <c r="Y10" s="55">
        <v>30.194995779742261</v>
      </c>
      <c r="Z10" s="55">
        <v>19.619737756136789</v>
      </c>
      <c r="AA10" s="153">
        <v>30</v>
      </c>
      <c r="AB10" s="155" t="s">
        <v>61</v>
      </c>
      <c r="AC10" s="158">
        <v>0</v>
      </c>
      <c r="AD10" s="158">
        <v>0</v>
      </c>
      <c r="AE10" s="55">
        <v>0</v>
      </c>
      <c r="AF10" s="153">
        <v>30</v>
      </c>
      <c r="AG10" s="160" t="s">
        <v>80</v>
      </c>
      <c r="AH10" s="41">
        <v>0</v>
      </c>
      <c r="AI10" s="154">
        <v>0</v>
      </c>
      <c r="AJ10" s="36"/>
    </row>
    <row r="11" spans="1:36" x14ac:dyDescent="0.35">
      <c r="A11" s="33" t="s">
        <v>81</v>
      </c>
      <c r="B11" s="54">
        <v>60</v>
      </c>
      <c r="C11" s="34" t="s">
        <v>82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3">
        <v>0</v>
      </c>
      <c r="X11" s="35">
        <v>26.080128009253631</v>
      </c>
      <c r="Y11" s="55">
        <v>21.320964519627651</v>
      </c>
      <c r="Z11" s="55">
        <v>35.822887392584427</v>
      </c>
      <c r="AA11" s="153">
        <v>30</v>
      </c>
      <c r="AB11" s="155" t="s">
        <v>61</v>
      </c>
      <c r="AC11" s="55">
        <v>19.624181369751931</v>
      </c>
      <c r="AD11" s="55">
        <v>27.507575855399491</v>
      </c>
      <c r="AE11" s="55">
        <v>42.126971048136816</v>
      </c>
      <c r="AF11" s="153">
        <v>30</v>
      </c>
      <c r="AG11" s="155" t="s">
        <v>61</v>
      </c>
      <c r="AH11" s="41">
        <v>0</v>
      </c>
      <c r="AI11" s="154">
        <v>0</v>
      </c>
      <c r="AJ11" s="36"/>
    </row>
    <row r="12" spans="1:36" ht="45" customHeight="1" x14ac:dyDescent="0.35">
      <c r="A12" s="33" t="s">
        <v>83</v>
      </c>
      <c r="B12" s="54">
        <v>7</v>
      </c>
      <c r="C12" s="34" t="s">
        <v>84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3">
        <v>0</v>
      </c>
      <c r="X12" s="35">
        <v>76.114553755369656</v>
      </c>
      <c r="Y12" s="55">
        <v>52.656121168128401</v>
      </c>
      <c r="Z12" s="55">
        <v>33.602259312395262</v>
      </c>
      <c r="AA12" s="153">
        <v>30</v>
      </c>
      <c r="AB12" s="155" t="s">
        <v>85</v>
      </c>
      <c r="AC12" s="55">
        <v>0</v>
      </c>
      <c r="AD12" s="55">
        <v>0</v>
      </c>
      <c r="AE12" s="55">
        <v>0</v>
      </c>
      <c r="AF12" s="153">
        <v>30</v>
      </c>
      <c r="AG12" s="160" t="s">
        <v>80</v>
      </c>
      <c r="AH12" s="41">
        <v>0</v>
      </c>
      <c r="AI12" s="154">
        <v>0</v>
      </c>
      <c r="AJ12" s="36"/>
    </row>
    <row r="13" spans="1:36" x14ac:dyDescent="0.35">
      <c r="A13" s="33" t="s">
        <v>86</v>
      </c>
      <c r="B13" s="54">
        <v>60</v>
      </c>
      <c r="C13" s="34" t="s">
        <v>87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3">
        <v>-30</v>
      </c>
      <c r="X13" s="156">
        <v>215.80854825791349</v>
      </c>
      <c r="Y13" s="157">
        <v>28.79568461906193</v>
      </c>
      <c r="Z13" s="55">
        <v>39.846826181892688</v>
      </c>
      <c r="AA13" s="153">
        <v>30</v>
      </c>
      <c r="AB13" s="155" t="s">
        <v>61</v>
      </c>
      <c r="AC13" s="55">
        <v>123.9485172777398</v>
      </c>
      <c r="AD13" s="55">
        <v>21.655720515709341</v>
      </c>
      <c r="AE13" s="55">
        <v>60.983108762548348</v>
      </c>
      <c r="AF13" s="153">
        <v>60</v>
      </c>
      <c r="AG13" s="155" t="s">
        <v>61</v>
      </c>
      <c r="AH13" s="41">
        <v>0.95078663597528368</v>
      </c>
      <c r="AI13" s="154">
        <v>0</v>
      </c>
      <c r="AJ13" s="36"/>
    </row>
    <row r="14" spans="1:36" ht="75" customHeight="1" x14ac:dyDescent="0.35">
      <c r="A14" s="33" t="s">
        <v>88</v>
      </c>
      <c r="B14" s="54">
        <v>30</v>
      </c>
      <c r="C14" s="34" t="s">
        <v>89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3">
        <v>0</v>
      </c>
      <c r="X14" s="35">
        <v>170.7171752878715</v>
      </c>
      <c r="Y14" s="55">
        <v>152.5892213013733</v>
      </c>
      <c r="Z14" s="55">
        <v>153.9627985957618</v>
      </c>
      <c r="AA14" s="153">
        <v>30</v>
      </c>
      <c r="AB14" s="155" t="s">
        <v>90</v>
      </c>
      <c r="AC14" s="55">
        <v>0</v>
      </c>
      <c r="AD14" s="55">
        <v>0</v>
      </c>
      <c r="AE14" s="55">
        <v>0</v>
      </c>
      <c r="AF14" s="153">
        <v>30</v>
      </c>
      <c r="AG14" s="155" t="s">
        <v>61</v>
      </c>
      <c r="AH14" s="41">
        <v>0</v>
      </c>
      <c r="AI14" s="154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91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94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0">
        <f t="shared" si="0"/>
        <v>43738</v>
      </c>
      <c r="AJ2" s="70">
        <f>AI2+1</f>
        <v>43739</v>
      </c>
      <c r="AK2" s="70">
        <f t="shared" ref="AK2:CV2" si="1">AJ2+1</f>
        <v>43740</v>
      </c>
      <c r="AL2" s="70">
        <f t="shared" si="1"/>
        <v>43741</v>
      </c>
      <c r="AM2" s="70">
        <f t="shared" si="1"/>
        <v>43742</v>
      </c>
      <c r="AN2" s="70">
        <f t="shared" si="1"/>
        <v>43743</v>
      </c>
      <c r="AO2" s="70">
        <f t="shared" si="1"/>
        <v>43744</v>
      </c>
      <c r="AP2" s="70">
        <f t="shared" si="1"/>
        <v>43745</v>
      </c>
      <c r="AQ2" s="70">
        <f t="shared" si="1"/>
        <v>43746</v>
      </c>
      <c r="AR2" s="70">
        <f t="shared" si="1"/>
        <v>43747</v>
      </c>
      <c r="AS2" s="70">
        <f t="shared" si="1"/>
        <v>43748</v>
      </c>
      <c r="AT2" s="70">
        <f t="shared" si="1"/>
        <v>43749</v>
      </c>
      <c r="AU2" s="70">
        <f t="shared" si="1"/>
        <v>43750</v>
      </c>
      <c r="AV2" s="70">
        <f t="shared" si="1"/>
        <v>43751</v>
      </c>
      <c r="AW2" s="70">
        <f t="shared" si="1"/>
        <v>43752</v>
      </c>
      <c r="AX2" s="70">
        <f t="shared" si="1"/>
        <v>43753</v>
      </c>
      <c r="AY2" s="70">
        <f t="shared" si="1"/>
        <v>43754</v>
      </c>
      <c r="AZ2" s="70">
        <f t="shared" si="1"/>
        <v>43755</v>
      </c>
      <c r="BA2" s="70">
        <f t="shared" si="1"/>
        <v>43756</v>
      </c>
      <c r="BB2" s="70">
        <f t="shared" si="1"/>
        <v>43757</v>
      </c>
      <c r="BC2" s="70">
        <f t="shared" si="1"/>
        <v>43758</v>
      </c>
      <c r="BD2" s="70">
        <f t="shared" si="1"/>
        <v>43759</v>
      </c>
      <c r="BE2" s="70">
        <f t="shared" si="1"/>
        <v>43760</v>
      </c>
      <c r="BF2" s="70">
        <f t="shared" si="1"/>
        <v>43761</v>
      </c>
      <c r="BG2" s="70">
        <f t="shared" si="1"/>
        <v>43762</v>
      </c>
      <c r="BH2" s="70">
        <f t="shared" si="1"/>
        <v>43763</v>
      </c>
      <c r="BI2" s="70">
        <f t="shared" si="1"/>
        <v>43764</v>
      </c>
      <c r="BJ2" s="70">
        <f t="shared" si="1"/>
        <v>43765</v>
      </c>
      <c r="BK2" s="70">
        <f t="shared" si="1"/>
        <v>43766</v>
      </c>
      <c r="BL2" s="70">
        <f t="shared" si="1"/>
        <v>43767</v>
      </c>
      <c r="BM2" s="70">
        <f t="shared" si="1"/>
        <v>43768</v>
      </c>
      <c r="BN2" s="70">
        <f t="shared" si="1"/>
        <v>43769</v>
      </c>
      <c r="BO2" s="70">
        <f t="shared" si="1"/>
        <v>43770</v>
      </c>
      <c r="BP2" s="70">
        <f t="shared" si="1"/>
        <v>43771</v>
      </c>
      <c r="BQ2" s="70">
        <f t="shared" si="1"/>
        <v>43772</v>
      </c>
      <c r="BR2" s="70">
        <f t="shared" si="1"/>
        <v>43773</v>
      </c>
      <c r="BS2" s="70">
        <f t="shared" si="1"/>
        <v>43774</v>
      </c>
      <c r="BT2" s="70">
        <f t="shared" si="1"/>
        <v>43775</v>
      </c>
      <c r="BU2" s="70">
        <f t="shared" si="1"/>
        <v>43776</v>
      </c>
      <c r="BV2" s="70">
        <f t="shared" si="1"/>
        <v>43777</v>
      </c>
      <c r="BW2" s="70">
        <f t="shared" si="1"/>
        <v>43778</v>
      </c>
      <c r="BX2" s="70">
        <f t="shared" si="1"/>
        <v>43779</v>
      </c>
      <c r="BY2" s="70">
        <f t="shared" si="1"/>
        <v>43780</v>
      </c>
      <c r="BZ2" s="70">
        <f t="shared" si="1"/>
        <v>43781</v>
      </c>
      <c r="CA2" s="70">
        <f t="shared" si="1"/>
        <v>43782</v>
      </c>
      <c r="CB2" s="70">
        <f t="shared" si="1"/>
        <v>43783</v>
      </c>
      <c r="CC2" s="70">
        <f t="shared" si="1"/>
        <v>43784</v>
      </c>
      <c r="CD2" s="70">
        <f t="shared" si="1"/>
        <v>43785</v>
      </c>
      <c r="CE2" s="70">
        <f t="shared" si="1"/>
        <v>43786</v>
      </c>
      <c r="CF2" s="70">
        <f t="shared" si="1"/>
        <v>43787</v>
      </c>
      <c r="CG2" s="70">
        <f t="shared" si="1"/>
        <v>43788</v>
      </c>
      <c r="CH2" s="70">
        <f t="shared" si="1"/>
        <v>43789</v>
      </c>
      <c r="CI2" s="70">
        <f t="shared" si="1"/>
        <v>43790</v>
      </c>
      <c r="CJ2" s="70">
        <f t="shared" si="1"/>
        <v>43791</v>
      </c>
      <c r="CK2" s="70">
        <f t="shared" si="1"/>
        <v>43792</v>
      </c>
      <c r="CL2" s="70">
        <f t="shared" si="1"/>
        <v>43793</v>
      </c>
      <c r="CM2" s="70">
        <f t="shared" si="1"/>
        <v>43794</v>
      </c>
      <c r="CN2" s="70">
        <f t="shared" si="1"/>
        <v>43795</v>
      </c>
      <c r="CO2" s="70">
        <f t="shared" si="1"/>
        <v>43796</v>
      </c>
      <c r="CP2" s="70">
        <f t="shared" si="1"/>
        <v>43797</v>
      </c>
      <c r="CQ2" s="70">
        <f t="shared" si="1"/>
        <v>43798</v>
      </c>
      <c r="CR2" s="70">
        <f t="shared" si="1"/>
        <v>43799</v>
      </c>
      <c r="CS2" s="70">
        <f t="shared" si="1"/>
        <v>43800</v>
      </c>
      <c r="CT2" s="70">
        <f t="shared" si="1"/>
        <v>43801</v>
      </c>
      <c r="CU2" s="70">
        <f t="shared" si="1"/>
        <v>43802</v>
      </c>
      <c r="CV2" s="70">
        <f t="shared" si="1"/>
        <v>43803</v>
      </c>
      <c r="CW2" s="70">
        <f t="shared" ref="CW2:FB2" si="2">CV2+1</f>
        <v>43804</v>
      </c>
      <c r="CX2" s="70">
        <f t="shared" si="2"/>
        <v>43805</v>
      </c>
      <c r="CY2" s="70">
        <f t="shared" si="2"/>
        <v>43806</v>
      </c>
      <c r="CZ2" s="70">
        <f t="shared" si="2"/>
        <v>43807</v>
      </c>
      <c r="DA2" s="70">
        <f t="shared" si="2"/>
        <v>43808</v>
      </c>
      <c r="DB2" s="70">
        <f t="shared" si="2"/>
        <v>43809</v>
      </c>
      <c r="DC2" s="70">
        <f t="shared" si="2"/>
        <v>43810</v>
      </c>
      <c r="DD2" s="70">
        <f t="shared" si="2"/>
        <v>43811</v>
      </c>
      <c r="DE2" s="70">
        <f t="shared" si="2"/>
        <v>43812</v>
      </c>
      <c r="DF2" s="70">
        <f t="shared" si="2"/>
        <v>43813</v>
      </c>
      <c r="DG2" s="70">
        <f t="shared" si="2"/>
        <v>43814</v>
      </c>
      <c r="DH2" s="70">
        <f t="shared" si="2"/>
        <v>43815</v>
      </c>
      <c r="DI2" s="70">
        <f t="shared" si="2"/>
        <v>43816</v>
      </c>
      <c r="DJ2" s="70">
        <f t="shared" si="2"/>
        <v>43817</v>
      </c>
      <c r="DK2" s="70">
        <f t="shared" si="2"/>
        <v>43818</v>
      </c>
      <c r="DL2" s="70">
        <f t="shared" si="2"/>
        <v>43819</v>
      </c>
      <c r="DM2" s="70">
        <f t="shared" si="2"/>
        <v>43820</v>
      </c>
      <c r="DN2" s="70">
        <f t="shared" si="2"/>
        <v>43821</v>
      </c>
      <c r="DO2" s="70">
        <f t="shared" si="2"/>
        <v>43822</v>
      </c>
      <c r="DP2" s="70">
        <f t="shared" si="2"/>
        <v>43823</v>
      </c>
      <c r="DQ2" s="70">
        <f t="shared" si="2"/>
        <v>43824</v>
      </c>
      <c r="DR2" s="70">
        <f t="shared" si="2"/>
        <v>43825</v>
      </c>
      <c r="DS2" s="70">
        <f t="shared" si="2"/>
        <v>43826</v>
      </c>
      <c r="DT2" s="70">
        <f t="shared" si="2"/>
        <v>43827</v>
      </c>
      <c r="DU2" s="70">
        <f t="shared" si="2"/>
        <v>43828</v>
      </c>
      <c r="DV2" s="70">
        <f t="shared" si="2"/>
        <v>43829</v>
      </c>
      <c r="DW2" s="70">
        <f t="shared" si="2"/>
        <v>43830</v>
      </c>
      <c r="DX2" s="70">
        <f t="shared" si="2"/>
        <v>43831</v>
      </c>
      <c r="DY2" s="70">
        <f t="shared" si="2"/>
        <v>43832</v>
      </c>
      <c r="DZ2" s="70">
        <f t="shared" si="2"/>
        <v>43833</v>
      </c>
      <c r="EA2" s="70">
        <f t="shared" si="2"/>
        <v>43834</v>
      </c>
      <c r="EB2" s="70">
        <f t="shared" si="2"/>
        <v>43835</v>
      </c>
      <c r="EC2" s="70">
        <f t="shared" si="2"/>
        <v>43836</v>
      </c>
      <c r="ED2" s="70">
        <f t="shared" si="2"/>
        <v>43837</v>
      </c>
      <c r="EE2" s="70">
        <f t="shared" si="2"/>
        <v>43838</v>
      </c>
      <c r="EF2" s="70">
        <f t="shared" si="2"/>
        <v>43839</v>
      </c>
      <c r="EG2" s="70">
        <f t="shared" si="2"/>
        <v>43840</v>
      </c>
      <c r="EH2" s="70">
        <f t="shared" si="2"/>
        <v>43841</v>
      </c>
      <c r="EI2" s="70">
        <f t="shared" si="2"/>
        <v>43842</v>
      </c>
      <c r="EJ2" s="70">
        <f t="shared" si="2"/>
        <v>43843</v>
      </c>
      <c r="EK2" s="70">
        <f t="shared" si="2"/>
        <v>43844</v>
      </c>
      <c r="EL2" s="70">
        <f t="shared" si="2"/>
        <v>43845</v>
      </c>
      <c r="EM2" s="70">
        <f t="shared" si="2"/>
        <v>43846</v>
      </c>
      <c r="EN2" s="70">
        <f t="shared" si="2"/>
        <v>43847</v>
      </c>
      <c r="EO2" s="70">
        <f t="shared" si="2"/>
        <v>43848</v>
      </c>
      <c r="EP2" s="70">
        <f t="shared" si="2"/>
        <v>43849</v>
      </c>
      <c r="EQ2" s="70">
        <f t="shared" si="2"/>
        <v>43850</v>
      </c>
      <c r="ER2" s="70">
        <f t="shared" si="2"/>
        <v>43851</v>
      </c>
      <c r="ES2" s="70">
        <f t="shared" si="2"/>
        <v>43852</v>
      </c>
      <c r="ET2" s="70">
        <f t="shared" si="2"/>
        <v>43853</v>
      </c>
      <c r="EU2" s="70">
        <f t="shared" si="2"/>
        <v>43854</v>
      </c>
      <c r="EV2" s="70">
        <f t="shared" si="2"/>
        <v>43855</v>
      </c>
      <c r="EW2" s="70">
        <f t="shared" si="2"/>
        <v>43856</v>
      </c>
      <c r="EX2" s="70">
        <f t="shared" si="2"/>
        <v>43857</v>
      </c>
      <c r="EY2" s="70">
        <f t="shared" si="2"/>
        <v>43858</v>
      </c>
      <c r="EZ2" s="70">
        <f t="shared" si="2"/>
        <v>43859</v>
      </c>
      <c r="FA2" s="70">
        <f t="shared" si="2"/>
        <v>43860</v>
      </c>
      <c r="FB2" s="70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2"/>
    </row>
    <row r="19" spans="1:6" s="18" customFormat="1" x14ac:dyDescent="0.35">
      <c r="A19"/>
      <c r="B19"/>
      <c r="F19" s="72"/>
    </row>
    <row r="20" spans="1:6" s="18" customFormat="1" x14ac:dyDescent="0.35">
      <c r="A20"/>
      <c r="B20"/>
      <c r="F20" s="72"/>
    </row>
    <row r="21" spans="1:6" s="18" customFormat="1" x14ac:dyDescent="0.35">
      <c r="A21"/>
      <c r="B21"/>
      <c r="F21" s="72"/>
    </row>
    <row r="22" spans="1:6" s="18" customFormat="1" x14ac:dyDescent="0.35">
      <c r="A22"/>
      <c r="B22"/>
      <c r="F22" s="72"/>
    </row>
    <row r="23" spans="1:6" s="18" customFormat="1" x14ac:dyDescent="0.35">
      <c r="A23"/>
      <c r="B23"/>
      <c r="F23" s="72"/>
    </row>
    <row r="24" spans="1:6" s="18" customFormat="1" x14ac:dyDescent="0.35">
      <c r="A24"/>
      <c r="B24"/>
      <c r="F24" s="72"/>
    </row>
    <row r="25" spans="1:6" s="18" customFormat="1" x14ac:dyDescent="0.35">
      <c r="A25"/>
      <c r="B25"/>
      <c r="F25" s="72"/>
    </row>
    <row r="26" spans="1:6" s="18" customFormat="1" x14ac:dyDescent="0.35">
      <c r="A26"/>
      <c r="B26"/>
      <c r="F26" s="72"/>
    </row>
    <row r="27" spans="1:6" s="18" customFormat="1" x14ac:dyDescent="0.35">
      <c r="A27"/>
      <c r="B27"/>
      <c r="F27" s="72"/>
    </row>
    <row r="28" spans="1:6" s="18" customFormat="1" x14ac:dyDescent="0.35">
      <c r="A28"/>
      <c r="B28"/>
      <c r="F28" s="72"/>
    </row>
    <row r="29" spans="1:6" s="18" customFormat="1" x14ac:dyDescent="0.35">
      <c r="A29"/>
      <c r="B29"/>
      <c r="F29" s="72"/>
    </row>
    <row r="30" spans="1:6" s="18" customFormat="1" x14ac:dyDescent="0.35">
      <c r="A30"/>
      <c r="B30"/>
      <c r="F30" s="72"/>
    </row>
    <row r="31" spans="1:6" s="18" customFormat="1" x14ac:dyDescent="0.35">
      <c r="A31"/>
      <c r="B31"/>
      <c r="F31" s="72"/>
    </row>
    <row r="32" spans="1:6" s="18" customFormat="1" x14ac:dyDescent="0.35">
      <c r="A32"/>
      <c r="B32"/>
      <c r="F32" s="72"/>
    </row>
    <row r="33" spans="1:6" s="18" customFormat="1" x14ac:dyDescent="0.35">
      <c r="A33"/>
      <c r="B33"/>
      <c r="F33" s="72"/>
    </row>
    <row r="34" spans="1:6" s="18" customFormat="1" x14ac:dyDescent="0.35">
      <c r="A34"/>
      <c r="B34"/>
      <c r="F34" s="72"/>
    </row>
    <row r="35" spans="1:6" s="18" customFormat="1" x14ac:dyDescent="0.35">
      <c r="A35"/>
      <c r="B35"/>
      <c r="F35" s="72"/>
    </row>
    <row r="36" spans="1:6" s="18" customFormat="1" x14ac:dyDescent="0.35">
      <c r="A36"/>
      <c r="B36"/>
      <c r="F36" s="72"/>
    </row>
    <row r="37" spans="1:6" s="18" customFormat="1" x14ac:dyDescent="0.35">
      <c r="A37"/>
      <c r="B37"/>
      <c r="F37" s="72"/>
    </row>
    <row r="38" spans="1:6" s="18" customFormat="1" x14ac:dyDescent="0.35">
      <c r="A38"/>
      <c r="B38"/>
      <c r="F38" s="72"/>
    </row>
    <row r="39" spans="1:6" s="18" customFormat="1" x14ac:dyDescent="0.35">
      <c r="A39"/>
      <c r="B39"/>
      <c r="F39" s="72"/>
    </row>
    <row r="40" spans="1:6" s="18" customFormat="1" x14ac:dyDescent="0.35">
      <c r="A40"/>
      <c r="B40"/>
      <c r="F40" s="72"/>
    </row>
    <row r="41" spans="1:6" s="18" customFormat="1" x14ac:dyDescent="0.35">
      <c r="A41"/>
      <c r="B41"/>
      <c r="F41" s="72"/>
    </row>
    <row r="42" spans="1:6" s="18" customFormat="1" x14ac:dyDescent="0.35">
      <c r="A42"/>
      <c r="B42"/>
      <c r="F42" s="72"/>
    </row>
    <row r="43" spans="1:6" s="18" customFormat="1" x14ac:dyDescent="0.35">
      <c r="A43"/>
      <c r="B43"/>
      <c r="F43" s="72"/>
    </row>
    <row r="44" spans="1:6" s="18" customFormat="1" x14ac:dyDescent="0.35">
      <c r="A44"/>
      <c r="B44"/>
      <c r="F44" s="72"/>
    </row>
    <row r="45" spans="1:6" s="18" customFormat="1" x14ac:dyDescent="0.35">
      <c r="A45"/>
      <c r="B45"/>
      <c r="F45" s="72"/>
    </row>
    <row r="46" spans="1:6" s="18" customFormat="1" x14ac:dyDescent="0.35">
      <c r="A46"/>
      <c r="B46"/>
      <c r="F46" s="72"/>
    </row>
    <row r="47" spans="1:6" s="18" customFormat="1" x14ac:dyDescent="0.35">
      <c r="A47"/>
      <c r="B47"/>
      <c r="F47" s="72"/>
    </row>
    <row r="48" spans="1:6" s="18" customFormat="1" x14ac:dyDescent="0.35">
      <c r="A48"/>
      <c r="B48"/>
      <c r="F48" s="72"/>
    </row>
    <row r="49" spans="1:6" s="18" customFormat="1" x14ac:dyDescent="0.35">
      <c r="A49"/>
      <c r="B49"/>
      <c r="F49" s="72"/>
    </row>
    <row r="50" spans="1:6" s="18" customFormat="1" x14ac:dyDescent="0.35">
      <c r="A50"/>
      <c r="B50"/>
      <c r="F50" s="72"/>
    </row>
    <row r="51" spans="1:6" s="18" customFormat="1" x14ac:dyDescent="0.35">
      <c r="A51"/>
      <c r="B51"/>
      <c r="F51" s="72"/>
    </row>
    <row r="52" spans="1:6" s="18" customFormat="1" x14ac:dyDescent="0.35">
      <c r="A52"/>
      <c r="B52"/>
      <c r="F52" s="72"/>
    </row>
    <row r="53" spans="1:6" s="18" customFormat="1" x14ac:dyDescent="0.35">
      <c r="A53"/>
      <c r="B53"/>
      <c r="F53" s="72"/>
    </row>
    <row r="54" spans="1:6" s="18" customFormat="1" x14ac:dyDescent="0.35">
      <c r="A54"/>
      <c r="B54"/>
      <c r="F54" s="72"/>
    </row>
    <row r="55" spans="1:6" s="18" customFormat="1" x14ac:dyDescent="0.35">
      <c r="A55"/>
      <c r="B55"/>
      <c r="F55" s="72"/>
    </row>
    <row r="56" spans="1:6" s="18" customFormat="1" x14ac:dyDescent="0.35">
      <c r="A56"/>
      <c r="B56"/>
      <c r="F56" s="72"/>
    </row>
    <row r="57" spans="1:6" s="18" customFormat="1" x14ac:dyDescent="0.35">
      <c r="A57"/>
      <c r="B57"/>
      <c r="F57" s="72"/>
    </row>
    <row r="58" spans="1:6" s="18" customFormat="1" x14ac:dyDescent="0.35">
      <c r="A58"/>
      <c r="B58"/>
      <c r="F58" s="72"/>
    </row>
    <row r="59" spans="1:6" s="18" customFormat="1" x14ac:dyDescent="0.35">
      <c r="A59"/>
      <c r="B59"/>
      <c r="F59" s="72"/>
    </row>
    <row r="60" spans="1:6" s="18" customFormat="1" x14ac:dyDescent="0.35">
      <c r="A60"/>
      <c r="B60"/>
      <c r="F60" s="72"/>
    </row>
    <row r="61" spans="1:6" s="18" customFormat="1" x14ac:dyDescent="0.35">
      <c r="A61"/>
      <c r="B61"/>
      <c r="F61" s="72"/>
    </row>
    <row r="62" spans="1:6" s="18" customFormat="1" x14ac:dyDescent="0.35">
      <c r="A62"/>
      <c r="B62"/>
      <c r="F62" s="72"/>
    </row>
    <row r="63" spans="1:6" s="18" customFormat="1" x14ac:dyDescent="0.35">
      <c r="A63"/>
      <c r="B63"/>
      <c r="F63" s="72"/>
    </row>
    <row r="64" spans="1:6" s="18" customFormat="1" x14ac:dyDescent="0.35">
      <c r="A64"/>
      <c r="B64"/>
      <c r="F64" s="72"/>
    </row>
    <row r="65" spans="1:6" s="18" customFormat="1" x14ac:dyDescent="0.35">
      <c r="A65"/>
      <c r="B65"/>
      <c r="F65" s="72"/>
    </row>
    <row r="66" spans="1:6" s="18" customFormat="1" x14ac:dyDescent="0.35">
      <c r="A66"/>
      <c r="B66"/>
      <c r="F66" s="72"/>
    </row>
    <row r="67" spans="1:6" s="18" customFormat="1" x14ac:dyDescent="0.35">
      <c r="A67"/>
      <c r="B67"/>
      <c r="F67" s="72"/>
    </row>
    <row r="68" spans="1:6" s="18" customFormat="1" x14ac:dyDescent="0.35">
      <c r="A68"/>
      <c r="B68"/>
      <c r="F68" s="72"/>
    </row>
    <row r="69" spans="1:6" s="18" customFormat="1" x14ac:dyDescent="0.35">
      <c r="A69"/>
      <c r="B69"/>
      <c r="F69" s="72"/>
    </row>
    <row r="70" spans="1:6" s="18" customFormat="1" x14ac:dyDescent="0.35">
      <c r="A70"/>
      <c r="B70"/>
      <c r="F70" s="72"/>
    </row>
    <row r="71" spans="1:6" s="18" customFormat="1" x14ac:dyDescent="0.35">
      <c r="A71"/>
      <c r="B71"/>
      <c r="F71" s="72"/>
    </row>
    <row r="72" spans="1:6" s="18" customFormat="1" x14ac:dyDescent="0.35">
      <c r="A72"/>
      <c r="B72"/>
      <c r="F72" s="72"/>
    </row>
    <row r="73" spans="1:6" s="18" customFormat="1" x14ac:dyDescent="0.35">
      <c r="A73"/>
      <c r="B73"/>
      <c r="F73" s="72"/>
    </row>
    <row r="74" spans="1:6" s="18" customFormat="1" x14ac:dyDescent="0.35">
      <c r="A74"/>
      <c r="B74"/>
      <c r="F74" s="72"/>
    </row>
    <row r="75" spans="1:6" s="18" customFormat="1" x14ac:dyDescent="0.35">
      <c r="A75"/>
      <c r="B75"/>
      <c r="F75" s="72"/>
    </row>
    <row r="76" spans="1:6" s="18" customFormat="1" x14ac:dyDescent="0.35">
      <c r="A76"/>
      <c r="B76"/>
      <c r="F76" s="72"/>
    </row>
    <row r="77" spans="1:6" s="18" customFormat="1" x14ac:dyDescent="0.35">
      <c r="A77"/>
      <c r="B77"/>
      <c r="F77" s="72"/>
    </row>
    <row r="78" spans="1:6" s="18" customFormat="1" x14ac:dyDescent="0.35">
      <c r="A78"/>
      <c r="B78"/>
      <c r="F78" s="72"/>
    </row>
    <row r="79" spans="1:6" s="18" customFormat="1" x14ac:dyDescent="0.35">
      <c r="A79"/>
      <c r="B79"/>
      <c r="F79" s="72"/>
    </row>
    <row r="80" spans="1:6" s="18" customFormat="1" x14ac:dyDescent="0.35">
      <c r="A80"/>
      <c r="B80"/>
      <c r="F80" s="72"/>
    </row>
    <row r="81" spans="1:6" s="18" customFormat="1" x14ac:dyDescent="0.35">
      <c r="A81"/>
      <c r="B81"/>
      <c r="F81" s="72"/>
    </row>
    <row r="82" spans="1:6" s="18" customFormat="1" x14ac:dyDescent="0.35">
      <c r="A82"/>
      <c r="B82"/>
      <c r="F82" s="72"/>
    </row>
    <row r="83" spans="1:6" s="18" customFormat="1" x14ac:dyDescent="0.35">
      <c r="A83"/>
      <c r="B83"/>
      <c r="F83" s="72"/>
    </row>
    <row r="84" spans="1:6" s="18" customFormat="1" x14ac:dyDescent="0.35">
      <c r="A84"/>
      <c r="B84"/>
      <c r="F84" s="72"/>
    </row>
    <row r="85" spans="1:6" s="18" customFormat="1" x14ac:dyDescent="0.35">
      <c r="A85"/>
      <c r="B85"/>
      <c r="F85" s="72"/>
    </row>
    <row r="86" spans="1:6" s="18" customFormat="1" x14ac:dyDescent="0.35">
      <c r="A86"/>
      <c r="B86"/>
      <c r="F86" s="72"/>
    </row>
    <row r="87" spans="1:6" s="18" customFormat="1" x14ac:dyDescent="0.35">
      <c r="A87"/>
      <c r="B87"/>
      <c r="F87" s="72"/>
    </row>
    <row r="88" spans="1:6" s="18" customFormat="1" x14ac:dyDescent="0.35">
      <c r="A88"/>
      <c r="B88"/>
      <c r="F88" s="72"/>
    </row>
    <row r="89" spans="1:6" s="18" customFormat="1" x14ac:dyDescent="0.35">
      <c r="A89"/>
      <c r="B89"/>
      <c r="F89" s="72"/>
    </row>
    <row r="90" spans="1:6" s="18" customFormat="1" x14ac:dyDescent="0.35">
      <c r="A90"/>
      <c r="B90"/>
      <c r="F90" s="72"/>
    </row>
    <row r="91" spans="1:6" s="18" customFormat="1" x14ac:dyDescent="0.35">
      <c r="A91"/>
      <c r="B91"/>
      <c r="F91" s="72"/>
    </row>
    <row r="92" spans="1:6" s="18" customFormat="1" x14ac:dyDescent="0.35">
      <c r="A92"/>
      <c r="B92"/>
      <c r="F92" s="72"/>
    </row>
    <row r="93" spans="1:6" s="18" customFormat="1" x14ac:dyDescent="0.35">
      <c r="A93"/>
      <c r="B93"/>
      <c r="F93" s="72"/>
    </row>
    <row r="94" spans="1:6" s="18" customFormat="1" x14ac:dyDescent="0.35">
      <c r="A94"/>
      <c r="B94"/>
      <c r="F94" s="72"/>
    </row>
    <row r="95" spans="1:6" s="18" customFormat="1" x14ac:dyDescent="0.35">
      <c r="A95"/>
      <c r="B95"/>
      <c r="F95" s="72"/>
    </row>
    <row r="96" spans="1:6" s="18" customFormat="1" x14ac:dyDescent="0.35">
      <c r="A96"/>
      <c r="B96"/>
      <c r="F96" s="72"/>
    </row>
    <row r="97" spans="1:6" s="18" customFormat="1" x14ac:dyDescent="0.35">
      <c r="A97"/>
      <c r="B97"/>
      <c r="F97" s="72"/>
    </row>
    <row r="98" spans="1:6" s="18" customFormat="1" x14ac:dyDescent="0.35">
      <c r="A98"/>
      <c r="B98"/>
      <c r="F98" s="72"/>
    </row>
    <row r="99" spans="1:6" s="18" customFormat="1" x14ac:dyDescent="0.35">
      <c r="A99"/>
      <c r="B99"/>
      <c r="F99" s="72"/>
    </row>
    <row r="100" spans="1:6" s="18" customFormat="1" x14ac:dyDescent="0.35">
      <c r="A100"/>
      <c r="B100"/>
      <c r="F100" s="72"/>
    </row>
    <row r="101" spans="1:6" s="18" customFormat="1" x14ac:dyDescent="0.35">
      <c r="A101"/>
      <c r="B101"/>
      <c r="F101" s="72"/>
    </row>
    <row r="102" spans="1:6" s="18" customFormat="1" x14ac:dyDescent="0.35">
      <c r="A102"/>
      <c r="B102"/>
      <c r="F102" s="72"/>
    </row>
    <row r="103" spans="1:6" s="18" customFormat="1" x14ac:dyDescent="0.35">
      <c r="A103"/>
      <c r="B103"/>
      <c r="F103" s="72"/>
    </row>
    <row r="104" spans="1:6" s="18" customFormat="1" x14ac:dyDescent="0.35">
      <c r="A104"/>
      <c r="B104"/>
      <c r="F104" s="72"/>
    </row>
    <row r="105" spans="1:6" s="18" customFormat="1" x14ac:dyDescent="0.35">
      <c r="A105"/>
      <c r="B105"/>
      <c r="F105" s="72"/>
    </row>
    <row r="106" spans="1:6" s="18" customFormat="1" x14ac:dyDescent="0.35">
      <c r="A106"/>
      <c r="B106"/>
      <c r="F106" s="72"/>
    </row>
    <row r="107" spans="1:6" s="18" customFormat="1" x14ac:dyDescent="0.35">
      <c r="A107"/>
      <c r="B107"/>
      <c r="F107" s="72"/>
    </row>
    <row r="108" spans="1:6" s="18" customFormat="1" x14ac:dyDescent="0.35">
      <c r="A108"/>
      <c r="B108"/>
      <c r="F108" s="72"/>
    </row>
    <row r="109" spans="1:6" s="18" customFormat="1" x14ac:dyDescent="0.35">
      <c r="A109"/>
      <c r="B109"/>
      <c r="F109" s="72"/>
    </row>
    <row r="110" spans="1:6" s="18" customFormat="1" x14ac:dyDescent="0.35">
      <c r="A110"/>
      <c r="B110"/>
      <c r="F110" s="72"/>
    </row>
    <row r="111" spans="1:6" s="18" customFormat="1" x14ac:dyDescent="0.35">
      <c r="A111"/>
      <c r="B111"/>
      <c r="F111" s="72"/>
    </row>
    <row r="112" spans="1:6" s="18" customFormat="1" x14ac:dyDescent="0.35">
      <c r="A112"/>
      <c r="B112"/>
      <c r="F112" s="72"/>
    </row>
    <row r="113" spans="1:6" s="18" customFormat="1" x14ac:dyDescent="0.35">
      <c r="A113"/>
      <c r="B113"/>
      <c r="F113" s="72"/>
    </row>
    <row r="114" spans="1:6" s="18" customFormat="1" x14ac:dyDescent="0.35">
      <c r="A114"/>
      <c r="B114"/>
      <c r="F114" s="72"/>
    </row>
    <row r="115" spans="1:6" s="18" customFormat="1" x14ac:dyDescent="0.35">
      <c r="A115"/>
      <c r="B115"/>
      <c r="F115" s="72"/>
    </row>
    <row r="116" spans="1:6" s="18" customFormat="1" x14ac:dyDescent="0.35">
      <c r="A116"/>
      <c r="B116"/>
      <c r="F116" s="72"/>
    </row>
    <row r="117" spans="1:6" s="18" customFormat="1" x14ac:dyDescent="0.35">
      <c r="A117"/>
      <c r="B117"/>
      <c r="F117" s="72"/>
    </row>
    <row r="118" spans="1:6" s="18" customFormat="1" x14ac:dyDescent="0.35">
      <c r="A118"/>
      <c r="B118"/>
      <c r="F118" s="72"/>
    </row>
    <row r="119" spans="1:6" s="18" customFormat="1" x14ac:dyDescent="0.35">
      <c r="A119"/>
      <c r="B119"/>
      <c r="F119" s="72"/>
    </row>
    <row r="120" spans="1:6" s="18" customFormat="1" x14ac:dyDescent="0.35">
      <c r="A120"/>
      <c r="B120"/>
      <c r="F120" s="72"/>
    </row>
    <row r="121" spans="1:6" s="18" customFormat="1" x14ac:dyDescent="0.35">
      <c r="A121"/>
      <c r="B121"/>
      <c r="F121" s="72"/>
    </row>
    <row r="122" spans="1:6" s="18" customFormat="1" x14ac:dyDescent="0.35">
      <c r="A122"/>
      <c r="B122"/>
      <c r="F122" s="72"/>
    </row>
    <row r="123" spans="1:6" s="18" customFormat="1" x14ac:dyDescent="0.35">
      <c r="A123"/>
      <c r="B123"/>
      <c r="F123" s="72"/>
    </row>
    <row r="124" spans="1:6" s="18" customFormat="1" x14ac:dyDescent="0.35">
      <c r="A124"/>
      <c r="B124"/>
      <c r="F124" s="72"/>
    </row>
    <row r="125" spans="1:6" s="18" customFormat="1" x14ac:dyDescent="0.35">
      <c r="A125"/>
      <c r="B125"/>
      <c r="F125" s="72"/>
    </row>
    <row r="126" spans="1:6" s="18" customFormat="1" x14ac:dyDescent="0.35">
      <c r="A126"/>
      <c r="B126"/>
      <c r="F126" s="72"/>
    </row>
    <row r="127" spans="1:6" s="18" customFormat="1" x14ac:dyDescent="0.35">
      <c r="A127"/>
      <c r="B127"/>
      <c r="F127" s="72"/>
    </row>
    <row r="128" spans="1:6" s="18" customFormat="1" x14ac:dyDescent="0.35">
      <c r="A128"/>
      <c r="B128"/>
      <c r="F128" s="72"/>
    </row>
    <row r="129" spans="1:6" s="18" customFormat="1" x14ac:dyDescent="0.35">
      <c r="A129"/>
      <c r="B129"/>
      <c r="F129" s="72"/>
    </row>
    <row r="130" spans="1:6" s="18" customFormat="1" x14ac:dyDescent="0.35">
      <c r="A130"/>
      <c r="B130"/>
      <c r="F130" s="72"/>
    </row>
    <row r="131" spans="1:6" s="18" customFormat="1" x14ac:dyDescent="0.35">
      <c r="A131"/>
      <c r="B131"/>
      <c r="F131" s="72"/>
    </row>
    <row r="132" spans="1:6" s="18" customFormat="1" x14ac:dyDescent="0.35">
      <c r="A132"/>
      <c r="B132"/>
      <c r="F132" s="72"/>
    </row>
    <row r="133" spans="1:6" s="18" customFormat="1" x14ac:dyDescent="0.35">
      <c r="A133"/>
      <c r="B133"/>
      <c r="F133" s="72"/>
    </row>
    <row r="134" spans="1:6" s="18" customFormat="1" x14ac:dyDescent="0.35">
      <c r="A134"/>
      <c r="B134"/>
      <c r="F134" s="72"/>
    </row>
    <row r="135" spans="1:6" s="18" customFormat="1" x14ac:dyDescent="0.35">
      <c r="A135"/>
      <c r="B135"/>
      <c r="F135" s="72"/>
    </row>
    <row r="136" spans="1:6" s="18" customFormat="1" x14ac:dyDescent="0.35">
      <c r="A136"/>
      <c r="B136"/>
      <c r="F136" s="72"/>
    </row>
    <row r="137" spans="1:6" s="18" customFormat="1" x14ac:dyDescent="0.35">
      <c r="A137"/>
      <c r="B137"/>
      <c r="F137" s="72"/>
    </row>
    <row r="138" spans="1:6" s="18" customFormat="1" x14ac:dyDescent="0.35">
      <c r="A138"/>
      <c r="B138"/>
      <c r="F138" s="72"/>
    </row>
    <row r="139" spans="1:6" s="18" customFormat="1" x14ac:dyDescent="0.35">
      <c r="A139"/>
      <c r="B139"/>
      <c r="F139" s="72"/>
    </row>
    <row r="140" spans="1:6" s="18" customFormat="1" x14ac:dyDescent="0.35">
      <c r="A140"/>
      <c r="B140"/>
      <c r="F140" s="72"/>
    </row>
    <row r="141" spans="1:6" s="18" customFormat="1" x14ac:dyDescent="0.35">
      <c r="A141"/>
      <c r="B141"/>
      <c r="F141" s="72"/>
    </row>
    <row r="142" spans="1:6" s="18" customFormat="1" x14ac:dyDescent="0.35">
      <c r="A142"/>
      <c r="B142"/>
      <c r="F142" s="72"/>
    </row>
    <row r="143" spans="1:6" s="18" customFormat="1" x14ac:dyDescent="0.35">
      <c r="A143"/>
      <c r="B143"/>
      <c r="F143" s="72"/>
    </row>
    <row r="144" spans="1:6" s="18" customFormat="1" x14ac:dyDescent="0.35">
      <c r="A144"/>
      <c r="B144"/>
      <c r="F144" s="72"/>
    </row>
    <row r="145" spans="1:6" s="18" customFormat="1" x14ac:dyDescent="0.35">
      <c r="A145"/>
      <c r="B145"/>
      <c r="F145" s="72"/>
    </row>
    <row r="146" spans="1:6" s="18" customFormat="1" x14ac:dyDescent="0.35">
      <c r="A146"/>
      <c r="B146"/>
      <c r="F146" s="72"/>
    </row>
    <row r="147" spans="1:6" s="18" customFormat="1" x14ac:dyDescent="0.35">
      <c r="A147"/>
      <c r="B147"/>
      <c r="F147" s="72"/>
    </row>
    <row r="148" spans="1:6" s="18" customFormat="1" x14ac:dyDescent="0.35">
      <c r="A148"/>
      <c r="B148"/>
      <c r="F148" s="72"/>
    </row>
    <row r="149" spans="1:6" s="18" customFormat="1" x14ac:dyDescent="0.35">
      <c r="A149"/>
      <c r="B149"/>
      <c r="F149" s="72"/>
    </row>
    <row r="150" spans="1:6" s="18" customFormat="1" x14ac:dyDescent="0.35">
      <c r="A150"/>
      <c r="B150"/>
      <c r="F150" s="72"/>
    </row>
    <row r="151" spans="1:6" s="18" customFormat="1" x14ac:dyDescent="0.35">
      <c r="A151"/>
      <c r="B151"/>
      <c r="F151" s="72"/>
    </row>
    <row r="152" spans="1:6" s="18" customFormat="1" x14ac:dyDescent="0.35">
      <c r="A152"/>
      <c r="B152"/>
      <c r="F152" s="72"/>
    </row>
    <row r="153" spans="1:6" s="18" customFormat="1" x14ac:dyDescent="0.35">
      <c r="A153"/>
      <c r="B153"/>
      <c r="F153" s="72"/>
    </row>
    <row r="154" spans="1:6" s="18" customFormat="1" x14ac:dyDescent="0.35">
      <c r="A154"/>
      <c r="B154"/>
      <c r="F154" s="72"/>
    </row>
    <row r="155" spans="1:6" s="18" customFormat="1" x14ac:dyDescent="0.35">
      <c r="A155"/>
      <c r="B155"/>
      <c r="F155" s="72"/>
    </row>
    <row r="156" spans="1:6" s="18" customFormat="1" x14ac:dyDescent="0.35">
      <c r="A156"/>
      <c r="B156"/>
      <c r="F156" s="72"/>
    </row>
    <row r="157" spans="1:6" s="18" customFormat="1" x14ac:dyDescent="0.35">
      <c r="A157"/>
      <c r="B157"/>
      <c r="F157" s="72"/>
    </row>
    <row r="158" spans="1:6" s="18" customFormat="1" x14ac:dyDescent="0.35">
      <c r="A158"/>
      <c r="B158"/>
      <c r="F158" s="72"/>
    </row>
    <row r="159" spans="1:6" s="18" customFormat="1" x14ac:dyDescent="0.35">
      <c r="A159"/>
      <c r="B159"/>
      <c r="F159" s="72"/>
    </row>
    <row r="160" spans="1:6" s="18" customFormat="1" x14ac:dyDescent="0.35">
      <c r="A160"/>
      <c r="B160"/>
      <c r="F160" s="72"/>
    </row>
    <row r="161" spans="1:6" s="18" customFormat="1" x14ac:dyDescent="0.35">
      <c r="A161"/>
      <c r="B161"/>
      <c r="F161" s="72"/>
    </row>
    <row r="162" spans="1:6" s="18" customFormat="1" x14ac:dyDescent="0.35">
      <c r="A162"/>
      <c r="B162"/>
      <c r="F162" s="72"/>
    </row>
    <row r="163" spans="1:6" s="18" customFormat="1" x14ac:dyDescent="0.35">
      <c r="A163"/>
      <c r="B163"/>
      <c r="F163" s="72"/>
    </row>
    <row r="164" spans="1:6" s="18" customFormat="1" x14ac:dyDescent="0.35">
      <c r="A164"/>
      <c r="B164"/>
      <c r="F164" s="72"/>
    </row>
    <row r="165" spans="1:6" s="18" customFormat="1" x14ac:dyDescent="0.35">
      <c r="A165"/>
      <c r="B165"/>
      <c r="F165" s="72"/>
    </row>
    <row r="166" spans="1:6" s="18" customFormat="1" x14ac:dyDescent="0.35">
      <c r="A166"/>
      <c r="B166"/>
      <c r="F166" s="72"/>
    </row>
    <row r="167" spans="1:6" s="18" customFormat="1" x14ac:dyDescent="0.35">
      <c r="A167"/>
      <c r="B167"/>
      <c r="F167" s="72"/>
    </row>
    <row r="168" spans="1:6" s="18" customFormat="1" x14ac:dyDescent="0.35">
      <c r="A168"/>
      <c r="B168"/>
      <c r="F168" s="72"/>
    </row>
    <row r="169" spans="1:6" s="18" customFormat="1" x14ac:dyDescent="0.35">
      <c r="A169"/>
      <c r="B169"/>
      <c r="F169" s="72"/>
    </row>
    <row r="170" spans="1:6" s="18" customFormat="1" x14ac:dyDescent="0.35">
      <c r="A170"/>
      <c r="B170"/>
      <c r="F170" s="72"/>
    </row>
    <row r="171" spans="1:6" s="18" customFormat="1" x14ac:dyDescent="0.35">
      <c r="A171"/>
      <c r="B171"/>
      <c r="F171" s="72"/>
    </row>
    <row r="172" spans="1:6" s="18" customFormat="1" x14ac:dyDescent="0.35">
      <c r="A172"/>
      <c r="B172"/>
      <c r="F172" s="72"/>
    </row>
    <row r="173" spans="1:6" s="18" customFormat="1" x14ac:dyDescent="0.35">
      <c r="A173"/>
      <c r="B173"/>
      <c r="F173" s="72"/>
    </row>
    <row r="174" spans="1:6" s="18" customFormat="1" x14ac:dyDescent="0.35">
      <c r="A174"/>
      <c r="B174"/>
      <c r="F174" s="72"/>
    </row>
    <row r="175" spans="1:6" s="18" customFormat="1" x14ac:dyDescent="0.35">
      <c r="A175"/>
      <c r="B175"/>
      <c r="F175" s="72"/>
    </row>
    <row r="176" spans="1:6" s="18" customFormat="1" x14ac:dyDescent="0.35">
      <c r="A176"/>
      <c r="B176"/>
      <c r="F176" s="72"/>
    </row>
    <row r="177" spans="1:6" s="18" customFormat="1" x14ac:dyDescent="0.35">
      <c r="A177"/>
      <c r="B177"/>
      <c r="F177" s="72"/>
    </row>
    <row r="178" spans="1:6" s="18" customFormat="1" x14ac:dyDescent="0.35">
      <c r="A178"/>
      <c r="B178"/>
      <c r="F178" s="72"/>
    </row>
    <row r="179" spans="1:6" s="18" customFormat="1" x14ac:dyDescent="0.35">
      <c r="A179"/>
      <c r="B179"/>
      <c r="F179" s="72"/>
    </row>
    <row r="180" spans="1:6" s="18" customFormat="1" x14ac:dyDescent="0.35">
      <c r="A180"/>
      <c r="B180"/>
      <c r="F180" s="72"/>
    </row>
    <row r="181" spans="1:6" s="18" customFormat="1" x14ac:dyDescent="0.35">
      <c r="A181"/>
      <c r="B181"/>
      <c r="F181" s="72"/>
    </row>
    <row r="182" spans="1:6" s="18" customFormat="1" x14ac:dyDescent="0.35">
      <c r="A182"/>
      <c r="B182"/>
      <c r="F182" s="72"/>
    </row>
    <row r="183" spans="1:6" s="18" customFormat="1" x14ac:dyDescent="0.35">
      <c r="A183"/>
      <c r="B183"/>
      <c r="F183" s="72"/>
    </row>
    <row r="184" spans="1:6" s="18" customFormat="1" x14ac:dyDescent="0.35">
      <c r="A184"/>
      <c r="B184"/>
      <c r="F184" s="72"/>
    </row>
    <row r="185" spans="1:6" s="18" customFormat="1" x14ac:dyDescent="0.35">
      <c r="A185"/>
      <c r="B185"/>
      <c r="F185" s="72"/>
    </row>
    <row r="186" spans="1:6" s="18" customFormat="1" x14ac:dyDescent="0.35">
      <c r="A186"/>
      <c r="B186"/>
      <c r="F186" s="72"/>
    </row>
    <row r="187" spans="1:6" s="18" customFormat="1" x14ac:dyDescent="0.35">
      <c r="A187"/>
      <c r="B187"/>
      <c r="F187" s="72"/>
    </row>
    <row r="188" spans="1:6" s="18" customFormat="1" x14ac:dyDescent="0.35">
      <c r="A188"/>
      <c r="B188"/>
      <c r="F188" s="72"/>
    </row>
    <row r="189" spans="1:6" s="18" customFormat="1" x14ac:dyDescent="0.35">
      <c r="A189"/>
      <c r="B189"/>
      <c r="F189" s="72"/>
    </row>
    <row r="190" spans="1:6" s="18" customFormat="1" x14ac:dyDescent="0.35">
      <c r="A190"/>
      <c r="B190"/>
      <c r="F190" s="72"/>
    </row>
    <row r="191" spans="1:6" s="18" customFormat="1" x14ac:dyDescent="0.35">
      <c r="A191"/>
      <c r="B191"/>
      <c r="F191" s="72"/>
    </row>
    <row r="192" spans="1:6" s="18" customFormat="1" x14ac:dyDescent="0.35">
      <c r="A192"/>
      <c r="B192"/>
      <c r="F192" s="72"/>
    </row>
    <row r="193" spans="1:6" s="18" customFormat="1" x14ac:dyDescent="0.35">
      <c r="A193"/>
      <c r="B193"/>
      <c r="F193" s="72"/>
    </row>
    <row r="194" spans="1:6" s="18" customFormat="1" x14ac:dyDescent="0.35">
      <c r="A194"/>
      <c r="B194"/>
      <c r="F194" s="72"/>
    </row>
    <row r="195" spans="1:6" s="18" customFormat="1" x14ac:dyDescent="0.35">
      <c r="A195"/>
      <c r="B195"/>
      <c r="F195" s="72"/>
    </row>
    <row r="196" spans="1:6" s="18" customFormat="1" x14ac:dyDescent="0.35">
      <c r="A196"/>
      <c r="B196"/>
      <c r="F196" s="72"/>
    </row>
    <row r="197" spans="1:6" s="18" customFormat="1" x14ac:dyDescent="0.35">
      <c r="A197"/>
      <c r="B197"/>
      <c r="F197" s="72"/>
    </row>
    <row r="198" spans="1:6" s="18" customFormat="1" x14ac:dyDescent="0.35">
      <c r="A198"/>
      <c r="B198"/>
      <c r="F198" s="72"/>
    </row>
    <row r="199" spans="1:6" s="18" customFormat="1" x14ac:dyDescent="0.35">
      <c r="A199"/>
      <c r="B199"/>
      <c r="F199" s="72"/>
    </row>
    <row r="200" spans="1:6" s="18" customFormat="1" x14ac:dyDescent="0.35">
      <c r="A200"/>
      <c r="B200"/>
      <c r="F200" s="72"/>
    </row>
    <row r="201" spans="1:6" s="18" customFormat="1" x14ac:dyDescent="0.35">
      <c r="A201"/>
      <c r="B201"/>
      <c r="F201" s="72"/>
    </row>
    <row r="202" spans="1:6" s="18" customFormat="1" x14ac:dyDescent="0.35">
      <c r="A202"/>
      <c r="B202"/>
      <c r="F202" s="72"/>
    </row>
    <row r="203" spans="1:6" s="18" customFormat="1" x14ac:dyDescent="0.35">
      <c r="A203"/>
      <c r="B203"/>
      <c r="F203" s="72"/>
    </row>
    <row r="204" spans="1:6" s="18" customFormat="1" x14ac:dyDescent="0.35">
      <c r="A204"/>
      <c r="B204"/>
      <c r="F204" s="72"/>
    </row>
    <row r="205" spans="1:6" s="18" customFormat="1" x14ac:dyDescent="0.35">
      <c r="A205"/>
      <c r="B205"/>
      <c r="F205" s="72"/>
    </row>
    <row r="206" spans="1:6" s="18" customFormat="1" x14ac:dyDescent="0.35">
      <c r="A206"/>
      <c r="B206"/>
      <c r="F206" s="72"/>
    </row>
    <row r="207" spans="1:6" s="18" customFormat="1" x14ac:dyDescent="0.35">
      <c r="A207"/>
      <c r="B207"/>
      <c r="F207" s="72"/>
    </row>
    <row r="208" spans="1:6" s="18" customFormat="1" x14ac:dyDescent="0.35">
      <c r="A208"/>
      <c r="B208"/>
      <c r="F208" s="72"/>
    </row>
    <row r="209" spans="1:6" s="18" customFormat="1" x14ac:dyDescent="0.35">
      <c r="A209"/>
      <c r="B209"/>
      <c r="F209" s="72"/>
    </row>
    <row r="210" spans="1:6" s="18" customFormat="1" x14ac:dyDescent="0.35">
      <c r="A210"/>
      <c r="B210"/>
      <c r="F210" s="72"/>
    </row>
    <row r="211" spans="1:6" s="18" customFormat="1" x14ac:dyDescent="0.35">
      <c r="A211"/>
      <c r="B211"/>
      <c r="F211" s="72"/>
    </row>
    <row r="212" spans="1:6" s="18" customFormat="1" x14ac:dyDescent="0.35">
      <c r="A212"/>
      <c r="B212"/>
      <c r="F212" s="72"/>
    </row>
    <row r="213" spans="1:6" s="18" customFormat="1" x14ac:dyDescent="0.35">
      <c r="A213"/>
      <c r="B213"/>
      <c r="F213" s="72"/>
    </row>
    <row r="214" spans="1:6" s="18" customFormat="1" x14ac:dyDescent="0.35">
      <c r="A214"/>
      <c r="B214"/>
      <c r="F214" s="72"/>
    </row>
    <row r="215" spans="1:6" s="18" customFormat="1" x14ac:dyDescent="0.35">
      <c r="A215"/>
      <c r="B215"/>
      <c r="F215" s="72"/>
    </row>
    <row r="216" spans="1:6" s="18" customFormat="1" x14ac:dyDescent="0.35">
      <c r="A216"/>
      <c r="B216"/>
      <c r="F216" s="72"/>
    </row>
    <row r="217" spans="1:6" s="18" customFormat="1" x14ac:dyDescent="0.35">
      <c r="A217"/>
      <c r="B217"/>
      <c r="F217" s="72"/>
    </row>
    <row r="218" spans="1:6" s="18" customFormat="1" x14ac:dyDescent="0.35">
      <c r="A218"/>
      <c r="B218"/>
      <c r="F218" s="72"/>
    </row>
    <row r="219" spans="1:6" s="18" customFormat="1" x14ac:dyDescent="0.35">
      <c r="A219"/>
      <c r="B219"/>
      <c r="F219" s="72"/>
    </row>
    <row r="220" spans="1:6" s="18" customFormat="1" x14ac:dyDescent="0.35">
      <c r="A220"/>
      <c r="B220"/>
      <c r="F220" s="72"/>
    </row>
    <row r="221" spans="1:6" s="18" customFormat="1" x14ac:dyDescent="0.35">
      <c r="A221"/>
      <c r="B221"/>
      <c r="F221" s="72"/>
    </row>
    <row r="222" spans="1:6" s="18" customFormat="1" x14ac:dyDescent="0.35">
      <c r="A222"/>
      <c r="B222"/>
      <c r="F222" s="72"/>
    </row>
    <row r="223" spans="1:6" s="18" customFormat="1" x14ac:dyDescent="0.35">
      <c r="A223"/>
      <c r="B223"/>
      <c r="F223" s="72"/>
    </row>
    <row r="224" spans="1:6" s="18" customFormat="1" x14ac:dyDescent="0.35">
      <c r="A224"/>
      <c r="B224"/>
      <c r="F224" s="72"/>
    </row>
    <row r="225" spans="1:6" s="18" customFormat="1" x14ac:dyDescent="0.35">
      <c r="A225"/>
      <c r="B225"/>
      <c r="F225" s="72"/>
    </row>
    <row r="226" spans="1:6" s="18" customFormat="1" x14ac:dyDescent="0.35">
      <c r="A226"/>
      <c r="B226"/>
      <c r="F226" s="72"/>
    </row>
    <row r="227" spans="1:6" s="18" customFormat="1" x14ac:dyDescent="0.35">
      <c r="A227"/>
      <c r="B227"/>
      <c r="F227" s="72"/>
    </row>
    <row r="228" spans="1:6" s="18" customFormat="1" x14ac:dyDescent="0.35">
      <c r="A228"/>
      <c r="B228"/>
      <c r="F228" s="72"/>
    </row>
    <row r="229" spans="1:6" s="18" customFormat="1" x14ac:dyDescent="0.35">
      <c r="A229"/>
      <c r="B229"/>
      <c r="F229" s="72"/>
    </row>
    <row r="230" spans="1:6" s="18" customFormat="1" x14ac:dyDescent="0.35">
      <c r="A230"/>
      <c r="B230"/>
      <c r="F230" s="72"/>
    </row>
    <row r="231" spans="1:6" s="18" customFormat="1" x14ac:dyDescent="0.35">
      <c r="A231"/>
      <c r="B231"/>
      <c r="F231" s="72"/>
    </row>
    <row r="232" spans="1:6" s="18" customFormat="1" x14ac:dyDescent="0.35">
      <c r="A232"/>
      <c r="B232"/>
      <c r="F232" s="72"/>
    </row>
    <row r="233" spans="1:6" s="18" customFormat="1" x14ac:dyDescent="0.35">
      <c r="A233"/>
      <c r="B233"/>
      <c r="F233" s="72"/>
    </row>
    <row r="234" spans="1:6" s="18" customFormat="1" x14ac:dyDescent="0.35">
      <c r="A234"/>
      <c r="B234"/>
      <c r="F234" s="72"/>
    </row>
    <row r="235" spans="1:6" s="18" customFormat="1" x14ac:dyDescent="0.35">
      <c r="A235"/>
      <c r="B235"/>
      <c r="F235" s="72"/>
    </row>
    <row r="236" spans="1:6" s="18" customFormat="1" x14ac:dyDescent="0.35">
      <c r="A236"/>
      <c r="B236"/>
      <c r="F236" s="72"/>
    </row>
    <row r="237" spans="1:6" s="18" customFormat="1" x14ac:dyDescent="0.35">
      <c r="A237"/>
      <c r="B237"/>
      <c r="F237" s="72"/>
    </row>
    <row r="238" spans="1:6" s="18" customFormat="1" x14ac:dyDescent="0.35">
      <c r="A238"/>
      <c r="B238"/>
      <c r="F238" s="72"/>
    </row>
    <row r="239" spans="1:6" s="18" customFormat="1" x14ac:dyDescent="0.35">
      <c r="A239"/>
      <c r="B239"/>
      <c r="F239" s="72"/>
    </row>
    <row r="240" spans="1:6" s="18" customFormat="1" x14ac:dyDescent="0.35">
      <c r="A240"/>
      <c r="B240"/>
      <c r="F240" s="72"/>
    </row>
    <row r="241" spans="1:6" s="18" customFormat="1" x14ac:dyDescent="0.35">
      <c r="A241"/>
      <c r="B241"/>
      <c r="F241" s="72"/>
    </row>
    <row r="242" spans="1:6" s="18" customFormat="1" x14ac:dyDescent="0.35">
      <c r="A242"/>
      <c r="B242"/>
      <c r="F242" s="72"/>
    </row>
    <row r="243" spans="1:6" s="18" customFormat="1" x14ac:dyDescent="0.35">
      <c r="A243"/>
      <c r="B243"/>
      <c r="F243" s="72"/>
    </row>
    <row r="244" spans="1:6" s="18" customFormat="1" x14ac:dyDescent="0.35">
      <c r="A244"/>
      <c r="B244"/>
      <c r="F244" s="72"/>
    </row>
    <row r="245" spans="1:6" s="18" customFormat="1" x14ac:dyDescent="0.35">
      <c r="A245"/>
      <c r="B245"/>
      <c r="F245" s="72"/>
    </row>
    <row r="246" spans="1:6" s="18" customFormat="1" x14ac:dyDescent="0.35">
      <c r="A246"/>
      <c r="B246"/>
      <c r="F246" s="72"/>
    </row>
    <row r="247" spans="1:6" s="18" customFormat="1" x14ac:dyDescent="0.35">
      <c r="A247"/>
      <c r="B247"/>
      <c r="F247" s="72"/>
    </row>
    <row r="248" spans="1:6" s="18" customFormat="1" x14ac:dyDescent="0.35">
      <c r="A248"/>
      <c r="B248"/>
      <c r="F248" s="72"/>
    </row>
    <row r="249" spans="1:6" s="18" customFormat="1" x14ac:dyDescent="0.35">
      <c r="A249"/>
      <c r="B249"/>
      <c r="F249" s="72"/>
    </row>
    <row r="250" spans="1:6" s="18" customFormat="1" x14ac:dyDescent="0.35">
      <c r="A250"/>
      <c r="B250"/>
      <c r="F250" s="72"/>
    </row>
    <row r="251" spans="1:6" s="18" customFormat="1" x14ac:dyDescent="0.35">
      <c r="A251"/>
      <c r="B251"/>
      <c r="F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2019-11-22T06:47:20Z</dcterms:modified>
</cp:coreProperties>
</file>