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/>
  <c r="O4"/>
  <c r="H17"/>
  <c r="D17"/>
  <c r="C17"/>
  <c r="J17"/>
  <c r="J3"/>
  <c r="J4"/>
  <c r="J5"/>
  <c r="J6"/>
  <c r="J7"/>
  <c r="J8"/>
  <c r="J9"/>
  <c r="J10"/>
  <c r="J11"/>
  <c r="J12"/>
  <c r="J13"/>
  <c r="J14"/>
  <c r="J15"/>
  <c r="K4" a="1"/>
  <c r="K4"/>
  <c r="K5" a="1"/>
  <c r="K5"/>
  <c r="K6" a="1"/>
  <c r="K6"/>
  <c r="K7" a="1"/>
  <c r="K7"/>
  <c r="K8" a="1"/>
  <c r="K8"/>
  <c r="K9" a="1"/>
  <c r="K9"/>
  <c r="K10" a="1"/>
  <c r="K10"/>
  <c r="K11" a="1"/>
  <c r="K11"/>
  <c r="K12" a="1"/>
  <c r="K12"/>
  <c r="K13" a="1"/>
  <c r="K13"/>
  <c r="K14" a="1"/>
  <c r="K14"/>
  <c r="K15" a="1"/>
  <c r="K15"/>
  <c r="H4"/>
  <c r="L4" s="1"/>
  <c r="H5"/>
  <c r="L5" s="1"/>
  <c r="H6"/>
  <c r="L6" s="1"/>
  <c r="H7"/>
  <c r="L7" s="1"/>
  <c r="H8"/>
  <c r="L8" s="1"/>
  <c r="H9"/>
  <c r="L9" s="1"/>
  <c r="H10"/>
  <c r="L10" s="1"/>
  <c r="H11"/>
  <c r="L11" s="1"/>
  <c r="H12"/>
  <c r="L12" s="1"/>
  <c r="H13"/>
  <c r="L13" s="1"/>
  <c r="H14"/>
  <c r="L14" s="1"/>
  <c r="H15"/>
  <c r="L15" s="1"/>
  <c r="H3"/>
  <c r="L3" s="1"/>
  <c r="H2"/>
  <c r="J2" s="1"/>
  <c r="L2" s="1"/>
  <c r="K2" a="1"/>
  <c r="K3" a="1"/>
  <c r="K2" l="1"/>
  <c r="K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<sst xmlns="http://schemas.openxmlformats.org/spreadsheetml/2006/main" count="34" uniqueCount="34">
  <si>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</si>
  <si>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</si>
  <si>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</si>
  <si>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</si>
  <si>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</si>
  <si>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</si>
  <si>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</si>
  <si>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</si>
  <si>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</si>
  <si>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</si>
  <si>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</si>
  <si>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</si>
  <si>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</si>
  <si>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</si>
  <si>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pass</t>
  </si>
  <si>
    <t>黃阿坤</t>
  </si>
  <si>
    <t>fail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</si>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</sst>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160-44BE-9D6F-D45EC1D5A29F}"/>
            </c:ext>
          </c:extLst>
        </c:ser>
        <c:gapWidth val="219"/>
        <c:overlap val="-27"/>
        <c:axId val="194024576"/>
        <c:axId val="194026112"/>
      </c:barChart>
      <c:catAx>
        <c:axId val="19402457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026112"/>
        <c:crosses val="autoZero"/>
        <c:auto val="1"/>
        <c:lblAlgn val="ctr"/>
        <c:lblOffset val="100"/>
      </c:catAx>
      <c:valAx>
        <c:axId val="1940261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02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 &amp; fail propotion</a:t>
            </a:r>
          </a:p>
        </c:rich>
      </c:tx>
      <c:layout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CatName val="1"/>
            <c:showPercent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工作表1!$N$3:$N$4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工作表1!$O$3:$O$4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B36-488A-9828-47E0FD66471B}"/>
            </c:ext>
          </c:extLst>
        </c:ser>
        <c:firstSliceAng val="0"/>
      </c:pieChart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25</xdr:row>
      <xdr:rowOff>0</xdr:rowOff>
    </xdr:from>
    <xdr:to>
      <xdr:col>11</xdr:col>
      <xdr:colOff>1504950</xdr:colOff>
      <xdr:row>38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="" xmlns:a16="http://schemas.microsoft.com/office/drawing/2014/main" id="{904A9A55-64C3-C2D7-E32C-6CFCA4283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9525</xdr:rowOff>
    </xdr:from>
    <xdr:to>
      <xdr:col>13</xdr:col>
      <xdr:colOff>295275</xdr:colOff>
      <xdr:row>24</xdr:row>
      <xdr:rowOff>200025</xdr:rowOff>
    </xdr:to>
    <xdr:graphicFrame macro="">
      <xdr:nvGraphicFramePr>
        <xdr:cNvPr id="2" name="圖表 1">
          <a:extLst>
            <a:ext uri="{FF2B5EF4-FFF2-40B4-BE49-F238E27FC236}">
              <a16:creationId xmlns="" xmlns:a16="http://schemas.microsoft.com/office/drawing/2014/main" id="{F80C3492-5C05-4890-1891-308500494034}"/>
            </a:ext>
            <a:ext uri="{147F2762-F138-4A5C-976F-8EAC2B608ADB}">
              <a16:predDERef xmlns="" xmlns:a16="http://schemas.microsoft.com/office/drawing/2014/main" pred="{904A9A55-64C3-C2D7-E32C-6CFCA4283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K2" sqref="K2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08984375" customWidth="1"/>
    <col min="12" max="12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SUM(C2:G2)/5</f>
        <v>94.4</v>
      </c>
      <c r="I2" s="1">
        <v>89</v>
      </c>
      <c r="J2">
        <f>(SUM(H2)*0.5)+(I2*0.5)</f>
        <v>91.7</v>
      </c>
      <c r="K2" s="5" t="e" cm="1">
        <f t="array" aca="1" ref="K2" ca="1">_xlfn.IFS(J2 &gt;= 90,"A",J2 &gt;= 80,"B",J2 &gt;= 70,"C",J2 &gt;= 60,"D",J2&lt;60,"F")</f>
        <v>#NAME?</v>
      </c>
      <c r="L2" s="5" t="str">
        <f>IF(J2 &gt;= 60,"pass","fail")</f>
        <v>pass</v>
      </c>
    </row>
    <row r="3" spans="1: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SUM(C3:G3)/5</f>
        <v>86</v>
      </c>
      <c r="I3" s="1">
        <v>94</v>
      </c>
      <c r="J3">
        <f t="shared" ref="J3:J15" si="0">(SUM(H3)*0.5)+(I3*0.5)</f>
        <v>90</v>
      </c>
      <c r="K3" s="5" t="e" cm="1">
        <f t="array" aca="1" ref="K3" ca="1">_xlfn.IFS(J3 &gt;= 90,"A",J3 &gt;= 80,"B",J3 &gt;= 70,"C",J3 &gt;= 60,"D",J3&lt;60,"F")</f>
        <v>#NAME?</v>
      </c>
      <c r="L3" s="5" t="str">
        <f t="shared" ref="L3:L15" si="1">IF(J3 &gt;= 60,"pass","fail")</f>
        <v>pass</v>
      </c>
      <c r="N3" t="s">
        <v>14</v>
      </c>
      <c r="O3">
        <f>COUNTIFS(L2:L15,"pass")</f>
        <v>12</v>
      </c>
    </row>
    <row r="4" spans="1:15">
      <c r="A4" s="1">
        <v>10</v>
      </c>
      <c r="B4" s="1" t="s">
        <v>15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ref="H4:H15" si="2">SUM(C4:G4)/5</f>
        <v>82.4</v>
      </c>
      <c r="I4" s="1">
        <v>80</v>
      </c>
      <c r="J4">
        <f t="shared" si="0"/>
        <v>81.2</v>
      </c>
      <c r="K4" s="5" t="str" cm="1">
        <f t="array" ref="K4">_xlfn.IFS(J4 &gt;= 90,"A",J4 &gt;= 80,"B",J4 &gt;= 70,"C",J4 &gt;= 60,"D",J4&lt;60,"F")</f>
        <v>B</v>
      </c>
      <c r="L4" s="5" t="str">
        <f t="shared" si="1"/>
        <v>pass</v>
      </c>
      <c r="N4" t="s">
        <v>16</v>
      </c>
      <c r="O4">
        <f>COUNTIFS(L2:L15,"fail")</f>
        <v>2</v>
      </c>
    </row>
    <row r="5" spans="1:15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2"/>
        <v>81.599999999999994</v>
      </c>
      <c r="I5" s="1">
        <v>80</v>
      </c>
      <c r="J5">
        <f t="shared" si="0"/>
        <v>80.8</v>
      </c>
      <c r="K5" s="5" t="str" cm="1">
        <f t="array" ref="K5">_xlfn.IFS(J5 &gt;= 90,"A",J5 &gt;= 80,"B",J5 &gt;= 70,"C",J5 &gt;= 60,"D",J5&lt;60,"F")</f>
        <v>B</v>
      </c>
      <c r="L5" s="5" t="str">
        <f t="shared" si="1"/>
        <v>pass</v>
      </c>
    </row>
    <row r="6" spans="1:15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2"/>
        <v>81.400000000000006</v>
      </c>
      <c r="I6" s="1">
        <v>88</v>
      </c>
      <c r="J6">
        <f t="shared" si="0"/>
        <v>84.7</v>
      </c>
      <c r="K6" s="5" t="str" cm="1">
        <f t="array" ref="K6">_xlfn.IFS(J6 &gt;= 90,"A",J6 &gt;= 80,"B",J6 &gt;= 70,"C",J6 &gt;= 60,"D",J6&lt;60,"F")</f>
        <v>B</v>
      </c>
      <c r="L6" s="5" t="str">
        <f t="shared" si="1"/>
        <v>pass</v>
      </c>
    </row>
    <row r="7" spans="1:15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2"/>
        <v>80.599999999999994</v>
      </c>
      <c r="I7" s="1">
        <v>81</v>
      </c>
      <c r="J7">
        <f t="shared" si="0"/>
        <v>80.8</v>
      </c>
      <c r="K7" s="5" t="str" cm="1">
        <f t="array" ref="K7">_xlfn.IFS(J7 &gt;= 90,"A",J7 &gt;= 80,"B",J7 &gt;= 70,"C",J7 &gt;= 60,"D",J7&lt;60,"F")</f>
        <v>B</v>
      </c>
      <c r="L7" s="5" t="str">
        <f t="shared" si="1"/>
        <v>pass</v>
      </c>
    </row>
    <row r="8" spans="1:15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2"/>
        <v>78.8</v>
      </c>
      <c r="I8" s="1">
        <v>77</v>
      </c>
      <c r="J8">
        <f t="shared" si="0"/>
        <v>77.900000000000006</v>
      </c>
      <c r="K8" s="5" t="str" cm="1">
        <f t="array" ref="K8">_xlfn.IFS(J8 &gt;= 90,"A",J8 &gt;= 80,"B",J8 &gt;= 70,"C",J8 &gt;= 60,"D",J8&lt;60,"F")</f>
        <v>C</v>
      </c>
      <c r="L8" s="5" t="str">
        <f t="shared" si="1"/>
        <v>pass</v>
      </c>
    </row>
    <row r="9" spans="1:15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2"/>
        <v>75.400000000000006</v>
      </c>
      <c r="I9" s="1">
        <v>73</v>
      </c>
      <c r="J9">
        <f t="shared" si="0"/>
        <v>74.2</v>
      </c>
      <c r="K9" s="5" t="str" cm="1">
        <f t="array" ref="K9">_xlfn.IFS(J9 &gt;= 90,"A",J9 &gt;= 80,"B",J9 &gt;= 70,"C",J9 &gt;= 60,"D",J9&lt;60,"F")</f>
        <v>C</v>
      </c>
      <c r="L9" s="5" t="str">
        <f t="shared" si="1"/>
        <v>pass</v>
      </c>
    </row>
    <row r="10" spans="1:15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2"/>
        <v>73.400000000000006</v>
      </c>
      <c r="I10" s="1">
        <v>77</v>
      </c>
      <c r="J10">
        <f t="shared" si="0"/>
        <v>75.2</v>
      </c>
      <c r="K10" s="5" t="str" cm="1">
        <f t="array" ref="K10">_xlfn.IFS(J10 &gt;= 90,"A",J10 &gt;= 80,"B",J10 &gt;= 70,"C",J10 &gt;= 60,"D",J10&lt;60,"F")</f>
        <v>C</v>
      </c>
      <c r="L10" s="5" t="str">
        <f t="shared" si="1"/>
        <v>pass</v>
      </c>
    </row>
    <row r="11" spans="1:15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2"/>
        <v>73.2</v>
      </c>
      <c r="I11" s="1">
        <v>82</v>
      </c>
      <c r="J11">
        <f t="shared" si="0"/>
        <v>77.599999999999994</v>
      </c>
      <c r="K11" s="5" t="str" cm="1">
        <f t="array" ref="K11">_xlfn.IFS(J11 &gt;= 90,"A",J11 &gt;= 80,"B",J11 &gt;= 70,"C",J11 &gt;= 60,"D",J11&lt;60,"F")</f>
        <v>C</v>
      </c>
      <c r="L11" s="5" t="str">
        <f t="shared" si="1"/>
        <v>pass</v>
      </c>
    </row>
    <row r="12" spans="1:15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2"/>
        <v>73.2</v>
      </c>
      <c r="I12" s="1">
        <v>88</v>
      </c>
      <c r="J12">
        <f t="shared" si="0"/>
        <v>80.599999999999994</v>
      </c>
      <c r="K12" s="5" t="str" cm="1">
        <f t="array" ref="K12">_xlfn.IFS(J12 &gt;= 90,"A",J12 &gt;= 80,"B",J12 &gt;= 70,"C",J12 &gt;= 60,"D",J12&lt;60,"F")</f>
        <v>B</v>
      </c>
      <c r="L12" s="5" t="str">
        <f t="shared" si="1"/>
        <v>pass</v>
      </c>
    </row>
    <row r="13" spans="1:15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2"/>
        <v>66</v>
      </c>
      <c r="I13" s="1">
        <v>52</v>
      </c>
      <c r="J13">
        <f t="shared" si="0"/>
        <v>59</v>
      </c>
      <c r="K13" s="5" t="str" cm="1">
        <f t="array" ref="K13">_xlfn.IFS(J13 &gt;= 90,"A",J13 &gt;= 80,"B",J13 &gt;= 70,"C",J13 &gt;= 60,"D",J13&lt;60,"F")</f>
        <v>F</v>
      </c>
      <c r="L13" s="5" t="str">
        <f t="shared" si="1"/>
        <v>fail</v>
      </c>
    </row>
    <row r="14" spans="1:15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2"/>
        <v>64.8</v>
      </c>
      <c r="I14" s="1">
        <v>69</v>
      </c>
      <c r="J14">
        <f t="shared" si="0"/>
        <v>66.900000000000006</v>
      </c>
      <c r="K14" s="5" t="str" cm="1">
        <f t="array" ref="K14">_xlfn.IFS(J14 &gt;= 90,"A",J14 &gt;= 80,"B",J14 &gt;= 70,"C",J14 &gt;= 60,"D",J14&lt;60,"F")</f>
        <v>D</v>
      </c>
      <c r="L14" s="5" t="str">
        <f t="shared" si="1"/>
        <v>pass</v>
      </c>
    </row>
    <row r="15" spans="1:15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2"/>
        <v>57.2</v>
      </c>
      <c r="I15" s="1">
        <v>54</v>
      </c>
      <c r="J15">
        <f t="shared" si="0"/>
        <v>55.6</v>
      </c>
      <c r="K15" s="5" t="str" cm="1">
        <f t="array" ref="K15">_xlfn.IFS(J15 &gt;= 90,"A",J15 &gt;= 80,"B",J15 &gt;= 70,"C",J15 &gt;= 60,"D",J15&lt;60,"F")</f>
        <v>F</v>
      </c>
      <c r="L15" s="5" t="str">
        <f t="shared" si="1"/>
        <v>fail</v>
      </c>
    </row>
    <row r="16" spans="1:15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 s="5">
        <f>MAX(C2:C15)</f>
        <v>98</v>
      </c>
      <c r="D17" s="5">
        <f>LARGE(D2:D15,2)</f>
        <v>92</v>
      </c>
      <c r="H17" s="5">
        <f>COUNTIFS(H2:H15,"&lt;80")</f>
        <v>8</v>
      </c>
      <c r="J17" s="5">
        <f>AVERAGE(J2:J15)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ellIs" dxfId="2" priority="3" operator="lessThan">
      <formula>60</formula>
    </cfRule>
    <cfRule type="containsText" dxfId="1" priority="2" operator="containsText" text="pass">
      <formula>NOT(ISERROR(SEARCH("pass",L2)))</formula>
    </cfRule>
    <cfRule type="containsText" dxfId="0" priority="1" operator="containsText" text="fail">
      <formula>NOT(ISERROR(SEARCH("fail",L2)))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shins</cp:lastModifiedBy>
  <cp:revision/>
  <dcterms:created xsi:type="dcterms:W3CDTF">2023-10-19T05:27:10Z</dcterms:created>
  <dcterms:modified xsi:type="dcterms:W3CDTF">2024-10-12T14:19:14Z</dcterms:modified>
  <cp:category/>
  <cp:contentStatus/>
</cp:coreProperties>
</file>