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주건축물제2동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제2종근생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주건축물제2동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제2종근생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제2종근생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주건축물제2동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제2종근생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주건축물제2동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125-3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140000</v>
      </c>
      <c r="G950" s="4" t="n">
        <v>2099</v>
      </c>
      <c r="H950" s="4" t="n">
        <v>635</v>
      </c>
      <c r="I950" s="5" t="n">
        <v>220.5</v>
      </c>
      <c r="J950" s="5" t="n">
        <v>56.6</v>
      </c>
      <c r="K950" s="3" t="inlineStr">
        <is>
          <t>청주시내 접근성 좋은 남이면 양촌리 근생으로 개발하면 좋을 토지매매</t>
        </is>
      </c>
      <c r="L950" s="6">
        <f>HYPERLINK("https://fin.land.naver.com/articles/2655718663", "매물Link")</f>
        <v/>
      </c>
      <c r="M950" s="6">
        <f>HYPERLINK("https://map.naver.com/p/search/남이면 양촌리 125-3", "지도Link")</f>
        <v/>
      </c>
      <c r="N950" s="6">
        <f>HYPERLINK("http://www.eum.go.kr/web/ar/lu/luLandDet.jsp?pnu=4311231037101250003&amp;isNoScr=script&amp;mode=search", "토지이음")</f>
        <v/>
      </c>
      <c r="O950" s="3" t="inlineStr">
        <is>
          <t>좋은선택</t>
        </is>
      </c>
      <c r="P950" s="4" t="n">
        <v>1</v>
      </c>
      <c r="Q950" s="4" t="n">
        <v>2099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165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12000</v>
      </c>
      <c r="G951" s="4" t="n">
        <v>394</v>
      </c>
      <c r="H951" s="4" t="n">
        <v>119</v>
      </c>
      <c r="I951" s="5" t="n">
        <v>100.8</v>
      </c>
      <c r="J951" s="5" t="n">
        <v>36.1</v>
      </c>
      <c r="K951" s="3" t="inlineStr">
        <is>
          <t>청주 도심 접근성이 뛰어나고 장기적 투자 가치 잠재력이 우수함</t>
        </is>
      </c>
      <c r="L951" s="6">
        <f>HYPERLINK("https://fin.land.naver.com/articles/2655757933", "매물Link")</f>
        <v/>
      </c>
      <c r="M951" s="6">
        <f>HYPERLINK("https://map.naver.com/p/search/남이면 양촌리 165", "지도Link")</f>
        <v/>
      </c>
      <c r="N951" s="6">
        <f>HYPERLINK("http://www.eum.go.kr/web/ar/lu/luLandDet.jsp?pnu=4311231037101650000&amp;isNoScr=script&amp;mode=search", "토지이음")</f>
        <v/>
      </c>
      <c r="O951" s="3" t="inlineStr">
        <is>
          <t>신영</t>
        </is>
      </c>
      <c r="P951" s="4" t="n">
        <v>2</v>
      </c>
      <c r="Q951" s="4" t="n">
        <v>394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268-6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626</v>
      </c>
      <c r="H952" s="4" t="n">
        <v>189</v>
      </c>
      <c r="I952" s="5" t="n">
        <v>370.4</v>
      </c>
      <c r="J952" s="5" t="n">
        <v>133.1</v>
      </c>
      <c r="K952" s="3" t="inlineStr">
        <is>
          <t>양촌카플주차장 인근, 인접토지건물 연계 매매23억원, 가격 절충</t>
        </is>
      </c>
      <c r="L952" s="6">
        <f>HYPERLINK("https://fin.land.naver.com/articles/2653650190", "매물Link")</f>
        <v/>
      </c>
      <c r="M952" s="6">
        <f>HYPERLINK("https://map.naver.com/p/search/남이면 양촌리 268-6", "지도Link")</f>
        <v/>
      </c>
      <c r="N952" s="6">
        <f>HYPERLINK("http://www.eum.go.kr/web/ar/lu/luLandDet.jsp?pnu=4311231037102680006&amp;isNoScr=script&amp;mode=search",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626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314-2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44000</v>
      </c>
      <c r="G953" s="4" t="n">
        <v>969</v>
      </c>
      <c r="H953" s="4" t="n">
        <v>293</v>
      </c>
      <c r="I953" s="5" t="n">
        <v>150.2</v>
      </c>
      <c r="J953" s="5" t="n">
        <v>68.8</v>
      </c>
      <c r="K953" s="3" t="inlineStr">
        <is>
          <t>도로접한 전원주택지 매매</t>
        </is>
      </c>
      <c r="L953" s="6">
        <f>HYPERLINK("https://fin.land.naver.com/articles/2654796113", "매물Link")</f>
        <v/>
      </c>
      <c r="M953" s="6">
        <f>HYPERLINK("https://map.naver.com/p/search/남이면 양촌리 314-2", "지도Link")</f>
        <v/>
      </c>
      <c r="N953" s="6">
        <f>HYPERLINK("http://www.eum.go.kr/web/ar/lu/luLandDet.jsp?pnu=4311231037103140002&amp;isNoScr=script&amp;mode=search", "토지이음")</f>
        <v/>
      </c>
      <c r="O953" s="3" t="inlineStr">
        <is>
          <t>원탑</t>
        </is>
      </c>
      <c r="P953" s="4" t="n">
        <v>1</v>
      </c>
      <c r="Q953" s="4" t="n">
        <v>969</v>
      </c>
      <c r="R953" s="3" t="inlineStr">
        <is>
          <t>보전녹지지역</t>
        </is>
      </c>
      <c r="S953" s="3" t="inlineStr">
        <is>
          <t>단독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317-2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53000</v>
      </c>
      <c r="G954" s="4" t="n">
        <v>1309</v>
      </c>
      <c r="H954" s="4" t="n">
        <v>396</v>
      </c>
      <c r="I954" s="5" t="n">
        <v>133.8</v>
      </c>
      <c r="J954" s="5" t="n">
        <v>48.1</v>
      </c>
      <c r="K954" s="3" t="inlineStr">
        <is>
          <t>남이면 양촌리 도로 접한 자연녹지 밭 매매 창고.근생등 추천</t>
        </is>
      </c>
      <c r="L954" s="6">
        <f>HYPERLINK("https://fin.land.naver.com/articles/2651924628", "매물Link")</f>
        <v/>
      </c>
      <c r="M954" s="6">
        <f>HYPERLINK("https://map.naver.com/p/search/남이면 양촌리 317-2", "지도Link")</f>
        <v/>
      </c>
      <c r="N954" s="6">
        <f>HYPERLINK("http://www.eum.go.kr/web/ar/lu/luLandDet.jsp?pnu=4311231037103170002&amp;isNoScr=script&amp;mode=search", "토지이음")</f>
        <v/>
      </c>
      <c r="O954" s="3" t="inlineStr">
        <is>
          <t>그린</t>
        </is>
      </c>
      <c r="P954" s="4" t="n">
        <v>1</v>
      </c>
      <c r="Q954" s="4" t="n">
        <v>1309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373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71000</v>
      </c>
      <c r="G955" s="4" t="n">
        <v>1993</v>
      </c>
      <c r="H955" s="4" t="n">
        <v>603</v>
      </c>
      <c r="I955" s="5" t="n">
        <v>117.7</v>
      </c>
      <c r="J955" s="5" t="n">
        <v>52.3</v>
      </c>
      <c r="K955" s="3" t="inlineStr">
        <is>
          <t>3순환로 인접  정남향 토지로 활용도 좋은 저렴한토지</t>
        </is>
      </c>
      <c r="L955" s="6">
        <f>HYPERLINK("https://fin.land.naver.com/articles/2655210050", "매물Link")</f>
        <v/>
      </c>
      <c r="M955" s="6">
        <f>HYPERLINK("https://map.naver.com/p/search/남이면 양촌리 373", "지도Link")</f>
        <v/>
      </c>
      <c r="N955" s="6">
        <f>HYPERLINK("http://www.eum.go.kr/web/ar/lu/luLandDet.jsp?pnu=4311231037103730000&amp;isNoScr=script&amp;mode=search", "토지이음")</f>
        <v/>
      </c>
      <c r="O955" s="3" t="inlineStr">
        <is>
          <t>청주원</t>
        </is>
      </c>
      <c r="P955" s="4" t="n">
        <v>1</v>
      </c>
      <c r="Q955" s="4" t="n">
        <v>1993</v>
      </c>
      <c r="R955" s="3" t="inlineStr">
        <is>
          <t>보전녹지지역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393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61600</v>
      </c>
      <c r="G956" s="4" t="n">
        <v>2038</v>
      </c>
      <c r="H956" s="4" t="n">
        <v>616</v>
      </c>
      <c r="I956" s="5" t="n">
        <v>100</v>
      </c>
      <c r="J956" s="5" t="n">
        <v>38.5</v>
      </c>
      <c r="K956" s="3" t="inlineStr">
        <is>
          <t>넓은대지 평면지형 접근성 좋음</t>
        </is>
      </c>
      <c r="L956" s="6">
        <f>HYPERLINK("https://fin.land.naver.com/articles/2656544639", "매물Link")</f>
        <v/>
      </c>
      <c r="M956" s="6">
        <f>HYPERLINK("https://map.naver.com/p/search/남이면 양촌리 393", "지도Link")</f>
        <v/>
      </c>
      <c r="N956" s="6">
        <f>HYPERLINK("http://www.eum.go.kr/web/ar/lu/luLandDet.jsp?pnu=4311231037103930000&amp;isNoScr=script&amp;mode=search",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2038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세로각지(가)</t>
        </is>
      </c>
    </row>
    <row r="957">
      <c r="A957" s="3" t="inlineStr">
        <is>
          <t>남이면 양촌리 395-1</t>
        </is>
      </c>
      <c r="B957" s="3" t="inlineStr">
        <is>
          <t>자연녹지지역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29000</v>
      </c>
      <c r="G957" s="4" t="n">
        <v>684</v>
      </c>
      <c r="H957" s="4" t="n">
        <v>207</v>
      </c>
      <c r="I957" s="5" t="n">
        <v>140.1</v>
      </c>
      <c r="J957" s="5" t="n">
        <v>42.1</v>
      </c>
      <c r="K957" s="3" t="inlineStr">
        <is>
          <t>남향토지로 접근성 우수</t>
        </is>
      </c>
      <c r="L957" s="6">
        <f>HYPERLINK("https://fin.land.naver.com/articles/2651705474", "매물Link")</f>
        <v/>
      </c>
      <c r="M957" s="6">
        <f>HYPERLINK("https://map.naver.com/p/search/남이면 양촌리 395-1", "지도Link")</f>
        <v/>
      </c>
      <c r="N957" s="6">
        <f>HYPERLINK("http://www.eum.go.kr/web/ar/lu/luLandDet.jsp?pnu=4311231037103950001&amp;isNoScr=script&amp;mode=search", "토지이음")</f>
        <v/>
      </c>
      <c r="O957" s="3" t="inlineStr">
        <is>
          <t>터사랑</t>
        </is>
      </c>
      <c r="P957" s="4" t="n">
        <v>1</v>
      </c>
      <c r="Q957" s="4" t="n">
        <v>684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417-3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30.3</v>
      </c>
      <c r="K958" s="3" t="inlineStr">
        <is>
          <t>8m 아스팔트 포장도로에 접한 토지. 용도 다양함</t>
        </is>
      </c>
      <c r="L958" s="6">
        <f>HYPERLINK("https://fin.land.naver.com/articles/2655210508", "매물Link")</f>
        <v/>
      </c>
      <c r="M958" s="6">
        <f>HYPERLINK("https://map.naver.com/p/search/남이면 양촌리 417-3", "지도Link")</f>
        <v/>
      </c>
      <c r="N958" s="6">
        <f>HYPERLINK("http://www.eum.go.kr/web/ar/lu/luLandDet.jsp?pnu=4311231037104170003&amp;isNoScr=script&amp;mode=search", "토지이음")</f>
        <v/>
      </c>
      <c r="O958" s="3" t="inlineStr">
        <is>
          <t>청주원</t>
        </is>
      </c>
      <c r="P958" s="4" t="n">
        <v>1</v>
      </c>
      <c r="Q958" s="4" t="n">
        <v>1088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234000</v>
      </c>
      <c r="G959" s="4" t="n">
        <v>4829</v>
      </c>
      <c r="H959" s="4" t="n">
        <v>1461</v>
      </c>
      <c r="I959" s="5" t="n">
        <v>160.2</v>
      </c>
      <c r="J959" s="5" t="n">
        <v>37.5</v>
      </c>
      <c r="K959" s="3" t="inlineStr">
        <is>
          <t>8m도로접, 제2종근생 제조압 허가득, 토목공사 완료</t>
        </is>
      </c>
      <c r="L959" s="6">
        <f>HYPERLINK("https://fin.land.naver.com/articles/2654897282",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플러스자이합동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419-4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220000</v>
      </c>
      <c r="G960" s="4" t="n">
        <v>4540</v>
      </c>
      <c r="H960" s="4" t="n">
        <v>1373</v>
      </c>
      <c r="I960" s="5" t="n">
        <v>160.2</v>
      </c>
      <c r="J960" s="5" t="n">
        <v>37.5</v>
      </c>
      <c r="K960" s="3" t="inlineStr">
        <is>
          <t>제2종근생 허가득,토목공사 완료,오폐수직관,3순환로인접,공장 음식점</t>
        </is>
      </c>
      <c r="L960" s="6">
        <f>HYPERLINK("https://fin.land.naver.com/articles/2657371717", "매물Link")</f>
        <v/>
      </c>
      <c r="M960" s="6">
        <f>HYPERLINK("https://map.naver.com/p/search/남이면 양촌리 419-4", "지도Link")</f>
        <v/>
      </c>
      <c r="N960" s="6">
        <f>HYPERLINK("http://www.eum.go.kr/web/ar/lu/luLandDet.jsp?pnu=4311231037104190004&amp;isNoScr=script&amp;mode=search",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911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2026-10-26T04:58:03Z</dcterms:created>
  <dcterms:modified xsi:type="dcterms:W3CDTF">2026-10-26T04:58:19Z</dcterms:modified>
</cp:coreProperties>
</file>