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08D3E295-71DE-40AD-8951-79C3C98C133D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ipper master" sheetId="17" r:id="rId1"/>
    <sheet name="case mark " sheetId="64" r:id="rId2"/>
    <sheet name="invoice" sheetId="65" r:id="rId3"/>
    <sheet name="NARITA " sheetId="60" r:id="rId4"/>
    <sheet name="NARITA (2)" sheetId="67" r:id="rId5"/>
    <sheet name="サンプル製品カタログ" sheetId="63" r:id="rId6"/>
    <sheet name="LABEL" sheetId="66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pricetable" localSheetId="1">#REF!</definedName>
    <definedName name="pricetable" localSheetId="6">#REF!</definedName>
    <definedName name="pricetable" localSheetId="3">#REF!</definedName>
    <definedName name="pricetable" localSheetId="4">#REF!</definedName>
    <definedName name="pricetable" localSheetId="5">#REF!</definedName>
    <definedName name="pricetable">#REF!</definedName>
    <definedName name="_xlnm.Print_Area" localSheetId="6">LABEL!$A$1:$D$141</definedName>
    <definedName name="_xlnm.Print_Area" localSheetId="3">'NARITA '!$A$3:$N$72</definedName>
    <definedName name="_xlnm.Print_Area" localSheetId="4">'NARITA (2)'!$A$1:$N$80</definedName>
    <definedName name="_xlnm.Print_Area" localSheetId="5">サンプル製品カタログ!$A$2:$I$8</definedName>
    <definedName name="_xlnm.Print_Titles" localSheetId="6">LABEL!$1:$3</definedName>
    <definedName name="_xlnm.Print_Titles" localSheetId="3">'NARITA '!$1:$6</definedName>
    <definedName name="_xlnm.Print_Titles" localSheetId="4">'NARITA (2)'!$1:$6</definedName>
    <definedName name="_xlnm.Print_Titles" localSheetId="5">サンプル製品カタログ!$2:$2</definedName>
  </definedNames>
  <calcPr calcId="191029"/>
</workbook>
</file>

<file path=xl/calcChain.xml><?xml version="1.0" encoding="utf-8"?>
<calcChain xmlns="http://schemas.openxmlformats.org/spreadsheetml/2006/main">
  <c r="L30" i="65" l="1"/>
  <c r="J30" i="65"/>
  <c r="E30" i="65"/>
  <c r="C30" i="65"/>
  <c r="L29" i="65"/>
  <c r="L28" i="65"/>
  <c r="L27" i="65"/>
  <c r="J29" i="65"/>
  <c r="J28" i="65"/>
  <c r="J27" i="65"/>
  <c r="H80" i="67"/>
  <c r="H79" i="67"/>
  <c r="H78" i="67"/>
  <c r="H77" i="67"/>
  <c r="E79" i="67"/>
  <c r="E78" i="67"/>
  <c r="E77" i="67"/>
  <c r="H72" i="60"/>
  <c r="H71" i="60"/>
  <c r="H70" i="60"/>
  <c r="H69" i="60"/>
  <c r="E69" i="60"/>
  <c r="E71" i="60"/>
  <c r="E70" i="60"/>
  <c r="H66" i="60"/>
  <c r="H56" i="60"/>
  <c r="H57" i="60"/>
  <c r="H58" i="60"/>
  <c r="H59" i="60"/>
  <c r="H60" i="60"/>
  <c r="H61" i="60"/>
  <c r="H62" i="60"/>
  <c r="H63" i="60"/>
  <c r="H64" i="60"/>
  <c r="H55" i="60"/>
  <c r="H48" i="60"/>
  <c r="H74" i="67" l="1"/>
  <c r="H73" i="67"/>
  <c r="H70" i="67"/>
  <c r="H69" i="67"/>
  <c r="H66" i="67"/>
  <c r="H65" i="67"/>
  <c r="H62" i="67"/>
  <c r="H61" i="67"/>
  <c r="H58" i="67"/>
  <c r="H57" i="67"/>
  <c r="H56" i="67"/>
  <c r="H53" i="67"/>
  <c r="H52" i="67"/>
  <c r="H51" i="67"/>
  <c r="H50" i="67"/>
  <c r="H47" i="67"/>
  <c r="H46" i="67"/>
  <c r="H44" i="67"/>
  <c r="H40" i="67"/>
  <c r="H39" i="67"/>
  <c r="H37" i="67"/>
  <c r="H35" i="67"/>
  <c r="H33" i="67"/>
  <c r="H31" i="67"/>
  <c r="H30" i="67"/>
  <c r="H28" i="67"/>
  <c r="H26" i="67"/>
  <c r="H22" i="67"/>
  <c r="H21" i="67"/>
  <c r="H20" i="67"/>
  <c r="H19" i="67"/>
  <c r="H17" i="67"/>
  <c r="H16" i="67"/>
  <c r="H15" i="67"/>
  <c r="H13" i="67"/>
  <c r="H11" i="67"/>
  <c r="G6" i="67" l="1"/>
  <c r="D6" i="67"/>
  <c r="H52" i="60"/>
  <c r="H47" i="60"/>
  <c r="H46" i="60"/>
  <c r="H37" i="60"/>
  <c r="H36" i="60"/>
  <c r="H16" i="60" l="1"/>
  <c r="K8" i="65"/>
  <c r="I13" i="64"/>
  <c r="A13" i="64"/>
  <c r="I2" i="64"/>
  <c r="A2" i="64"/>
  <c r="K29" i="65"/>
  <c r="A36" i="65"/>
  <c r="C35" i="65"/>
  <c r="A34" i="65"/>
  <c r="A33" i="65"/>
  <c r="H30" i="65"/>
  <c r="K28" i="65"/>
  <c r="B28" i="65"/>
  <c r="K27" i="65"/>
  <c r="B26" i="65"/>
  <c r="K24" i="65"/>
  <c r="B24" i="65"/>
  <c r="F21" i="65"/>
  <c r="C21" i="65"/>
  <c r="A21" i="65"/>
  <c r="A19" i="65"/>
  <c r="A17" i="65"/>
  <c r="A16" i="65"/>
  <c r="E15" i="65"/>
  <c r="A15" i="65"/>
  <c r="A14" i="65"/>
  <c r="E13" i="65"/>
  <c r="A13" i="65"/>
  <c r="K11" i="65"/>
  <c r="E11" i="65"/>
  <c r="A11" i="65"/>
  <c r="K10" i="65"/>
  <c r="A10" i="65"/>
  <c r="K9" i="65"/>
  <c r="E9" i="65"/>
  <c r="A9" i="65"/>
  <c r="A8" i="65"/>
  <c r="E7" i="65"/>
  <c r="A7" i="65"/>
  <c r="K5" i="65"/>
  <c r="A5" i="65"/>
  <c r="K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H28" i="60" l="1"/>
  <c r="H27" i="60"/>
  <c r="H22" i="60"/>
  <c r="H21" i="60"/>
  <c r="H33" i="60" l="1"/>
  <c r="H42" i="60"/>
  <c r="H39" i="60"/>
  <c r="H15" i="60" l="1"/>
  <c r="H10" i="60"/>
  <c r="H9" i="60" l="1"/>
  <c r="C45" i="17" l="1"/>
  <c r="G6" i="60"/>
  <c r="D6" i="60"/>
  <c r="A2" i="17" l="1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</calcChain>
</file>

<file path=xl/sharedStrings.xml><?xml version="1.0" encoding="utf-8"?>
<sst xmlns="http://schemas.openxmlformats.org/spreadsheetml/2006/main" count="751" uniqueCount="372">
  <si>
    <t>SHIPPER NAME</t>
    <phoneticPr fontId="7" type="noConversion"/>
  </si>
  <si>
    <t>S/CODE</t>
    <phoneticPr fontId="7" type="noConversion"/>
  </si>
  <si>
    <t>SHIPPER ADDRESS 2</t>
    <phoneticPr fontId="12"/>
  </si>
  <si>
    <t>SHIPPER ADDRESS 1</t>
    <phoneticPr fontId="12"/>
  </si>
  <si>
    <t>SHIPPER ADDRESS 3</t>
    <phoneticPr fontId="12"/>
  </si>
  <si>
    <t xml:space="preserve">SHIPPER </t>
    <phoneticPr fontId="12"/>
  </si>
  <si>
    <t>TEL</t>
    <phoneticPr fontId="12"/>
  </si>
  <si>
    <t>FAX</t>
    <phoneticPr fontId="12"/>
  </si>
  <si>
    <t>ATTN OR VAT NO.</t>
    <phoneticPr fontId="12"/>
  </si>
  <si>
    <t>TEL/FAX</t>
    <phoneticPr fontId="12"/>
  </si>
  <si>
    <t>ATTN</t>
    <phoneticPr fontId="12"/>
  </si>
  <si>
    <t>CONSIGNEE :</t>
    <phoneticPr fontId="12"/>
  </si>
  <si>
    <t>CONSIGNEE ADDRESS1</t>
    <phoneticPr fontId="12"/>
  </si>
  <si>
    <t>CONSIGNEE ADDRESS2</t>
    <phoneticPr fontId="12"/>
  </si>
  <si>
    <t>CONSIGNEE ADDRESS3</t>
    <phoneticPr fontId="12"/>
  </si>
  <si>
    <t>TEL</t>
    <phoneticPr fontId="12"/>
  </si>
  <si>
    <t>FAX</t>
    <phoneticPr fontId="12"/>
  </si>
  <si>
    <t>PAYMENT 1</t>
    <phoneticPr fontId="12"/>
  </si>
  <si>
    <t>PAYMENT 2</t>
    <phoneticPr fontId="12"/>
  </si>
  <si>
    <t>SHIPPER PER</t>
    <phoneticPr fontId="12"/>
  </si>
  <si>
    <t>INVOICE DATE</t>
    <phoneticPr fontId="12"/>
  </si>
  <si>
    <t>INVOICE NO.</t>
    <phoneticPr fontId="12"/>
  </si>
  <si>
    <t>CONTRACT NO.</t>
    <phoneticPr fontId="12"/>
  </si>
  <si>
    <t>CONTRACT DATE</t>
    <phoneticPr fontId="12"/>
  </si>
  <si>
    <t>ORDER DATE</t>
    <phoneticPr fontId="12"/>
  </si>
  <si>
    <t>ORDER NO.</t>
    <phoneticPr fontId="12"/>
  </si>
  <si>
    <t>L/C DATE</t>
    <phoneticPr fontId="12"/>
  </si>
  <si>
    <t>FROM</t>
    <phoneticPr fontId="12"/>
  </si>
  <si>
    <t xml:space="preserve"> TOKYO, JAPAN</t>
    <phoneticPr fontId="12"/>
  </si>
  <si>
    <t>TO</t>
    <phoneticPr fontId="12"/>
  </si>
  <si>
    <t>VIA</t>
    <phoneticPr fontId="12"/>
  </si>
  <si>
    <t>SHIPPING TERMS</t>
    <phoneticPr fontId="12"/>
  </si>
  <si>
    <t>TITTLE 1</t>
    <phoneticPr fontId="12"/>
  </si>
  <si>
    <t>TITTLE 2</t>
    <phoneticPr fontId="12"/>
  </si>
  <si>
    <t>ATTACHE</t>
    <phoneticPr fontId="12"/>
  </si>
  <si>
    <t>- DETAILS AS PER ATTACHED SHEET -</t>
    <phoneticPr fontId="12"/>
  </si>
  <si>
    <t>C/NO.</t>
    <phoneticPr fontId="12"/>
  </si>
  <si>
    <t>STYLE NO.</t>
    <phoneticPr fontId="12"/>
  </si>
  <si>
    <t>DESCRIPTION</t>
    <phoneticPr fontId="12"/>
  </si>
  <si>
    <t>Q'TY CODE</t>
    <phoneticPr fontId="12"/>
  </si>
  <si>
    <t>QUANTITY</t>
    <phoneticPr fontId="12"/>
  </si>
  <si>
    <t>UNIT PRICE</t>
    <phoneticPr fontId="12"/>
  </si>
  <si>
    <t>AMOUNT</t>
    <phoneticPr fontId="12"/>
  </si>
  <si>
    <t>DISCOUNT</t>
    <phoneticPr fontId="12"/>
  </si>
  <si>
    <t>CASE MARK1</t>
    <phoneticPr fontId="12"/>
  </si>
  <si>
    <t>CASE MARK2</t>
    <phoneticPr fontId="12"/>
  </si>
  <si>
    <t>CASE MARK3</t>
    <phoneticPr fontId="12"/>
  </si>
  <si>
    <t>CASE MARK4</t>
    <phoneticPr fontId="12"/>
  </si>
  <si>
    <t>CASE MARK5</t>
    <phoneticPr fontId="12"/>
  </si>
  <si>
    <t>CASE MARK6</t>
    <phoneticPr fontId="12"/>
  </si>
  <si>
    <t>TOTAL</t>
    <phoneticPr fontId="12"/>
  </si>
  <si>
    <t>MANUFACTURED BY</t>
    <phoneticPr fontId="12"/>
  </si>
  <si>
    <t>ORIGIN</t>
    <phoneticPr fontId="12"/>
  </si>
  <si>
    <t>COUNTRY OF ORIGIN : JAPAN</t>
    <phoneticPr fontId="12"/>
  </si>
  <si>
    <t>OUR BANK</t>
    <phoneticPr fontId="12"/>
  </si>
  <si>
    <t>ETD TYO</t>
    <phoneticPr fontId="12"/>
  </si>
  <si>
    <t>DELIVERY SCHEDULES</t>
    <phoneticPr fontId="12"/>
  </si>
  <si>
    <t>INSURANCE</t>
    <phoneticPr fontId="12"/>
  </si>
  <si>
    <t>REMARK 1</t>
    <phoneticPr fontId="12"/>
  </si>
  <si>
    <t>AIR FREIGHT</t>
    <phoneticPr fontId="12"/>
  </si>
  <si>
    <t>YOUR (OUR) FORWARDER</t>
    <phoneticPr fontId="12"/>
  </si>
  <si>
    <t>CUSTOMS AGENT</t>
    <phoneticPr fontId="12"/>
  </si>
  <si>
    <t>FORWARDER</t>
    <phoneticPr fontId="12"/>
  </si>
  <si>
    <t>C/O ISSUED DATE</t>
    <phoneticPr fontId="12"/>
  </si>
  <si>
    <t>COUNTRY</t>
    <phoneticPr fontId="12"/>
  </si>
  <si>
    <t>F.O.B. TOKYO IN YEN</t>
    <phoneticPr fontId="12"/>
  </si>
  <si>
    <t xml:space="preserve"> SHUNYA CO., LTD.</t>
    <phoneticPr fontId="12"/>
  </si>
  <si>
    <t xml:space="preserve"> KENSHIN BLDG., 1F, 1-22-10 DOUGENZAKA,</t>
    <phoneticPr fontId="12"/>
  </si>
  <si>
    <t xml:space="preserve"> SHIBUYA-KU 150-0043</t>
    <phoneticPr fontId="12"/>
  </si>
  <si>
    <t xml:space="preserve"> TEL : +81(0)3-5459-1177</t>
    <phoneticPr fontId="12"/>
  </si>
  <si>
    <t xml:space="preserve"> - SAME AS BUYER -</t>
    <phoneticPr fontId="12"/>
  </si>
  <si>
    <t xml:space="preserve"> HOCHIMINH-CITY, VIETNAM</t>
    <phoneticPr fontId="12"/>
  </si>
  <si>
    <t>VIETNAM</t>
    <phoneticPr fontId="12"/>
  </si>
  <si>
    <t>PREPAID</t>
    <phoneticPr fontId="12"/>
  </si>
  <si>
    <t>COVERED BY SHIPPER</t>
    <phoneticPr fontId="12"/>
  </si>
  <si>
    <t>MEITETSU WORLD TRANSPORT (MR. NAMIKI)</t>
    <phoneticPr fontId="12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</si>
  <si>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2"/>
  </si>
  <si>
    <t>BUYER</t>
    <phoneticPr fontId="12"/>
  </si>
  <si>
    <t>BUYER ADDRESS1</t>
    <phoneticPr fontId="12"/>
  </si>
  <si>
    <t>BUYER ADDRESS2</t>
    <phoneticPr fontId="12"/>
  </si>
  <si>
    <t>BUYER ADDRESS3</t>
    <phoneticPr fontId="12"/>
  </si>
  <si>
    <t xml:space="preserve"> AIRCRAFT</t>
    <phoneticPr fontId="12"/>
  </si>
  <si>
    <t>持ち帰り条件</t>
    <rPh sb="0" eb="1">
      <t>モ</t>
    </rPh>
    <rPh sb="2" eb="3">
      <t>カエ</t>
    </rPh>
    <rPh sb="4" eb="6">
      <t>ジョウケン</t>
    </rPh>
    <phoneticPr fontId="12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</si>
  <si>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2"/>
  </si>
  <si>
    <t xml:space="preserve">  AFTER MANUFACTURED AT VIET NAM "</t>
    <phoneticPr fontId="12"/>
  </si>
  <si>
    <t xml:space="preserve"> NO COMMERCIAL</t>
    <phoneticPr fontId="11"/>
  </si>
  <si>
    <t>M.</t>
    <phoneticPr fontId="12"/>
  </si>
  <si>
    <t>PCS.</t>
    <phoneticPr fontId="12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</si>
  <si>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</si>
  <si>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</si>
  <si>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</si>
  <si>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</si>
  <si>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</si>
  <si>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</si>
  <si>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</si>
  <si>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</si>
  <si>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</si>
  <si>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</si>
  <si>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 xml:space="preserve">ART NO. </t>
    <phoneticPr fontId="12"/>
  </si>
  <si>
    <t>(H.S. CODE)</t>
    <phoneticPr fontId="12"/>
  </si>
  <si>
    <t>- ATTACHED SHEET -</t>
    <phoneticPr fontId="12"/>
  </si>
  <si>
    <t xml:space="preserve"> </t>
    <phoneticPr fontId="12"/>
  </si>
  <si>
    <t>WOVEN FABRIC</t>
    <phoneticPr fontId="12"/>
  </si>
  <si>
    <t>VIVAN GARMENTS VIET NAM COMPANY LIMITED</t>
    <phoneticPr fontId="12"/>
  </si>
  <si>
    <t>Hamlet 3 , Long Hau Commune , Can Giuoc District,</t>
    <phoneticPr fontId="12"/>
  </si>
  <si>
    <t xml:space="preserve"> Long An Province , VietNam</t>
    <phoneticPr fontId="12"/>
  </si>
  <si>
    <t xml:space="preserve"> TEL : :   ( 084 ) 097 22 00 798  ATTN : MR. TUAN</t>
    <phoneticPr fontId="12"/>
  </si>
  <si>
    <t>SET.</t>
    <phoneticPr fontId="12"/>
  </si>
  <si>
    <t>FABRIC &amp; PARTS FOR WEAR &amp; SAMPLE CLOTHES</t>
    <phoneticPr fontId="12"/>
  </si>
  <si>
    <t xml:space="preserve"> TEL : ( 084 ) 097 22 00 798  ATTN : MR. TUAN</t>
    <phoneticPr fontId="12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</si>
  <si>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2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</si>
  <si>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2"/>
  </si>
  <si>
    <t>ITEM</t>
    <phoneticPr fontId="12"/>
  </si>
  <si>
    <t>NAME</t>
    <phoneticPr fontId="12"/>
  </si>
  <si>
    <t>color</t>
    <phoneticPr fontId="12"/>
  </si>
  <si>
    <t>lady's or men's</t>
    <phoneticPr fontId="12"/>
  </si>
  <si>
    <t>WOVEN or  KNIT</t>
    <phoneticPr fontId="12"/>
  </si>
  <si>
    <t>picture</t>
    <phoneticPr fontId="12"/>
  </si>
  <si>
    <t>Composition</t>
    <phoneticPr fontId="12"/>
  </si>
  <si>
    <t>packingNo.</t>
    <phoneticPr fontId="12"/>
  </si>
  <si>
    <t>KNIT FABRIC</t>
    <phoneticPr fontId="12"/>
  </si>
  <si>
    <t>C/#99 BLACK</t>
    <phoneticPr fontId="12"/>
  </si>
  <si>
    <t>men's</t>
    <phoneticPr fontId="12"/>
  </si>
  <si>
    <t>580</t>
    <phoneticPr fontId="25"/>
  </si>
  <si>
    <t>1-2</t>
    <phoneticPr fontId="12"/>
  </si>
  <si>
    <t>POLYESTER100%</t>
    <phoneticPr fontId="12"/>
  </si>
  <si>
    <t>WOVEN FABRIC</t>
  </si>
  <si>
    <t>長繊維、プリント加工なし</t>
    <rPh sb="0" eb="1">
      <t>チョウ</t>
    </rPh>
    <rPh sb="1" eb="3">
      <t>センイ</t>
    </rPh>
    <rPh sb="8" eb="9">
      <t>ナ</t>
    </rPh>
    <phoneticPr fontId="12"/>
  </si>
  <si>
    <t>COTTON100%</t>
    <phoneticPr fontId="12"/>
  </si>
  <si>
    <t>C/#BK</t>
    <phoneticPr fontId="12"/>
  </si>
  <si>
    <t xml:space="preserve"> C/NO.</t>
    <phoneticPr fontId="12"/>
  </si>
  <si>
    <t>INVOICE</t>
    <phoneticPr fontId="12"/>
  </si>
  <si>
    <t>IMPORTER</t>
    <phoneticPr fontId="11"/>
  </si>
  <si>
    <t>INVOICE NO.</t>
    <phoneticPr fontId="11"/>
  </si>
  <si>
    <t>CASE MARK</t>
    <phoneticPr fontId="11"/>
  </si>
  <si>
    <t>INVOICE DATE</t>
    <phoneticPr fontId="11"/>
  </si>
  <si>
    <t>CONTRACT NO.</t>
    <phoneticPr fontId="11"/>
  </si>
  <si>
    <t>CONSIGNEE</t>
    <phoneticPr fontId="11"/>
  </si>
  <si>
    <t xml:space="preserve">ORDER NO. </t>
    <phoneticPr fontId="11"/>
  </si>
  <si>
    <t>MADE  IN JAPAN</t>
    <phoneticPr fontId="12"/>
  </si>
  <si>
    <t>L/C NO.</t>
    <phoneticPr fontId="11"/>
  </si>
  <si>
    <t>PAYMENT METHOD</t>
    <phoneticPr fontId="11"/>
  </si>
  <si>
    <t>SHIPPED PER</t>
    <phoneticPr fontId="11"/>
  </si>
  <si>
    <t>FROM</t>
    <phoneticPr fontId="11"/>
  </si>
  <si>
    <t>TO</t>
    <phoneticPr fontId="11"/>
  </si>
  <si>
    <t xml:space="preserve"> </t>
    <phoneticPr fontId="11"/>
  </si>
  <si>
    <t>VIA</t>
    <phoneticPr fontId="11"/>
  </si>
  <si>
    <t>C/NO.</t>
    <phoneticPr fontId="11"/>
  </si>
  <si>
    <t>ART NO.</t>
    <phoneticPr fontId="12"/>
  </si>
  <si>
    <t xml:space="preserve">  DESCRIPTION  OF  GOODS</t>
    <phoneticPr fontId="11"/>
  </si>
  <si>
    <t>COLOR</t>
    <phoneticPr fontId="12"/>
  </si>
  <si>
    <t>SIZE</t>
    <phoneticPr fontId="12"/>
  </si>
  <si>
    <t>Q'TY</t>
    <phoneticPr fontId="11"/>
  </si>
  <si>
    <t>U/PRICE</t>
    <phoneticPr fontId="11"/>
  </si>
  <si>
    <t>AMOUNT</t>
    <phoneticPr fontId="11"/>
  </si>
  <si>
    <t>TOTAL :</t>
    <phoneticPr fontId="12"/>
  </si>
  <si>
    <t>" NO COMMER VALUE</t>
    <phoneticPr fontId="12"/>
  </si>
  <si>
    <t>" NO COMMERCIAL VALUE</t>
    <phoneticPr fontId="12"/>
  </si>
  <si>
    <t xml:space="preserve">  VALUE FOR CUSTOMS PURPOSE ONLY "</t>
    <phoneticPr fontId="12"/>
  </si>
  <si>
    <t xml:space="preserve"> VALUE FOR CUSTOMS PURPOSE ONLY "</t>
    <phoneticPr fontId="12"/>
  </si>
  <si>
    <t>TOTAL CARTONS :</t>
    <phoneticPr fontId="12"/>
  </si>
  <si>
    <t>TOTAL GROSS WEIGHT :</t>
    <phoneticPr fontId="12"/>
  </si>
  <si>
    <t>KGS</t>
    <phoneticPr fontId="12"/>
  </si>
  <si>
    <t>LABEL SHEET -</t>
    <phoneticPr fontId="12"/>
  </si>
  <si>
    <t>原産国</t>
    <rPh sb="0" eb="3">
      <t>ゲンサンコク</t>
    </rPh>
    <phoneticPr fontId="12"/>
  </si>
  <si>
    <t>MADE IN JAPAN</t>
    <phoneticPr fontId="12"/>
  </si>
  <si>
    <t>D17 Street , Sai Gon South Residential Area</t>
    <phoneticPr fontId="12"/>
  </si>
  <si>
    <t>012S0008298</t>
    <phoneticPr fontId="12"/>
  </si>
  <si>
    <t>綾織　ツイル　後染め</t>
    <rPh sb="0" eb="2">
      <t>アヤオリ</t>
    </rPh>
    <phoneticPr fontId="12"/>
  </si>
  <si>
    <t>短繊維、プリント加工なし</t>
    <rPh sb="0" eb="1">
      <t>タン</t>
    </rPh>
    <rPh sb="1" eb="3">
      <t>センイ</t>
    </rPh>
    <rPh sb="8" eb="9">
      <t>ナ</t>
    </rPh>
    <phoneticPr fontId="12"/>
  </si>
  <si>
    <t>c/#204 BEIGE</t>
    <phoneticPr fontId="12"/>
  </si>
  <si>
    <t>C/#099 BLACK</t>
    <phoneticPr fontId="12"/>
  </si>
  <si>
    <t>STYLE: 25S-JK01(24SY-19)</t>
    <phoneticPr fontId="12"/>
  </si>
  <si>
    <r>
      <t>COTTON 72%</t>
    </r>
    <r>
      <rPr>
        <b/>
        <sz val="10"/>
        <color theme="1"/>
        <rFont val="Yu Gothic"/>
        <family val="2"/>
        <charset val="128"/>
      </rPr>
      <t>、POLYURETHANE28%</t>
    </r>
    <phoneticPr fontId="12"/>
  </si>
  <si>
    <r>
      <t>WIDTH:140CM (186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2"/>
  </si>
  <si>
    <t>NO.22068766</t>
    <phoneticPr fontId="12"/>
  </si>
  <si>
    <t>11/7着</t>
    <rPh sb="4" eb="5">
      <t>チャク</t>
    </rPh>
    <phoneticPr fontId="12"/>
  </si>
  <si>
    <t>BL1300</t>
    <phoneticPr fontId="12"/>
  </si>
  <si>
    <t>綿メッシュ 丸編み</t>
    <rPh sb="6" eb="8">
      <t>マルア</t>
    </rPh>
    <phoneticPr fontId="12"/>
  </si>
  <si>
    <t>c/#1</t>
    <phoneticPr fontId="12"/>
  </si>
  <si>
    <r>
      <t>WIDTH:85WCM (190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2"/>
  </si>
  <si>
    <t>STYLE: cc25ss-25,</t>
    <phoneticPr fontId="12"/>
  </si>
  <si>
    <t>NO.22068731</t>
    <phoneticPr fontId="12"/>
  </si>
  <si>
    <t>81-81051</t>
    <phoneticPr fontId="12"/>
  </si>
  <si>
    <t>朱子織　サテン　後染め</t>
    <rPh sb="0" eb="2">
      <t>シュシ</t>
    </rPh>
    <rPh sb="2" eb="3">
      <t>オリ</t>
    </rPh>
    <rPh sb="7" eb="8">
      <t>アト</t>
    </rPh>
    <rPh sb="8" eb="9">
      <t>ソ</t>
    </rPh>
    <phoneticPr fontId="12"/>
  </si>
  <si>
    <t>C/#4 BROWN</t>
    <phoneticPr fontId="12"/>
  </si>
  <si>
    <t>c/#BK</t>
    <phoneticPr fontId="12"/>
  </si>
  <si>
    <r>
      <t>WIDTH:138CM (128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2"/>
  </si>
  <si>
    <t>NO.22068730</t>
    <phoneticPr fontId="12"/>
  </si>
  <si>
    <t>3-4</t>
    <phoneticPr fontId="12"/>
  </si>
  <si>
    <t>5-6</t>
    <phoneticPr fontId="12"/>
  </si>
  <si>
    <t>PIN79</t>
    <phoneticPr fontId="12"/>
  </si>
  <si>
    <t>スムース 後染め</t>
    <rPh sb="5" eb="7">
      <t>アトゾ</t>
    </rPh>
    <phoneticPr fontId="12"/>
  </si>
  <si>
    <t>c/#93 GRAY</t>
    <phoneticPr fontId="12"/>
  </si>
  <si>
    <t>STYLE: cc25ss-07</t>
    <phoneticPr fontId="12"/>
  </si>
  <si>
    <r>
      <t>WIDTH:140CM (108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2"/>
  </si>
  <si>
    <t>NO.22068761</t>
    <phoneticPr fontId="12"/>
  </si>
  <si>
    <t>7-8</t>
    <phoneticPr fontId="12"/>
  </si>
  <si>
    <t>9</t>
    <phoneticPr fontId="12"/>
  </si>
  <si>
    <t>men's shirt  SAMPLE CLOTHES</t>
  </si>
  <si>
    <t>men's wool pants SAMPLE CLOTHES</t>
  </si>
  <si>
    <t>BALLOON COTTON  5</t>
    <phoneticPr fontId="12"/>
  </si>
  <si>
    <t>c/#1 WHITE</t>
    <phoneticPr fontId="12"/>
  </si>
  <si>
    <t>COTTON YARM</t>
    <phoneticPr fontId="12"/>
  </si>
  <si>
    <r>
      <t>COTTON 50%</t>
    </r>
    <r>
      <rPr>
        <b/>
        <sz val="10"/>
        <rFont val="Yu Gothic"/>
        <family val="2"/>
        <charset val="128"/>
      </rPr>
      <t>　</t>
    </r>
    <r>
      <rPr>
        <b/>
        <sz val="10"/>
        <rFont val="Century Gothic"/>
        <family val="2"/>
      </rPr>
      <t>ACRYLIC 50%</t>
    </r>
    <phoneticPr fontId="12"/>
  </si>
  <si>
    <t>KG.</t>
    <phoneticPr fontId="12"/>
  </si>
  <si>
    <t>WOVEN FABRIC</t>
    <phoneticPr fontId="12"/>
  </si>
  <si>
    <t>WOVEN NAME</t>
    <phoneticPr fontId="12"/>
  </si>
  <si>
    <t>STYLE: 25S-PT03</t>
    <phoneticPr fontId="12"/>
  </si>
  <si>
    <t>25S-SH01 sample</t>
    <phoneticPr fontId="12"/>
  </si>
  <si>
    <t>25S-PT01 sample</t>
    <phoneticPr fontId="12"/>
  </si>
  <si>
    <t>PRESTIGE name</t>
    <phoneticPr fontId="12"/>
  </si>
  <si>
    <t>NO.22069147</t>
    <phoneticPr fontId="12"/>
  </si>
  <si>
    <t>11/19着</t>
    <rPh sb="5" eb="6">
      <t>チャク</t>
    </rPh>
    <phoneticPr fontId="12"/>
  </si>
  <si>
    <t>10</t>
    <phoneticPr fontId="12"/>
  </si>
  <si>
    <t>NO.22069257</t>
    <phoneticPr fontId="12"/>
  </si>
  <si>
    <t>11/21着</t>
    <rPh sb="5" eb="6">
      <t>チャク</t>
    </rPh>
    <phoneticPr fontId="12"/>
  </si>
  <si>
    <t>lace motif sample</t>
  </si>
  <si>
    <t>lace motif sample</t>
    <phoneticPr fontId="12"/>
  </si>
  <si>
    <t>25S-PT03 sample</t>
    <phoneticPr fontId="12"/>
  </si>
  <si>
    <t>搬入内容</t>
    <rPh sb="0" eb="2">
      <t>ハンニュウ</t>
    </rPh>
    <phoneticPr fontId="12"/>
  </si>
  <si>
    <r>
      <t>MADE</t>
    </r>
    <r>
      <rPr>
        <b/>
        <u/>
        <sz val="10"/>
        <rFont val="ＭＳ Ｐゴシック"/>
        <family val="3"/>
        <charset val="128"/>
      </rPr>
      <t>　IN　JAPAN</t>
    </r>
    <phoneticPr fontId="12"/>
  </si>
  <si>
    <t>TOTAL :</t>
  </si>
  <si>
    <t>TOTAL</t>
    <phoneticPr fontId="25"/>
  </si>
  <si>
    <t>2002S</t>
    <phoneticPr fontId="25"/>
  </si>
  <si>
    <t>#63-23m #BK-23m</t>
    <phoneticPr fontId="25"/>
  </si>
  <si>
    <t>COTTON 100% PIECE-DYED SLEEK</t>
    <phoneticPr fontId="25"/>
  </si>
  <si>
    <t>#128-5m #1-2-5m</t>
    <phoneticPr fontId="25"/>
  </si>
  <si>
    <t>KBC9024</t>
    <phoneticPr fontId="25"/>
  </si>
  <si>
    <t>PN</t>
    <phoneticPr fontId="25"/>
  </si>
  <si>
    <t>50MM</t>
    <phoneticPr fontId="25"/>
  </si>
  <si>
    <t>PCS</t>
    <phoneticPr fontId="25"/>
  </si>
  <si>
    <t>25MM</t>
    <phoneticPr fontId="25"/>
  </si>
  <si>
    <t>SPF</t>
    <phoneticPr fontId="25"/>
  </si>
  <si>
    <t>COROZO300</t>
    <phoneticPr fontId="25"/>
  </si>
  <si>
    <t>405</t>
    <phoneticPr fontId="25"/>
  </si>
  <si>
    <t>20MM-55  15MM-66</t>
    <phoneticPr fontId="25"/>
  </si>
  <si>
    <t>NERO</t>
    <phoneticPr fontId="25"/>
  </si>
  <si>
    <t>OP53</t>
    <phoneticPr fontId="25"/>
  </si>
  <si>
    <t>11.5MM  #40-55  #09-55</t>
    <phoneticPr fontId="25"/>
  </si>
  <si>
    <t>5TBH</t>
    <phoneticPr fontId="25"/>
  </si>
  <si>
    <t>P-SSL</t>
    <phoneticPr fontId="25"/>
  </si>
  <si>
    <t>#10-68M  #24-68M</t>
    <phoneticPr fontId="25"/>
  </si>
  <si>
    <t>3MA C DA</t>
    <phoneticPr fontId="25"/>
  </si>
  <si>
    <t>13CM  #133-88  #580-88</t>
    <phoneticPr fontId="25"/>
  </si>
  <si>
    <t>UNCORN775</t>
    <phoneticPr fontId="25"/>
  </si>
  <si>
    <t>15MM  #42-89  #09-89</t>
    <phoneticPr fontId="25"/>
  </si>
  <si>
    <t>B204</t>
    <phoneticPr fontId="25"/>
  </si>
  <si>
    <t>W</t>
    <phoneticPr fontId="25"/>
  </si>
  <si>
    <t>ELASTIC WAIST   30MM</t>
    <phoneticPr fontId="25"/>
  </si>
  <si>
    <t>PL-S17</t>
    <phoneticPr fontId="25"/>
  </si>
  <si>
    <t>SNAP BUTTONS</t>
    <phoneticPr fontId="25"/>
  </si>
  <si>
    <t>#1937-200  #2034-200</t>
    <phoneticPr fontId="25"/>
  </si>
  <si>
    <t>SIC133</t>
    <phoneticPr fontId="25"/>
  </si>
  <si>
    <t>#48-30M  #BK-30M</t>
    <phoneticPr fontId="25"/>
  </si>
  <si>
    <t>M50</t>
    <phoneticPr fontId="25"/>
  </si>
  <si>
    <t>#76NT-400M  #47NT-400M</t>
    <phoneticPr fontId="25"/>
  </si>
  <si>
    <t>STAR600</t>
    <phoneticPr fontId="25"/>
  </si>
  <si>
    <t>#687-800M  #BK-800M</t>
    <phoneticPr fontId="25"/>
  </si>
  <si>
    <t>131-505</t>
    <phoneticPr fontId="25"/>
  </si>
  <si>
    <t>001</t>
    <phoneticPr fontId="25"/>
  </si>
  <si>
    <t>M.</t>
    <phoneticPr fontId="25"/>
  </si>
  <si>
    <t>PCS.</t>
    <phoneticPr fontId="25"/>
  </si>
  <si>
    <t>SET.</t>
    <phoneticPr fontId="25"/>
  </si>
  <si>
    <r>
      <t xml:space="preserve">BUCKLE  </t>
    </r>
    <r>
      <rPr>
        <b/>
        <sz val="10"/>
        <rFont val="Yu Gothic"/>
        <family val="2"/>
        <charset val="128"/>
      </rPr>
      <t>材質：真鍮</t>
    </r>
    <rPh sb="8" eb="10">
      <t>ザイシツ</t>
    </rPh>
    <rPh sb="11" eb="13">
      <t>シンチュウ</t>
    </rPh>
    <phoneticPr fontId="25"/>
  </si>
  <si>
    <r>
      <t>EYELET</t>
    </r>
    <r>
      <rPr>
        <b/>
        <sz val="10"/>
        <rFont val="Yu Gothic"/>
        <family val="2"/>
        <charset val="128"/>
      </rPr>
      <t>　材質：真鍮</t>
    </r>
    <rPh sb="7" eb="9">
      <t>ザイシツ</t>
    </rPh>
    <rPh sb="10" eb="12">
      <t>シンチュウ</t>
    </rPh>
    <phoneticPr fontId="25"/>
  </si>
  <si>
    <t>PLASTIC BUTTONS</t>
    <phoneticPr fontId="25"/>
  </si>
  <si>
    <r>
      <t xml:space="preserve">HOOK </t>
    </r>
    <r>
      <rPr>
        <b/>
        <sz val="10"/>
        <rFont val="Yu Gothic"/>
        <family val="2"/>
        <charset val="128"/>
      </rPr>
      <t>材質：真鍮</t>
    </r>
    <rPh sb="5" eb="7">
      <t>ザイシツ</t>
    </rPh>
    <rPh sb="8" eb="10">
      <t>シンチュウ</t>
    </rPh>
    <phoneticPr fontId="25"/>
  </si>
  <si>
    <t>METAL ZIPPER</t>
    <phoneticPr fontId="25"/>
  </si>
  <si>
    <t>25S-PT01/PT02</t>
    <phoneticPr fontId="25"/>
  </si>
  <si>
    <t>25S-JK01(24SY-19)</t>
    <phoneticPr fontId="25"/>
  </si>
  <si>
    <t>入庫NO.22068948</t>
    <phoneticPr fontId="12"/>
  </si>
  <si>
    <t>cc25ss-45</t>
    <phoneticPr fontId="25"/>
  </si>
  <si>
    <t>157</t>
    <phoneticPr fontId="25"/>
  </si>
  <si>
    <t>SB12</t>
    <phoneticPr fontId="25"/>
  </si>
  <si>
    <t>84NT/BK</t>
    <phoneticPr fontId="25"/>
  </si>
  <si>
    <t xml:space="preserve">THREAD  </t>
    <phoneticPr fontId="25"/>
  </si>
  <si>
    <t>CM5</t>
    <phoneticPr fontId="25"/>
  </si>
  <si>
    <t>09</t>
    <phoneticPr fontId="25"/>
  </si>
  <si>
    <t>BUTTONS  11.5M,M</t>
    <phoneticPr fontId="25"/>
  </si>
  <si>
    <t>cc25ss-60</t>
    <phoneticPr fontId="25"/>
  </si>
  <si>
    <t>PX EJ24</t>
    <phoneticPr fontId="25"/>
  </si>
  <si>
    <t>2034</t>
    <phoneticPr fontId="25"/>
  </si>
  <si>
    <t>DOT BUTTONS  15MM</t>
    <phoneticPr fontId="25"/>
  </si>
  <si>
    <t>RP</t>
    <phoneticPr fontId="25"/>
  </si>
  <si>
    <t>BK</t>
    <phoneticPr fontId="25"/>
  </si>
  <si>
    <t>LB50R</t>
    <phoneticPr fontId="25"/>
  </si>
  <si>
    <t>SIC199</t>
    <phoneticPr fontId="25"/>
  </si>
  <si>
    <t>71</t>
    <phoneticPr fontId="25"/>
  </si>
  <si>
    <t>cc25ss-07</t>
    <phoneticPr fontId="25"/>
  </si>
  <si>
    <t>AZP6517</t>
    <phoneticPr fontId="25"/>
  </si>
  <si>
    <t>N</t>
    <phoneticPr fontId="25"/>
  </si>
  <si>
    <t>AZP6516</t>
    <phoneticPr fontId="25"/>
  </si>
  <si>
    <t>cc25ss-06</t>
    <phoneticPr fontId="25"/>
  </si>
  <si>
    <t>137-610</t>
    <phoneticPr fontId="25"/>
  </si>
  <si>
    <t>cc25ss-24</t>
    <phoneticPr fontId="25"/>
  </si>
  <si>
    <t>KUROCHOU</t>
    <phoneticPr fontId="25"/>
  </si>
  <si>
    <t>CCR02 SS</t>
    <phoneticPr fontId="25"/>
  </si>
  <si>
    <t>CORD #38C-1M  #50C-2M</t>
    <phoneticPr fontId="25"/>
  </si>
  <si>
    <t>cc25ss-46</t>
    <phoneticPr fontId="25"/>
  </si>
  <si>
    <t>B102</t>
    <phoneticPr fontId="25"/>
  </si>
  <si>
    <t>ELASTIC  6C</t>
    <phoneticPr fontId="25"/>
  </si>
  <si>
    <t>B21</t>
    <phoneticPr fontId="25"/>
  </si>
  <si>
    <t>ELASTIC WAIST  35MM</t>
    <phoneticPr fontId="25"/>
  </si>
  <si>
    <t>cc25ss-47</t>
    <phoneticPr fontId="25"/>
  </si>
  <si>
    <t>5VS OP DA</t>
    <phoneticPr fontId="25"/>
  </si>
  <si>
    <t>5VS C DA</t>
    <phoneticPr fontId="25"/>
  </si>
  <si>
    <r>
      <t xml:space="preserve">TAKISEI </t>
    </r>
    <r>
      <rPr>
        <b/>
        <sz val="10"/>
        <rFont val="ＭＳ Ｐゴシック"/>
        <family val="3"/>
        <charset val="128"/>
      </rPr>
      <t>皿</t>
    </r>
    <rPh sb="8" eb="9">
      <t>サラ</t>
    </rPh>
    <phoneticPr fontId="25"/>
  </si>
  <si>
    <r>
      <t xml:space="preserve">8MM </t>
    </r>
    <r>
      <rPr>
        <b/>
        <sz val="10"/>
        <rFont val="Yu Gothic"/>
        <family val="2"/>
        <charset val="128"/>
      </rPr>
      <t>材質：真鍮</t>
    </r>
    <rPh sb="4" eb="6">
      <t>ザイシツ</t>
    </rPh>
    <rPh sb="7" eb="9">
      <t>シンチュウ</t>
    </rPh>
    <phoneticPr fontId="25"/>
  </si>
  <si>
    <t>COTTON PIPING</t>
    <phoneticPr fontId="25"/>
  </si>
  <si>
    <t>COTTON PIPING  #BK-1ROLL #1181-1ROLL</t>
    <phoneticPr fontId="25"/>
  </si>
  <si>
    <r>
      <t>SHELL BUTTONS</t>
    </r>
    <r>
      <rPr>
        <b/>
        <sz val="10"/>
        <rFont val="ＭＳ Ｐゴシック"/>
        <family val="3"/>
        <charset val="128"/>
      </rPr>
      <t>　</t>
    </r>
    <r>
      <rPr>
        <b/>
        <sz val="10"/>
        <rFont val="Century Gothic"/>
        <family val="2"/>
      </rPr>
      <t>15</t>
    </r>
    <r>
      <rPr>
        <b/>
        <sz val="10"/>
        <rFont val="ＭＳ Ｐゴシック"/>
        <family val="3"/>
        <charset val="128"/>
      </rPr>
      <t>ＭＭ</t>
    </r>
    <r>
      <rPr>
        <b/>
        <sz val="10"/>
        <rFont val="Century Gothic"/>
        <family val="2"/>
      </rPr>
      <t xml:space="preserve">  </t>
    </r>
    <r>
      <rPr>
        <b/>
        <sz val="10"/>
        <rFont val="Yu Gothic"/>
        <family val="2"/>
        <charset val="128"/>
      </rPr>
      <t>白蝶貝　学術名：</t>
    </r>
    <r>
      <rPr>
        <b/>
        <sz val="10"/>
        <rFont val="Century Gothic"/>
        <family val="2"/>
      </rPr>
      <t>PINCTA DA MAXIMA</t>
    </r>
    <rPh sb="20" eb="21">
      <t>シロ</t>
    </rPh>
    <rPh sb="21" eb="22">
      <t>チョウ</t>
    </rPh>
    <rPh sb="22" eb="23">
      <t>カイ</t>
    </rPh>
    <rPh sb="24" eb="27">
      <t>ガクジュツメイ</t>
    </rPh>
    <phoneticPr fontId="25"/>
  </si>
  <si>
    <t>METAL ZIPPER  65.5CM</t>
    <phoneticPr fontId="25"/>
  </si>
  <si>
    <t>METAL ZIPPER  16CM</t>
    <phoneticPr fontId="25"/>
  </si>
  <si>
    <t>COTTON TAPE  #005-4M #000-30M  #003-30M</t>
    <phoneticPr fontId="25"/>
  </si>
  <si>
    <r>
      <rPr>
        <b/>
        <sz val="10"/>
        <rFont val="Century Gothic"/>
        <family val="3"/>
      </rPr>
      <t>POLYESTER CORD</t>
    </r>
    <r>
      <rPr>
        <b/>
        <sz val="10"/>
        <rFont val="ＭＳ Ｐゴシック"/>
        <family val="3"/>
        <charset val="128"/>
      </rPr>
      <t>　　</t>
    </r>
    <r>
      <rPr>
        <b/>
        <sz val="10"/>
        <rFont val="Century Gothic"/>
        <family val="2"/>
      </rPr>
      <t>#84NT-6</t>
    </r>
    <r>
      <rPr>
        <b/>
        <sz val="10"/>
        <rFont val="ＭＳ Ｐゴシック"/>
        <family val="3"/>
        <charset val="128"/>
      </rPr>
      <t>Ｍ　</t>
    </r>
    <r>
      <rPr>
        <b/>
        <sz val="10"/>
        <rFont val="Century Gothic"/>
        <family val="2"/>
      </rPr>
      <t>#79NT-50</t>
    </r>
    <r>
      <rPr>
        <b/>
        <sz val="10"/>
        <rFont val="ＭＳ Ｐゴシック"/>
        <family val="3"/>
        <charset val="128"/>
      </rPr>
      <t>Ｍ　＃</t>
    </r>
    <r>
      <rPr>
        <b/>
        <sz val="10"/>
        <rFont val="Century Gothic"/>
        <family val="2"/>
      </rPr>
      <t>02NT-50</t>
    </r>
    <r>
      <rPr>
        <b/>
        <sz val="10"/>
        <rFont val="ＭＳ Ｐゴシック"/>
        <family val="3"/>
        <charset val="128"/>
      </rPr>
      <t>Ｍ</t>
    </r>
    <phoneticPr fontId="25"/>
  </si>
  <si>
    <r>
      <t>F</t>
    </r>
    <r>
      <rPr>
        <b/>
        <sz val="10"/>
        <rFont val="ＭＳ Ｐゴシック"/>
        <family val="3"/>
        <charset val="128"/>
      </rPr>
      <t>　</t>
    </r>
    <r>
      <rPr>
        <b/>
        <sz val="10"/>
        <rFont val="Century Gothic"/>
        <family val="3"/>
      </rPr>
      <t>CORD</t>
    </r>
    <phoneticPr fontId="25"/>
  </si>
  <si>
    <t xml:space="preserve">NYLON TAPE  50MM </t>
    <phoneticPr fontId="25"/>
  </si>
  <si>
    <r>
      <t xml:space="preserve">POLYESTER TAPE  20MM </t>
    </r>
    <r>
      <rPr>
        <b/>
        <sz val="10"/>
        <rFont val="Yu Gothic"/>
        <family val="2"/>
        <charset val="128"/>
      </rPr>
      <t>　POLYESTER100%</t>
    </r>
    <phoneticPr fontId="25"/>
  </si>
  <si>
    <r>
      <t>POLYESTER CORD</t>
    </r>
    <r>
      <rPr>
        <b/>
        <sz val="10"/>
        <rFont val="Yu Gothic"/>
        <family val="2"/>
        <charset val="128"/>
      </rPr>
      <t>　</t>
    </r>
    <r>
      <rPr>
        <b/>
        <sz val="10"/>
        <rFont val="Century Gothic"/>
        <family val="2"/>
      </rPr>
      <t>POLYESTER100%</t>
    </r>
    <phoneticPr fontId="25"/>
  </si>
  <si>
    <r>
      <t>COTTON TAPE  6MM</t>
    </r>
    <r>
      <rPr>
        <b/>
        <sz val="10"/>
        <rFont val="Yu Gothic"/>
        <family val="2"/>
        <charset val="128"/>
      </rPr>
      <t>　COTTON100%</t>
    </r>
    <phoneticPr fontId="25"/>
  </si>
  <si>
    <r>
      <t>POLYESTER TAPE</t>
    </r>
    <r>
      <rPr>
        <b/>
        <sz val="10"/>
        <rFont val="ＭＳ Ｐゴシック"/>
        <family val="3"/>
        <charset val="128"/>
      </rPr>
      <t>　</t>
    </r>
    <r>
      <rPr>
        <b/>
        <sz val="10"/>
        <rFont val="Century Gothic"/>
        <family val="2"/>
      </rPr>
      <t>4mm</t>
    </r>
    <r>
      <rPr>
        <b/>
        <sz val="10"/>
        <rFont val="Yu Gothic"/>
        <family val="2"/>
        <charset val="128"/>
      </rPr>
      <t>　POLYESTER100%</t>
    </r>
    <phoneticPr fontId="25"/>
  </si>
  <si>
    <t>POLYESTER LINING POLYESTER100%</t>
    <phoneticPr fontId="25"/>
  </si>
  <si>
    <r>
      <t>POLYESTER LINING</t>
    </r>
    <r>
      <rPr>
        <b/>
        <sz val="10"/>
        <rFont val="Yu Gothic"/>
        <family val="2"/>
        <charset val="128"/>
      </rPr>
      <t>　POLYESTER100%</t>
    </r>
    <phoneticPr fontId="25"/>
  </si>
  <si>
    <r>
      <t xml:space="preserve">PLASTIC BUCKLE  50MM </t>
    </r>
    <r>
      <rPr>
        <b/>
        <sz val="10"/>
        <rFont val="Yu Gothic"/>
        <family val="2"/>
        <charset val="128"/>
      </rPr>
      <t>材質：プラスチック</t>
    </r>
    <rPh sb="21" eb="23">
      <t>ザイシツ</t>
    </rPh>
    <phoneticPr fontId="25"/>
  </si>
  <si>
    <r>
      <t>TAPE  20MM</t>
    </r>
    <r>
      <rPr>
        <b/>
        <sz val="10"/>
        <rFont val="Yu Gothic"/>
        <family val="2"/>
        <charset val="128"/>
      </rPr>
      <t>　</t>
    </r>
    <r>
      <rPr>
        <b/>
        <sz val="10"/>
        <rFont val="Century Gothic"/>
        <family val="2"/>
      </rPr>
      <t>POLYESTER100%</t>
    </r>
    <phoneticPr fontId="25"/>
  </si>
  <si>
    <t>入庫NO.22069179</t>
    <phoneticPr fontId="12"/>
  </si>
  <si>
    <t>5CARTONS</t>
    <phoneticPr fontId="12"/>
  </si>
  <si>
    <t>KKF 2742</t>
    <phoneticPr fontId="12"/>
  </si>
  <si>
    <t>クサリ 後染め</t>
    <rPh sb="4" eb="6">
      <t>アトゾ</t>
    </rPh>
    <phoneticPr fontId="12"/>
  </si>
  <si>
    <t>長繊維、プリント加工なし</t>
    <rPh sb="0" eb="1">
      <t>ナガ</t>
    </rPh>
    <rPh sb="1" eb="3">
      <t>センイ</t>
    </rPh>
    <rPh sb="8" eb="9">
      <t>ナ</t>
    </rPh>
    <phoneticPr fontId="12"/>
  </si>
  <si>
    <t>C/#11 WHITE</t>
    <phoneticPr fontId="12"/>
  </si>
  <si>
    <t>C/#46 GRAY</t>
    <phoneticPr fontId="12"/>
  </si>
  <si>
    <t>C/#20 BLACK</t>
    <phoneticPr fontId="12"/>
  </si>
  <si>
    <t>STYLE: cc25ss-26/cc25ss-33</t>
    <phoneticPr fontId="12"/>
  </si>
  <si>
    <t>STYLE: cc25ss-04/cc25ss-05/cc25ss-06/cc25ss-07</t>
    <phoneticPr fontId="12"/>
  </si>
  <si>
    <r>
      <t>WIDTH:140CM (160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2"/>
  </si>
  <si>
    <t>佐川561400824972</t>
    <rPh sb="0" eb="2">
      <t>サガワ</t>
    </rPh>
    <phoneticPr fontId="12"/>
  </si>
  <si>
    <t>佐川561400824961</t>
    <rPh sb="0" eb="2">
      <t>サガワ</t>
    </rPh>
    <phoneticPr fontId="12"/>
  </si>
  <si>
    <t>第一貨物60950825154</t>
    <rPh sb="0" eb="2">
      <t>ダイイチ</t>
    </rPh>
    <rPh sb="2" eb="4">
      <t>カモツ</t>
    </rPh>
    <phoneticPr fontId="12"/>
  </si>
  <si>
    <t>11/22着</t>
    <rPh sb="5" eb="6">
      <t>チャク</t>
    </rPh>
    <phoneticPr fontId="12"/>
  </si>
  <si>
    <t>11-14</t>
    <phoneticPr fontId="12"/>
  </si>
  <si>
    <t>15</t>
    <phoneticPr fontId="12"/>
  </si>
  <si>
    <t>used synthetic leather jacket</t>
    <phoneticPr fontId="12"/>
  </si>
  <si>
    <t>合皮</t>
    <rPh sb="0" eb="2">
      <t>ゴウヒ</t>
    </rPh>
    <phoneticPr fontId="12"/>
  </si>
  <si>
    <t>C/#MIX</t>
    <phoneticPr fontId="12"/>
  </si>
  <si>
    <t>STYLE: cc25ss-44</t>
    <phoneticPr fontId="12"/>
  </si>
  <si>
    <t>佐川457813907246</t>
    <rPh sb="0" eb="2">
      <t>サガワ</t>
    </rPh>
    <phoneticPr fontId="12"/>
  </si>
  <si>
    <t>pattern paper</t>
  </si>
  <si>
    <t>cc25ss-04 pattern paper</t>
    <phoneticPr fontId="12"/>
  </si>
  <si>
    <t>cc25ss-05 pattern paper</t>
  </si>
  <si>
    <t>cc25ss-06 pattern paper</t>
  </si>
  <si>
    <t>cc25ss-23 pattern paper</t>
    <phoneticPr fontId="12"/>
  </si>
  <si>
    <t>cc25ss-24 pattern paper</t>
    <phoneticPr fontId="12"/>
  </si>
  <si>
    <t>cc25ss-25 pattern paper</t>
    <phoneticPr fontId="12"/>
  </si>
  <si>
    <t>cc25ss-45 pattern paper</t>
    <phoneticPr fontId="12"/>
  </si>
  <si>
    <t>cc25ss-46 pattern paper</t>
    <phoneticPr fontId="12"/>
  </si>
  <si>
    <t>cc25ss-47 pattern paper</t>
    <phoneticPr fontId="12"/>
  </si>
  <si>
    <t>cc25ss-60 pattern paper</t>
    <phoneticPr fontId="12"/>
  </si>
  <si>
    <t>PRESTIGE WOVEN NAME</t>
    <phoneticPr fontId="12"/>
  </si>
  <si>
    <t>16-19</t>
    <phoneticPr fontId="12"/>
  </si>
  <si>
    <t>C/#BLACK</t>
    <phoneticPr fontId="12"/>
  </si>
  <si>
    <t>C/#YELLOW</t>
    <phoneticPr fontId="12"/>
  </si>
  <si>
    <t>C/#WHITE</t>
    <phoneticPr fontId="12"/>
  </si>
  <si>
    <t>FRONT WOOL100%</t>
    <phoneticPr fontId="12"/>
  </si>
  <si>
    <t>15CARTONS</t>
    <phoneticPr fontId="12"/>
  </si>
  <si>
    <t xml:space="preserve"> C/NO. 1-20</t>
    <phoneticPr fontId="12"/>
  </si>
  <si>
    <t>20CARTONS</t>
    <phoneticPr fontId="12"/>
  </si>
  <si>
    <t xml:space="preserve"> SY-6001121-VT-DD-01</t>
    <phoneticPr fontId="12"/>
  </si>
  <si>
    <t>Nov, 21 2024</t>
    <phoneticPr fontId="12"/>
  </si>
  <si>
    <t>20PACKAGES</t>
    <phoneticPr fontId="12"/>
  </si>
  <si>
    <t>3771M 2085PCS. 790SET.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</si>
</sst>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¥&quot;#,##0;[Red]&quot;¥&quot;\-#,##0"/>
    <numFmt numFmtId="26" formatCode="\$#,##0.00_);[Red]\(\$#,##0.00\)"/>
    <numFmt numFmtId="176" formatCode="_(* #,##0_);_(* \(#,##0\);_(* &quot;-&quot;_);_(@_)"/>
    <numFmt numFmtId="177" formatCode="0_);[Red]\(0\)"/>
    <numFmt numFmtId="178" formatCode="&quot;¥&quot;#,##0_);\(&quot;¥&quot;#,##0\)"/>
    <numFmt numFmtId="179" formatCode="&quot;¥&quot;#,##0_);[Red]\(&quot;¥&quot;#,##0\)"/>
    <numFmt numFmtId="180" formatCode="#,##0.0"/>
    <numFmt numFmtId="181" formatCode="#,##0.0_);\(#,##0.0\)"/>
    <numFmt numFmtId="182" formatCode="m/d;@"/>
    <numFmt numFmtId="183" formatCode="_(* #,##0.0_);_(* \(#,##0.0\);_(* &quot;-&quot;_);_(@_)"/>
    <numFmt numFmtId="184" formatCode="[$€-410]\ #,##0.00_);[Red]\([$€-410]\ #,##0.00\)"/>
    <numFmt numFmtId="185" formatCode="[$€-410]\ #,##0.00;\-[$€-410]\ #,##0.00"/>
  </numFmts>
  <fonts count="79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b/>
      <u/>
      <sz val="10"/>
      <name val="Century Gothic"/>
      <family val="2"/>
    </font>
    <font>
      <b/>
      <i/>
      <sz val="10"/>
      <name val="Century Gothic"/>
      <family val="2"/>
    </font>
    <font>
      <u/>
      <sz val="10"/>
      <color indexed="12"/>
      <name val="Verdana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u/>
      <sz val="10"/>
      <color theme="3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Microsoft YaHei"/>
      <family val="3"/>
      <charset val="134"/>
    </font>
    <font>
      <b/>
      <sz val="10"/>
      <name val="ＭＳ Ｐゴシック"/>
      <family val="3"/>
      <charset val="128"/>
      <scheme val="major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sz val="18"/>
      <name val="ＭＳ Ｐゴシック"/>
      <family val="1"/>
      <charset val="128"/>
    </font>
    <font>
      <b/>
      <sz val="26"/>
      <name val="新細明體"/>
    </font>
    <font>
      <b/>
      <sz val="24"/>
      <name val="Century Gothic"/>
      <family val="2"/>
    </font>
    <font>
      <sz val="24"/>
      <name val="Century Gothic"/>
      <family val="2"/>
    </font>
    <font>
      <b/>
      <sz val="24"/>
      <color rgb="FFFF0000"/>
      <name val="Century Gothic"/>
      <family val="2"/>
    </font>
    <font>
      <b/>
      <sz val="24"/>
      <color theme="1"/>
      <name val="Century Gothic"/>
      <family val="2"/>
    </font>
    <font>
      <sz val="11"/>
      <name val="ＭＳ Ｐゴシック"/>
      <family val="3"/>
      <charset val="128"/>
    </font>
    <font>
      <b/>
      <sz val="10"/>
      <name val="Yu Gothic"/>
      <family val="2"/>
      <charset val="128"/>
    </font>
    <font>
      <b/>
      <sz val="10"/>
      <color theme="1"/>
      <name val="Yu Gothic"/>
      <family val="2"/>
      <charset val="128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b/>
      <sz val="22"/>
      <name val="Century Gothic"/>
      <family val="2"/>
    </font>
    <font>
      <b/>
      <sz val="20"/>
      <name val="Century Gothic"/>
      <family val="2"/>
    </font>
    <font>
      <b/>
      <i/>
      <sz val="2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6"/>
      <name val="Century Gothic"/>
      <family val="2"/>
    </font>
    <font>
      <b/>
      <i/>
      <sz val="9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i/>
      <sz val="10"/>
      <name val="Century Gothic"/>
      <family val="2"/>
    </font>
    <font>
      <b/>
      <u/>
      <sz val="11"/>
      <name val="Century Gothic"/>
      <family val="2"/>
    </font>
    <font>
      <b/>
      <sz val="14"/>
      <name val="Century Gothic"/>
      <family val="2"/>
    </font>
    <font>
      <b/>
      <sz val="12"/>
      <color rgb="FFFF0000"/>
      <name val="Century Gothic"/>
      <family val="2"/>
    </font>
    <font>
      <b/>
      <sz val="10"/>
      <color rgb="FFFF0000"/>
      <name val="Yu Gothic"/>
      <family val="2"/>
      <charset val="128"/>
    </font>
    <font>
      <sz val="10"/>
      <name val="新細明體"/>
      <family val="1"/>
    </font>
    <font>
      <b/>
      <sz val="11"/>
      <color rgb="FFFF0000"/>
      <name val="Century Gothic"/>
      <family val="2"/>
    </font>
    <font>
      <sz val="12"/>
      <name val="ＭＳ Ｐゴシック"/>
      <family val="3"/>
      <charset val="128"/>
    </font>
    <font>
      <b/>
      <sz val="10"/>
      <color theme="1"/>
      <name val="ＭＳ Ｐゴシック"/>
      <family val="2"/>
      <charset val="128"/>
    </font>
    <font>
      <b/>
      <sz val="12"/>
      <color rgb="FFFF0000"/>
      <name val="ＭＳ Ｐゴシック"/>
      <family val="2"/>
      <charset val="128"/>
    </font>
    <font>
      <u/>
      <sz val="10"/>
      <name val="Century Gothic"/>
      <family val="2"/>
    </font>
    <font>
      <b/>
      <sz val="12"/>
      <name val="Century Gothic"/>
      <family val="2"/>
    </font>
    <font>
      <b/>
      <sz val="10"/>
      <color theme="1"/>
      <name val="ＭＳ Ｐゴシック"/>
      <family val="3"/>
      <charset val="128"/>
    </font>
    <font>
      <b/>
      <sz val="12"/>
      <name val="新細明體"/>
    </font>
    <font>
      <b/>
      <sz val="12"/>
      <name val="新細明體"/>
      <family val="1"/>
    </font>
    <font>
      <sz val="10"/>
      <name val="ＭＳ　ゴシック"/>
      <family val="3"/>
      <charset val="128"/>
    </font>
    <font>
      <sz val="12"/>
      <name val="游ゴシック"/>
      <family val="1"/>
      <charset val="128"/>
    </font>
    <font>
      <b/>
      <u/>
      <sz val="12"/>
      <name val="Century Gothic"/>
      <family val="2"/>
    </font>
    <font>
      <b/>
      <sz val="10"/>
      <name val="Century Gothic"/>
      <family val="3"/>
      <charset val="128"/>
    </font>
    <font>
      <b/>
      <sz val="10"/>
      <name val="Century Gothic"/>
      <family val="3"/>
    </font>
    <font>
      <sz val="24"/>
      <name val="ＭＳ Ｐゴシック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FF"/>
      </patternFill>
    </fill>
  </fills>
  <borders count="8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43" fillId="0" borderId="0">
      <alignment vertical="center"/>
    </xf>
    <xf numFmtId="6" fontId="6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00">
    <xf numFmtId="0" fontId="0" fillId="0" borderId="0" xfId="0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vertical="center" shrinkToFit="1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 shrinkToFit="1"/>
    </xf>
    <xf numFmtId="0" fontId="10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0" fillId="2" borderId="0" xfId="0" applyFont="1" applyFill="1" applyAlignment="1">
      <alignment horizontal="left" vertical="center"/>
    </xf>
    <xf numFmtId="0" fontId="22" fillId="0" borderId="0" xfId="0" applyFont="1" applyAlignment="1">
      <alignment vertical="center" shrinkToFit="1"/>
    </xf>
    <xf numFmtId="49" fontId="10" fillId="0" borderId="0" xfId="0" applyNumberFormat="1" applyFont="1" applyAlignment="1">
      <alignment vertical="center" shrinkToFit="1"/>
    </xf>
    <xf numFmtId="0" fontId="16" fillId="0" borderId="0" xfId="1" applyNumberFormat="1" applyFont="1" applyFill="1" applyBorder="1" applyAlignment="1" applyProtection="1"/>
    <xf numFmtId="26" fontId="10" fillId="0" borderId="0" xfId="0" applyNumberFormat="1" applyFont="1" applyAlignment="1">
      <alignment horizontal="left" vertical="center" shrinkToFit="1"/>
    </xf>
    <xf numFmtId="179" fontId="10" fillId="0" borderId="0" xfId="0" applyNumberFormat="1" applyFont="1" applyAlignment="1">
      <alignment horizontal="left" vertical="center" shrinkToFit="1"/>
    </xf>
    <xf numFmtId="0" fontId="14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/>
    </xf>
    <xf numFmtId="0" fontId="23" fillId="0" borderId="0" xfId="0" applyFont="1" applyAlignment="1">
      <alignment vertical="center" shrinkToFit="1"/>
    </xf>
    <xf numFmtId="0" fontId="24" fillId="0" borderId="0" xfId="0" applyFont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49" fontId="15" fillId="0" borderId="24" xfId="0" applyNumberFormat="1" applyFont="1" applyBorder="1" applyAlignment="1">
      <alignment horizontal="left" vertical="center"/>
    </xf>
    <xf numFmtId="49" fontId="10" fillId="3" borderId="0" xfId="0" applyNumberFormat="1" applyFont="1" applyFill="1" applyAlignment="1">
      <alignment horizontal="left" vertical="center"/>
    </xf>
    <xf numFmtId="0" fontId="10" fillId="3" borderId="0" xfId="0" applyFont="1" applyFill="1" applyAlignment="1">
      <alignment vertical="center" shrinkToFit="1"/>
    </xf>
    <xf numFmtId="178" fontId="19" fillId="3" borderId="0" xfId="0" applyNumberFormat="1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49" fontId="22" fillId="0" borderId="10" xfId="0" applyNumberFormat="1" applyFont="1" applyBorder="1" applyAlignment="1">
      <alignment horizontal="left" vertical="center"/>
    </xf>
    <xf numFmtId="0" fontId="22" fillId="0" borderId="10" xfId="0" applyFont="1" applyBorder="1" applyAlignment="1">
      <alignment vertical="center" wrapText="1"/>
    </xf>
    <xf numFmtId="180" fontId="22" fillId="0" borderId="10" xfId="0" applyNumberFormat="1" applyFont="1" applyBorder="1" applyAlignment="1">
      <alignment vertical="center" shrinkToFit="1"/>
    </xf>
    <xf numFmtId="49" fontId="31" fillId="0" borderId="10" xfId="0" quotePrefix="1" applyNumberFormat="1" applyFont="1" applyBorder="1" applyAlignment="1">
      <alignment horizontal="left" vertical="center"/>
    </xf>
    <xf numFmtId="180" fontId="22" fillId="0" borderId="11" xfId="0" applyNumberFormat="1" applyFont="1" applyBorder="1" applyAlignment="1">
      <alignment vertical="center" shrinkToFit="1"/>
    </xf>
    <xf numFmtId="49" fontId="28" fillId="0" borderId="11" xfId="0" quotePrefix="1" applyNumberFormat="1" applyFont="1" applyBorder="1" applyAlignment="1">
      <alignment horizontal="left" vertical="center"/>
    </xf>
    <xf numFmtId="180" fontId="22" fillId="0" borderId="4" xfId="0" applyNumberFormat="1" applyFont="1" applyBorder="1" applyAlignment="1">
      <alignment vertical="center" shrinkToFit="1"/>
    </xf>
    <xf numFmtId="49" fontId="28" fillId="0" borderId="7" xfId="0" quotePrefix="1" applyNumberFormat="1" applyFont="1" applyBorder="1" applyAlignment="1">
      <alignment horizontal="left" vertical="center"/>
    </xf>
    <xf numFmtId="176" fontId="10" fillId="0" borderId="8" xfId="2" applyFont="1" applyFill="1" applyBorder="1" applyAlignment="1">
      <alignment horizontal="center" vertical="center"/>
    </xf>
    <xf numFmtId="49" fontId="23" fillId="0" borderId="32" xfId="0" applyNumberFormat="1" applyFont="1" applyBorder="1" applyAlignment="1">
      <alignment horizontal="center" vertical="center"/>
    </xf>
    <xf numFmtId="49" fontId="35" fillId="0" borderId="0" xfId="0" applyNumberFormat="1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6" fillId="0" borderId="0" xfId="0" applyFont="1">
      <alignment vertical="center"/>
    </xf>
    <xf numFmtId="0" fontId="36" fillId="0" borderId="0" xfId="0" applyFont="1" applyAlignment="1">
      <alignment vertical="center" wrapText="1"/>
    </xf>
    <xf numFmtId="0" fontId="38" fillId="0" borderId="0" xfId="0" applyFont="1" applyAlignment="1">
      <alignment horizontal="center" vertical="center"/>
    </xf>
    <xf numFmtId="49" fontId="39" fillId="0" borderId="0" xfId="0" applyNumberFormat="1" applyFont="1" applyAlignment="1">
      <alignment horizontal="center" vertical="center"/>
    </xf>
    <xf numFmtId="49" fontId="39" fillId="0" borderId="6" xfId="0" applyNumberFormat="1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3" borderId="25" xfId="0" applyFont="1" applyFill="1" applyBorder="1" applyAlignment="1">
      <alignment horizontal="center" vertical="center"/>
    </xf>
    <xf numFmtId="49" fontId="42" fillId="0" borderId="5" xfId="0" quotePrefix="1" applyNumberFormat="1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5" xfId="0" quotePrefix="1" applyFont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10" xfId="0" applyFont="1" applyFill="1" applyBorder="1" applyAlignment="1">
      <alignment horizontal="left" vertical="center"/>
    </xf>
    <xf numFmtId="0" fontId="39" fillId="0" borderId="5" xfId="0" applyFont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left" vertical="center"/>
    </xf>
    <xf numFmtId="180" fontId="10" fillId="0" borderId="10" xfId="0" applyNumberFormat="1" applyFont="1" applyBorder="1" applyAlignment="1">
      <alignment vertical="center" shrinkToFit="1"/>
    </xf>
    <xf numFmtId="49" fontId="44" fillId="0" borderId="0" xfId="0" applyNumberFormat="1" applyFont="1" applyAlignment="1">
      <alignment vertical="center" shrinkToFit="1"/>
    </xf>
    <xf numFmtId="0" fontId="14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/>
    </xf>
    <xf numFmtId="0" fontId="15" fillId="0" borderId="24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/>
    </xf>
    <xf numFmtId="49" fontId="14" fillId="0" borderId="10" xfId="0" applyNumberFormat="1" applyFont="1" applyBorder="1" applyAlignment="1">
      <alignment horizontal="left" vertical="center"/>
    </xf>
    <xf numFmtId="0" fontId="14" fillId="0" borderId="10" xfId="0" applyFont="1" applyBorder="1" applyAlignment="1">
      <alignment horizontal="center" vertical="center"/>
    </xf>
    <xf numFmtId="0" fontId="26" fillId="0" borderId="10" xfId="0" applyFont="1" applyBorder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49" fontId="23" fillId="0" borderId="10" xfId="0" applyNumberFormat="1" applyFont="1" applyBorder="1" applyAlignment="1">
      <alignment horizontal="left" vertical="center"/>
    </xf>
    <xf numFmtId="0" fontId="14" fillId="0" borderId="10" xfId="0" applyFont="1" applyBorder="1">
      <alignment vertical="center"/>
    </xf>
    <xf numFmtId="26" fontId="14" fillId="0" borderId="10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49" fontId="10" fillId="0" borderId="6" xfId="0" applyNumberFormat="1" applyFont="1" applyBorder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0" fontId="14" fillId="0" borderId="6" xfId="0" applyFont="1" applyBorder="1">
      <alignment vertical="center"/>
    </xf>
    <xf numFmtId="26" fontId="14" fillId="0" borderId="6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79" fontId="22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49" fontId="34" fillId="0" borderId="5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center" vertical="center" wrapText="1"/>
    </xf>
    <xf numFmtId="1" fontId="10" fillId="0" borderId="8" xfId="0" applyNumberFormat="1" applyFont="1" applyBorder="1" applyAlignment="1">
      <alignment horizontal="center" vertical="center"/>
    </xf>
    <xf numFmtId="179" fontId="22" fillId="0" borderId="10" xfId="0" applyNumberFormat="1" applyFont="1" applyBorder="1" applyAlignment="1">
      <alignment horizontal="right" vertical="center"/>
    </xf>
    <xf numFmtId="178" fontId="10" fillId="0" borderId="10" xfId="0" applyNumberFormat="1" applyFont="1" applyBorder="1" applyAlignment="1">
      <alignment horizontal="right" vertical="center"/>
    </xf>
    <xf numFmtId="0" fontId="29" fillId="0" borderId="4" xfId="0" applyFont="1" applyBorder="1" applyAlignment="1">
      <alignment horizontal="center" vertical="center"/>
    </xf>
    <xf numFmtId="182" fontId="34" fillId="0" borderId="10" xfId="0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49" fontId="34" fillId="0" borderId="10" xfId="0" applyNumberFormat="1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180" fontId="22" fillId="0" borderId="11" xfId="0" applyNumberFormat="1" applyFont="1" applyBorder="1" applyAlignment="1">
      <alignment horizontal="center" vertical="center" shrinkToFit="1"/>
    </xf>
    <xf numFmtId="179" fontId="22" fillId="0" borderId="11" xfId="0" applyNumberFormat="1" applyFont="1" applyBorder="1" applyAlignment="1">
      <alignment horizontal="right" vertical="center"/>
    </xf>
    <xf numFmtId="178" fontId="10" fillId="0" borderId="11" xfId="0" applyNumberFormat="1" applyFont="1" applyBorder="1" applyAlignment="1">
      <alignment horizontal="right" vertical="center"/>
    </xf>
    <xf numFmtId="0" fontId="10" fillId="0" borderId="12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/>
    </xf>
    <xf numFmtId="180" fontId="22" fillId="0" borderId="4" xfId="0" applyNumberFormat="1" applyFont="1" applyBorder="1" applyAlignment="1">
      <alignment horizontal="center" vertical="center" shrinkToFit="1"/>
    </xf>
    <xf numFmtId="179" fontId="22" fillId="0" borderId="4" xfId="0" applyNumberFormat="1" applyFont="1" applyBorder="1" applyAlignment="1">
      <alignment horizontal="right" vertical="center"/>
    </xf>
    <xf numFmtId="178" fontId="10" fillId="0" borderId="4" xfId="0" applyNumberFormat="1" applyFont="1" applyBorder="1" applyAlignment="1">
      <alignment horizontal="right" vertical="center"/>
    </xf>
    <xf numFmtId="0" fontId="34" fillId="0" borderId="4" xfId="0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180" fontId="22" fillId="0" borderId="10" xfId="0" applyNumberFormat="1" applyFont="1" applyBorder="1" applyAlignment="1">
      <alignment horizontal="center" vertical="center" shrinkToFit="1"/>
    </xf>
    <xf numFmtId="49" fontId="34" fillId="0" borderId="4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180" fontId="10" fillId="0" borderId="10" xfId="0" applyNumberFormat="1" applyFont="1" applyBorder="1" applyAlignment="1">
      <alignment horizontal="center" vertical="center"/>
    </xf>
    <xf numFmtId="178" fontId="10" fillId="0" borderId="10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1" fontId="10" fillId="0" borderId="11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23" fillId="0" borderId="12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180" fontId="10" fillId="0" borderId="12" xfId="0" applyNumberFormat="1" applyFont="1" applyBorder="1" applyAlignment="1">
      <alignment vertical="center" shrinkToFit="1"/>
    </xf>
    <xf numFmtId="180" fontId="10" fillId="0" borderId="12" xfId="0" applyNumberFormat="1" applyFont="1" applyBorder="1" applyAlignment="1">
      <alignment horizontal="center" vertical="center" shrinkToFit="1"/>
    </xf>
    <xf numFmtId="178" fontId="10" fillId="0" borderId="12" xfId="0" applyNumberFormat="1" applyFont="1" applyBorder="1" applyAlignment="1">
      <alignment horizontal="center" vertical="center" shrinkToFit="1"/>
    </xf>
    <xf numFmtId="178" fontId="10" fillId="0" borderId="12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49" fontId="10" fillId="0" borderId="12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49" fontId="10" fillId="0" borderId="8" xfId="0" applyNumberFormat="1" applyFont="1" applyBorder="1" applyAlignment="1">
      <alignment horizontal="left" vertical="center"/>
    </xf>
    <xf numFmtId="0" fontId="10" fillId="0" borderId="8" xfId="0" applyFont="1" applyBorder="1">
      <alignment vertical="center"/>
    </xf>
    <xf numFmtId="181" fontId="10" fillId="0" borderId="8" xfId="2" applyNumberFormat="1" applyFont="1" applyFill="1" applyBorder="1" applyAlignment="1">
      <alignment horizontal="center" vertical="center"/>
    </xf>
    <xf numFmtId="178" fontId="10" fillId="0" borderId="8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10" xfId="0" applyFont="1" applyBorder="1" applyAlignment="1">
      <alignment vertical="center" shrinkToFit="1"/>
    </xf>
    <xf numFmtId="49" fontId="10" fillId="0" borderId="10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0" xfId="0" applyFont="1" applyBorder="1">
      <alignment vertical="center"/>
    </xf>
    <xf numFmtId="49" fontId="10" fillId="3" borderId="10" xfId="0" applyNumberFormat="1" applyFont="1" applyFill="1" applyBorder="1" applyAlignment="1">
      <alignment horizontal="center" vertical="center"/>
    </xf>
    <xf numFmtId="178" fontId="10" fillId="3" borderId="10" xfId="0" applyNumberFormat="1" applyFont="1" applyFill="1" applyBorder="1" applyAlignment="1">
      <alignment horizontal="right" vertical="center" shrinkToFit="1"/>
    </xf>
    <xf numFmtId="0" fontId="10" fillId="0" borderId="33" xfId="0" applyFont="1" applyBorder="1">
      <alignment vertical="center"/>
    </xf>
    <xf numFmtId="49" fontId="10" fillId="3" borderId="11" xfId="0" applyNumberFormat="1" applyFont="1" applyFill="1" applyBorder="1" applyAlignment="1">
      <alignment horizontal="center" vertical="center"/>
    </xf>
    <xf numFmtId="178" fontId="10" fillId="3" borderId="11" xfId="0" applyNumberFormat="1" applyFont="1" applyFill="1" applyBorder="1" applyAlignment="1">
      <alignment horizontal="right" vertical="center" shrinkToFit="1"/>
    </xf>
    <xf numFmtId="49" fontId="34" fillId="0" borderId="11" xfId="0" applyNumberFormat="1" applyFont="1" applyBorder="1" applyAlignment="1">
      <alignment horizontal="center" vertical="center"/>
    </xf>
    <xf numFmtId="178" fontId="10" fillId="3" borderId="10" xfId="0" applyNumberFormat="1" applyFont="1" applyFill="1" applyBorder="1" applyAlignment="1">
      <alignment horizontal="right" vertical="center"/>
    </xf>
    <xf numFmtId="178" fontId="10" fillId="3" borderId="11" xfId="0" applyNumberFormat="1" applyFont="1" applyFill="1" applyBorder="1" applyAlignment="1">
      <alignment horizontal="right" vertical="center"/>
    </xf>
    <xf numFmtId="49" fontId="23" fillId="0" borderId="7" xfId="0" applyNumberFormat="1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49" fontId="10" fillId="3" borderId="4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right" vertical="center"/>
    </xf>
    <xf numFmtId="178" fontId="10" fillId="3" borderId="4" xfId="0" applyNumberFormat="1" applyFont="1" applyFill="1" applyBorder="1" applyAlignment="1">
      <alignment horizontal="right" vertical="center" shrinkToFit="1"/>
    </xf>
    <xf numFmtId="178" fontId="10" fillId="3" borderId="4" xfId="0" applyNumberFormat="1" applyFont="1" applyFill="1" applyBorder="1" applyAlignment="1">
      <alignment horizontal="right" vertical="center"/>
    </xf>
    <xf numFmtId="0" fontId="10" fillId="3" borderId="5" xfId="0" applyFont="1" applyFill="1" applyBorder="1" applyAlignment="1">
      <alignment horizontal="center" vertical="center"/>
    </xf>
    <xf numFmtId="49" fontId="10" fillId="3" borderId="5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right" vertical="center"/>
    </xf>
    <xf numFmtId="178" fontId="10" fillId="3" borderId="5" xfId="0" applyNumberFormat="1" applyFont="1" applyFill="1" applyBorder="1" applyAlignment="1">
      <alignment horizontal="right" vertical="center" shrinkToFit="1"/>
    </xf>
    <xf numFmtId="178" fontId="10" fillId="3" borderId="5" xfId="0" applyNumberFormat="1" applyFont="1" applyFill="1" applyBorder="1" applyAlignment="1">
      <alignment horizontal="right" vertical="center"/>
    </xf>
    <xf numFmtId="179" fontId="10" fillId="0" borderId="10" xfId="0" applyNumberFormat="1" applyFont="1" applyBorder="1" applyAlignment="1">
      <alignment horizontal="right" vertical="center"/>
    </xf>
    <xf numFmtId="0" fontId="46" fillId="0" borderId="0" xfId="0" applyFont="1">
      <alignment vertical="center"/>
    </xf>
    <xf numFmtId="0" fontId="46" fillId="0" borderId="40" xfId="0" applyFont="1" applyBorder="1">
      <alignment vertical="center"/>
    </xf>
    <xf numFmtId="0" fontId="46" fillId="0" borderId="0" xfId="0" applyFont="1" applyAlignment="1">
      <alignment horizontal="left" vertical="center"/>
    </xf>
    <xf numFmtId="0" fontId="46" fillId="0" borderId="41" xfId="0" applyFont="1" applyBorder="1">
      <alignment vertical="center"/>
    </xf>
    <xf numFmtId="0" fontId="46" fillId="0" borderId="42" xfId="0" applyFont="1" applyBorder="1">
      <alignment vertical="center"/>
    </xf>
    <xf numFmtId="0" fontId="47" fillId="0" borderId="0" xfId="0" applyFont="1">
      <alignment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51" fillId="0" borderId="0" xfId="0" applyFont="1">
      <alignment vertical="center"/>
    </xf>
    <xf numFmtId="0" fontId="52" fillId="0" borderId="0" xfId="0" applyFont="1">
      <alignment vertical="center"/>
    </xf>
    <xf numFmtId="0" fontId="53" fillId="0" borderId="0" xfId="0" applyFont="1">
      <alignment vertical="center"/>
    </xf>
    <xf numFmtId="0" fontId="54" fillId="0" borderId="0" xfId="0" applyFont="1">
      <alignment vertical="center"/>
    </xf>
    <xf numFmtId="0" fontId="10" fillId="0" borderId="1" xfId="0" applyFont="1" applyBorder="1">
      <alignment vertical="center"/>
    </xf>
    <xf numFmtId="0" fontId="52" fillId="0" borderId="1" xfId="0" applyFont="1" applyBorder="1">
      <alignment vertical="center"/>
    </xf>
    <xf numFmtId="0" fontId="55" fillId="0" borderId="0" xfId="0" applyFont="1">
      <alignment vertical="center"/>
    </xf>
    <xf numFmtId="0" fontId="53" fillId="0" borderId="2" xfId="0" applyFont="1" applyBorder="1">
      <alignment vertical="center"/>
    </xf>
    <xf numFmtId="0" fontId="55" fillId="0" borderId="3" xfId="0" applyFont="1" applyBorder="1">
      <alignment vertical="center"/>
    </xf>
    <xf numFmtId="0" fontId="55" fillId="0" borderId="2" xfId="0" applyFont="1" applyBorder="1">
      <alignment vertical="center"/>
    </xf>
    <xf numFmtId="0" fontId="10" fillId="0" borderId="43" xfId="0" applyFont="1" applyBorder="1" applyAlignment="1">
      <alignment horizontal="left" vertical="center"/>
    </xf>
    <xf numFmtId="0" fontId="10" fillId="0" borderId="44" xfId="0" applyFont="1" applyBorder="1">
      <alignment vertical="center"/>
    </xf>
    <xf numFmtId="0" fontId="53" fillId="0" borderId="45" xfId="0" applyFont="1" applyBorder="1">
      <alignment vertical="center"/>
    </xf>
    <xf numFmtId="0" fontId="55" fillId="0" borderId="45" xfId="0" applyFont="1" applyBorder="1" applyAlignment="1">
      <alignment horizontal="left" vertical="center"/>
    </xf>
    <xf numFmtId="0" fontId="10" fillId="0" borderId="45" xfId="0" applyFont="1" applyBorder="1" applyAlignment="1">
      <alignment horizontal="left" vertical="center"/>
    </xf>
    <xf numFmtId="49" fontId="10" fillId="0" borderId="43" xfId="0" applyNumberFormat="1" applyFont="1" applyBorder="1">
      <alignment vertical="center"/>
    </xf>
    <xf numFmtId="49" fontId="10" fillId="0" borderId="44" xfId="0" applyNumberFormat="1" applyFont="1" applyBorder="1">
      <alignment vertical="center"/>
    </xf>
    <xf numFmtId="49" fontId="10" fillId="0" borderId="46" xfId="0" applyNumberFormat="1" applyFont="1" applyBorder="1">
      <alignment vertical="center"/>
    </xf>
    <xf numFmtId="0" fontId="53" fillId="0" borderId="46" xfId="0" applyFont="1" applyBorder="1">
      <alignment vertical="center"/>
    </xf>
    <xf numFmtId="0" fontId="53" fillId="0" borderId="47" xfId="0" applyFont="1" applyBorder="1">
      <alignment vertical="center"/>
    </xf>
    <xf numFmtId="0" fontId="23" fillId="5" borderId="45" xfId="0" applyFont="1" applyFill="1" applyBorder="1" applyAlignment="1">
      <alignment horizontal="left" vertical="center"/>
    </xf>
    <xf numFmtId="0" fontId="55" fillId="0" borderId="45" xfId="0" applyFont="1" applyBorder="1">
      <alignment vertical="center"/>
    </xf>
    <xf numFmtId="0" fontId="10" fillId="0" borderId="7" xfId="0" applyFont="1" applyBorder="1">
      <alignment vertical="center"/>
    </xf>
    <xf numFmtId="0" fontId="53" fillId="0" borderId="44" xfId="0" applyFont="1" applyBorder="1">
      <alignment vertical="center"/>
    </xf>
    <xf numFmtId="0" fontId="53" fillId="0" borderId="43" xfId="0" applyFont="1" applyBorder="1">
      <alignment vertical="center"/>
    </xf>
    <xf numFmtId="0" fontId="55" fillId="0" borderId="0" xfId="0" applyFont="1" applyAlignment="1">
      <alignment horizontal="center"/>
    </xf>
    <xf numFmtId="0" fontId="55" fillId="0" borderId="0" xfId="0" applyFont="1" applyAlignment="1">
      <alignment horizontal="left"/>
    </xf>
    <xf numFmtId="0" fontId="56" fillId="0" borderId="0" xfId="0" applyFont="1">
      <alignment vertical="center"/>
    </xf>
    <xf numFmtId="0" fontId="57" fillId="0" borderId="0" xfId="0" applyFont="1" applyAlignment="1">
      <alignment horizontal="right"/>
    </xf>
    <xf numFmtId="0" fontId="10" fillId="0" borderId="0" xfId="0" applyFont="1" applyAlignment="1">
      <alignment horizontal="right" vertical="center"/>
    </xf>
    <xf numFmtId="0" fontId="15" fillId="0" borderId="48" xfId="0" applyFont="1" applyBorder="1" applyAlignment="1">
      <alignment horizontal="center" vertical="center"/>
    </xf>
    <xf numFmtId="0" fontId="15" fillId="0" borderId="48" xfId="0" applyFont="1" applyBorder="1">
      <alignment vertical="center"/>
    </xf>
    <xf numFmtId="0" fontId="15" fillId="0" borderId="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58" fillId="0" borderId="0" xfId="0" applyFont="1">
      <alignment vertical="center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53" fillId="0" borderId="6" xfId="0" applyFont="1" applyBorder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26" fontId="14" fillId="0" borderId="45" xfId="0" applyNumberFormat="1" applyFont="1" applyBorder="1" applyAlignment="1">
      <alignment horizontal="left" vertical="center"/>
    </xf>
    <xf numFmtId="0" fontId="10" fillId="0" borderId="45" xfId="0" applyFont="1" applyBorder="1">
      <alignment vertical="center"/>
    </xf>
    <xf numFmtId="26" fontId="14" fillId="0" borderId="0" xfId="0" applyNumberFormat="1" applyFont="1" applyAlignment="1">
      <alignment horizontal="left" vertical="center"/>
    </xf>
    <xf numFmtId="0" fontId="56" fillId="0" borderId="0" xfId="0" applyFont="1" applyAlignment="1">
      <alignment horizontal="center"/>
    </xf>
    <xf numFmtId="49" fontId="10" fillId="0" borderId="0" xfId="0" applyNumberFormat="1" applyFont="1">
      <alignment vertical="center"/>
    </xf>
    <xf numFmtId="181" fontId="22" fillId="0" borderId="4" xfId="2" applyNumberFormat="1" applyFont="1" applyFill="1" applyBorder="1" applyAlignment="1">
      <alignment horizontal="right" vertical="center"/>
    </xf>
    <xf numFmtId="1" fontId="22" fillId="0" borderId="4" xfId="2" applyNumberFormat="1" applyFont="1" applyFill="1" applyBorder="1" applyAlignment="1">
      <alignment horizontal="left" vertical="center"/>
    </xf>
    <xf numFmtId="178" fontId="22" fillId="0" borderId="45" xfId="2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22" fillId="0" borderId="4" xfId="2" applyNumberFormat="1" applyFont="1" applyFill="1" applyBorder="1" applyAlignment="1">
      <alignment horizontal="right" vertical="center"/>
    </xf>
    <xf numFmtId="178" fontId="22" fillId="3" borderId="45" xfId="2" applyNumberFormat="1" applyFont="1" applyFill="1" applyBorder="1" applyAlignment="1">
      <alignment horizontal="right" vertical="center"/>
    </xf>
    <xf numFmtId="0" fontId="55" fillId="0" borderId="50" xfId="0" applyFont="1" applyBorder="1" applyAlignment="1">
      <alignment horizontal="center" vertical="center"/>
    </xf>
    <xf numFmtId="0" fontId="10" fillId="0" borderId="50" xfId="0" applyFont="1" applyBorder="1" applyAlignment="1">
      <alignment horizontal="left" vertical="center"/>
    </xf>
    <xf numFmtId="183" fontId="10" fillId="0" borderId="50" xfId="2" applyNumberFormat="1" applyFont="1" applyFill="1" applyBorder="1" applyAlignment="1">
      <alignment horizontal="left" vertical="center" indent="1"/>
    </xf>
    <xf numFmtId="183" fontId="10" fillId="0" borderId="50" xfId="2" applyNumberFormat="1" applyFont="1" applyFill="1" applyBorder="1" applyAlignment="1">
      <alignment horizontal="left" vertical="center"/>
    </xf>
    <xf numFmtId="183" fontId="22" fillId="0" borderId="50" xfId="2" applyNumberFormat="1" applyFont="1" applyFill="1" applyBorder="1" applyAlignment="1">
      <alignment horizontal="left" vertical="center"/>
    </xf>
    <xf numFmtId="184" fontId="22" fillId="0" borderId="50" xfId="0" applyNumberFormat="1" applyFont="1" applyBorder="1" applyAlignment="1">
      <alignment horizontal="left" vertical="center"/>
    </xf>
    <xf numFmtId="179" fontId="22" fillId="0" borderId="50" xfId="0" applyNumberFormat="1" applyFont="1" applyBorder="1" applyAlignment="1">
      <alignment horizontal="right" vertical="center"/>
    </xf>
    <xf numFmtId="0" fontId="10" fillId="0" borderId="0" xfId="0" quotePrefix="1" applyFont="1">
      <alignment vertical="center"/>
    </xf>
    <xf numFmtId="0" fontId="10" fillId="0" borderId="0" xfId="0" quotePrefix="1" applyFont="1" applyAlignment="1">
      <alignment horizontal="left" vertical="center"/>
    </xf>
    <xf numFmtId="26" fontId="10" fillId="0" borderId="0" xfId="0" applyNumberFormat="1" applyFont="1">
      <alignment vertical="center"/>
    </xf>
    <xf numFmtId="49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185" fontId="10" fillId="0" borderId="0" xfId="0" applyNumberFormat="1" applyFont="1">
      <alignment vertical="center"/>
    </xf>
    <xf numFmtId="0" fontId="57" fillId="0" borderId="0" xfId="0" applyFont="1">
      <alignment vertical="center"/>
    </xf>
    <xf numFmtId="49" fontId="23" fillId="0" borderId="0" xfId="0" applyNumberFormat="1" applyFont="1">
      <alignment vertical="center"/>
    </xf>
    <xf numFmtId="0" fontId="23" fillId="0" borderId="0" xfId="0" applyFont="1" applyAlignment="1">
      <alignment horizontal="left" vertical="center"/>
    </xf>
    <xf numFmtId="49" fontId="23" fillId="5" borderId="0" xfId="0" applyNumberFormat="1" applyFont="1" applyFill="1" applyAlignment="1">
      <alignment horizontal="left" vertical="center"/>
    </xf>
    <xf numFmtId="49" fontId="23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14" fillId="0" borderId="0" xfId="0" applyFont="1">
      <alignment vertical="center"/>
    </xf>
    <xf numFmtId="49" fontId="53" fillId="0" borderId="0" xfId="0" applyNumberFormat="1" applyFont="1" applyAlignment="1">
      <alignment horizontal="right"/>
    </xf>
    <xf numFmtId="0" fontId="59" fillId="0" borderId="0" xfId="0" applyFont="1">
      <alignment vertical="center"/>
    </xf>
    <xf numFmtId="0" fontId="53" fillId="0" borderId="0" xfId="0" applyFont="1" applyAlignment="1">
      <alignment horizontal="center"/>
    </xf>
    <xf numFmtId="0" fontId="59" fillId="0" borderId="44" xfId="0" applyFont="1" applyBorder="1" applyAlignment="1">
      <alignment horizontal="left"/>
    </xf>
    <xf numFmtId="49" fontId="53" fillId="0" borderId="44" xfId="0" applyNumberFormat="1" applyFont="1" applyBorder="1" applyAlignment="1">
      <alignment horizontal="right"/>
    </xf>
    <xf numFmtId="49" fontId="53" fillId="0" borderId="0" xfId="0" applyNumberFormat="1" applyFont="1">
      <alignment vertical="center"/>
    </xf>
    <xf numFmtId="0" fontId="52" fillId="0" borderId="0" xfId="0" applyFont="1" applyAlignment="1">
      <alignment horizontal="center"/>
    </xf>
    <xf numFmtId="49" fontId="52" fillId="0" borderId="0" xfId="0" applyNumberFormat="1" applyFont="1">
      <alignment vertical="center"/>
    </xf>
    <xf numFmtId="49" fontId="0" fillId="0" borderId="0" xfId="0" applyNumberFormat="1" applyAlignment="1">
      <alignment horizontal="left" vertical="center"/>
    </xf>
    <xf numFmtId="49" fontId="60" fillId="0" borderId="0" xfId="0" applyNumberFormat="1" applyFont="1">
      <alignment vertical="center"/>
    </xf>
    <xf numFmtId="49" fontId="60" fillId="0" borderId="1" xfId="0" applyNumberFormat="1" applyFont="1" applyBorder="1" applyAlignment="1">
      <alignment horizontal="center" vertical="center"/>
    </xf>
    <xf numFmtId="49" fontId="60" fillId="0" borderId="1" xfId="0" applyNumberFormat="1" applyFont="1" applyBorder="1" applyAlignment="1">
      <alignment horizontal="left" vertical="center"/>
    </xf>
    <xf numFmtId="0" fontId="15" fillId="0" borderId="31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16" xfId="0" applyBorder="1">
      <alignment vertical="center"/>
    </xf>
    <xf numFmtId="49" fontId="23" fillId="0" borderId="16" xfId="0" applyNumberFormat="1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49" fontId="23" fillId="0" borderId="55" xfId="0" applyNumberFormat="1" applyFont="1" applyBorder="1">
      <alignment vertical="center"/>
    </xf>
    <xf numFmtId="0" fontId="15" fillId="0" borderId="0" xfId="0" applyFont="1">
      <alignment vertical="center"/>
    </xf>
    <xf numFmtId="0" fontId="0" fillId="0" borderId="44" xfId="0" applyBorder="1">
      <alignment vertical="center"/>
    </xf>
    <xf numFmtId="0" fontId="15" fillId="0" borderId="1" xfId="0" applyFont="1" applyBorder="1">
      <alignment vertical="center"/>
    </xf>
    <xf numFmtId="49" fontId="61" fillId="0" borderId="0" xfId="0" applyNumberFormat="1" applyFont="1">
      <alignment vertical="center"/>
    </xf>
    <xf numFmtId="0" fontId="15" fillId="0" borderId="56" xfId="0" applyFont="1" applyBorder="1">
      <alignment vertical="center"/>
    </xf>
    <xf numFmtId="0" fontId="15" fillId="0" borderId="57" xfId="0" applyFont="1" applyBorder="1">
      <alignment vertical="center"/>
    </xf>
    <xf numFmtId="0" fontId="23" fillId="5" borderId="5" xfId="0" applyFont="1" applyFill="1" applyBorder="1" applyAlignment="1">
      <alignment horizontal="left" vertical="center"/>
    </xf>
    <xf numFmtId="0" fontId="23" fillId="5" borderId="8" xfId="0" applyFont="1" applyFill="1" applyBorder="1" applyAlignment="1">
      <alignment horizontal="left" vertical="center"/>
    </xf>
    <xf numFmtId="0" fontId="10" fillId="0" borderId="44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49" fontId="23" fillId="3" borderId="3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10" fillId="0" borderId="43" xfId="0" applyFont="1" applyBorder="1" applyAlignment="1">
      <alignment horizontal="left" vertical="center"/>
    </xf>
    <xf numFmtId="0" fontId="10" fillId="0" borderId="44" xfId="0" applyFont="1" applyBorder="1" applyAlignment="1">
      <alignment horizontal="left" vertical="center"/>
    </xf>
    <xf numFmtId="0" fontId="10" fillId="0" borderId="46" xfId="0" applyFont="1" applyBorder="1" applyAlignment="1">
      <alignment horizontal="left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183" fontId="10" fillId="0" borderId="50" xfId="2" applyNumberFormat="1" applyFont="1" applyFill="1" applyBorder="1" applyAlignment="1">
      <alignment horizontal="left" vertical="center"/>
    </xf>
    <xf numFmtId="0" fontId="10" fillId="0" borderId="38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/>
    </xf>
    <xf numFmtId="49" fontId="23" fillId="0" borderId="32" xfId="0" applyNumberFormat="1" applyFont="1" applyBorder="1" applyAlignment="1">
      <alignment horizontal="center" vertical="center"/>
    </xf>
    <xf numFmtId="49" fontId="23" fillId="0" borderId="34" xfId="0" applyNumberFormat="1" applyFont="1" applyBorder="1" applyAlignment="1">
      <alignment horizontal="center" vertical="center"/>
    </xf>
    <xf numFmtId="49" fontId="23" fillId="3" borderId="31" xfId="0" applyNumberFormat="1" applyFont="1" applyFill="1" applyBorder="1" applyAlignment="1">
      <alignment horizontal="center" vertical="center"/>
    </xf>
    <xf numFmtId="49" fontId="23" fillId="3" borderId="32" xfId="0" applyNumberFormat="1" applyFont="1" applyFill="1" applyBorder="1" applyAlignment="1">
      <alignment horizontal="center" vertical="center"/>
    </xf>
    <xf numFmtId="49" fontId="23" fillId="3" borderId="34" xfId="0" applyNumberFormat="1" applyFont="1" applyFill="1" applyBorder="1" applyAlignment="1">
      <alignment horizontal="center" vertical="center"/>
    </xf>
    <xf numFmtId="49" fontId="60" fillId="0" borderId="0" xfId="0" applyNumberFormat="1" applyFont="1" applyAlignment="1">
      <alignment horizontal="center" vertical="center"/>
    </xf>
    <xf numFmtId="49" fontId="23" fillId="3" borderId="32" xfId="0" applyNumberFormat="1" applyFont="1" applyFill="1" applyBorder="1">
      <alignment vertical="center"/>
    </xf>
    <xf numFmtId="0" fontId="23" fillId="3" borderId="10" xfId="0" applyFont="1" applyFill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3" borderId="11" xfId="0" applyFont="1" applyFill="1" applyBorder="1" applyAlignment="1">
      <alignment horizontal="left" vertical="center"/>
    </xf>
    <xf numFmtId="49" fontId="10" fillId="3" borderId="10" xfId="0" applyNumberFormat="1" applyFont="1" applyFill="1" applyBorder="1" applyAlignment="1">
      <alignment horizontal="left" vertical="center"/>
    </xf>
    <xf numFmtId="0" fontId="22" fillId="3" borderId="10" xfId="0" applyFont="1" applyFill="1" applyBorder="1" applyAlignment="1">
      <alignment horizontal="left" vertical="center"/>
    </xf>
    <xf numFmtId="0" fontId="22" fillId="3" borderId="11" xfId="0" applyFont="1" applyFill="1" applyBorder="1" applyAlignment="1">
      <alignment horizontal="left" vertical="center"/>
    </xf>
    <xf numFmtId="0" fontId="23" fillId="3" borderId="8" xfId="0" applyFont="1" applyFill="1" applyBorder="1" applyAlignment="1">
      <alignment horizontal="left" vertical="center"/>
    </xf>
    <xf numFmtId="49" fontId="10" fillId="3" borderId="8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left" vertical="center"/>
    </xf>
    <xf numFmtId="178" fontId="10" fillId="3" borderId="8" xfId="0" applyNumberFormat="1" applyFont="1" applyFill="1" applyBorder="1" applyAlignment="1">
      <alignment horizontal="right" vertical="center" shrinkToFit="1"/>
    </xf>
    <xf numFmtId="178" fontId="10" fillId="3" borderId="8" xfId="0" applyNumberFormat="1" applyFont="1" applyFill="1" applyBorder="1" applyAlignment="1">
      <alignment horizontal="right" vertical="center"/>
    </xf>
    <xf numFmtId="49" fontId="23" fillId="6" borderId="25" xfId="0" applyNumberFormat="1" applyFont="1" applyFill="1" applyBorder="1" applyAlignment="1">
      <alignment horizontal="center" vertical="center"/>
    </xf>
    <xf numFmtId="49" fontId="23" fillId="6" borderId="27" xfId="0" applyNumberFormat="1" applyFont="1" applyFill="1" applyBorder="1" applyAlignment="1">
      <alignment horizontal="center" vertical="center"/>
    </xf>
    <xf numFmtId="49" fontId="23" fillId="6" borderId="28" xfId="0" applyNumberFormat="1" applyFont="1" applyFill="1" applyBorder="1" applyAlignment="1">
      <alignment horizontal="center" vertical="center"/>
    </xf>
    <xf numFmtId="3" fontId="10" fillId="3" borderId="10" xfId="0" applyNumberFormat="1" applyFont="1" applyFill="1" applyBorder="1" applyAlignment="1">
      <alignment horizontal="center" vertical="center"/>
    </xf>
    <xf numFmtId="3" fontId="10" fillId="3" borderId="11" xfId="0" applyNumberFormat="1" applyFont="1" applyFill="1" applyBorder="1" applyAlignment="1">
      <alignment horizontal="center" vertical="center"/>
    </xf>
    <xf numFmtId="3" fontId="10" fillId="3" borderId="8" xfId="0" applyNumberFormat="1" applyFont="1" applyFill="1" applyBorder="1" applyAlignment="1">
      <alignment horizontal="center" vertical="center"/>
    </xf>
    <xf numFmtId="3" fontId="10" fillId="3" borderId="4" xfId="0" applyNumberFormat="1" applyFont="1" applyFill="1" applyBorder="1" applyAlignment="1">
      <alignment horizontal="center" vertical="center"/>
    </xf>
    <xf numFmtId="3" fontId="10" fillId="3" borderId="5" xfId="0" applyNumberFormat="1" applyFont="1" applyFill="1" applyBorder="1" applyAlignment="1">
      <alignment horizontal="center" vertical="center"/>
    </xf>
    <xf numFmtId="49" fontId="23" fillId="6" borderId="31" xfId="0" applyNumberFormat="1" applyFont="1" applyFill="1" applyBorder="1" applyAlignment="1">
      <alignment horizontal="center" vertical="center"/>
    </xf>
    <xf numFmtId="49" fontId="23" fillId="6" borderId="32" xfId="0" applyNumberFormat="1" applyFont="1" applyFill="1" applyBorder="1" applyAlignment="1">
      <alignment horizontal="center" vertical="center"/>
    </xf>
    <xf numFmtId="49" fontId="23" fillId="6" borderId="3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0" fillId="0" borderId="0" xfId="0" applyNumberFormat="1" applyFont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5" fillId="5" borderId="31" xfId="0" applyFont="1" applyFill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/>
    </xf>
    <xf numFmtId="0" fontId="10" fillId="0" borderId="18" xfId="0" applyFont="1" applyBorder="1">
      <alignment vertical="center"/>
    </xf>
    <xf numFmtId="0" fontId="10" fillId="0" borderId="17" xfId="0" applyFont="1" applyBorder="1">
      <alignment vertical="center"/>
    </xf>
    <xf numFmtId="0" fontId="10" fillId="0" borderId="17" xfId="0" applyFont="1" applyBorder="1" applyAlignment="1">
      <alignment horizontal="right" vertical="center"/>
    </xf>
    <xf numFmtId="0" fontId="10" fillId="0" borderId="59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/>
    </xf>
    <xf numFmtId="49" fontId="23" fillId="0" borderId="6" xfId="0" applyNumberFormat="1" applyFont="1" applyBorder="1" applyAlignment="1">
      <alignment horizontal="lef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horizontal="center" vertical="center"/>
    </xf>
    <xf numFmtId="26" fontId="14" fillId="0" borderId="6" xfId="0" applyNumberFormat="1" applyFont="1" applyBorder="1">
      <alignment vertical="center"/>
    </xf>
    <xf numFmtId="0" fontId="10" fillId="0" borderId="62" xfId="0" applyFont="1" applyBorder="1">
      <alignment vertical="center"/>
    </xf>
    <xf numFmtId="0" fontId="10" fillId="0" borderId="63" xfId="0" applyFont="1" applyBorder="1" applyAlignment="1">
      <alignment horizontal="center" vertical="center"/>
    </xf>
    <xf numFmtId="0" fontId="10" fillId="0" borderId="13" xfId="0" applyFont="1" applyBorder="1" applyAlignment="1">
      <alignment horizontal="right" vertical="center"/>
    </xf>
    <xf numFmtId="0" fontId="10" fillId="0" borderId="64" xfId="0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3" fillId="0" borderId="6" xfId="0" applyFont="1" applyBorder="1">
      <alignment vertical="center"/>
    </xf>
    <xf numFmtId="0" fontId="10" fillId="0" borderId="66" xfId="0" applyFont="1" applyBorder="1" applyAlignment="1">
      <alignment horizontal="center" vertical="center"/>
    </xf>
    <xf numFmtId="0" fontId="10" fillId="0" borderId="67" xfId="0" applyFont="1" applyBorder="1" applyAlignment="1">
      <alignment horizontal="right" vertical="center"/>
    </xf>
    <xf numFmtId="0" fontId="10" fillId="0" borderId="68" xfId="0" applyFont="1" applyBorder="1" applyAlignment="1">
      <alignment horizontal="center" vertical="center"/>
    </xf>
    <xf numFmtId="0" fontId="23" fillId="3" borderId="32" xfId="0" applyFont="1" applyFill="1" applyBorder="1" applyAlignment="1">
      <alignment horizontal="center"/>
    </xf>
    <xf numFmtId="180" fontId="10" fillId="0" borderId="4" xfId="0" applyNumberFormat="1" applyFont="1" applyBorder="1" applyAlignment="1">
      <alignment vertical="center" shrinkToFit="1"/>
    </xf>
    <xf numFmtId="180" fontId="10" fillId="0" borderId="4" xfId="0" applyNumberFormat="1" applyFont="1" applyBorder="1" applyAlignment="1">
      <alignment horizontal="center" vertical="center" shrinkToFit="1"/>
    </xf>
    <xf numFmtId="178" fontId="10" fillId="0" borderId="4" xfId="0" applyNumberFormat="1" applyFont="1" applyBorder="1">
      <alignment vertical="center"/>
    </xf>
    <xf numFmtId="0" fontId="63" fillId="0" borderId="6" xfId="0" applyFont="1" applyBorder="1">
      <alignment vertical="center"/>
    </xf>
    <xf numFmtId="0" fontId="0" fillId="0" borderId="6" xfId="0" applyBorder="1">
      <alignment vertical="center"/>
    </xf>
    <xf numFmtId="0" fontId="0" fillId="0" borderId="69" xfId="0" applyBorder="1">
      <alignment vertical="center"/>
    </xf>
    <xf numFmtId="0" fontId="10" fillId="0" borderId="69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49" fontId="66" fillId="0" borderId="24" xfId="0" applyNumberFormat="1" applyFont="1" applyBorder="1" applyAlignment="1">
      <alignment horizontal="center" vertical="center"/>
    </xf>
    <xf numFmtId="49" fontId="67" fillId="0" borderId="24" xfId="0" applyNumberFormat="1" applyFont="1" applyBorder="1">
      <alignment vertical="center"/>
    </xf>
    <xf numFmtId="49" fontId="61" fillId="0" borderId="24" xfId="0" applyNumberFormat="1" applyFont="1" applyBorder="1">
      <alignment vertical="center"/>
    </xf>
    <xf numFmtId="0" fontId="10" fillId="0" borderId="24" xfId="0" applyFont="1" applyBorder="1" applyAlignment="1">
      <alignment horizontal="center" vertical="center"/>
    </xf>
    <xf numFmtId="0" fontId="10" fillId="0" borderId="26" xfId="0" applyFont="1" applyBorder="1">
      <alignment vertical="center"/>
    </xf>
    <xf numFmtId="0" fontId="64" fillId="0" borderId="32" xfId="0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right" vertical="center"/>
    </xf>
    <xf numFmtId="178" fontId="10" fillId="0" borderId="8" xfId="0" applyNumberFormat="1" applyFont="1" applyBorder="1" applyAlignment="1">
      <alignment horizontal="right" vertical="center" shrinkToFit="1"/>
    </xf>
    <xf numFmtId="49" fontId="66" fillId="0" borderId="4" xfId="0" applyNumberFormat="1" applyFont="1" applyBorder="1" applyAlignment="1">
      <alignment horizontal="center" vertical="center"/>
    </xf>
    <xf numFmtId="49" fontId="67" fillId="0" borderId="4" xfId="0" applyNumberFormat="1" applyFont="1" applyBorder="1">
      <alignment vertical="center"/>
    </xf>
    <xf numFmtId="49" fontId="61" fillId="0" borderId="4" xfId="0" applyNumberFormat="1" applyFont="1" applyBorder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16" xfId="0" applyFont="1" applyBorder="1">
      <alignment vertical="center"/>
    </xf>
    <xf numFmtId="0" fontId="10" fillId="0" borderId="72" xfId="0" applyFont="1" applyBorder="1">
      <alignment vertical="center"/>
    </xf>
    <xf numFmtId="49" fontId="23" fillId="0" borderId="33" xfId="0" applyNumberFormat="1" applyFont="1" applyBorder="1">
      <alignment vertical="center"/>
    </xf>
    <xf numFmtId="3" fontId="10" fillId="0" borderId="4" xfId="0" applyNumberFormat="1" applyFont="1" applyBorder="1" applyAlignment="1">
      <alignment horizontal="right" vertical="center"/>
    </xf>
    <xf numFmtId="49" fontId="67" fillId="0" borderId="4" xfId="0" applyNumberFormat="1" applyFont="1" applyBorder="1" applyAlignment="1">
      <alignment horizontal="center" vertical="center"/>
    </xf>
    <xf numFmtId="178" fontId="10" fillId="3" borderId="6" xfId="0" applyNumberFormat="1" applyFont="1" applyFill="1" applyBorder="1" applyAlignment="1">
      <alignment horizontal="right" vertical="center"/>
    </xf>
    <xf numFmtId="49" fontId="67" fillId="0" borderId="4" xfId="0" applyNumberFormat="1" applyFont="1" applyBorder="1" applyAlignment="1">
      <alignment horizontal="right" vertical="center"/>
    </xf>
    <xf numFmtId="0" fontId="10" fillId="3" borderId="6" xfId="0" applyFont="1" applyFill="1" applyBorder="1" applyAlignment="1">
      <alignment horizontal="left" vertical="center"/>
    </xf>
    <xf numFmtId="178" fontId="10" fillId="0" borderId="6" xfId="0" applyNumberFormat="1" applyFont="1" applyBorder="1" applyAlignment="1">
      <alignment horizontal="right" vertical="center" shrinkToFit="1"/>
    </xf>
    <xf numFmtId="0" fontId="64" fillId="0" borderId="34" xfId="0" applyFont="1" applyBorder="1" applyAlignment="1">
      <alignment horizontal="center" vertical="center"/>
    </xf>
    <xf numFmtId="49" fontId="66" fillId="0" borderId="12" xfId="0" applyNumberFormat="1" applyFont="1" applyBorder="1" applyAlignment="1">
      <alignment horizontal="center" vertical="center"/>
    </xf>
    <xf numFmtId="49" fontId="61" fillId="0" borderId="12" xfId="0" applyNumberFormat="1" applyFont="1" applyBorder="1">
      <alignment vertical="center"/>
    </xf>
    <xf numFmtId="0" fontId="10" fillId="0" borderId="12" xfId="0" applyFont="1" applyBorder="1" applyAlignment="1">
      <alignment horizontal="center" vertical="center"/>
    </xf>
    <xf numFmtId="0" fontId="64" fillId="0" borderId="75" xfId="0" applyFont="1" applyBorder="1" applyAlignment="1">
      <alignment horizontal="center" vertical="center"/>
    </xf>
    <xf numFmtId="49" fontId="66" fillId="0" borderId="0" xfId="0" applyNumberFormat="1" applyFont="1" applyAlignment="1">
      <alignment horizontal="center" vertical="center"/>
    </xf>
    <xf numFmtId="49" fontId="23" fillId="0" borderId="7" xfId="0" applyNumberFormat="1" applyFont="1" applyBorder="1">
      <alignment vertical="center"/>
    </xf>
    <xf numFmtId="49" fontId="10" fillId="0" borderId="4" xfId="0" applyNumberFormat="1" applyFont="1" applyBorder="1" applyAlignment="1">
      <alignment horizontal="center" vertical="center"/>
    </xf>
    <xf numFmtId="49" fontId="61" fillId="0" borderId="7" xfId="0" applyNumberFormat="1" applyFont="1" applyBorder="1">
      <alignment vertical="center"/>
    </xf>
    <xf numFmtId="49" fontId="10" fillId="0" borderId="11" xfId="0" applyNumberFormat="1" applyFont="1" applyBorder="1" applyAlignment="1">
      <alignment horizontal="center" vertical="center"/>
    </xf>
    <xf numFmtId="3" fontId="10" fillId="0" borderId="11" xfId="0" applyNumberFormat="1" applyFont="1" applyBorder="1" applyAlignment="1">
      <alignment horizontal="right" vertical="center"/>
    </xf>
    <xf numFmtId="178" fontId="10" fillId="0" borderId="11" xfId="0" applyNumberFormat="1" applyFont="1" applyBorder="1" applyAlignment="1">
      <alignment horizontal="right" vertical="center" shrinkToFit="1"/>
    </xf>
    <xf numFmtId="0" fontId="10" fillId="0" borderId="25" xfId="0" applyFont="1" applyBorder="1" applyAlignment="1"/>
    <xf numFmtId="49" fontId="10" fillId="0" borderId="5" xfId="0" applyNumberFormat="1" applyFont="1" applyBorder="1" applyAlignment="1">
      <alignment horizontal="left" vertical="center"/>
    </xf>
    <xf numFmtId="0" fontId="10" fillId="0" borderId="5" xfId="0" applyFont="1" applyBorder="1">
      <alignment vertical="center"/>
    </xf>
    <xf numFmtId="181" fontId="10" fillId="0" borderId="5" xfId="2" applyNumberFormat="1" applyFont="1" applyFill="1" applyBorder="1" applyAlignment="1">
      <alignment horizontal="right" vertical="center"/>
    </xf>
    <xf numFmtId="1" fontId="10" fillId="0" borderId="5" xfId="0" applyNumberFormat="1" applyFont="1" applyBorder="1" applyAlignment="1">
      <alignment horizontal="center" vertical="center"/>
    </xf>
    <xf numFmtId="178" fontId="10" fillId="0" borderId="5" xfId="0" applyNumberFormat="1" applyFont="1" applyBorder="1">
      <alignment vertical="center"/>
    </xf>
    <xf numFmtId="179" fontId="10" fillId="0" borderId="5" xfId="2" applyNumberFormat="1" applyFont="1" applyFill="1" applyBorder="1" applyAlignment="1">
      <alignment horizontal="right" vertical="center"/>
    </xf>
    <xf numFmtId="49" fontId="10" fillId="0" borderId="26" xfId="0" applyNumberFormat="1" applyFont="1" applyBorder="1">
      <alignment vertical="center"/>
    </xf>
    <xf numFmtId="0" fontId="10" fillId="0" borderId="71" xfId="0" applyFont="1" applyBorder="1" applyAlignment="1">
      <alignment horizontal="center" vertical="center"/>
    </xf>
    <xf numFmtId="0" fontId="10" fillId="0" borderId="5" xfId="0" applyFont="1" applyBorder="1" applyAlignment="1">
      <alignment horizontal="right" vertical="center"/>
    </xf>
    <xf numFmtId="0" fontId="0" fillId="0" borderId="52" xfId="0" applyBorder="1" applyAlignment="1">
      <alignment horizontal="center" vertical="center"/>
    </xf>
    <xf numFmtId="0" fontId="10" fillId="0" borderId="27" xfId="0" applyFont="1" applyBorder="1">
      <alignment vertical="center"/>
    </xf>
    <xf numFmtId="176" fontId="10" fillId="0" borderId="10" xfId="2" applyFont="1" applyFill="1" applyBorder="1" applyAlignment="1">
      <alignment horizontal="right" vertical="center"/>
    </xf>
    <xf numFmtId="178" fontId="10" fillId="0" borderId="10" xfId="0" applyNumberFormat="1" applyFont="1" applyBorder="1">
      <alignment vertical="center"/>
    </xf>
    <xf numFmtId="179" fontId="10" fillId="0" borderId="10" xfId="2" applyNumberFormat="1" applyFont="1" applyFill="1" applyBorder="1" applyAlignment="1">
      <alignment horizontal="right" vertical="center"/>
    </xf>
    <xf numFmtId="49" fontId="10" fillId="0" borderId="16" xfId="0" applyNumberFormat="1" applyFont="1" applyBorder="1">
      <alignment vertical="center"/>
    </xf>
    <xf numFmtId="0" fontId="10" fillId="0" borderId="74" xfId="0" applyFont="1" applyBorder="1" applyAlignment="1">
      <alignment horizontal="center" vertical="center"/>
    </xf>
    <xf numFmtId="0" fontId="10" fillId="0" borderId="10" xfId="0" applyFont="1" applyBorder="1" applyAlignment="1">
      <alignment horizontal="right" vertical="center"/>
    </xf>
    <xf numFmtId="0" fontId="0" fillId="0" borderId="54" xfId="0" applyBorder="1" applyAlignment="1">
      <alignment horizontal="center" vertical="center"/>
    </xf>
    <xf numFmtId="0" fontId="10" fillId="0" borderId="28" xfId="0" applyFont="1" applyBorder="1">
      <alignment vertical="center"/>
    </xf>
    <xf numFmtId="49" fontId="10" fillId="0" borderId="11" xfId="0" applyNumberFormat="1" applyFont="1" applyBorder="1" applyAlignment="1">
      <alignment horizontal="left" vertical="center"/>
    </xf>
    <xf numFmtId="0" fontId="10" fillId="0" borderId="11" xfId="0" applyFont="1" applyBorder="1" applyAlignment="1">
      <alignment vertical="center" shrinkToFit="1"/>
    </xf>
    <xf numFmtId="176" fontId="10" fillId="0" borderId="11" xfId="2" applyFont="1" applyFill="1" applyBorder="1" applyAlignment="1">
      <alignment horizontal="right" vertical="center"/>
    </xf>
    <xf numFmtId="178" fontId="10" fillId="0" borderId="11" xfId="0" applyNumberFormat="1" applyFont="1" applyBorder="1">
      <alignment vertical="center"/>
    </xf>
    <xf numFmtId="179" fontId="10" fillId="0" borderId="11" xfId="2" applyNumberFormat="1" applyFont="1" applyFill="1" applyBorder="1" applyAlignment="1">
      <alignment horizontal="right" vertical="center"/>
    </xf>
    <xf numFmtId="0" fontId="10" fillId="0" borderId="11" xfId="0" applyFont="1" applyBorder="1">
      <alignment vertical="center"/>
    </xf>
    <xf numFmtId="49" fontId="10" fillId="0" borderId="72" xfId="0" applyNumberFormat="1" applyFont="1" applyBorder="1">
      <alignment vertical="center"/>
    </xf>
    <xf numFmtId="0" fontId="10" fillId="0" borderId="77" xfId="0" applyFont="1" applyBorder="1" applyAlignment="1">
      <alignment horizontal="center" vertical="center"/>
    </xf>
    <xf numFmtId="0" fontId="10" fillId="0" borderId="11" xfId="0" applyFont="1" applyBorder="1" applyAlignment="1">
      <alignment horizontal="right" vertical="center"/>
    </xf>
    <xf numFmtId="0" fontId="0" fillId="0" borderId="78" xfId="0" applyBorder="1" applyAlignment="1">
      <alignment horizontal="center" vertical="center"/>
    </xf>
    <xf numFmtId="0" fontId="10" fillId="0" borderId="34" xfId="0" applyFont="1" applyBorder="1">
      <alignment vertical="center"/>
    </xf>
    <xf numFmtId="176" fontId="10" fillId="0" borderId="1" xfId="0" applyNumberFormat="1" applyFont="1" applyBorder="1" applyAlignment="1">
      <alignment horizontal="right" vertical="center"/>
    </xf>
    <xf numFmtId="178" fontId="10" fillId="0" borderId="1" xfId="0" applyNumberFormat="1" applyFont="1" applyBorder="1" applyAlignment="1">
      <alignment horizontal="right" vertical="center"/>
    </xf>
    <xf numFmtId="0" fontId="13" fillId="0" borderId="12" xfId="0" applyFont="1" applyBorder="1">
      <alignment vertical="center"/>
    </xf>
    <xf numFmtId="56" fontId="13" fillId="0" borderId="35" xfId="0" applyNumberFormat="1" applyFont="1" applyBorder="1" applyAlignment="1">
      <alignment horizontal="center" vertical="center"/>
    </xf>
    <xf numFmtId="0" fontId="0" fillId="0" borderId="46" xfId="0" applyBorder="1">
      <alignment vertical="center"/>
    </xf>
    <xf numFmtId="0" fontId="0" fillId="0" borderId="8" xfId="0" applyBorder="1">
      <alignment vertical="center"/>
    </xf>
    <xf numFmtId="0" fontId="10" fillId="0" borderId="53" xfId="0" applyFont="1" applyBorder="1" applyAlignment="1">
      <alignment horizontal="center" vertical="center"/>
    </xf>
    <xf numFmtId="0" fontId="23" fillId="3" borderId="0" xfId="0" applyFont="1" applyFill="1" applyAlignment="1">
      <alignment horizontal="center"/>
    </xf>
    <xf numFmtId="0" fontId="57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 shrinkToFit="1"/>
    </xf>
    <xf numFmtId="1" fontId="10" fillId="0" borderId="0" xfId="0" applyNumberFormat="1" applyFont="1" applyAlignment="1">
      <alignment horizontal="center" vertical="center"/>
    </xf>
    <xf numFmtId="178" fontId="10" fillId="0" borderId="0" xfId="0" applyNumberFormat="1" applyFont="1" applyAlignment="1">
      <alignment horizontal="right" vertical="center" shrinkToFit="1"/>
    </xf>
    <xf numFmtId="178" fontId="10" fillId="0" borderId="0" xfId="0" applyNumberFormat="1" applyFont="1">
      <alignment vertical="center"/>
    </xf>
    <xf numFmtId="49" fontId="22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78" fontId="10" fillId="0" borderId="0" xfId="0" applyNumberFormat="1" applyFont="1" applyAlignment="1">
      <alignment horizontal="right" vertical="center"/>
    </xf>
    <xf numFmtId="0" fontId="63" fillId="0" borderId="0" xfId="0" applyFont="1">
      <alignment vertical="center"/>
    </xf>
    <xf numFmtId="0" fontId="24" fillId="3" borderId="0" xfId="0" applyFont="1" applyFill="1" applyAlignment="1">
      <alignment horizontal="center"/>
    </xf>
    <xf numFmtId="0" fontId="68" fillId="0" borderId="0" xfId="0" applyFont="1" applyAlignment="1">
      <alignment horizontal="center" vertical="center"/>
    </xf>
    <xf numFmtId="0" fontId="68" fillId="0" borderId="0" xfId="0" applyFont="1" applyAlignment="1">
      <alignment horizontal="left" vertical="center"/>
    </xf>
    <xf numFmtId="0" fontId="69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56" fontId="10" fillId="0" borderId="0" xfId="0" applyNumberFormat="1" applyFont="1" applyAlignment="1">
      <alignment horizontal="center" vertical="center"/>
    </xf>
    <xf numFmtId="49" fontId="70" fillId="0" borderId="0" xfId="0" applyNumberFormat="1" applyFont="1" applyAlignment="1">
      <alignment horizontal="center" vertical="center"/>
    </xf>
    <xf numFmtId="0" fontId="10" fillId="0" borderId="0" xfId="12" applyFont="1" applyAlignment="1">
      <alignment horizontal="center"/>
    </xf>
    <xf numFmtId="49" fontId="70" fillId="0" borderId="0" xfId="12" applyNumberFormat="1" applyFont="1" applyAlignment="1">
      <alignment horizontal="center" vertical="center"/>
    </xf>
    <xf numFmtId="0" fontId="57" fillId="0" borderId="0" xfId="12" applyFont="1" applyAlignment="1">
      <alignment horizontal="center" vertical="center"/>
    </xf>
    <xf numFmtId="0" fontId="29" fillId="0" borderId="0" xfId="12" applyFont="1">
      <alignment vertical="center"/>
    </xf>
    <xf numFmtId="3" fontId="10" fillId="0" borderId="0" xfId="12" applyNumberFormat="1" applyFont="1" applyAlignment="1">
      <alignment horizontal="center" vertical="center"/>
    </xf>
    <xf numFmtId="0" fontId="10" fillId="0" borderId="0" xfId="12" applyFont="1" applyAlignment="1">
      <alignment horizontal="center" vertical="center"/>
    </xf>
    <xf numFmtId="178" fontId="10" fillId="0" borderId="0" xfId="12" applyNumberFormat="1" applyFont="1" applyAlignment="1">
      <alignment horizontal="right" vertical="center"/>
    </xf>
    <xf numFmtId="178" fontId="10" fillId="0" borderId="0" xfId="12" applyNumberFormat="1" applyFont="1">
      <alignment vertical="center"/>
    </xf>
    <xf numFmtId="0" fontId="9" fillId="3" borderId="0" xfId="0" applyFont="1" applyFill="1" applyAlignment="1">
      <alignment horizontal="center" vertical="center"/>
    </xf>
    <xf numFmtId="0" fontId="68" fillId="3" borderId="0" xfId="0" applyFont="1" applyFill="1" applyAlignment="1">
      <alignment horizontal="left" vertical="center"/>
    </xf>
    <xf numFmtId="0" fontId="9" fillId="3" borderId="0" xfId="0" applyFont="1" applyFill="1">
      <alignment vertical="center"/>
    </xf>
    <xf numFmtId="0" fontId="10" fillId="3" borderId="0" xfId="0" applyFont="1" applyFill="1">
      <alignment vertical="center"/>
    </xf>
    <xf numFmtId="3" fontId="10" fillId="3" borderId="0" xfId="0" applyNumberFormat="1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178" fontId="10" fillId="3" borderId="0" xfId="0" applyNumberFormat="1" applyFont="1" applyFill="1" applyAlignment="1">
      <alignment horizontal="right" vertical="center"/>
    </xf>
    <xf numFmtId="178" fontId="10" fillId="3" borderId="0" xfId="0" applyNumberFormat="1" applyFont="1" applyFill="1">
      <alignment vertical="center"/>
    </xf>
    <xf numFmtId="3" fontId="10" fillId="3" borderId="0" xfId="0" applyNumberFormat="1" applyFont="1" applyFill="1" applyAlignment="1">
      <alignment horizontal="center" vertical="center" shrinkToFit="1"/>
    </xf>
    <xf numFmtId="1" fontId="10" fillId="3" borderId="0" xfId="0" applyNumberFormat="1" applyFont="1" applyFill="1" applyAlignment="1">
      <alignment horizontal="center" vertical="center"/>
    </xf>
    <xf numFmtId="178" fontId="10" fillId="3" borderId="0" xfId="0" applyNumberFormat="1" applyFont="1" applyFill="1" applyAlignment="1">
      <alignment horizontal="right" vertical="center" shrinkToFit="1"/>
    </xf>
    <xf numFmtId="0" fontId="10" fillId="3" borderId="0" xfId="0" applyFont="1" applyFill="1" applyAlignment="1">
      <alignment horizontal="center" vertical="center"/>
    </xf>
    <xf numFmtId="3" fontId="9" fillId="3" borderId="0" xfId="0" applyNumberFormat="1" applyFont="1" applyFill="1" applyAlignment="1">
      <alignment horizontal="center" vertical="center"/>
    </xf>
    <xf numFmtId="0" fontId="23" fillId="0" borderId="0" xfId="0" quotePrefix="1" applyFont="1" applyAlignment="1">
      <alignment horizontal="center"/>
    </xf>
    <xf numFmtId="0" fontId="2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2" fillId="3" borderId="0" xfId="0" applyFont="1" applyFill="1">
      <alignment vertical="center"/>
    </xf>
    <xf numFmtId="0" fontId="71" fillId="0" borderId="0" xfId="0" applyFont="1">
      <alignment vertical="center"/>
    </xf>
    <xf numFmtId="0" fontId="72" fillId="0" borderId="0" xfId="0" applyFont="1" applyAlignment="1">
      <alignment horizontal="center" vertical="center"/>
    </xf>
    <xf numFmtId="0" fontId="10" fillId="0" borderId="0" xfId="0" applyFont="1" applyAlignment="1"/>
    <xf numFmtId="176" fontId="10" fillId="3" borderId="0" xfId="2" applyFont="1" applyFill="1" applyBorder="1" applyAlignment="1">
      <alignment horizontal="right" vertical="center"/>
    </xf>
    <xf numFmtId="49" fontId="10" fillId="0" borderId="44" xfId="0" applyNumberFormat="1" applyFont="1" applyBorder="1" applyAlignment="1">
      <alignment horizontal="left" vertical="center"/>
    </xf>
    <xf numFmtId="0" fontId="10" fillId="7" borderId="44" xfId="0" applyFont="1" applyFill="1" applyBorder="1">
      <alignment vertical="center"/>
    </xf>
    <xf numFmtId="0" fontId="10" fillId="3" borderId="44" xfId="0" applyFont="1" applyFill="1" applyBorder="1" applyAlignment="1">
      <alignment horizontal="left" vertical="center"/>
    </xf>
    <xf numFmtId="1" fontId="10" fillId="3" borderId="44" xfId="0" applyNumberFormat="1" applyFont="1" applyFill="1" applyBorder="1" applyAlignment="1">
      <alignment horizontal="center" vertical="center"/>
    </xf>
    <xf numFmtId="178" fontId="10" fillId="3" borderId="44" xfId="0" applyNumberFormat="1" applyFont="1" applyFill="1" applyBorder="1">
      <alignment vertical="center"/>
    </xf>
    <xf numFmtId="178" fontId="10" fillId="3" borderId="44" xfId="0" applyNumberFormat="1" applyFont="1" applyFill="1" applyBorder="1" applyAlignment="1">
      <alignment horizontal="right" vertical="center"/>
    </xf>
    <xf numFmtId="0" fontId="10" fillId="0" borderId="44" xfId="0" applyFont="1" applyBorder="1" applyAlignment="1">
      <alignment horizontal="right" vertical="center"/>
    </xf>
    <xf numFmtId="0" fontId="0" fillId="0" borderId="44" xfId="0" applyBorder="1" applyAlignment="1">
      <alignment horizontal="center" vertical="center"/>
    </xf>
    <xf numFmtId="0" fontId="73" fillId="0" borderId="0" xfId="0" applyFont="1">
      <alignment vertical="center"/>
    </xf>
    <xf numFmtId="0" fontId="7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4" fillId="0" borderId="0" xfId="0" applyFont="1">
      <alignment vertical="center"/>
    </xf>
    <xf numFmtId="0" fontId="10" fillId="0" borderId="8" xfId="0" applyFont="1" applyBorder="1" applyAlignment="1">
      <alignment horizontal="right" vertical="center"/>
    </xf>
    <xf numFmtId="3" fontId="10" fillId="0" borderId="10" xfId="0" applyNumberFormat="1" applyFont="1" applyBorder="1" applyAlignment="1">
      <alignment horizontal="right" vertical="center"/>
    </xf>
    <xf numFmtId="178" fontId="10" fillId="0" borderId="10" xfId="0" applyNumberFormat="1" applyFont="1" applyBorder="1" applyAlignment="1">
      <alignment horizontal="right" vertical="center" shrinkToFit="1"/>
    </xf>
    <xf numFmtId="0" fontId="14" fillId="0" borderId="11" xfId="0" applyFont="1" applyBorder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  <xf numFmtId="0" fontId="10" fillId="5" borderId="11" xfId="0" applyFont="1" applyFill="1" applyBorder="1" applyAlignment="1">
      <alignment horizontal="left" vertical="center"/>
    </xf>
    <xf numFmtId="3" fontId="10" fillId="0" borderId="11" xfId="0" applyNumberFormat="1" applyFont="1" applyBorder="1" applyAlignment="1">
      <alignment horizontal="left" vertical="center"/>
    </xf>
    <xf numFmtId="178" fontId="10" fillId="0" borderId="11" xfId="0" applyNumberFormat="1" applyFont="1" applyBorder="1" applyAlignment="1">
      <alignment horizontal="left" vertical="center" shrinkToFit="1"/>
    </xf>
    <xf numFmtId="49" fontId="10" fillId="0" borderId="6" xfId="0" applyNumberFormat="1" applyFont="1" applyBorder="1" applyAlignment="1">
      <alignment horizontal="center" vertical="center"/>
    </xf>
    <xf numFmtId="3" fontId="10" fillId="0" borderId="6" xfId="0" applyNumberFormat="1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178" fontId="10" fillId="0" borderId="6" xfId="0" applyNumberFormat="1" applyFont="1" applyBorder="1" applyAlignment="1">
      <alignment horizontal="left" vertical="center" shrinkToFit="1"/>
    </xf>
    <xf numFmtId="3" fontId="10" fillId="0" borderId="6" xfId="0" applyNumberFormat="1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178" fontId="10" fillId="0" borderId="6" xfId="0" applyNumberFormat="1" applyFont="1" applyBorder="1" applyAlignment="1">
      <alignment horizontal="right" vertical="center"/>
    </xf>
    <xf numFmtId="0" fontId="65" fillId="0" borderId="4" xfId="0" applyFont="1" applyBorder="1" applyAlignment="1">
      <alignment horizontal="center" vertical="center"/>
    </xf>
    <xf numFmtId="49" fontId="65" fillId="0" borderId="4" xfId="0" applyNumberFormat="1" applyFont="1" applyBorder="1" applyAlignment="1">
      <alignment horizontal="center" vertical="center"/>
    </xf>
    <xf numFmtId="0" fontId="65" fillId="3" borderId="4" xfId="0" applyFont="1" applyFill="1" applyBorder="1" applyAlignment="1">
      <alignment horizontal="left" vertical="center"/>
    </xf>
    <xf numFmtId="3" fontId="65" fillId="0" borderId="4" xfId="0" applyNumberFormat="1" applyFont="1" applyBorder="1" applyAlignment="1">
      <alignment horizontal="right" vertical="center"/>
    </xf>
    <xf numFmtId="0" fontId="65" fillId="0" borderId="4" xfId="0" applyFont="1" applyBorder="1" applyAlignment="1">
      <alignment horizontal="right" vertical="center"/>
    </xf>
    <xf numFmtId="178" fontId="65" fillId="0" borderId="4" xfId="0" applyNumberFormat="1" applyFont="1" applyBorder="1" applyAlignment="1">
      <alignment horizontal="right" vertical="center" shrinkToFit="1"/>
    </xf>
    <xf numFmtId="0" fontId="75" fillId="0" borderId="79" xfId="0" applyFont="1" applyBorder="1" applyAlignment="1">
      <alignment horizontal="center" vertical="center"/>
    </xf>
    <xf numFmtId="49" fontId="75" fillId="0" borderId="20" xfId="0" applyNumberFormat="1" applyFont="1" applyBorder="1" applyAlignment="1">
      <alignment horizontal="center" vertical="center"/>
    </xf>
    <xf numFmtId="3" fontId="69" fillId="0" borderId="20" xfId="0" applyNumberFormat="1" applyFont="1" applyBorder="1" applyAlignment="1">
      <alignment horizontal="left" vertical="center"/>
    </xf>
    <xf numFmtId="0" fontId="69" fillId="0" borderId="20" xfId="0" applyFont="1" applyBorder="1" applyAlignment="1">
      <alignment horizontal="left" vertical="center"/>
    </xf>
    <xf numFmtId="178" fontId="69" fillId="0" borderId="20" xfId="0" applyNumberFormat="1" applyFont="1" applyBorder="1" applyAlignment="1">
      <alignment horizontal="left" vertical="center" shrinkToFit="1"/>
    </xf>
    <xf numFmtId="178" fontId="69" fillId="0" borderId="80" xfId="0" applyNumberFormat="1" applyFont="1" applyBorder="1" applyAlignment="1">
      <alignment horizontal="left" vertical="center"/>
    </xf>
    <xf numFmtId="0" fontId="10" fillId="0" borderId="81" xfId="0" applyFont="1" applyBorder="1" applyAlignment="1">
      <alignment horizontal="center" vertical="center"/>
    </xf>
    <xf numFmtId="178" fontId="10" fillId="3" borderId="39" xfId="0" applyNumberFormat="1" applyFont="1" applyFill="1" applyBorder="1" applyAlignment="1">
      <alignment horizontal="right" vertical="center"/>
    </xf>
    <xf numFmtId="0" fontId="10" fillId="0" borderId="27" xfId="0" applyFont="1" applyBorder="1" applyAlignment="1">
      <alignment horizontal="center" vertical="center"/>
    </xf>
    <xf numFmtId="178" fontId="10" fillId="3" borderId="16" xfId="0" applyNumberFormat="1" applyFont="1" applyFill="1" applyBorder="1" applyAlignment="1">
      <alignment horizontal="right" vertical="center"/>
    </xf>
    <xf numFmtId="0" fontId="14" fillId="0" borderId="28" xfId="0" applyFont="1" applyBorder="1" applyAlignment="1">
      <alignment horizontal="center" vertical="center"/>
    </xf>
    <xf numFmtId="178" fontId="10" fillId="0" borderId="72" xfId="0" applyNumberFormat="1" applyFont="1" applyBorder="1" applyAlignment="1">
      <alignment horizontal="left" vertical="center"/>
    </xf>
    <xf numFmtId="0" fontId="10" fillId="0" borderId="61" xfId="0" applyFont="1" applyBorder="1" applyAlignment="1">
      <alignment horizontal="center" vertical="center"/>
    </xf>
    <xf numFmtId="178" fontId="10" fillId="0" borderId="82" xfId="0" applyNumberFormat="1" applyFont="1" applyBorder="1" applyAlignment="1">
      <alignment horizontal="left" vertical="center"/>
    </xf>
    <xf numFmtId="178" fontId="10" fillId="0" borderId="82" xfId="0" applyNumberFormat="1" applyFont="1" applyBorder="1" applyAlignment="1">
      <alignment horizontal="right" vertical="center"/>
    </xf>
    <xf numFmtId="0" fontId="10" fillId="0" borderId="28" xfId="0" applyFont="1" applyBorder="1" applyAlignment="1">
      <alignment horizontal="center" vertical="center"/>
    </xf>
    <xf numFmtId="178" fontId="10" fillId="3" borderId="72" xfId="0" applyNumberFormat="1" applyFont="1" applyFill="1" applyBorder="1" applyAlignment="1">
      <alignment horizontal="right" vertical="center"/>
    </xf>
    <xf numFmtId="0" fontId="64" fillId="0" borderId="32" xfId="0" applyFont="1" applyBorder="1" applyAlignment="1">
      <alignment vertical="center"/>
    </xf>
    <xf numFmtId="49" fontId="66" fillId="0" borderId="4" xfId="0" applyNumberFormat="1" applyFont="1" applyBorder="1" applyAlignment="1">
      <alignment vertical="center"/>
    </xf>
    <xf numFmtId="0" fontId="64" fillId="0" borderId="83" xfId="0" applyFont="1" applyBorder="1" applyAlignment="1">
      <alignment horizontal="center" vertical="center"/>
    </xf>
    <xf numFmtId="0" fontId="64" fillId="0" borderId="84" xfId="0" applyFont="1" applyBorder="1" applyAlignment="1">
      <alignment horizontal="center" vertical="center"/>
    </xf>
    <xf numFmtId="0" fontId="64" fillId="0" borderId="85" xfId="0" applyFont="1" applyBorder="1" applyAlignment="1">
      <alignment horizontal="center" vertical="center"/>
    </xf>
    <xf numFmtId="49" fontId="66" fillId="0" borderId="31" xfId="0" applyNumberFormat="1" applyFont="1" applyBorder="1" applyAlignment="1">
      <alignment horizontal="center" vertical="center"/>
    </xf>
    <xf numFmtId="49" fontId="66" fillId="0" borderId="32" xfId="0" applyNumberFormat="1" applyFont="1" applyBorder="1" applyAlignment="1">
      <alignment horizontal="center" vertical="center"/>
    </xf>
    <xf numFmtId="49" fontId="66" fillId="0" borderId="3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5" borderId="20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right" vertical="center"/>
    </xf>
    <xf numFmtId="178" fontId="10" fillId="3" borderId="82" xfId="0" applyNumberFormat="1" applyFont="1" applyFill="1" applyBorder="1" applyAlignment="1">
      <alignment horizontal="right" vertical="center"/>
    </xf>
    <xf numFmtId="49" fontId="67" fillId="0" borderId="12" xfId="0" applyNumberFormat="1" applyFont="1" applyBorder="1" applyAlignment="1">
      <alignment horizontal="center" vertical="center"/>
    </xf>
    <xf numFmtId="6" fontId="10" fillId="0" borderId="8" xfId="11" applyFont="1" applyBorder="1" applyAlignment="1">
      <alignment horizontal="right" vertical="center" shrinkToFit="1"/>
    </xf>
    <xf numFmtId="6" fontId="10" fillId="0" borderId="10" xfId="11" applyFont="1" applyBorder="1" applyAlignment="1">
      <alignment horizontal="right" vertical="center" shrinkToFit="1"/>
    </xf>
    <xf numFmtId="6" fontId="10" fillId="0" borderId="11" xfId="11" applyFont="1" applyBorder="1" applyAlignment="1">
      <alignment horizontal="right" vertical="center" shrinkToFit="1"/>
    </xf>
    <xf numFmtId="6" fontId="10" fillId="0" borderId="6" xfId="11" applyFont="1" applyBorder="1" applyAlignment="1">
      <alignment horizontal="right" vertical="center" shrinkToFit="1"/>
    </xf>
    <xf numFmtId="6" fontId="10" fillId="0" borderId="4" xfId="11" applyFont="1" applyBorder="1" applyAlignment="1">
      <alignment horizontal="right" vertical="center" shrinkToFit="1"/>
    </xf>
    <xf numFmtId="0" fontId="10" fillId="0" borderId="76" xfId="0" applyFont="1" applyBorder="1">
      <alignment vertical="center"/>
    </xf>
    <xf numFmtId="49" fontId="67" fillId="0" borderId="7" xfId="0" applyNumberFormat="1" applyFont="1" applyBorder="1" applyAlignment="1">
      <alignment horizontal="center" vertical="center"/>
    </xf>
    <xf numFmtId="49" fontId="67" fillId="0" borderId="73" xfId="0" applyNumberFormat="1" applyFont="1" applyBorder="1" applyAlignment="1">
      <alignment horizontal="center" vertical="center"/>
    </xf>
    <xf numFmtId="49" fontId="61" fillId="0" borderId="73" xfId="0" applyNumberFormat="1" applyFont="1" applyBorder="1">
      <alignment vertical="center"/>
    </xf>
    <xf numFmtId="49" fontId="67" fillId="0" borderId="7" xfId="0" applyNumberFormat="1" applyFont="1" applyBorder="1">
      <alignment vertical="center"/>
    </xf>
    <xf numFmtId="178" fontId="65" fillId="3" borderId="4" xfId="0" applyNumberFormat="1" applyFont="1" applyFill="1" applyBorder="1" applyAlignment="1">
      <alignment horizontal="right" vertical="center"/>
    </xf>
    <xf numFmtId="0" fontId="14" fillId="0" borderId="20" xfId="0" applyFont="1" applyBorder="1" applyAlignment="1">
      <alignment horizontal="center" vertical="center"/>
    </xf>
    <xf numFmtId="49" fontId="14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178" fontId="10" fillId="0" borderId="20" xfId="0" applyNumberFormat="1" applyFont="1" applyBorder="1" applyAlignment="1">
      <alignment horizontal="left" vertical="center" shrinkToFit="1"/>
    </xf>
    <xf numFmtId="178" fontId="10" fillId="0" borderId="20" xfId="0" applyNumberFormat="1" applyFont="1" applyBorder="1" applyAlignment="1">
      <alignment horizontal="left" vertical="center"/>
    </xf>
    <xf numFmtId="0" fontId="76" fillId="3" borderId="6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180" fontId="22" fillId="0" borderId="12" xfId="0" applyNumberFormat="1" applyFont="1" applyBorder="1" applyAlignment="1">
      <alignment horizontal="center" vertical="center" shrinkToFit="1"/>
    </xf>
    <xf numFmtId="49" fontId="23" fillId="0" borderId="11" xfId="0" quotePrefix="1" applyNumberFormat="1" applyFont="1" applyBorder="1" applyAlignment="1">
      <alignment horizontal="left" vertical="center"/>
    </xf>
    <xf numFmtId="49" fontId="23" fillId="6" borderId="23" xfId="0" applyNumberFormat="1" applyFont="1" applyFill="1" applyBorder="1" applyAlignment="1">
      <alignment horizontal="center" vertical="center"/>
    </xf>
    <xf numFmtId="49" fontId="23" fillId="6" borderId="7" xfId="0" applyNumberFormat="1" applyFont="1" applyFill="1" applyBorder="1" applyAlignment="1">
      <alignment horizontal="center" vertical="center"/>
    </xf>
    <xf numFmtId="49" fontId="31" fillId="0" borderId="6" xfId="0" quotePrefix="1" applyNumberFormat="1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180" fontId="22" fillId="0" borderId="6" xfId="0" applyNumberFormat="1" applyFont="1" applyBorder="1" applyAlignment="1">
      <alignment vertical="center" shrinkToFit="1"/>
    </xf>
    <xf numFmtId="0" fontId="22" fillId="0" borderId="6" xfId="0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/>
    </xf>
    <xf numFmtId="179" fontId="22" fillId="0" borderId="6" xfId="0" applyNumberFormat="1" applyFont="1" applyBorder="1" applyAlignment="1">
      <alignment horizontal="right" vertical="center"/>
    </xf>
    <xf numFmtId="0" fontId="34" fillId="0" borderId="6" xfId="0" applyFont="1" applyBorder="1" applyAlignment="1">
      <alignment horizontal="center" vertical="center"/>
    </xf>
    <xf numFmtId="49" fontId="23" fillId="0" borderId="10" xfId="0" quotePrefix="1" applyNumberFormat="1" applyFont="1" applyBorder="1" applyAlignment="1">
      <alignment horizontal="left" vertical="center"/>
    </xf>
    <xf numFmtId="49" fontId="23" fillId="0" borderId="6" xfId="0" quotePrefix="1" applyNumberFormat="1" applyFont="1" applyBorder="1" applyAlignment="1">
      <alignment horizontal="left" vertical="center"/>
    </xf>
    <xf numFmtId="180" fontId="22" fillId="0" borderId="6" xfId="0" applyNumberFormat="1" applyFont="1" applyBorder="1" applyAlignment="1">
      <alignment horizontal="center" vertical="center" shrinkToFit="1"/>
    </xf>
    <xf numFmtId="1" fontId="10" fillId="0" borderId="10" xfId="0" applyNumberFormat="1" applyFont="1" applyBorder="1" applyAlignment="1">
      <alignment horizontal="right" vertical="center"/>
    </xf>
    <xf numFmtId="0" fontId="13" fillId="0" borderId="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49" fontId="23" fillId="6" borderId="73" xfId="0" applyNumberFormat="1" applyFont="1" applyFill="1" applyBorder="1" applyAlignment="1">
      <alignment horizontal="center" vertical="center"/>
    </xf>
    <xf numFmtId="179" fontId="10" fillId="0" borderId="11" xfId="0" applyNumberFormat="1" applyFont="1" applyBorder="1" applyAlignment="1">
      <alignment horizontal="right" vertical="center"/>
    </xf>
    <xf numFmtId="49" fontId="31" fillId="0" borderId="4" xfId="0" quotePrefix="1" applyNumberFormat="1" applyFont="1" applyBorder="1" applyAlignment="1">
      <alignment horizontal="left" vertical="center"/>
    </xf>
    <xf numFmtId="0" fontId="22" fillId="0" borderId="4" xfId="0" applyFont="1" applyBorder="1" applyAlignment="1">
      <alignment horizontal="center" vertical="center" wrapText="1"/>
    </xf>
    <xf numFmtId="49" fontId="62" fillId="0" borderId="11" xfId="0" applyNumberFormat="1" applyFont="1" applyBorder="1" applyAlignment="1">
      <alignment horizontal="left" vertical="center"/>
    </xf>
    <xf numFmtId="0" fontId="22" fillId="0" borderId="11" xfId="0" applyFont="1" applyBorder="1" applyAlignment="1">
      <alignment vertical="center" wrapText="1"/>
    </xf>
    <xf numFmtId="0" fontId="22" fillId="0" borderId="11" xfId="0" applyFont="1" applyBorder="1" applyAlignment="1">
      <alignment horizontal="center" vertical="center" wrapText="1"/>
    </xf>
    <xf numFmtId="0" fontId="78" fillId="0" borderId="5" xfId="0" applyFont="1" applyBorder="1" applyAlignment="1">
      <alignment horizontal="center" vertical="center" wrapText="1"/>
    </xf>
  </cellXfs>
  <cellStyles count="13">
    <cellStyle name="ハイパーリンク" xfId="1" builtinId="8"/>
    <cellStyle name="桁区切り" xfId="2" builtinId="6"/>
    <cellStyle name="桁区切り 2" xfId="3" xr:uid="{00000000-0005-0000-0000-000003000000}"/>
    <cellStyle name="通貨" xfId="11" builtinId="7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4 2 2 2 2" xfId="12" xr:uid="{73C9D90A-4087-4C89-AF2C-7BEE2C949CD1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64770</xdr:colOff>
      <xdr:row>36</xdr:row>
      <xdr:rowOff>112395</xdr:rowOff>
    </xdr:from>
    <xdr:to>
      <xdr:col>11</xdr:col>
      <xdr:colOff>645795</xdr:colOff>
      <xdr:row>44</xdr:row>
      <xdr:rowOff>150495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54120" y="6652895"/>
          <a:ext cx="3190875" cy="142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2</xdr:row>
      <xdr:rowOff>412751</xdr:rowOff>
    </xdr:from>
    <xdr:to>
      <xdr:col>6</xdr:col>
      <xdr:colOff>3286125</xdr:colOff>
      <xdr:row>2</xdr:row>
      <xdr:rowOff>2254125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977C8DC-0CF4-104C-0BB7-ABE778596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00" y="1920876"/>
          <a:ext cx="3190875" cy="1841374"/>
        </a:xfrm>
        <a:prstGeom prst="rect">
          <a:avLst/>
        </a:prstGeom>
      </xdr:spPr>
    </xdr:pic>
    <xdr:clientData/>
  </xdr:twoCellAnchor>
  <xdr:twoCellAnchor editAs="oneCell">
    <xdr:from>
      <xdr:col>6</xdr:col>
      <xdr:colOff>793750</xdr:colOff>
      <xdr:row>3</xdr:row>
      <xdr:rowOff>79375</xdr:rowOff>
    </xdr:from>
    <xdr:to>
      <xdr:col>6</xdr:col>
      <xdr:colOff>2667000</xdr:colOff>
      <xdr:row>3</xdr:row>
      <xdr:rowOff>2325412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B60E4ED-CC89-E442-D075-2B2494395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77000" y="4064000"/>
          <a:ext cx="1873250" cy="2246037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952500</xdr:colOff>
      <xdr:row>4</xdr:row>
      <xdr:rowOff>142875</xdr:rowOff>
    </xdr:from>
    <xdr:to>
      <xdr:col>6</xdr:col>
      <xdr:colOff>2524125</xdr:colOff>
      <xdr:row>4</xdr:row>
      <xdr:rowOff>2342530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3574192-C0EB-46CE-801F-B9C20D0B7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0" y="6604000"/>
          <a:ext cx="1571625" cy="2199655"/>
        </a:xfrm>
        <a:prstGeom prst="rect">
          <a:avLst/>
        </a:prstGeom>
      </xdr:spPr>
    </xdr:pic>
    <xdr:clientData/>
  </xdr:twoCellAnchor>
  <xdr:twoCellAnchor editAs="oneCell">
    <xdr:from>
      <xdr:col>6</xdr:col>
      <xdr:colOff>111125</xdr:colOff>
      <xdr:row>5</xdr:row>
      <xdr:rowOff>746125</xdr:rowOff>
    </xdr:from>
    <xdr:to>
      <xdr:col>6</xdr:col>
      <xdr:colOff>3365500</xdr:colOff>
      <xdr:row>5</xdr:row>
      <xdr:rowOff>1714664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6FCF0FA-9D6F-A7DC-0313-0F5B1BC33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494375" y="9683750"/>
          <a:ext cx="3254375" cy="968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SY-5800906-VT-DD-01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500522-VT-DD-01%20.xlsx" TargetMode="External"/><Relationship Id="rId1" Type="http://schemas.openxmlformats.org/officeDocument/2006/relationships/externalLinkPath" Target="SY-5500522-VT-DD-01%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542\AppData\Local\Microsoft\Windows\INetCache\Content.Outlook\B2GLTWBL\0324WISM\&#12505;&#12488;&#12490;&#12512;&#36664;&#20986;&#20837;\NEW%20&#12505;&#12488;&#12490;&#12512;INVO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25">
          <cell r="C25" t="str">
            <v>Sep, 06 2024</v>
          </cell>
        </row>
        <row r="26">
          <cell r="C26" t="str">
            <v xml:space="preserve"> SY-5800906-VT-DD-01</v>
          </cell>
        </row>
        <row r="27">
          <cell r="C27" t="str">
            <v xml:space="preserve"> SY-5800906-VT-DD-01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38">
          <cell r="C38" t="str">
            <v>- DETAILS AS PER ATTACHED SHEET -</v>
          </cell>
        </row>
        <row r="48">
          <cell r="C48" t="str">
            <v>F.O.B. TOKYO IN YEN</v>
          </cell>
        </row>
        <row r="60">
          <cell r="C60" t="str">
            <v>COUNTRY OF ORIGIN : JAPAN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  <row r="29">
          <cell r="F29" t="str">
            <v>PCS.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NARITA (2)"/>
      <sheetName val="サンプル製品カタログ"/>
      <sheetName val="LABEL"/>
    </sheetNames>
    <sheetDataSet>
      <sheetData sheetId="0" refreshError="1"/>
      <sheetData sheetId="1" refreshError="1"/>
      <sheetData sheetId="2" refreshError="1"/>
      <sheetData sheetId="3">
        <row r="6">
          <cell r="D6" t="str">
            <v>FABRIC &amp; PARTS FOR WEAR &amp; SAMPLE CLOTHES</v>
          </cell>
        </row>
      </sheetData>
      <sheetData sheetId="4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er master"/>
      <sheetName val="inst"/>
      <sheetName val="goods master"/>
      <sheetName val="invoice"/>
      <sheetName val="case mark"/>
      <sheetName val="UNDER VALUE(SHUNYA)"/>
      <sheetName val="CC(Shunya)) (2)"/>
      <sheetName val="CC(Shunya))"/>
    </sheetNames>
    <sheetDataSet>
      <sheetData sheetId="0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abSelected="1" workbookViewId="0">
      <selection activeCell="E50" sqref="E50"/>
    </sheetView>
  </sheetViews>
  <sheetFormatPr defaultColWidth="9" defaultRowHeight="12.5"/>
  <cols>
    <col min="1" max="1" width="3.90625" style="7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">
        <v>1</v>
      </c>
      <c r="B1" s="7" t="s">
        <v>1</v>
      </c>
      <c r="C1" s="2" t="s">
        <v>0</v>
      </c>
    </row>
    <row r="2" spans="1:3" s="8" customFormat="1">
      <c r="A2" s="7">
        <f>A1+1</f>
        <v>2</v>
      </c>
      <c r="B2" s="4" t="s">
        <v>5</v>
      </c>
      <c r="C2" s="4" t="s">
        <v>66</v>
      </c>
    </row>
    <row r="3" spans="1:3">
      <c r="A3" s="7">
        <f>A2+1</f>
        <v>3</v>
      </c>
      <c r="B3" s="4" t="s">
        <v>3</v>
      </c>
      <c r="C3" s="2" t="s">
        <v>67</v>
      </c>
    </row>
    <row r="4" spans="1:3">
      <c r="A4" s="7">
        <f t="shared" ref="A4:A68" si="0">A3+1</f>
        <v>4</v>
      </c>
      <c r="B4" s="4" t="s">
        <v>2</v>
      </c>
      <c r="C4" s="2" t="s">
        <v>68</v>
      </c>
    </row>
    <row r="5" spans="1:3" s="8" customFormat="1">
      <c r="A5" s="7">
        <f t="shared" si="0"/>
        <v>5</v>
      </c>
      <c r="B5" s="4" t="s">
        <v>4</v>
      </c>
      <c r="C5" s="4" t="s">
        <v>69</v>
      </c>
    </row>
    <row r="6" spans="1:3" s="8" customFormat="1">
      <c r="A6" s="7">
        <f t="shared" si="0"/>
        <v>6</v>
      </c>
      <c r="B6" s="4" t="s">
        <v>6</v>
      </c>
      <c r="C6" s="3"/>
    </row>
    <row r="7" spans="1:3" s="8" customFormat="1">
      <c r="A7" s="7">
        <f t="shared" si="0"/>
        <v>7</v>
      </c>
      <c r="B7" s="4" t="s">
        <v>7</v>
      </c>
      <c r="C7" s="4"/>
    </row>
    <row r="8" spans="1:3" s="8" customFormat="1">
      <c r="A8" s="7">
        <f t="shared" si="0"/>
        <v>8</v>
      </c>
      <c r="B8" s="4" t="s">
        <v>8</v>
      </c>
      <c r="C8" s="4"/>
    </row>
    <row r="9" spans="1:3" s="8" customFormat="1">
      <c r="A9" s="7">
        <f t="shared" si="0"/>
        <v>9</v>
      </c>
      <c r="B9" s="9" t="s">
        <v>77</v>
      </c>
      <c r="C9" s="4" t="s">
        <v>103</v>
      </c>
    </row>
    <row r="10" spans="1:3" s="8" customFormat="1">
      <c r="A10" s="7">
        <f t="shared" si="0"/>
        <v>10</v>
      </c>
      <c r="B10" s="9" t="s">
        <v>78</v>
      </c>
      <c r="C10" s="4" t="s">
        <v>166</v>
      </c>
    </row>
    <row r="11" spans="1:3" s="8" customFormat="1">
      <c r="A11" s="7">
        <f t="shared" si="0"/>
        <v>11</v>
      </c>
      <c r="B11" s="9" t="s">
        <v>79</v>
      </c>
      <c r="C11" s="2" t="s">
        <v>104</v>
      </c>
    </row>
    <row r="12" spans="1:3" s="8" customFormat="1">
      <c r="A12" s="7">
        <f t="shared" si="0"/>
        <v>12</v>
      </c>
      <c r="B12" s="9" t="s">
        <v>80</v>
      </c>
      <c r="C12" s="2" t="s">
        <v>105</v>
      </c>
    </row>
    <row r="13" spans="1:3" s="8" customFormat="1">
      <c r="A13" s="7">
        <f t="shared" si="0"/>
        <v>13</v>
      </c>
      <c r="B13" s="9" t="s">
        <v>9</v>
      </c>
      <c r="C13" s="3" t="s">
        <v>109</v>
      </c>
    </row>
    <row r="14" spans="1:3" s="8" customFormat="1" ht="13.5">
      <c r="A14" s="7">
        <f t="shared" si="0"/>
        <v>14</v>
      </c>
      <c r="B14" s="9" t="s">
        <v>10</v>
      </c>
      <c r="C14" s="12"/>
    </row>
    <row r="15" spans="1:3" s="8" customFormat="1">
      <c r="A15" s="7">
        <f t="shared" si="0"/>
        <v>15</v>
      </c>
      <c r="B15" s="4" t="s">
        <v>11</v>
      </c>
      <c r="C15" s="4" t="s">
        <v>70</v>
      </c>
    </row>
    <row r="16" spans="1:3" s="8" customFormat="1">
      <c r="A16" s="7">
        <f t="shared" si="0"/>
        <v>16</v>
      </c>
      <c r="B16" s="4" t="s">
        <v>12</v>
      </c>
      <c r="C16" s="2"/>
    </row>
    <row r="17" spans="1:3" s="8" customFormat="1">
      <c r="A17" s="7">
        <f t="shared" si="0"/>
        <v>17</v>
      </c>
      <c r="B17" s="4" t="s">
        <v>13</v>
      </c>
      <c r="C17" s="2"/>
    </row>
    <row r="18" spans="1:3" s="8" customFormat="1">
      <c r="A18" s="7">
        <f t="shared" si="0"/>
        <v>18</v>
      </c>
      <c r="B18" s="4" t="s">
        <v>14</v>
      </c>
      <c r="C18" s="3"/>
    </row>
    <row r="19" spans="1:3" s="8" customFormat="1">
      <c r="A19" s="7">
        <f t="shared" si="0"/>
        <v>19</v>
      </c>
      <c r="B19" s="4" t="s">
        <v>15</v>
      </c>
      <c r="C19" s="4"/>
    </row>
    <row r="20" spans="1:3" s="8" customFormat="1">
      <c r="A20" s="7">
        <f t="shared" si="0"/>
        <v>20</v>
      </c>
      <c r="B20" s="4" t="s">
        <v>16</v>
      </c>
      <c r="C20" s="4"/>
    </row>
    <row r="21" spans="1:3" s="8" customFormat="1">
      <c r="A21" s="7">
        <f t="shared" si="0"/>
        <v>21</v>
      </c>
      <c r="B21" s="4" t="s">
        <v>10</v>
      </c>
      <c r="C21" s="10" t="s">
        <v>85</v>
      </c>
    </row>
    <row r="22" spans="1:3" s="8" customFormat="1">
      <c r="A22" s="7">
        <f t="shared" si="0"/>
        <v>22</v>
      </c>
      <c r="B22" s="4" t="s">
        <v>17</v>
      </c>
      <c r="C22" s="10"/>
    </row>
    <row r="23" spans="1:3" s="8" customFormat="1">
      <c r="A23" s="7">
        <f t="shared" si="0"/>
        <v>23</v>
      </c>
      <c r="B23" s="4" t="s">
        <v>18</v>
      </c>
      <c r="C23" s="10"/>
    </row>
    <row r="24" spans="1:3" s="8" customFormat="1">
      <c r="A24" s="7">
        <f t="shared" si="0"/>
        <v>24</v>
      </c>
      <c r="B24" s="4" t="s">
        <v>19</v>
      </c>
      <c r="C24" s="4" t="s">
        <v>81</v>
      </c>
    </row>
    <row r="25" spans="1:3" s="8" customFormat="1">
      <c r="A25" s="7">
        <f t="shared" si="0"/>
        <v>25</v>
      </c>
      <c r="B25" s="9" t="s">
        <v>20</v>
      </c>
      <c r="C25" s="25" t="s">
        <v>369</v>
      </c>
    </row>
    <row r="26" spans="1:3">
      <c r="A26" s="7">
        <f t="shared" si="0"/>
        <v>26</v>
      </c>
      <c r="B26" s="9" t="s">
        <v>21</v>
      </c>
      <c r="C26" s="26" t="s">
        <v>368</v>
      </c>
    </row>
    <row r="27" spans="1:3">
      <c r="A27" s="7">
        <f t="shared" si="0"/>
        <v>27</v>
      </c>
      <c r="B27" s="9" t="s">
        <v>22</v>
      </c>
      <c r="C27" s="26" t="str">
        <f>C26</f>
        <v xml:space="preserve"> SY-6001121-VT-DD-01</v>
      </c>
    </row>
    <row r="28" spans="1:3">
      <c r="A28" s="7">
        <f t="shared" si="0"/>
        <v>28</v>
      </c>
      <c r="B28" s="9" t="s">
        <v>23</v>
      </c>
      <c r="C28" s="11"/>
    </row>
    <row r="29" spans="1:3">
      <c r="A29" s="7">
        <f t="shared" si="0"/>
        <v>29</v>
      </c>
      <c r="B29" s="9" t="s">
        <v>24</v>
      </c>
      <c r="C29" s="11"/>
    </row>
    <row r="30" spans="1:3">
      <c r="A30" s="7">
        <f t="shared" si="0"/>
        <v>30</v>
      </c>
      <c r="B30" s="9" t="s">
        <v>25</v>
      </c>
    </row>
    <row r="31" spans="1:3">
      <c r="A31" s="7">
        <f t="shared" si="0"/>
        <v>31</v>
      </c>
      <c r="B31" s="4" t="s">
        <v>26</v>
      </c>
    </row>
    <row r="32" spans="1:3">
      <c r="A32" s="7">
        <f t="shared" si="0"/>
        <v>32</v>
      </c>
      <c r="B32" s="4" t="s">
        <v>27</v>
      </c>
      <c r="C32" s="2" t="s">
        <v>28</v>
      </c>
    </row>
    <row r="33" spans="1:3">
      <c r="A33" s="7">
        <f t="shared" si="0"/>
        <v>33</v>
      </c>
      <c r="B33" s="9" t="s">
        <v>29</v>
      </c>
      <c r="C33" s="2" t="s">
        <v>71</v>
      </c>
    </row>
    <row r="34" spans="1:3">
      <c r="A34" s="7">
        <f t="shared" si="0"/>
        <v>34</v>
      </c>
      <c r="B34" s="4" t="s">
        <v>30</v>
      </c>
    </row>
    <row r="35" spans="1:3">
      <c r="A35" s="7">
        <f t="shared" si="0"/>
        <v>35</v>
      </c>
      <c r="B35" s="4" t="s">
        <v>31</v>
      </c>
      <c r="C35" s="2" t="s">
        <v>65</v>
      </c>
    </row>
    <row r="36" spans="1:3">
      <c r="A36" s="7">
        <f t="shared" si="0"/>
        <v>36</v>
      </c>
      <c r="B36" s="9" t="s">
        <v>32</v>
      </c>
      <c r="C36" s="15" t="s">
        <v>108</v>
      </c>
    </row>
    <row r="37" spans="1:3">
      <c r="A37" s="7">
        <f t="shared" si="0"/>
        <v>37</v>
      </c>
      <c r="B37" s="9" t="s">
        <v>33</v>
      </c>
    </row>
    <row r="38" spans="1:3">
      <c r="A38" s="7">
        <f t="shared" si="0"/>
        <v>38</v>
      </c>
      <c r="B38" s="4" t="s">
        <v>34</v>
      </c>
      <c r="C38" s="11" t="s">
        <v>35</v>
      </c>
    </row>
    <row r="39" spans="1:3">
      <c r="A39" s="7">
        <f t="shared" si="0"/>
        <v>39</v>
      </c>
      <c r="B39" s="4" t="s">
        <v>36</v>
      </c>
      <c r="C39" s="11"/>
    </row>
    <row r="40" spans="1:3">
      <c r="A40" s="7">
        <f t="shared" si="0"/>
        <v>40</v>
      </c>
      <c r="B40" s="4" t="s">
        <v>37</v>
      </c>
    </row>
    <row r="41" spans="1:3">
      <c r="A41" s="7">
        <f t="shared" si="0"/>
        <v>41</v>
      </c>
      <c r="B41" s="4" t="s">
        <v>38</v>
      </c>
    </row>
    <row r="42" spans="1:3">
      <c r="A42" s="7">
        <f t="shared" si="0"/>
        <v>42</v>
      </c>
      <c r="B42" s="4" t="s">
        <v>39</v>
      </c>
    </row>
    <row r="43" spans="1:3">
      <c r="A43" s="7">
        <f t="shared" si="0"/>
        <v>43</v>
      </c>
      <c r="B43" s="9" t="s">
        <v>40</v>
      </c>
      <c r="C43" s="2" t="s">
        <v>371</v>
      </c>
    </row>
    <row r="44" spans="1:3">
      <c r="A44" s="7">
        <f t="shared" si="0"/>
        <v>44</v>
      </c>
      <c r="B44" s="4" t="s">
        <v>41</v>
      </c>
      <c r="C44" s="13"/>
    </row>
    <row r="45" spans="1:3">
      <c r="A45" s="7">
        <f t="shared" si="0"/>
        <v>45</v>
      </c>
      <c r="B45" s="9" t="s">
        <v>42</v>
      </c>
      <c r="C45" s="27">
        <f>'NARITA '!H72</f>
        <v>593635</v>
      </c>
    </row>
    <row r="46" spans="1:3">
      <c r="A46" s="7">
        <f t="shared" si="0"/>
        <v>46</v>
      </c>
      <c r="B46" s="4" t="s">
        <v>43</v>
      </c>
      <c r="C46" s="14"/>
    </row>
    <row r="47" spans="1:3">
      <c r="A47" s="7">
        <f t="shared" si="0"/>
        <v>47</v>
      </c>
      <c r="B47" s="4" t="s">
        <v>43</v>
      </c>
      <c r="C47" s="13"/>
    </row>
    <row r="48" spans="1:3">
      <c r="A48" s="7">
        <f t="shared" si="0"/>
        <v>48</v>
      </c>
      <c r="B48" s="4" t="s">
        <v>31</v>
      </c>
      <c r="C48" s="15" t="s">
        <v>65</v>
      </c>
    </row>
    <row r="49" spans="1:3">
      <c r="A49" s="7">
        <f t="shared" si="0"/>
        <v>49</v>
      </c>
      <c r="B49" s="9" t="s">
        <v>44</v>
      </c>
      <c r="C49" s="2" t="str">
        <f>C27</f>
        <v xml:space="preserve"> SY-6001121-VT-DD-01</v>
      </c>
    </row>
    <row r="50" spans="1:3">
      <c r="A50" s="7">
        <f t="shared" si="0"/>
        <v>50</v>
      </c>
      <c r="B50" s="9" t="s">
        <v>45</v>
      </c>
      <c r="C50" s="4" t="s">
        <v>103</v>
      </c>
    </row>
    <row r="51" spans="1:3">
      <c r="A51" s="7">
        <f t="shared" si="0"/>
        <v>51</v>
      </c>
      <c r="B51" s="9" t="s">
        <v>46</v>
      </c>
      <c r="C51" s="4" t="s">
        <v>166</v>
      </c>
    </row>
    <row r="52" spans="1:3">
      <c r="A52" s="7">
        <f t="shared" si="0"/>
        <v>52</v>
      </c>
      <c r="B52" s="9" t="s">
        <v>47</v>
      </c>
      <c r="C52" s="2" t="s">
        <v>104</v>
      </c>
    </row>
    <row r="53" spans="1:3">
      <c r="A53" s="7">
        <f t="shared" si="0"/>
        <v>53</v>
      </c>
      <c r="B53" s="9" t="s">
        <v>48</v>
      </c>
      <c r="C53" s="2" t="s">
        <v>105</v>
      </c>
    </row>
    <row r="54" spans="1:3">
      <c r="A54" s="7">
        <f t="shared" si="0"/>
        <v>54</v>
      </c>
      <c r="B54" s="9" t="s">
        <v>49</v>
      </c>
      <c r="C54" s="3" t="s">
        <v>106</v>
      </c>
    </row>
    <row r="55" spans="1:3">
      <c r="A55" s="7">
        <f t="shared" si="0"/>
        <v>55</v>
      </c>
      <c r="B55" s="28" t="s">
        <v>50</v>
      </c>
      <c r="C55" s="26" t="s">
        <v>370</v>
      </c>
    </row>
    <row r="56" spans="1:3">
      <c r="A56" s="7">
        <f t="shared" si="0"/>
        <v>56</v>
      </c>
      <c r="B56" s="4" t="s">
        <v>51</v>
      </c>
      <c r="C56" s="4"/>
    </row>
    <row r="57" spans="1:3">
      <c r="A57" s="7">
        <f t="shared" si="0"/>
        <v>57</v>
      </c>
      <c r="B57" s="4"/>
    </row>
    <row r="58" spans="1:3">
      <c r="A58" s="7">
        <f t="shared" si="0"/>
        <v>58</v>
      </c>
      <c r="B58" s="4"/>
    </row>
    <row r="59" spans="1:3">
      <c r="A59" s="7">
        <f t="shared" si="0"/>
        <v>59</v>
      </c>
      <c r="B59" s="4"/>
    </row>
    <row r="60" spans="1:3">
      <c r="A60" s="7">
        <f t="shared" si="0"/>
        <v>60</v>
      </c>
      <c r="B60" s="4" t="s">
        <v>52</v>
      </c>
      <c r="C60" s="2" t="s">
        <v>53</v>
      </c>
    </row>
    <row r="61" spans="1:3">
      <c r="A61" s="7">
        <f t="shared" si="0"/>
        <v>61</v>
      </c>
      <c r="B61" s="4" t="s">
        <v>54</v>
      </c>
    </row>
    <row r="62" spans="1:3">
      <c r="A62" s="7">
        <f t="shared" si="0"/>
        <v>62</v>
      </c>
      <c r="B62" s="4"/>
    </row>
    <row r="63" spans="1:3">
      <c r="A63" s="7">
        <f t="shared" si="0"/>
        <v>63</v>
      </c>
      <c r="B63" s="18" t="s">
        <v>82</v>
      </c>
      <c r="C63" s="17" t="s">
        <v>83</v>
      </c>
    </row>
    <row r="64" spans="1:3">
      <c r="A64" s="7">
        <f t="shared" si="0"/>
        <v>64</v>
      </c>
      <c r="B64" s="4"/>
      <c r="C64" s="17" t="s">
        <v>84</v>
      </c>
    </row>
    <row r="65" spans="1:3">
      <c r="A65" s="7">
        <f t="shared" si="0"/>
        <v>65</v>
      </c>
      <c r="B65" s="4"/>
    </row>
    <row r="66" spans="1:3">
      <c r="A66" s="7">
        <f t="shared" si="0"/>
        <v>66</v>
      </c>
      <c r="B66" s="4"/>
    </row>
    <row r="67" spans="1:3">
      <c r="A67" s="7">
        <f t="shared" si="0"/>
        <v>67</v>
      </c>
      <c r="B67" s="4" t="s">
        <v>55</v>
      </c>
      <c r="C67" s="6"/>
    </row>
    <row r="68" spans="1:3">
      <c r="A68" s="7">
        <f t="shared" si="0"/>
        <v>68</v>
      </c>
      <c r="B68" s="9" t="s">
        <v>56</v>
      </c>
      <c r="C68" s="2" t="s">
        <v>76</v>
      </c>
    </row>
    <row r="69" spans="1:3">
      <c r="A69" s="7">
        <f t="shared" ref="A69:A86" si="1">A68+1</f>
        <v>69</v>
      </c>
      <c r="B69" s="4" t="s">
        <v>57</v>
      </c>
      <c r="C69" s="2" t="s">
        <v>74</v>
      </c>
    </row>
    <row r="70" spans="1:3">
      <c r="A70" s="7">
        <f t="shared" si="1"/>
        <v>70</v>
      </c>
      <c r="B70" s="4" t="s">
        <v>58</v>
      </c>
    </row>
    <row r="71" spans="1:3">
      <c r="A71" s="7">
        <f t="shared" si="1"/>
        <v>71</v>
      </c>
      <c r="B71" s="4"/>
    </row>
    <row r="72" spans="1:3">
      <c r="A72" s="7">
        <f t="shared" si="1"/>
        <v>72</v>
      </c>
      <c r="B72" s="4"/>
    </row>
    <row r="73" spans="1:3">
      <c r="A73" s="7">
        <f t="shared" si="1"/>
        <v>73</v>
      </c>
      <c r="B73" s="4"/>
    </row>
    <row r="74" spans="1:3">
      <c r="A74" s="7">
        <f t="shared" si="1"/>
        <v>74</v>
      </c>
      <c r="B74" s="4"/>
    </row>
    <row r="75" spans="1:3">
      <c r="A75" s="7">
        <f t="shared" si="1"/>
        <v>75</v>
      </c>
      <c r="B75" s="4" t="s">
        <v>59</v>
      </c>
      <c r="C75" s="2" t="s">
        <v>73</v>
      </c>
    </row>
    <row r="76" spans="1:3">
      <c r="A76" s="7">
        <f t="shared" si="1"/>
        <v>76</v>
      </c>
      <c r="B76" s="4" t="s">
        <v>60</v>
      </c>
      <c r="C76" s="4"/>
    </row>
    <row r="77" spans="1:3">
      <c r="A77" s="7">
        <f t="shared" si="1"/>
        <v>77</v>
      </c>
      <c r="B77" s="4"/>
    </row>
    <row r="78" spans="1:3">
      <c r="A78" s="7">
        <f t="shared" si="1"/>
        <v>78</v>
      </c>
      <c r="B78" s="4" t="s">
        <v>61</v>
      </c>
      <c r="C78" s="2" t="s">
        <v>75</v>
      </c>
    </row>
    <row r="79" spans="1:3">
      <c r="A79" s="7">
        <f t="shared" si="1"/>
        <v>79</v>
      </c>
      <c r="B79" s="4" t="s">
        <v>62</v>
      </c>
      <c r="C79" s="2" t="s">
        <v>75</v>
      </c>
    </row>
    <row r="80" spans="1:3">
      <c r="A80" s="7">
        <f t="shared" si="1"/>
        <v>80</v>
      </c>
      <c r="B80" s="4"/>
    </row>
    <row r="81" spans="1:3" ht="16.5">
      <c r="A81" s="7">
        <f t="shared" si="1"/>
        <v>81</v>
      </c>
      <c r="B81" s="4" t="s">
        <v>63</v>
      </c>
      <c r="C81" s="62" t="s">
        <v>369</v>
      </c>
    </row>
    <row r="82" spans="1:3">
      <c r="A82" s="7">
        <f t="shared" si="1"/>
        <v>82</v>
      </c>
      <c r="B82" s="4"/>
    </row>
    <row r="83" spans="1:3">
      <c r="A83" s="7">
        <f t="shared" si="1"/>
        <v>83</v>
      </c>
      <c r="B83" s="4" t="s">
        <v>64</v>
      </c>
      <c r="C83" s="2" t="s">
        <v>72</v>
      </c>
    </row>
    <row r="84" spans="1:3">
      <c r="A84" s="7">
        <f t="shared" si="1"/>
        <v>84</v>
      </c>
      <c r="B84" s="4"/>
    </row>
    <row r="85" spans="1:3">
      <c r="A85" s="7">
        <f t="shared" si="1"/>
        <v>85</v>
      </c>
      <c r="B85" s="4"/>
    </row>
    <row r="86" spans="1:3">
      <c r="A86" s="7">
        <f t="shared" si="1"/>
        <v>86</v>
      </c>
      <c r="B86" s="4"/>
    </row>
    <row r="87" spans="1:3">
      <c r="B87" s="4"/>
    </row>
    <row r="88" spans="1:3">
      <c r="B88" s="4"/>
    </row>
    <row r="89" spans="1:3">
      <c r="B89" s="4"/>
    </row>
    <row r="90" spans="1:3">
      <c r="B90" s="4"/>
    </row>
    <row r="91" spans="1:3">
      <c r="B91" s="4"/>
    </row>
    <row r="92" spans="1:3">
      <c r="B92" s="4"/>
    </row>
    <row r="93" spans="1:3">
      <c r="B93" s="4"/>
    </row>
    <row r="95" spans="1:3">
      <c r="B95" s="4"/>
    </row>
    <row r="96" spans="1:3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</sheetData>
  <phoneticPr fontId="12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O26" sqref="O26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177" customFormat="1" ht="32.25" customHeight="1">
      <c r="H1" s="178"/>
    </row>
    <row r="2" spans="1:15" s="177" customFormat="1" ht="32.5">
      <c r="A2" s="177" t="str">
        <f>'shipper master'!C26</f>
        <v xml:space="preserve"> SY-6001121-VT-DD-01</v>
      </c>
      <c r="H2" s="178"/>
      <c r="I2" s="177" t="str">
        <f>'shipper master'!C26</f>
        <v xml:space="preserve"> SY-6001121-VT-DD-01</v>
      </c>
    </row>
    <row r="3" spans="1:15" s="177" customFormat="1" ht="32.5">
      <c r="A3" s="177" t="str">
        <f>'[1]shipper master'!C50</f>
        <v xml:space="preserve">VIVAN GARMENTS VIET NAM </v>
      </c>
      <c r="H3" s="178"/>
      <c r="I3" s="177" t="str">
        <f>'[1]shipper master'!C50</f>
        <v xml:space="preserve">VIVAN GARMENTS VIET NAM </v>
      </c>
    </row>
    <row r="4" spans="1:15" s="177" customFormat="1" ht="32.5">
      <c r="A4" s="177" t="str">
        <f>'[1]shipper master'!C51</f>
        <v xml:space="preserve"> COMPANY LIMITED</v>
      </c>
      <c r="H4" s="178"/>
      <c r="I4" s="177" t="str">
        <f>'[1]shipper master'!C51</f>
        <v xml:space="preserve"> COMPANY LIMITED</v>
      </c>
    </row>
    <row r="5" spans="1:15" s="177" customFormat="1" ht="32.5">
      <c r="A5" s="177" t="str">
        <f>'[1]shipper master'!C52</f>
        <v xml:space="preserve"> HOCHIMINH-CITY, VIETNAM</v>
      </c>
      <c r="H5" s="178"/>
      <c r="I5" s="177" t="str">
        <f>'[1]shipper master'!C52</f>
        <v xml:space="preserve"> HOCHIMINH-CITY, VIETNAM</v>
      </c>
    </row>
    <row r="6" spans="1:15" s="177" customFormat="1" ht="32.5">
      <c r="A6" s="177" t="s">
        <v>130</v>
      </c>
      <c r="C6" s="177">
        <v>1</v>
      </c>
      <c r="D6" s="179"/>
      <c r="H6" s="178"/>
      <c r="I6" s="177" t="s">
        <v>130</v>
      </c>
      <c r="K6" s="177">
        <v>2</v>
      </c>
    </row>
    <row r="7" spans="1:15" s="177" customFormat="1" ht="32.25" customHeight="1">
      <c r="A7" s="177" t="str">
        <f>'[1]shipper master'!C54</f>
        <v xml:space="preserve"> MADE IN JAPAN</v>
      </c>
      <c r="H7" s="178"/>
      <c r="I7" s="177" t="str">
        <f>'[1]shipper master'!C54</f>
        <v xml:space="preserve"> MADE IN JAPAN</v>
      </c>
    </row>
    <row r="8" spans="1:15" s="177" customFormat="1" ht="19.5" customHeight="1">
      <c r="H8" s="178"/>
    </row>
    <row r="9" spans="1:15" s="177" customFormat="1" ht="19.5" customHeight="1">
      <c r="H9" s="178"/>
    </row>
    <row r="10" spans="1:15" s="177" customFormat="1" ht="19.5" customHeight="1">
      <c r="A10" s="180"/>
      <c r="B10" s="180"/>
      <c r="C10" s="180"/>
      <c r="D10" s="180"/>
      <c r="E10" s="180"/>
      <c r="F10" s="180"/>
      <c r="G10" s="180"/>
      <c r="H10" s="181"/>
      <c r="I10" s="180"/>
      <c r="J10" s="180"/>
      <c r="K10" s="180"/>
      <c r="L10" s="180"/>
      <c r="M10" s="180"/>
      <c r="N10" s="180"/>
      <c r="O10" s="180"/>
    </row>
    <row r="11" spans="1:15" s="177" customFormat="1" ht="19.5" customHeight="1">
      <c r="H11" s="178"/>
    </row>
    <row r="12" spans="1:15" s="177" customFormat="1" ht="19.5" customHeight="1">
      <c r="H12" s="178"/>
    </row>
    <row r="13" spans="1:15" s="177" customFormat="1" ht="32.5">
      <c r="A13" s="177" t="str">
        <f>'shipper master'!C26</f>
        <v xml:space="preserve"> SY-6001121-VT-DD-01</v>
      </c>
      <c r="H13" s="178"/>
      <c r="I13" s="177" t="str">
        <f>'shipper master'!C26</f>
        <v xml:space="preserve"> SY-6001121-VT-DD-01</v>
      </c>
    </row>
    <row r="14" spans="1:15" s="177" customFormat="1" ht="32.5">
      <c r="A14" s="177" t="str">
        <f>'[1]shipper master'!C50</f>
        <v xml:space="preserve">VIVAN GARMENTS VIET NAM </v>
      </c>
      <c r="H14" s="178"/>
      <c r="I14" s="177" t="str">
        <f>'[1]shipper master'!C50</f>
        <v xml:space="preserve">VIVAN GARMENTS VIET NAM </v>
      </c>
    </row>
    <row r="15" spans="1:15" s="177" customFormat="1" ht="32.5">
      <c r="A15" s="177" t="str">
        <f>'[1]shipper master'!C51</f>
        <v xml:space="preserve"> COMPANY LIMITED</v>
      </c>
      <c r="H15" s="178"/>
      <c r="I15" s="177" t="str">
        <f>'[1]shipper master'!C51</f>
        <v xml:space="preserve"> COMPANY LIMITED</v>
      </c>
    </row>
    <row r="16" spans="1:15" s="177" customFormat="1" ht="32.5">
      <c r="A16" s="177" t="str">
        <f>'[1]shipper master'!C52</f>
        <v xml:space="preserve"> HOCHIMINH-CITY, VIETNAM</v>
      </c>
      <c r="H16" s="178"/>
      <c r="I16" s="177" t="str">
        <f>'[1]shipper master'!C52</f>
        <v xml:space="preserve"> HOCHIMINH-CITY, VIETNAM</v>
      </c>
    </row>
    <row r="17" spans="1:11" s="177" customFormat="1" ht="32.5">
      <c r="A17" s="177" t="s">
        <v>130</v>
      </c>
      <c r="C17" s="177">
        <v>3</v>
      </c>
      <c r="H17" s="178"/>
      <c r="I17" s="177" t="s">
        <v>130</v>
      </c>
      <c r="K17" s="177">
        <v>4</v>
      </c>
    </row>
    <row r="18" spans="1:11" s="177" customFormat="1" ht="32.5">
      <c r="A18" s="177" t="str">
        <f>'[1]shipper master'!C54</f>
        <v xml:space="preserve"> MADE IN JAPAN</v>
      </c>
      <c r="H18" s="178"/>
      <c r="I18" s="177" t="str">
        <f>'[1]shipper master'!C54</f>
        <v xml:space="preserve"> MADE IN JAPAN</v>
      </c>
    </row>
    <row r="19" spans="1:11" s="182" customFormat="1" ht="34">
      <c r="A19" s="177"/>
    </row>
    <row r="20" spans="1:11" s="182" customFormat="1" ht="34"/>
    <row r="21" spans="1:11" s="182" customFormat="1" ht="34"/>
    <row r="22" spans="1:11" s="182" customFormat="1" ht="34"/>
    <row r="23" spans="1:11" s="182" customFormat="1" ht="34"/>
    <row r="24" spans="1:11" s="182" customFormat="1" ht="34"/>
    <row r="25" spans="1:11" s="182" customFormat="1" ht="34"/>
    <row r="26" spans="1:11" s="177" customFormat="1" ht="32.5"/>
    <row r="27" spans="1:11" s="177" customFormat="1" ht="32.5"/>
    <row r="28" spans="1:11" s="177" customFormat="1" ht="32.5"/>
    <row r="29" spans="1:11" s="177" customFormat="1" ht="32.5"/>
    <row r="30" spans="1:11" s="177" customFormat="1" ht="32.5"/>
    <row r="31" spans="1:11" s="177" customFormat="1" ht="32.5"/>
    <row r="32" spans="1:11" s="177" customFormat="1" ht="32.5"/>
    <row r="33" s="177" customFormat="1" ht="32.5"/>
    <row r="34" s="177" customFormat="1" ht="32.5"/>
  </sheetData>
  <phoneticPr fontId="12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L91"/>
  <sheetViews>
    <sheetView showZeros="0" view="pageBreakPreview" topLeftCell="A13" zoomScale="110" zoomScaleNormal="115" zoomScaleSheetLayoutView="110" workbookViewId="0">
      <selection activeCell="N41" sqref="N41"/>
    </sheetView>
  </sheetViews>
  <sheetFormatPr defaultColWidth="9" defaultRowHeight="16"/>
  <cols>
    <col min="1" max="1" width="8.6328125" style="186" customWidth="1"/>
    <col min="2" max="2" width="11.6328125" style="186" customWidth="1"/>
    <col min="3" max="3" width="23.36328125" style="186" customWidth="1"/>
    <col min="4" max="4" width="6.08984375" style="186" customWidth="1"/>
    <col min="5" max="6" width="3.08984375" style="186" customWidth="1"/>
    <col min="7" max="7" width="2.90625" style="186" customWidth="1"/>
    <col min="8" max="8" width="3.08984375" style="186" hidden="1" customWidth="1"/>
    <col min="9" max="9" width="8.453125" style="186" customWidth="1"/>
    <col min="10" max="10" width="9.90625" style="186" customWidth="1"/>
    <col min="11" max="11" width="13" style="186" customWidth="1"/>
    <col min="12" max="12" width="13.90625" style="186" customWidth="1"/>
    <col min="13" max="16384" width="9" style="186"/>
  </cols>
  <sheetData>
    <row r="1" spans="1:12" s="183" customFormat="1" ht="32.25" customHeight="1">
      <c r="A1" s="290" t="s">
        <v>131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</row>
    <row r="2" spans="1:12" ht="23.25" customHeight="1">
      <c r="A2" s="184" t="str">
        <f>'[2]shipper master'!C2</f>
        <v xml:space="preserve"> SHUNYA CO., LTD.</v>
      </c>
      <c r="B2" s="185"/>
      <c r="C2" s="185"/>
      <c r="D2" s="185"/>
      <c r="K2" s="187"/>
    </row>
    <row r="3" spans="1:12" ht="15.75" customHeight="1">
      <c r="A3" s="3" t="str">
        <f>'[2]shipper master'!C3</f>
        <v xml:space="preserve"> KENSHIN BLDG., 1F, 1-22-10 DOUGENZAKA,</v>
      </c>
      <c r="B3" s="185"/>
      <c r="C3" s="185"/>
      <c r="D3" s="185"/>
      <c r="K3" s="187"/>
    </row>
    <row r="4" spans="1:12" ht="18" customHeight="1">
      <c r="A4" s="3" t="str">
        <f>'[2]shipper master'!C4</f>
        <v xml:space="preserve"> SHIBUYA-KU 150-0043</v>
      </c>
      <c r="B4" s="185"/>
      <c r="C4" s="185"/>
      <c r="D4" s="185"/>
      <c r="E4" s="188"/>
      <c r="F4" s="188"/>
      <c r="G4" s="188"/>
      <c r="H4" s="188"/>
      <c r="I4" s="188"/>
      <c r="K4" s="3">
        <f>'[2]shipper master'!C6</f>
        <v>0</v>
      </c>
    </row>
    <row r="5" spans="1:12" ht="16.5" thickBot="1">
      <c r="A5" s="189" t="str">
        <f>'[2]shipper master'!C5</f>
        <v xml:space="preserve"> TEL : +81(0)3-5459-1177</v>
      </c>
      <c r="B5" s="185"/>
      <c r="C5" s="185"/>
      <c r="K5" s="3">
        <f>'[2]shipper master'!C7</f>
        <v>0</v>
      </c>
      <c r="L5" s="190"/>
    </row>
    <row r="6" spans="1:12" ht="13.4" customHeight="1">
      <c r="A6" s="191" t="s">
        <v>132</v>
      </c>
      <c r="B6" s="192"/>
      <c r="C6" s="192"/>
      <c r="D6" s="192"/>
      <c r="E6" s="193" t="s">
        <v>133</v>
      </c>
      <c r="F6" s="194"/>
      <c r="G6" s="194"/>
      <c r="H6" s="194"/>
      <c r="I6" s="192"/>
      <c r="J6" s="192"/>
      <c r="K6" s="193" t="s">
        <v>134</v>
      </c>
      <c r="L6" s="187"/>
    </row>
    <row r="7" spans="1:12" ht="13.4" customHeight="1">
      <c r="A7" s="3" t="str">
        <f>'[2]shipper master'!C9</f>
        <v>VIVAN GARMENTS VIET NAM COMPANY LIMITED</v>
      </c>
      <c r="B7" s="187"/>
      <c r="C7" s="187"/>
      <c r="D7" s="187"/>
      <c r="E7" s="195" t="str">
        <f>'[2]shipper master'!C26</f>
        <v xml:space="preserve"> SY-5800906-VT-DD-01</v>
      </c>
      <c r="F7" s="196"/>
      <c r="G7" s="196"/>
      <c r="H7" s="196"/>
      <c r="I7" s="196"/>
      <c r="J7" s="196"/>
      <c r="K7" s="197"/>
      <c r="L7" s="187"/>
    </row>
    <row r="8" spans="1:12" ht="13.4" customHeight="1">
      <c r="A8" s="3" t="str">
        <f>'[2]shipper master'!C10</f>
        <v>D17 Street , Sai Gon South Residential Area</v>
      </c>
      <c r="B8" s="187"/>
      <c r="C8" s="187"/>
      <c r="D8" s="187"/>
      <c r="E8" s="198" t="s">
        <v>135</v>
      </c>
      <c r="F8" s="191"/>
      <c r="G8" s="191"/>
      <c r="H8" s="191"/>
      <c r="I8" s="187"/>
      <c r="J8" s="187"/>
      <c r="K8" s="199" t="str">
        <f>'shipper master'!C26</f>
        <v xml:space="preserve"> SY-6001121-VT-DD-01</v>
      </c>
      <c r="L8" s="187"/>
    </row>
    <row r="9" spans="1:12" ht="13.4" customHeight="1">
      <c r="A9" s="3" t="str">
        <f>'[2]shipper master'!C11</f>
        <v>Hamlet 3 , Long Hau Commune , Can Giuoc District,</v>
      </c>
      <c r="B9" s="187"/>
      <c r="C9" s="187"/>
      <c r="D9" s="187"/>
      <c r="E9" s="200" t="str">
        <f>'[2]shipper master'!C25</f>
        <v>Sep, 06 2024</v>
      </c>
      <c r="F9" s="201"/>
      <c r="G9" s="201"/>
      <c r="H9" s="201"/>
      <c r="I9" s="201"/>
      <c r="J9" s="202"/>
      <c r="K9" s="199" t="str">
        <f>'[1]shipper master'!C50</f>
        <v xml:space="preserve">VIVAN GARMENTS VIET NAM </v>
      </c>
      <c r="L9" s="187"/>
    </row>
    <row r="10" spans="1:12" ht="13.4" customHeight="1">
      <c r="A10" s="3" t="str">
        <f>'[2]shipper master'!C12</f>
        <v xml:space="preserve"> Long An Province , VietNam</v>
      </c>
      <c r="B10" s="187"/>
      <c r="C10" s="187"/>
      <c r="D10" s="187"/>
      <c r="E10" s="198" t="s">
        <v>136</v>
      </c>
      <c r="F10" s="191"/>
      <c r="G10" s="191"/>
      <c r="H10" s="191"/>
      <c r="I10" s="187"/>
      <c r="J10" s="187"/>
      <c r="K10" s="199" t="str">
        <f>'[1]shipper master'!C51</f>
        <v xml:space="preserve"> COMPANY LIMITED</v>
      </c>
      <c r="L10" s="187"/>
    </row>
    <row r="11" spans="1:12" ht="13.4" customHeight="1">
      <c r="A11" s="196" t="str">
        <f>'[2]shipper master'!C13</f>
        <v xml:space="preserve"> TEL : ( 084 ) 097 22 00 798  ATTN : MR. TUAN</v>
      </c>
      <c r="B11" s="187"/>
      <c r="C11" s="187"/>
      <c r="D11" s="203"/>
      <c r="E11" s="291" t="str">
        <f>'[2]shipper master'!C27</f>
        <v xml:space="preserve"> SY-5800906-VT-DD-01</v>
      </c>
      <c r="F11" s="292"/>
      <c r="G11" s="292"/>
      <c r="H11" s="292"/>
      <c r="I11" s="292"/>
      <c r="J11" s="293"/>
      <c r="K11" s="199" t="str">
        <f>'[1]shipper master'!C52</f>
        <v xml:space="preserve"> HOCHIMINH-CITY, VIETNAM</v>
      </c>
      <c r="L11" s="187"/>
    </row>
    <row r="12" spans="1:12" ht="13.4" customHeight="1">
      <c r="A12" s="191" t="s">
        <v>137</v>
      </c>
      <c r="B12" s="204"/>
      <c r="C12" s="204"/>
      <c r="D12" s="187"/>
      <c r="E12" s="198" t="s">
        <v>138</v>
      </c>
      <c r="F12" s="191"/>
      <c r="G12" s="191"/>
      <c r="H12" s="191"/>
      <c r="I12" s="187"/>
      <c r="J12" s="187"/>
      <c r="K12" s="205" t="s">
        <v>366</v>
      </c>
      <c r="L12" s="187"/>
    </row>
    <row r="13" spans="1:12" ht="13.4" customHeight="1">
      <c r="A13" s="3" t="str">
        <f>'[2]shipper master'!C15</f>
        <v xml:space="preserve"> - SAME AS BUYER -</v>
      </c>
      <c r="B13" s="187"/>
      <c r="C13" s="187"/>
      <c r="D13" s="187"/>
      <c r="E13" s="291">
        <f>'[2]shipper master'!C30</f>
        <v>0</v>
      </c>
      <c r="F13" s="292"/>
      <c r="G13" s="292"/>
      <c r="H13" s="292"/>
      <c r="I13" s="292"/>
      <c r="J13" s="293"/>
      <c r="K13" s="199" t="s">
        <v>139</v>
      </c>
      <c r="L13" s="187"/>
    </row>
    <row r="14" spans="1:12" ht="13.4" customHeight="1">
      <c r="A14" s="3">
        <f>'[2]shipper master'!C16</f>
        <v>0</v>
      </c>
      <c r="B14" s="187"/>
      <c r="C14" s="187"/>
      <c r="D14" s="187"/>
      <c r="E14" s="206" t="s">
        <v>24</v>
      </c>
      <c r="F14" s="3"/>
      <c r="G14" s="3"/>
      <c r="H14" s="3"/>
      <c r="I14" s="3"/>
      <c r="J14" s="207"/>
      <c r="K14" s="199"/>
      <c r="L14" s="187"/>
    </row>
    <row r="15" spans="1:12" ht="13.4" customHeight="1">
      <c r="A15" s="3">
        <f>'[2]shipper master'!C17</f>
        <v>0</v>
      </c>
      <c r="B15" s="187"/>
      <c r="C15" s="187"/>
      <c r="D15" s="187"/>
      <c r="E15" s="291">
        <f>'[2]shipper master'!C29</f>
        <v>0</v>
      </c>
      <c r="F15" s="292"/>
      <c r="G15" s="292"/>
      <c r="H15" s="292"/>
      <c r="I15" s="292"/>
      <c r="J15" s="293"/>
      <c r="K15" s="197"/>
      <c r="L15" s="187"/>
    </row>
    <row r="16" spans="1:12" ht="13.4" customHeight="1">
      <c r="A16" s="3">
        <f>'[2]shipper master'!C18</f>
        <v>0</v>
      </c>
      <c r="B16" s="187"/>
      <c r="C16" s="187"/>
      <c r="D16" s="187"/>
      <c r="E16" s="198" t="s">
        <v>140</v>
      </c>
      <c r="F16" s="191"/>
      <c r="G16" s="191"/>
      <c r="H16" s="191"/>
      <c r="I16" s="187"/>
      <c r="J16" s="187"/>
      <c r="K16" s="197"/>
      <c r="L16" s="187"/>
    </row>
    <row r="17" spans="1:12" ht="13.4" customHeight="1">
      <c r="A17" s="196">
        <f>'[2]shipper master'!C19</f>
        <v>0</v>
      </c>
      <c r="B17" s="208"/>
      <c r="C17" s="208"/>
      <c r="D17" s="208"/>
      <c r="E17" s="294"/>
      <c r="F17" s="295"/>
      <c r="G17" s="295"/>
      <c r="H17" s="295"/>
      <c r="I17" s="295"/>
      <c r="J17" s="296"/>
      <c r="K17" s="197"/>
      <c r="L17" s="187"/>
    </row>
    <row r="18" spans="1:12" ht="13.25" customHeight="1">
      <c r="A18" s="191" t="s">
        <v>141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97"/>
      <c r="L18" s="187"/>
    </row>
    <row r="19" spans="1:12" ht="13.25" customHeight="1">
      <c r="A19" s="196" t="str">
        <f>'[2]shipper master'!C21</f>
        <v xml:space="preserve"> NO COMMERCIAL</v>
      </c>
      <c r="B19" s="208"/>
      <c r="C19" s="208"/>
      <c r="D19" s="208"/>
      <c r="E19" s="208"/>
      <c r="F19" s="208"/>
      <c r="G19" s="208"/>
      <c r="H19" s="208"/>
      <c r="I19" s="208"/>
      <c r="J19" s="208"/>
      <c r="K19" s="209"/>
      <c r="L19" s="208"/>
    </row>
    <row r="20" spans="1:12" ht="13.25" customHeight="1">
      <c r="A20" s="191" t="s">
        <v>142</v>
      </c>
      <c r="B20" s="187"/>
      <c r="C20" s="210" t="s">
        <v>143</v>
      </c>
      <c r="D20" s="211"/>
      <c r="E20" s="191" t="s">
        <v>144</v>
      </c>
      <c r="F20" s="191"/>
      <c r="G20" s="191"/>
      <c r="H20" s="191"/>
      <c r="I20" s="212" t="s">
        <v>145</v>
      </c>
      <c r="J20" s="213"/>
      <c r="K20" s="191" t="s">
        <v>146</v>
      </c>
      <c r="L20" s="187"/>
    </row>
    <row r="21" spans="1:12" s="1" customFormat="1" ht="13.25" customHeight="1" thickBot="1">
      <c r="A21" s="3" t="str">
        <f>'[2]shipper master'!C24</f>
        <v xml:space="preserve"> AIRCRAFT</v>
      </c>
      <c r="B21" s="189"/>
      <c r="C21" s="214" t="str">
        <f>'[2]shipper master'!C32</f>
        <v xml:space="preserve"> TOKYO, JAPAN</v>
      </c>
      <c r="D21" s="4"/>
      <c r="E21" s="4"/>
      <c r="F21" s="4" t="str">
        <f>'[2]shipper master'!C33</f>
        <v xml:space="preserve"> HOCHIMINH-CITY, VIETNAM</v>
      </c>
      <c r="G21" s="3"/>
      <c r="H21" s="3"/>
      <c r="I21" s="189"/>
      <c r="J21" s="189"/>
      <c r="K21" s="4"/>
      <c r="L21" s="189"/>
    </row>
    <row r="22" spans="1:12" s="219" customFormat="1" ht="16.25" customHeight="1">
      <c r="A22" s="215" t="s">
        <v>147</v>
      </c>
      <c r="B22" s="215" t="s">
        <v>148</v>
      </c>
      <c r="C22" s="216" t="s">
        <v>149</v>
      </c>
      <c r="D22" s="215" t="s">
        <v>150</v>
      </c>
      <c r="E22" s="216"/>
      <c r="F22" s="216"/>
      <c r="G22" s="216" t="s">
        <v>151</v>
      </c>
      <c r="H22" s="216"/>
      <c r="I22" s="216"/>
      <c r="J22" s="217" t="s">
        <v>152</v>
      </c>
      <c r="K22" s="215" t="s">
        <v>153</v>
      </c>
      <c r="L22" s="218" t="s">
        <v>154</v>
      </c>
    </row>
    <row r="23" spans="1:12" ht="13.4" customHeight="1">
      <c r="A23" s="220"/>
      <c r="B23" s="221"/>
      <c r="C23" s="187"/>
      <c r="D23" s="221"/>
      <c r="E23" s="187"/>
      <c r="F23" s="187"/>
      <c r="G23" s="187"/>
      <c r="H23" s="187"/>
      <c r="I23" s="187"/>
      <c r="J23" s="222"/>
      <c r="K23" s="187"/>
      <c r="L23" s="197"/>
    </row>
    <row r="24" spans="1:12" s="1" customFormat="1" ht="13.4" customHeight="1">
      <c r="A24" s="223"/>
      <c r="B24" s="224" t="str">
        <f>'[2]shipper master'!C36</f>
        <v>FABRIC &amp; PARTS FOR WEAR &amp; SAMPLE CLOTHES</v>
      </c>
      <c r="C24" s="4"/>
      <c r="D24" s="4"/>
      <c r="E24" s="4"/>
      <c r="F24" s="4"/>
      <c r="G24" s="4"/>
      <c r="H24" s="4"/>
      <c r="I24" s="4"/>
      <c r="J24" s="225"/>
      <c r="K24" s="226" t="str">
        <f>'[2]shipper master'!C48</f>
        <v>F.O.B. TOKYO IN YEN</v>
      </c>
      <c r="L24" s="227"/>
    </row>
    <row r="25" spans="1:12" s="1" customFormat="1" ht="13.4" customHeight="1">
      <c r="A25" s="223"/>
      <c r="B25" s="224"/>
      <c r="C25" s="4"/>
      <c r="D25" s="4"/>
      <c r="E25" s="4"/>
      <c r="F25" s="4"/>
      <c r="G25" s="4"/>
      <c r="H25" s="4"/>
      <c r="I25" s="4"/>
      <c r="J25" s="225"/>
      <c r="K25" s="228"/>
      <c r="L25" s="227"/>
    </row>
    <row r="26" spans="1:12" s="1" customFormat="1" ht="13.4" customHeight="1">
      <c r="A26" s="229"/>
      <c r="B26" s="224">
        <f>'[2]shipper master'!C37</f>
        <v>0</v>
      </c>
      <c r="C26" s="4"/>
      <c r="D26" s="4"/>
      <c r="E26" s="3"/>
      <c r="F26" s="3"/>
      <c r="G26" s="3"/>
      <c r="H26" s="3"/>
      <c r="I26" s="3"/>
      <c r="J26" s="16"/>
      <c r="K26" s="230"/>
      <c r="L26" s="227"/>
    </row>
    <row r="27" spans="1:12" s="1" customFormat="1" ht="13.4" customHeight="1">
      <c r="A27" s="5"/>
      <c r="B27" s="4"/>
      <c r="C27" s="3"/>
      <c r="D27" s="4"/>
      <c r="E27" s="4"/>
      <c r="F27" s="4"/>
      <c r="G27" s="4"/>
      <c r="H27" s="4"/>
      <c r="I27" s="4"/>
      <c r="J27" s="231">
        <f>'NARITA '!E69+'NARITA (2)'!E77</f>
        <v>3771</v>
      </c>
      <c r="K27" s="232" t="str">
        <f>'[2]NARITA '!F28</f>
        <v>M.</v>
      </c>
      <c r="L27" s="233">
        <f>'NARITA '!H69+'NARITA (2)'!H77</f>
        <v>639776</v>
      </c>
    </row>
    <row r="28" spans="1:12" s="1" customFormat="1" ht="13.4" customHeight="1">
      <c r="A28" s="234"/>
      <c r="B28" s="22" t="str">
        <f>'[2]shipper master'!C38</f>
        <v>- DETAILS AS PER ATTACHED SHEET -</v>
      </c>
      <c r="C28" s="3"/>
      <c r="D28" s="4"/>
      <c r="E28" s="3"/>
      <c r="F28" s="3"/>
      <c r="G28" s="3"/>
      <c r="H28" s="3"/>
      <c r="I28" s="3"/>
      <c r="J28" s="231">
        <f>'NARITA '!E70+'NARITA (2)'!E78</f>
        <v>2085</v>
      </c>
      <c r="K28" s="232" t="str">
        <f>'[2]NARITA '!F29</f>
        <v>PCS.</v>
      </c>
      <c r="L28" s="233">
        <f>'NARITA '!H70+'NARITA (2)'!H78</f>
        <v>187608</v>
      </c>
    </row>
    <row r="29" spans="1:12" s="1" customFormat="1" ht="13.4" customHeight="1">
      <c r="A29" s="234"/>
      <c r="B29" s="22"/>
      <c r="C29" s="3"/>
      <c r="D29" s="4"/>
      <c r="E29" s="3"/>
      <c r="F29" s="3"/>
      <c r="G29" s="3"/>
      <c r="H29" s="3"/>
      <c r="I29" s="3"/>
      <c r="J29" s="235">
        <f>'NARITA '!E71+'NARITA (2)'!E79</f>
        <v>790</v>
      </c>
      <c r="K29" s="232" t="str">
        <f>'NARITA '!F71</f>
        <v>SET.</v>
      </c>
      <c r="L29" s="236">
        <f>'NARITA '!H71+'NARITA (2)'!H79</f>
        <v>27070</v>
      </c>
    </row>
    <row r="30" spans="1:12" s="1" customFormat="1" ht="17.25" customHeight="1" thickBot="1">
      <c r="A30" s="237"/>
      <c r="B30" s="238" t="s">
        <v>155</v>
      </c>
      <c r="C30" s="239">
        <f>J27</f>
        <v>3771</v>
      </c>
      <c r="D30" s="240" t="s">
        <v>86</v>
      </c>
      <c r="E30" s="297">
        <f>J28</f>
        <v>2085</v>
      </c>
      <c r="F30" s="297"/>
      <c r="G30" s="297"/>
      <c r="H30" s="241" t="e">
        <f>#REF!</f>
        <v>#REF!</v>
      </c>
      <c r="I30" s="242" t="s">
        <v>87</v>
      </c>
      <c r="J30" s="241">
        <f>J29</f>
        <v>790</v>
      </c>
      <c r="K30" s="242" t="s">
        <v>107</v>
      </c>
      <c r="L30" s="243">
        <f>SUM(L27:L29)</f>
        <v>854454</v>
      </c>
    </row>
    <row r="31" spans="1:12" s="1" customFormat="1" ht="13.4" customHeight="1" thickTop="1">
      <c r="A31" s="244"/>
      <c r="B31" s="245"/>
      <c r="C31" s="3"/>
      <c r="D31" s="246"/>
      <c r="E31" s="3"/>
      <c r="F31" s="246"/>
      <c r="G31" s="3"/>
      <c r="H31" s="3"/>
      <c r="I31" s="3"/>
      <c r="J31" s="234"/>
      <c r="K31" s="247"/>
      <c r="L31" s="244"/>
    </row>
    <row r="32" spans="1:12" s="1" customFormat="1" ht="13.4" customHeight="1">
      <c r="A32" s="3"/>
      <c r="B32" s="4"/>
      <c r="C32" s="3"/>
      <c r="D32" s="3"/>
      <c r="E32" s="3"/>
      <c r="F32" s="3"/>
      <c r="G32" s="3"/>
      <c r="H32" s="3"/>
      <c r="I32" s="3"/>
      <c r="J32" s="248"/>
      <c r="K32" s="247"/>
      <c r="L32" s="249"/>
    </row>
    <row r="33" spans="1:12" s="1" customFormat="1" ht="13.4" customHeight="1">
      <c r="A33" s="3" t="str">
        <f>'[2]shipper master'!C63</f>
        <v>" THESE GOODS WILL BE RETURN TO JAPAN</v>
      </c>
      <c r="B33" s="250"/>
      <c r="C33" s="250"/>
      <c r="D33" s="250"/>
      <c r="E33" s="250"/>
      <c r="F33" s="3"/>
      <c r="G33" s="3"/>
      <c r="H33" s="3" t="s">
        <v>156</v>
      </c>
      <c r="I33" s="3"/>
      <c r="J33" s="248" t="s">
        <v>157</v>
      </c>
      <c r="K33" s="247"/>
      <c r="L33" s="3"/>
    </row>
    <row r="34" spans="1:12" s="1" customFormat="1" ht="13.4" customHeight="1">
      <c r="A34" s="289" t="str">
        <f>'[2]shipper master'!C64</f>
        <v xml:space="preserve">  AFTER MANUFACTURED AT VIET NAM "</v>
      </c>
      <c r="B34" s="289"/>
      <c r="C34" s="289"/>
      <c r="D34" s="4"/>
      <c r="E34" s="3"/>
      <c r="F34" s="3"/>
      <c r="G34" s="3"/>
      <c r="H34" s="3" t="s">
        <v>158</v>
      </c>
      <c r="I34" s="3"/>
      <c r="J34" s="248" t="s">
        <v>159</v>
      </c>
      <c r="K34" s="247"/>
      <c r="L34" s="249"/>
    </row>
    <row r="35" spans="1:12" s="1" customFormat="1" ht="13.4" customHeight="1">
      <c r="A35" s="3"/>
      <c r="B35" s="4"/>
      <c r="C35" s="4">
        <f>'[2]shipper master'!C58</f>
        <v>0</v>
      </c>
      <c r="D35" s="4"/>
      <c r="E35" s="3"/>
      <c r="F35" s="3"/>
      <c r="G35" s="3"/>
      <c r="H35" s="3"/>
      <c r="I35" s="3"/>
      <c r="J35" s="234"/>
      <c r="K35" s="247"/>
      <c r="L35" s="3"/>
    </row>
    <row r="36" spans="1:12" s="1" customFormat="1" ht="13.4" customHeight="1">
      <c r="A36" s="4" t="str">
        <f>'[2]shipper master'!C60</f>
        <v>COUNTRY OF ORIGIN : JAPAN</v>
      </c>
      <c r="B36" s="4"/>
      <c r="C36" s="4"/>
      <c r="D36" s="4"/>
      <c r="E36" s="3"/>
      <c r="F36" s="3"/>
      <c r="G36" s="3"/>
      <c r="H36" s="3"/>
      <c r="I36" s="3"/>
      <c r="J36" s="234"/>
      <c r="K36" s="247"/>
      <c r="L36" s="3"/>
    </row>
    <row r="37" spans="1:12" s="1" customFormat="1" ht="13.4" customHeight="1">
      <c r="A37" s="4"/>
      <c r="B37" s="4"/>
      <c r="C37" s="4"/>
      <c r="D37" s="4"/>
      <c r="E37" s="3"/>
      <c r="F37" s="3"/>
      <c r="G37" s="3"/>
      <c r="H37" s="3"/>
      <c r="I37" s="3"/>
      <c r="J37" s="234"/>
      <c r="K37" s="247"/>
      <c r="L37" s="3"/>
    </row>
    <row r="38" spans="1:12" s="1" customFormat="1" ht="13.4" customHeight="1">
      <c r="A38" s="251" t="s">
        <v>160</v>
      </c>
      <c r="B38" s="252"/>
      <c r="C38" s="253" t="s">
        <v>367</v>
      </c>
      <c r="D38" s="4"/>
      <c r="E38" s="3"/>
      <c r="F38" s="3"/>
      <c r="G38" s="3"/>
      <c r="H38" s="3"/>
      <c r="I38" s="3"/>
      <c r="J38" s="234"/>
      <c r="K38" s="247"/>
      <c r="L38" s="3"/>
    </row>
    <row r="39" spans="1:12" s="1" customFormat="1" ht="13.4" customHeight="1">
      <c r="A39" s="251" t="s">
        <v>161</v>
      </c>
      <c r="B39" s="252"/>
      <c r="C39" s="254" t="s">
        <v>162</v>
      </c>
      <c r="D39" s="4"/>
      <c r="E39" s="3"/>
      <c r="F39" s="3"/>
      <c r="G39" s="3"/>
      <c r="H39" s="3"/>
      <c r="I39" s="3"/>
      <c r="J39" s="234"/>
      <c r="K39" s="247"/>
      <c r="L39" s="3"/>
    </row>
    <row r="40" spans="1:12" s="1" customFormat="1" ht="13.4" customHeight="1">
      <c r="A40" s="230"/>
      <c r="B40" s="224"/>
      <c r="C40" s="255"/>
      <c r="D40" s="224"/>
      <c r="E40" s="256"/>
      <c r="F40" s="256"/>
      <c r="G40" s="256"/>
      <c r="H40" s="3"/>
      <c r="I40" s="3"/>
      <c r="J40" s="234"/>
      <c r="K40" s="247"/>
      <c r="L40" s="3"/>
    </row>
    <row r="41" spans="1:12" ht="18" customHeight="1">
      <c r="A41" s="230"/>
      <c r="B41" s="187"/>
      <c r="C41" s="187"/>
      <c r="D41" s="187"/>
      <c r="E41" s="187"/>
      <c r="F41" s="187"/>
      <c r="G41" s="221"/>
      <c r="H41" s="187"/>
      <c r="I41" s="187"/>
      <c r="J41" s="221"/>
      <c r="K41" s="257"/>
      <c r="L41" s="187"/>
    </row>
    <row r="42" spans="1:12" ht="13.4" customHeight="1">
      <c r="A42" s="187"/>
      <c r="B42" s="258"/>
      <c r="C42" s="187"/>
      <c r="D42" s="187"/>
      <c r="E42" s="187"/>
      <c r="F42" s="187"/>
      <c r="G42" s="187"/>
      <c r="H42" s="187"/>
      <c r="I42" s="187"/>
      <c r="J42" s="259"/>
      <c r="K42" s="257"/>
      <c r="L42" s="187"/>
    </row>
    <row r="43" spans="1:12" ht="13.4" customHeight="1">
      <c r="A43" s="187"/>
      <c r="B43" s="258"/>
      <c r="C43" s="187"/>
      <c r="D43" s="187"/>
      <c r="E43" s="187"/>
      <c r="F43" s="187"/>
      <c r="G43" s="187"/>
      <c r="H43" s="187"/>
      <c r="I43" s="187"/>
      <c r="J43" s="259"/>
      <c r="K43" s="257"/>
      <c r="L43" s="187"/>
    </row>
    <row r="44" spans="1:12" ht="13.4" customHeight="1">
      <c r="A44" s="187"/>
      <c r="B44" s="187"/>
      <c r="C44" s="187"/>
      <c r="D44" s="187"/>
      <c r="E44" s="187"/>
      <c r="F44" s="187"/>
      <c r="G44" s="208"/>
      <c r="H44" s="208"/>
      <c r="I44" s="208"/>
      <c r="J44" s="260"/>
      <c r="K44" s="261"/>
      <c r="L44" s="208"/>
    </row>
    <row r="45" spans="1:12" ht="13.4" customHeight="1">
      <c r="A45" s="187"/>
      <c r="B45" s="187"/>
      <c r="C45" s="187"/>
      <c r="D45" s="187"/>
      <c r="E45" s="187"/>
      <c r="F45" s="187"/>
      <c r="G45" s="187"/>
      <c r="H45" s="187"/>
      <c r="I45" s="187"/>
      <c r="J45" s="259"/>
      <c r="K45" s="257"/>
      <c r="L45" s="187"/>
    </row>
    <row r="46" spans="1:12" ht="13.4" customHeight="1">
      <c r="A46" s="187"/>
      <c r="B46" s="187"/>
      <c r="C46" s="187"/>
      <c r="D46" s="187"/>
      <c r="E46" s="187"/>
      <c r="F46" s="187"/>
      <c r="G46" s="187"/>
      <c r="H46" s="187"/>
      <c r="I46" s="187"/>
      <c r="J46" s="259"/>
      <c r="K46" s="257"/>
      <c r="L46" s="187"/>
    </row>
    <row r="47" spans="1:12" ht="13.4" customHeight="1">
      <c r="A47" s="187"/>
      <c r="B47" s="187"/>
      <c r="C47" s="187"/>
      <c r="D47" s="187"/>
      <c r="E47" s="187"/>
      <c r="F47" s="187"/>
      <c r="G47" s="187"/>
      <c r="H47" s="187"/>
      <c r="I47" s="187"/>
      <c r="J47" s="259"/>
      <c r="K47" s="257"/>
      <c r="L47" s="187"/>
    </row>
    <row r="48" spans="1:12">
      <c r="A48" s="187"/>
      <c r="B48" s="187"/>
      <c r="C48" s="187"/>
      <c r="D48" s="187"/>
      <c r="E48" s="187"/>
      <c r="F48" s="187"/>
      <c r="G48" s="187"/>
      <c r="H48" s="187"/>
      <c r="I48" s="187"/>
      <c r="J48" s="259"/>
      <c r="K48" s="257"/>
      <c r="L48" s="187"/>
    </row>
    <row r="49" spans="1:12">
      <c r="A49" s="187"/>
      <c r="B49" s="187"/>
      <c r="C49" s="187"/>
      <c r="D49" s="187"/>
      <c r="E49" s="187"/>
      <c r="F49" s="187"/>
      <c r="G49" s="187"/>
      <c r="H49" s="187"/>
      <c r="I49" s="187"/>
      <c r="J49" s="259"/>
      <c r="K49" s="262"/>
      <c r="L49" s="187"/>
    </row>
    <row r="50" spans="1:12">
      <c r="A50" s="187"/>
      <c r="B50" s="187"/>
      <c r="C50" s="187"/>
      <c r="D50" s="187"/>
      <c r="E50" s="187"/>
      <c r="F50" s="187"/>
      <c r="G50" s="187"/>
      <c r="H50" s="187"/>
      <c r="I50" s="187"/>
      <c r="J50" s="259"/>
      <c r="K50" s="262"/>
      <c r="L50" s="187"/>
    </row>
    <row r="51" spans="1:12">
      <c r="A51" s="187"/>
      <c r="B51" s="187"/>
      <c r="C51" s="187"/>
      <c r="D51" s="187"/>
      <c r="E51" s="187"/>
      <c r="F51" s="187"/>
      <c r="G51" s="187"/>
      <c r="H51" s="187"/>
      <c r="I51" s="187"/>
      <c r="J51" s="259"/>
      <c r="K51" s="262"/>
      <c r="L51" s="187"/>
    </row>
    <row r="52" spans="1:12">
      <c r="A52" s="187"/>
      <c r="B52" s="187"/>
      <c r="C52" s="187"/>
      <c r="D52" s="187"/>
      <c r="E52" s="187"/>
      <c r="F52" s="187"/>
      <c r="G52" s="187"/>
      <c r="H52" s="187"/>
      <c r="I52" s="187"/>
      <c r="J52" s="259"/>
      <c r="K52" s="262"/>
      <c r="L52" s="187"/>
    </row>
    <row r="53" spans="1:12">
      <c r="A53" s="187"/>
      <c r="B53" s="187"/>
      <c r="C53" s="187"/>
      <c r="D53" s="187"/>
      <c r="E53" s="187"/>
      <c r="F53" s="187"/>
      <c r="G53" s="187"/>
      <c r="H53" s="187"/>
      <c r="I53" s="187"/>
      <c r="J53" s="259"/>
      <c r="K53" s="262"/>
      <c r="L53" s="187"/>
    </row>
    <row r="54" spans="1:12">
      <c r="A54" s="187"/>
      <c r="B54" s="187"/>
      <c r="C54" s="187"/>
      <c r="D54" s="187"/>
      <c r="E54" s="187"/>
      <c r="F54" s="187"/>
      <c r="G54" s="187"/>
      <c r="H54" s="187"/>
      <c r="I54" s="187"/>
      <c r="J54" s="259"/>
      <c r="K54" s="262"/>
      <c r="L54" s="187"/>
    </row>
    <row r="55" spans="1:12">
      <c r="A55" s="187"/>
      <c r="B55" s="187"/>
      <c r="C55" s="187"/>
      <c r="D55" s="187"/>
      <c r="E55" s="187"/>
      <c r="F55" s="187"/>
      <c r="G55" s="187"/>
      <c r="H55" s="187"/>
      <c r="I55" s="187"/>
      <c r="J55" s="259"/>
      <c r="K55" s="262"/>
      <c r="L55" s="187"/>
    </row>
    <row r="56" spans="1:12">
      <c r="A56" s="187"/>
      <c r="B56" s="187"/>
      <c r="C56" s="187"/>
      <c r="D56" s="187"/>
      <c r="E56" s="187"/>
      <c r="F56" s="187"/>
      <c r="G56" s="187"/>
      <c r="H56" s="187"/>
      <c r="I56" s="187"/>
      <c r="J56" s="259"/>
      <c r="K56" s="262"/>
      <c r="L56" s="187"/>
    </row>
    <row r="57" spans="1:12">
      <c r="A57" s="187"/>
      <c r="B57" s="187"/>
      <c r="C57" s="187"/>
      <c r="D57" s="187"/>
      <c r="E57" s="187"/>
      <c r="F57" s="187"/>
      <c r="G57" s="187"/>
      <c r="H57" s="187"/>
      <c r="I57" s="187"/>
      <c r="J57" s="259"/>
      <c r="K57" s="262"/>
      <c r="L57" s="187"/>
    </row>
    <row r="58" spans="1:12">
      <c r="A58" s="187"/>
      <c r="B58" s="187"/>
      <c r="C58" s="187"/>
      <c r="D58" s="187"/>
      <c r="E58" s="187"/>
      <c r="F58" s="187"/>
      <c r="G58" s="187"/>
      <c r="H58" s="187"/>
      <c r="I58" s="187"/>
      <c r="J58" s="259"/>
      <c r="K58" s="262"/>
      <c r="L58" s="187"/>
    </row>
    <row r="59" spans="1:12">
      <c r="A59" s="187"/>
      <c r="B59" s="187"/>
      <c r="C59" s="187"/>
      <c r="D59" s="187"/>
      <c r="E59" s="187"/>
      <c r="F59" s="187"/>
      <c r="G59" s="187"/>
      <c r="H59" s="187"/>
      <c r="I59" s="187"/>
      <c r="J59" s="259"/>
      <c r="K59" s="262"/>
      <c r="L59" s="187"/>
    </row>
    <row r="60" spans="1:12">
      <c r="A60" s="187"/>
      <c r="B60" s="187"/>
      <c r="C60" s="187"/>
      <c r="D60" s="187"/>
      <c r="E60" s="187"/>
      <c r="F60" s="187"/>
      <c r="G60" s="187"/>
      <c r="H60" s="187"/>
      <c r="I60" s="187"/>
      <c r="J60" s="259"/>
      <c r="K60" s="262"/>
      <c r="L60" s="187"/>
    </row>
    <row r="61" spans="1:12">
      <c r="A61" s="187"/>
      <c r="B61" s="187"/>
      <c r="C61" s="187"/>
      <c r="D61" s="187"/>
      <c r="E61" s="187"/>
      <c r="F61" s="187"/>
      <c r="G61" s="187"/>
      <c r="H61" s="187"/>
      <c r="I61" s="187"/>
      <c r="J61" s="259"/>
      <c r="K61" s="262"/>
      <c r="L61" s="187"/>
    </row>
    <row r="62" spans="1:12">
      <c r="A62" s="187"/>
      <c r="B62" s="187"/>
      <c r="C62" s="187"/>
      <c r="D62" s="187"/>
      <c r="E62" s="187"/>
      <c r="F62" s="187"/>
      <c r="G62" s="187"/>
      <c r="H62" s="187"/>
      <c r="I62" s="187"/>
      <c r="J62" s="259"/>
      <c r="K62" s="262"/>
      <c r="L62" s="187"/>
    </row>
    <row r="63" spans="1:12">
      <c r="A63" s="187"/>
      <c r="B63" s="187"/>
      <c r="C63" s="187"/>
      <c r="D63" s="187"/>
      <c r="E63" s="187"/>
      <c r="F63" s="187"/>
      <c r="G63" s="187"/>
      <c r="H63" s="187"/>
      <c r="I63" s="187"/>
      <c r="J63" s="259"/>
      <c r="K63" s="262"/>
      <c r="L63" s="187"/>
    </row>
    <row r="64" spans="1:12">
      <c r="A64" s="187"/>
      <c r="B64" s="187"/>
      <c r="C64" s="187"/>
      <c r="D64" s="187"/>
      <c r="E64" s="187"/>
      <c r="F64" s="187"/>
      <c r="G64" s="187"/>
      <c r="H64" s="187"/>
      <c r="I64" s="187"/>
      <c r="J64" s="259"/>
      <c r="K64" s="262"/>
      <c r="L64" s="187"/>
    </row>
    <row r="65" spans="1:12">
      <c r="A65" s="187"/>
      <c r="B65" s="187"/>
      <c r="C65" s="187"/>
      <c r="D65" s="187"/>
      <c r="E65" s="187"/>
      <c r="F65" s="187"/>
      <c r="G65" s="187"/>
      <c r="H65" s="187"/>
      <c r="I65" s="187"/>
      <c r="J65" s="259"/>
      <c r="K65" s="262"/>
      <c r="L65" s="187"/>
    </row>
    <row r="66" spans="1:12">
      <c r="A66" s="187"/>
      <c r="B66" s="187"/>
      <c r="C66" s="187"/>
      <c r="D66" s="187"/>
      <c r="E66" s="187"/>
      <c r="F66" s="187"/>
      <c r="G66" s="187"/>
      <c r="H66" s="187"/>
      <c r="I66" s="187"/>
      <c r="J66" s="259"/>
      <c r="K66" s="262"/>
      <c r="L66" s="187"/>
    </row>
    <row r="67" spans="1:12">
      <c r="A67" s="187"/>
      <c r="B67" s="187"/>
      <c r="C67" s="187"/>
      <c r="D67" s="187"/>
      <c r="E67" s="187"/>
      <c r="F67" s="187"/>
      <c r="G67" s="187"/>
      <c r="H67" s="187"/>
      <c r="I67" s="187"/>
      <c r="J67" s="259"/>
      <c r="K67" s="262"/>
      <c r="L67" s="187"/>
    </row>
    <row r="68" spans="1:12">
      <c r="A68" s="187"/>
      <c r="B68" s="187"/>
      <c r="C68" s="187"/>
      <c r="D68" s="187"/>
      <c r="E68" s="187"/>
      <c r="F68" s="187"/>
      <c r="G68" s="187"/>
      <c r="H68" s="187"/>
      <c r="I68" s="187"/>
      <c r="J68" s="259"/>
      <c r="K68" s="262"/>
      <c r="L68" s="187"/>
    </row>
    <row r="69" spans="1:12">
      <c r="A69" s="187"/>
      <c r="B69" s="187"/>
      <c r="C69" s="187"/>
      <c r="D69" s="187"/>
      <c r="E69" s="187"/>
      <c r="F69" s="187"/>
      <c r="G69" s="187"/>
      <c r="H69" s="187"/>
      <c r="I69" s="187"/>
      <c r="J69" s="259"/>
      <c r="K69" s="262"/>
      <c r="L69" s="187"/>
    </row>
    <row r="70" spans="1:12">
      <c r="A70" s="187"/>
      <c r="B70" s="187"/>
      <c r="C70" s="187"/>
      <c r="D70" s="187"/>
      <c r="E70" s="187"/>
      <c r="F70" s="187"/>
      <c r="G70" s="187"/>
      <c r="H70" s="187"/>
      <c r="I70" s="187"/>
      <c r="J70" s="259"/>
      <c r="K70" s="262"/>
      <c r="L70" s="187"/>
    </row>
    <row r="71" spans="1:12">
      <c r="A71" s="187"/>
      <c r="B71" s="187"/>
      <c r="C71" s="187"/>
      <c r="D71" s="187"/>
      <c r="E71" s="187"/>
      <c r="F71" s="187"/>
      <c r="G71" s="187"/>
      <c r="H71" s="187"/>
      <c r="I71" s="187"/>
      <c r="J71" s="259"/>
      <c r="K71" s="262"/>
      <c r="L71" s="187"/>
    </row>
    <row r="72" spans="1:12">
      <c r="J72" s="263"/>
      <c r="K72" s="264"/>
    </row>
    <row r="73" spans="1:12">
      <c r="J73" s="263"/>
      <c r="K73" s="264"/>
    </row>
    <row r="74" spans="1:12">
      <c r="K74" s="264"/>
    </row>
    <row r="75" spans="1:12">
      <c r="K75" s="264"/>
    </row>
    <row r="76" spans="1:12">
      <c r="K76" s="264"/>
    </row>
    <row r="77" spans="1:12">
      <c r="K77" s="264"/>
    </row>
    <row r="78" spans="1:12">
      <c r="K78" s="264"/>
    </row>
    <row r="79" spans="1:12">
      <c r="K79" s="264"/>
    </row>
    <row r="80" spans="1:12">
      <c r="K80" s="264"/>
    </row>
    <row r="81" spans="11:11">
      <c r="K81" s="264"/>
    </row>
    <row r="82" spans="11:11">
      <c r="K82" s="264"/>
    </row>
    <row r="83" spans="11:11">
      <c r="K83" s="264"/>
    </row>
    <row r="84" spans="11:11">
      <c r="K84" s="264"/>
    </row>
    <row r="85" spans="11:11">
      <c r="K85" s="264"/>
    </row>
    <row r="86" spans="11:11">
      <c r="K86" s="264"/>
    </row>
    <row r="87" spans="11:11">
      <c r="K87" s="264"/>
    </row>
    <row r="88" spans="11:11">
      <c r="K88" s="264"/>
    </row>
    <row r="89" spans="11:11">
      <c r="K89" s="264"/>
    </row>
    <row r="90" spans="11:11">
      <c r="K90" s="264"/>
    </row>
    <row r="91" spans="11:11">
      <c r="K91" s="264"/>
    </row>
  </sheetData>
  <mergeCells count="7">
    <mergeCell ref="A34:C34"/>
    <mergeCell ref="A1:L1"/>
    <mergeCell ref="E11:J11"/>
    <mergeCell ref="E13:J13"/>
    <mergeCell ref="E15:J15"/>
    <mergeCell ref="E17:J17"/>
    <mergeCell ref="E30:G30"/>
  </mergeCells>
  <phoneticPr fontId="12"/>
  <pageMargins left="0.39370078740157483" right="0.19685039370078741" top="0.59055118110236227" bottom="0.39370078740157483" header="0.51181102362204722" footer="0.51181102362204722"/>
  <pageSetup paperSize="9" scale="9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124"/>
  <sheetViews>
    <sheetView view="pageBreakPreview" topLeftCell="A43" zoomScale="80" zoomScaleNormal="90" zoomScaleSheetLayoutView="80" workbookViewId="0">
      <selection activeCell="C70" sqref="C70"/>
    </sheetView>
  </sheetViews>
  <sheetFormatPr defaultRowHeight="15"/>
  <cols>
    <col min="1" max="1" width="7.90625" style="7" customWidth="1"/>
    <col min="2" max="2" width="41.90625" style="22" customWidth="1"/>
    <col min="3" max="3" width="24.08984375" style="7" customWidth="1"/>
    <col min="4" max="4" width="53.08984375" style="3" customWidth="1"/>
    <col min="5" max="5" width="10.08984375" style="7" customWidth="1"/>
    <col min="6" max="6" width="5.6328125" style="7" customWidth="1"/>
    <col min="7" max="7" width="13.453125" style="7" customWidth="1"/>
    <col min="8" max="8" width="13.90625" style="7" customWidth="1"/>
    <col min="9" max="9" width="36" style="7" customWidth="1"/>
    <col min="10" max="10" width="14.453125" style="7" customWidth="1"/>
    <col min="11" max="11" width="11.453125" style="7" customWidth="1"/>
    <col min="12" max="12" width="25.36328125" style="7" customWidth="1"/>
    <col min="13" max="13" width="10.08984375" style="7" customWidth="1"/>
    <col min="14" max="14" width="7" style="7" customWidth="1"/>
  </cols>
  <sheetData>
    <row r="1" spans="1:14">
      <c r="A1" s="5"/>
      <c r="I1" s="5"/>
      <c r="J1" s="5"/>
      <c r="K1" s="5"/>
      <c r="L1" s="5"/>
      <c r="M1" s="5"/>
      <c r="N1" s="5"/>
    </row>
    <row r="2" spans="1:14" ht="15.5" thickBot="1">
      <c r="A2" s="301" t="s">
        <v>100</v>
      </c>
      <c r="B2" s="301"/>
      <c r="C2" s="301"/>
      <c r="D2" s="301"/>
      <c r="E2" s="301"/>
      <c r="F2" s="301"/>
      <c r="G2" s="301"/>
      <c r="H2" s="301"/>
      <c r="I2" s="63"/>
      <c r="L2" s="64"/>
      <c r="M2" s="64"/>
      <c r="N2" s="64"/>
    </row>
    <row r="3" spans="1:14" ht="15.5" thickBot="1">
      <c r="A3" s="65"/>
      <c r="B3" s="66"/>
      <c r="C3" s="65"/>
      <c r="D3" s="65"/>
      <c r="E3" s="65"/>
      <c r="F3" s="65"/>
      <c r="G3" s="65"/>
      <c r="H3" s="65"/>
      <c r="I3" s="63"/>
      <c r="L3" s="64"/>
      <c r="M3" s="64"/>
      <c r="N3" s="64"/>
    </row>
    <row r="4" spans="1:14" ht="21.75" customHeight="1" thickBot="1">
      <c r="A4" s="67" t="s">
        <v>36</v>
      </c>
      <c r="B4" s="24" t="s">
        <v>98</v>
      </c>
      <c r="C4" s="67" t="s">
        <v>88</v>
      </c>
      <c r="D4" s="23" t="s">
        <v>89</v>
      </c>
      <c r="E4" s="67" t="s">
        <v>90</v>
      </c>
      <c r="F4" s="302" t="s">
        <v>91</v>
      </c>
      <c r="G4" s="303"/>
      <c r="H4" s="68" t="s">
        <v>92</v>
      </c>
      <c r="I4" s="69" t="s">
        <v>93</v>
      </c>
      <c r="J4" s="70" t="s">
        <v>94</v>
      </c>
      <c r="K4" s="71" t="s">
        <v>95</v>
      </c>
      <c r="L4" s="72" t="s">
        <v>110</v>
      </c>
      <c r="M4" s="72" t="s">
        <v>96</v>
      </c>
      <c r="N4" s="73" t="s">
        <v>97</v>
      </c>
    </row>
    <row r="5" spans="1:14">
      <c r="A5" s="74"/>
      <c r="B5" s="75"/>
      <c r="C5" s="76"/>
      <c r="D5" s="77"/>
      <c r="E5" s="76"/>
      <c r="F5" s="76"/>
      <c r="G5" s="78"/>
      <c r="H5" s="78"/>
      <c r="I5" s="79"/>
      <c r="J5" s="80"/>
      <c r="K5" s="80"/>
      <c r="L5" s="80"/>
      <c r="M5" s="80"/>
      <c r="N5" s="81"/>
    </row>
    <row r="6" spans="1:14">
      <c r="A6" s="82"/>
      <c r="B6" s="83" t="s">
        <v>99</v>
      </c>
      <c r="C6" s="76"/>
      <c r="D6" s="84" t="str">
        <f>[3]invoice!B24</f>
        <v>FABRIC &amp; PARTS FOR WEAR &amp; SAMPLE CLOTHES</v>
      </c>
      <c r="E6" s="78"/>
      <c r="F6" s="78"/>
      <c r="G6" s="85" t="str">
        <f>'[1]shipper master'!C48</f>
        <v>F.O.B. TOKYO IN YEN</v>
      </c>
      <c r="H6" s="78"/>
      <c r="I6" s="86"/>
      <c r="J6" s="87"/>
      <c r="K6" s="87"/>
      <c r="L6" s="87"/>
      <c r="M6" s="87"/>
      <c r="N6" s="88"/>
    </row>
    <row r="7" spans="1:14" ht="15.5" thickBot="1">
      <c r="A7" s="89"/>
      <c r="B7" s="90"/>
      <c r="C7" s="91"/>
      <c r="D7" s="92" t="s">
        <v>111</v>
      </c>
      <c r="E7" s="91"/>
      <c r="F7" s="91"/>
      <c r="G7" s="93"/>
      <c r="H7" s="20"/>
      <c r="I7" s="94"/>
      <c r="J7" s="95"/>
      <c r="K7" s="95"/>
      <c r="L7" s="95"/>
      <c r="M7" s="96"/>
      <c r="N7" s="97"/>
    </row>
    <row r="8" spans="1:14" ht="15.5" customHeight="1">
      <c r="A8" s="304" t="s">
        <v>124</v>
      </c>
      <c r="B8" s="29"/>
      <c r="C8" s="29"/>
      <c r="D8" s="284" t="s">
        <v>172</v>
      </c>
      <c r="E8" s="98"/>
      <c r="F8" s="98"/>
      <c r="G8" s="99"/>
      <c r="H8" s="100"/>
      <c r="I8" s="101"/>
      <c r="J8" s="102"/>
      <c r="K8" s="100"/>
      <c r="L8" s="100"/>
      <c r="M8" s="100"/>
      <c r="N8" s="298">
        <v>2</v>
      </c>
    </row>
    <row r="9" spans="1:14">
      <c r="A9" s="305"/>
      <c r="B9" s="30" t="s">
        <v>167</v>
      </c>
      <c r="C9" s="103" t="s">
        <v>171</v>
      </c>
      <c r="D9" s="21" t="s">
        <v>126</v>
      </c>
      <c r="E9" s="104">
        <v>51</v>
      </c>
      <c r="F9" s="105" t="s">
        <v>86</v>
      </c>
      <c r="G9" s="106">
        <v>1040</v>
      </c>
      <c r="H9" s="107">
        <f>E9*G9</f>
        <v>53040</v>
      </c>
      <c r="I9" s="108"/>
      <c r="J9" s="109"/>
      <c r="K9" s="78"/>
      <c r="L9" s="110"/>
      <c r="M9" s="78"/>
      <c r="N9" s="299"/>
    </row>
    <row r="10" spans="1:14" ht="16.5">
      <c r="A10" s="305"/>
      <c r="B10" s="21" t="s">
        <v>126</v>
      </c>
      <c r="C10" s="103" t="s">
        <v>170</v>
      </c>
      <c r="D10" s="31" t="s">
        <v>173</v>
      </c>
      <c r="E10" s="104">
        <v>50</v>
      </c>
      <c r="F10" s="105" t="s">
        <v>86</v>
      </c>
      <c r="G10" s="106">
        <v>1040</v>
      </c>
      <c r="H10" s="107">
        <f t="shared" ref="H10" si="0">E10*G10</f>
        <v>52000</v>
      </c>
      <c r="I10" s="112" t="s">
        <v>175</v>
      </c>
      <c r="J10" s="113" t="s">
        <v>176</v>
      </c>
      <c r="K10" s="78"/>
      <c r="L10" s="78"/>
      <c r="M10" s="78"/>
      <c r="N10" s="299"/>
    </row>
    <row r="11" spans="1:14" ht="16.5">
      <c r="A11" s="305"/>
      <c r="B11" s="33" t="s">
        <v>168</v>
      </c>
      <c r="C11" s="103"/>
      <c r="D11" s="32" t="s">
        <v>174</v>
      </c>
      <c r="E11" s="104"/>
      <c r="F11" s="105"/>
      <c r="G11" s="106"/>
      <c r="H11" s="107"/>
      <c r="I11" s="16"/>
      <c r="J11" s="114"/>
      <c r="K11" s="78"/>
      <c r="L11" s="78"/>
      <c r="M11" s="78"/>
      <c r="N11" s="299"/>
    </row>
    <row r="12" spans="1:14" ht="15.5" thickBot="1">
      <c r="A12" s="306"/>
      <c r="B12" s="35" t="s">
        <v>169</v>
      </c>
      <c r="C12" s="115"/>
      <c r="D12" s="34"/>
      <c r="E12" s="116"/>
      <c r="F12" s="116"/>
      <c r="G12" s="117"/>
      <c r="H12" s="118"/>
      <c r="I12" s="119"/>
      <c r="J12" s="120"/>
      <c r="K12" s="19"/>
      <c r="L12" s="19"/>
      <c r="M12" s="19"/>
      <c r="N12" s="300"/>
    </row>
    <row r="13" spans="1:14" ht="15.5" thickBot="1">
      <c r="A13" s="39"/>
      <c r="B13" s="37"/>
      <c r="C13" s="122"/>
      <c r="D13" s="36"/>
      <c r="E13" s="123"/>
      <c r="F13" s="123"/>
      <c r="G13" s="124"/>
      <c r="H13" s="125"/>
      <c r="I13" s="16"/>
      <c r="J13" s="126"/>
      <c r="K13" s="16"/>
      <c r="L13" s="16"/>
      <c r="M13" s="16"/>
      <c r="N13" s="111"/>
    </row>
    <row r="14" spans="1:14" ht="15.5" customHeight="1">
      <c r="A14" s="304" t="s">
        <v>189</v>
      </c>
      <c r="B14" s="29"/>
      <c r="C14" s="29"/>
      <c r="D14" s="284" t="s">
        <v>181</v>
      </c>
      <c r="E14" s="98"/>
      <c r="F14" s="98"/>
      <c r="G14" s="99"/>
      <c r="H14" s="100"/>
      <c r="I14" s="101"/>
      <c r="J14" s="102"/>
      <c r="K14" s="100"/>
      <c r="L14" s="100"/>
      <c r="M14" s="100"/>
      <c r="N14" s="298">
        <v>2</v>
      </c>
    </row>
    <row r="15" spans="1:14">
      <c r="A15" s="305"/>
      <c r="B15" s="30" t="s">
        <v>177</v>
      </c>
      <c r="C15" s="103" t="s">
        <v>129</v>
      </c>
      <c r="D15" s="31" t="s">
        <v>120</v>
      </c>
      <c r="E15" s="104">
        <v>36.5</v>
      </c>
      <c r="F15" s="105" t="s">
        <v>86</v>
      </c>
      <c r="G15" s="106">
        <v>1480</v>
      </c>
      <c r="H15" s="107">
        <f>E15*G15</f>
        <v>54020</v>
      </c>
      <c r="I15" s="108"/>
      <c r="J15" s="109"/>
      <c r="K15" s="78"/>
      <c r="L15" s="110"/>
      <c r="M15" s="78"/>
      <c r="N15" s="299"/>
    </row>
    <row r="16" spans="1:14">
      <c r="A16" s="305"/>
      <c r="B16" s="21" t="s">
        <v>120</v>
      </c>
      <c r="C16" s="103" t="s">
        <v>179</v>
      </c>
      <c r="D16" s="31" t="s">
        <v>128</v>
      </c>
      <c r="E16" s="104">
        <v>38</v>
      </c>
      <c r="F16" s="105" t="s">
        <v>86</v>
      </c>
      <c r="G16" s="106">
        <v>1480</v>
      </c>
      <c r="H16" s="107">
        <f>E16*G16</f>
        <v>56240</v>
      </c>
      <c r="I16" s="112" t="s">
        <v>182</v>
      </c>
      <c r="J16" s="113" t="s">
        <v>176</v>
      </c>
      <c r="K16" s="78"/>
      <c r="L16" s="78"/>
      <c r="M16" s="78"/>
      <c r="N16" s="299"/>
    </row>
    <row r="17" spans="1:14" ht="16.5">
      <c r="A17" s="305"/>
      <c r="B17" s="33" t="s">
        <v>178</v>
      </c>
      <c r="C17" s="103"/>
      <c r="D17" s="32" t="s">
        <v>180</v>
      </c>
      <c r="E17" s="104"/>
      <c r="F17" s="105"/>
      <c r="G17" s="106"/>
      <c r="H17" s="107"/>
      <c r="I17" s="16"/>
      <c r="J17" s="114"/>
      <c r="K17" s="78"/>
      <c r="L17" s="78"/>
      <c r="M17" s="78"/>
      <c r="N17" s="299"/>
    </row>
    <row r="18" spans="1:14" ht="15.5" thickBot="1">
      <c r="A18" s="306"/>
      <c r="B18" s="35" t="s">
        <v>169</v>
      </c>
      <c r="C18" s="115"/>
      <c r="D18" s="34"/>
      <c r="E18" s="116"/>
      <c r="F18" s="116"/>
      <c r="G18" s="117"/>
      <c r="H18" s="118"/>
      <c r="I18" s="119"/>
      <c r="J18" s="120"/>
      <c r="K18" s="19"/>
      <c r="L18" s="19"/>
      <c r="M18" s="19"/>
      <c r="N18" s="300"/>
    </row>
    <row r="19" spans="1:14" ht="15.5" thickBot="1">
      <c r="A19" s="39"/>
      <c r="B19" s="37"/>
      <c r="C19" s="122"/>
      <c r="D19" s="36"/>
      <c r="E19" s="123"/>
      <c r="F19" s="123"/>
      <c r="G19" s="124"/>
      <c r="H19" s="125"/>
      <c r="I19" s="16"/>
      <c r="J19" s="126"/>
      <c r="K19" s="16"/>
      <c r="L19" s="16"/>
      <c r="M19" s="16"/>
      <c r="N19" s="111"/>
    </row>
    <row r="20" spans="1:14" ht="15.5" customHeight="1">
      <c r="A20" s="304" t="s">
        <v>190</v>
      </c>
      <c r="B20" s="29"/>
      <c r="C20" s="29"/>
      <c r="D20" s="284" t="s">
        <v>334</v>
      </c>
      <c r="E20" s="98"/>
      <c r="F20" s="98"/>
      <c r="G20" s="99"/>
      <c r="H20" s="100"/>
      <c r="I20" s="101"/>
      <c r="J20" s="102"/>
      <c r="K20" s="100"/>
      <c r="L20" s="100"/>
      <c r="M20" s="100"/>
      <c r="N20" s="298">
        <v>2</v>
      </c>
    </row>
    <row r="21" spans="1:14">
      <c r="A21" s="305"/>
      <c r="B21" s="30" t="s">
        <v>183</v>
      </c>
      <c r="C21" s="103" t="s">
        <v>185</v>
      </c>
      <c r="D21" s="31" t="s">
        <v>102</v>
      </c>
      <c r="E21" s="104">
        <v>22</v>
      </c>
      <c r="F21" s="105" t="s">
        <v>86</v>
      </c>
      <c r="G21" s="106">
        <v>1090</v>
      </c>
      <c r="H21" s="107">
        <f>E21*G21</f>
        <v>23980</v>
      </c>
      <c r="I21" s="108"/>
      <c r="J21" s="109"/>
      <c r="K21" s="78"/>
      <c r="L21" s="110"/>
      <c r="M21" s="78"/>
      <c r="N21" s="299"/>
    </row>
    <row r="22" spans="1:14">
      <c r="A22" s="305"/>
      <c r="B22" s="21" t="s">
        <v>206</v>
      </c>
      <c r="C22" s="103" t="s">
        <v>186</v>
      </c>
      <c r="D22" s="31" t="s">
        <v>125</v>
      </c>
      <c r="E22" s="104">
        <v>10</v>
      </c>
      <c r="F22" s="105" t="s">
        <v>86</v>
      </c>
      <c r="G22" s="106">
        <v>1090</v>
      </c>
      <c r="H22" s="176">
        <f>E22*G22</f>
        <v>10900</v>
      </c>
      <c r="I22" s="112" t="s">
        <v>188</v>
      </c>
      <c r="J22" s="113" t="s">
        <v>176</v>
      </c>
      <c r="K22" s="78"/>
      <c r="L22" s="78"/>
      <c r="M22" s="78"/>
      <c r="N22" s="299"/>
    </row>
    <row r="23" spans="1:14" ht="16.5">
      <c r="A23" s="305"/>
      <c r="B23" s="33" t="s">
        <v>184</v>
      </c>
      <c r="C23" s="103"/>
      <c r="D23" s="32" t="s">
        <v>187</v>
      </c>
      <c r="E23" s="104"/>
      <c r="F23" s="105"/>
      <c r="G23" s="106"/>
      <c r="H23" s="107"/>
      <c r="I23" s="112"/>
      <c r="J23" s="114"/>
      <c r="K23" s="78"/>
      <c r="L23" s="78"/>
      <c r="M23" s="78"/>
      <c r="N23" s="299"/>
    </row>
    <row r="24" spans="1:14" ht="15.5" thickBot="1">
      <c r="A24" s="306"/>
      <c r="B24" s="35" t="s">
        <v>127</v>
      </c>
      <c r="C24" s="115"/>
      <c r="D24" s="34"/>
      <c r="E24" s="116"/>
      <c r="F24" s="116"/>
      <c r="G24" s="117"/>
      <c r="H24" s="118"/>
      <c r="I24" s="119"/>
      <c r="J24" s="120"/>
      <c r="K24" s="19"/>
      <c r="L24" s="19"/>
      <c r="M24" s="19"/>
      <c r="N24" s="300"/>
    </row>
    <row r="25" spans="1:14" ht="15.5" thickBot="1">
      <c r="A25" s="39"/>
      <c r="B25" s="37"/>
      <c r="C25" s="122"/>
      <c r="D25" s="36"/>
      <c r="E25" s="123"/>
      <c r="F25" s="123"/>
      <c r="G25" s="124"/>
      <c r="H25" s="125"/>
      <c r="I25" s="16"/>
      <c r="J25" s="126"/>
      <c r="K25" s="16"/>
      <c r="L25" s="16"/>
      <c r="M25" s="16"/>
      <c r="N25" s="111"/>
    </row>
    <row r="26" spans="1:14" ht="15.5" customHeight="1">
      <c r="A26" s="307" t="s">
        <v>197</v>
      </c>
      <c r="B26" s="29"/>
      <c r="C26" s="29"/>
      <c r="D26" s="284" t="s">
        <v>194</v>
      </c>
      <c r="E26" s="98"/>
      <c r="F26" s="98"/>
      <c r="G26" s="99"/>
      <c r="H26" s="100"/>
      <c r="I26" s="101"/>
      <c r="J26" s="102"/>
      <c r="K26" s="100"/>
      <c r="L26" s="100"/>
      <c r="M26" s="100"/>
      <c r="N26" s="298">
        <v>2</v>
      </c>
    </row>
    <row r="27" spans="1:14">
      <c r="A27" s="308"/>
      <c r="B27" s="30" t="s">
        <v>191</v>
      </c>
      <c r="C27" s="103" t="s">
        <v>121</v>
      </c>
      <c r="D27" s="31" t="s">
        <v>120</v>
      </c>
      <c r="E27" s="104">
        <v>10</v>
      </c>
      <c r="F27" s="105" t="s">
        <v>86</v>
      </c>
      <c r="G27" s="106">
        <v>1310</v>
      </c>
      <c r="H27" s="107">
        <f>E27*G27</f>
        <v>13100</v>
      </c>
      <c r="I27" s="108"/>
      <c r="J27" s="109"/>
      <c r="K27" s="78"/>
      <c r="L27" s="110"/>
      <c r="M27" s="78"/>
      <c r="N27" s="299"/>
    </row>
    <row r="28" spans="1:14">
      <c r="A28" s="308"/>
      <c r="B28" s="21" t="s">
        <v>120</v>
      </c>
      <c r="C28" s="103" t="s">
        <v>193</v>
      </c>
      <c r="D28" s="31" t="s">
        <v>125</v>
      </c>
      <c r="E28" s="104">
        <v>9</v>
      </c>
      <c r="F28" s="105" t="s">
        <v>86</v>
      </c>
      <c r="G28" s="106">
        <v>1310</v>
      </c>
      <c r="H28" s="176">
        <f>E28*G28</f>
        <v>11790</v>
      </c>
      <c r="I28" s="112" t="s">
        <v>196</v>
      </c>
      <c r="J28" s="113" t="s">
        <v>176</v>
      </c>
      <c r="K28" s="78"/>
      <c r="L28" s="78"/>
      <c r="M28" s="78"/>
      <c r="N28" s="299"/>
    </row>
    <row r="29" spans="1:14" ht="16.5">
      <c r="A29" s="308"/>
      <c r="B29" s="33" t="s">
        <v>192</v>
      </c>
      <c r="C29" s="103"/>
      <c r="D29" s="32" t="s">
        <v>195</v>
      </c>
      <c r="E29" s="104"/>
      <c r="F29" s="105"/>
      <c r="G29" s="106"/>
      <c r="H29" s="107"/>
      <c r="I29" s="112"/>
      <c r="J29" s="114"/>
      <c r="K29" s="78"/>
      <c r="L29" s="78"/>
      <c r="M29" s="78"/>
      <c r="N29" s="299"/>
    </row>
    <row r="30" spans="1:14" ht="15.5" thickBot="1">
      <c r="A30" s="309"/>
      <c r="B30" s="35" t="s">
        <v>330</v>
      </c>
      <c r="C30" s="115"/>
      <c r="D30" s="34"/>
      <c r="E30" s="116"/>
      <c r="F30" s="116"/>
      <c r="G30" s="117"/>
      <c r="H30" s="118"/>
      <c r="I30" s="119"/>
      <c r="J30" s="120"/>
      <c r="K30" s="19"/>
      <c r="L30" s="19"/>
      <c r="M30" s="19"/>
      <c r="N30" s="300"/>
    </row>
    <row r="31" spans="1:14" ht="15.5" thickBot="1">
      <c r="A31" s="288"/>
      <c r="B31" s="37"/>
      <c r="C31" s="122"/>
      <c r="D31" s="36"/>
      <c r="E31" s="123"/>
      <c r="F31" s="123"/>
      <c r="G31" s="124"/>
      <c r="H31" s="125"/>
      <c r="I31" s="16"/>
      <c r="J31" s="126"/>
      <c r="K31" s="16"/>
      <c r="L31" s="16"/>
      <c r="M31" s="16"/>
      <c r="N31" s="111"/>
    </row>
    <row r="32" spans="1:14" ht="15.5" customHeight="1">
      <c r="A32" s="323" t="s">
        <v>198</v>
      </c>
      <c r="B32" s="313"/>
      <c r="C32" s="29"/>
      <c r="D32" s="284" t="s">
        <v>208</v>
      </c>
      <c r="E32" s="98"/>
      <c r="F32" s="98"/>
      <c r="G32" s="99"/>
      <c r="H32" s="100"/>
      <c r="I32" s="101"/>
      <c r="J32" s="102"/>
      <c r="K32" s="100"/>
      <c r="L32" s="100"/>
      <c r="M32" s="100"/>
      <c r="N32" s="298">
        <v>1</v>
      </c>
    </row>
    <row r="33" spans="1:14">
      <c r="A33" s="324"/>
      <c r="B33" s="316" t="s">
        <v>201</v>
      </c>
      <c r="C33" s="315" t="s">
        <v>202</v>
      </c>
      <c r="D33" s="58" t="s">
        <v>203</v>
      </c>
      <c r="E33" s="326">
        <v>1</v>
      </c>
      <c r="F33" s="127" t="s">
        <v>205</v>
      </c>
      <c r="G33" s="158">
        <v>4500</v>
      </c>
      <c r="H33" s="163">
        <f t="shared" ref="H33" si="1">E33*G33</f>
        <v>4500</v>
      </c>
      <c r="I33" s="16"/>
      <c r="J33" s="109"/>
      <c r="K33" s="78"/>
      <c r="L33" s="110"/>
      <c r="M33" s="78"/>
      <c r="N33" s="299"/>
    </row>
    <row r="34" spans="1:14" ht="17" thickBot="1">
      <c r="A34" s="324"/>
      <c r="B34" s="314"/>
      <c r="C34" s="160"/>
      <c r="D34" s="60" t="s">
        <v>204</v>
      </c>
      <c r="E34" s="327"/>
      <c r="F34" s="135"/>
      <c r="G34" s="161"/>
      <c r="H34" s="164"/>
      <c r="I34" s="112" t="s">
        <v>212</v>
      </c>
      <c r="J34" s="113" t="s">
        <v>213</v>
      </c>
      <c r="K34" s="78"/>
      <c r="L34" s="78"/>
      <c r="M34" s="78"/>
      <c r="N34" s="299"/>
    </row>
    <row r="35" spans="1:14">
      <c r="A35" s="324"/>
      <c r="B35" s="318"/>
      <c r="C35" s="319"/>
      <c r="D35" s="320"/>
      <c r="E35" s="328"/>
      <c r="F35" s="105"/>
      <c r="G35" s="321"/>
      <c r="H35" s="322"/>
      <c r="I35" s="16"/>
      <c r="J35" s="114"/>
      <c r="K35" s="78"/>
      <c r="L35" s="78"/>
      <c r="M35" s="78"/>
      <c r="N35" s="299"/>
    </row>
    <row r="36" spans="1:14">
      <c r="A36" s="324"/>
      <c r="B36" s="312" t="s">
        <v>199</v>
      </c>
      <c r="C36" s="157"/>
      <c r="D36" s="58" t="s">
        <v>209</v>
      </c>
      <c r="E36" s="326">
        <v>1</v>
      </c>
      <c r="F36" s="105" t="s">
        <v>87</v>
      </c>
      <c r="G36" s="321">
        <v>5000</v>
      </c>
      <c r="H36" s="322">
        <f t="shared" ref="H36:H37" si="2">E36*G36</f>
        <v>5000</v>
      </c>
      <c r="I36" s="16"/>
      <c r="J36" s="114"/>
      <c r="K36" s="78"/>
      <c r="L36" s="78"/>
      <c r="M36" s="78"/>
      <c r="N36" s="299"/>
    </row>
    <row r="37" spans="1:14" ht="15.5" thickBot="1">
      <c r="A37" s="324"/>
      <c r="B37" s="314" t="s">
        <v>200</v>
      </c>
      <c r="C37" s="160"/>
      <c r="D37" s="60" t="s">
        <v>210</v>
      </c>
      <c r="E37" s="327">
        <v>1</v>
      </c>
      <c r="F37" s="135" t="s">
        <v>87</v>
      </c>
      <c r="G37" s="161">
        <v>5000</v>
      </c>
      <c r="H37" s="164">
        <f t="shared" si="2"/>
        <v>5000</v>
      </c>
      <c r="I37" s="16"/>
      <c r="J37" s="114"/>
      <c r="K37" s="78"/>
      <c r="L37" s="78"/>
      <c r="M37" s="78"/>
      <c r="N37" s="299"/>
    </row>
    <row r="38" spans="1:14">
      <c r="A38" s="324"/>
      <c r="B38" s="318"/>
      <c r="C38" s="319"/>
      <c r="D38" s="320"/>
      <c r="E38" s="328"/>
      <c r="F38" s="105"/>
      <c r="G38" s="321"/>
      <c r="H38" s="322"/>
      <c r="I38" s="16"/>
      <c r="J38" s="109"/>
      <c r="K38" s="78"/>
      <c r="L38" s="110"/>
      <c r="M38" s="78"/>
      <c r="N38" s="299"/>
    </row>
    <row r="39" spans="1:14" ht="15.5" thickBot="1">
      <c r="A39" s="325"/>
      <c r="B39" s="317" t="s">
        <v>207</v>
      </c>
      <c r="C39" s="160"/>
      <c r="D39" s="60" t="s">
        <v>211</v>
      </c>
      <c r="E39" s="327">
        <v>400</v>
      </c>
      <c r="F39" s="135" t="s">
        <v>87</v>
      </c>
      <c r="G39" s="161">
        <v>10</v>
      </c>
      <c r="H39" s="164">
        <f t="shared" ref="H39" si="3">E39*G39</f>
        <v>4000</v>
      </c>
      <c r="I39" s="119"/>
      <c r="J39" s="162"/>
      <c r="K39" s="19"/>
      <c r="L39" s="19"/>
      <c r="M39" s="19"/>
      <c r="N39" s="300"/>
    </row>
    <row r="40" spans="1:14" ht="15.5" thickBot="1">
      <c r="A40" s="311"/>
      <c r="B40" s="166"/>
      <c r="C40" s="167"/>
      <c r="D40" s="57"/>
      <c r="E40" s="329"/>
      <c r="F40" s="168"/>
      <c r="G40" s="169"/>
      <c r="H40" s="170"/>
      <c r="I40" s="16"/>
      <c r="J40" s="129"/>
      <c r="K40" s="16"/>
      <c r="L40" s="16"/>
      <c r="M40" s="16"/>
      <c r="N40" s="159"/>
    </row>
    <row r="41" spans="1:14">
      <c r="A41" s="331" t="s">
        <v>214</v>
      </c>
      <c r="B41" s="171"/>
      <c r="C41" s="172"/>
      <c r="D41" s="284" t="s">
        <v>208</v>
      </c>
      <c r="E41" s="330"/>
      <c r="F41" s="173"/>
      <c r="G41" s="174"/>
      <c r="H41" s="175"/>
      <c r="I41" s="101"/>
      <c r="J41" s="102"/>
      <c r="K41" s="100"/>
      <c r="L41" s="100"/>
      <c r="M41" s="100"/>
      <c r="N41" s="298">
        <v>1</v>
      </c>
    </row>
    <row r="42" spans="1:14">
      <c r="A42" s="332"/>
      <c r="B42" s="584" t="s">
        <v>218</v>
      </c>
      <c r="C42" s="130"/>
      <c r="D42" s="61" t="s">
        <v>219</v>
      </c>
      <c r="E42" s="131">
        <v>2</v>
      </c>
      <c r="F42" s="127" t="s">
        <v>87</v>
      </c>
      <c r="G42" s="107">
        <v>5000</v>
      </c>
      <c r="H42" s="107">
        <f t="shared" ref="H42" si="4">E42*G42</f>
        <v>10000</v>
      </c>
      <c r="I42" s="108" t="s">
        <v>215</v>
      </c>
      <c r="J42" s="109" t="s">
        <v>216</v>
      </c>
      <c r="K42" s="78"/>
      <c r="L42" s="110"/>
      <c r="M42" s="78"/>
      <c r="N42" s="299"/>
    </row>
    <row r="43" spans="1:14" ht="15.5" thickBot="1">
      <c r="A43" s="333"/>
      <c r="B43" s="133"/>
      <c r="C43" s="115"/>
      <c r="D43" s="133"/>
      <c r="E43" s="116"/>
      <c r="F43" s="573"/>
      <c r="G43" s="117"/>
      <c r="H43" s="118"/>
      <c r="I43" s="119"/>
      <c r="J43" s="120"/>
      <c r="K43" s="19"/>
      <c r="L43" s="19"/>
      <c r="M43" s="19"/>
      <c r="N43" s="300"/>
    </row>
    <row r="44" spans="1:14" ht="15.5" thickBot="1">
      <c r="A44" s="39"/>
      <c r="B44" s="37"/>
      <c r="C44" s="122"/>
      <c r="D44" s="36"/>
      <c r="E44" s="123"/>
      <c r="F44" s="123"/>
      <c r="G44" s="124"/>
      <c r="H44" s="125"/>
      <c r="I44" s="16"/>
      <c r="J44" s="126"/>
      <c r="K44" s="16"/>
      <c r="L44" s="16"/>
      <c r="M44" s="16"/>
      <c r="N44" s="111"/>
    </row>
    <row r="45" spans="1:14" ht="15.5" customHeight="1">
      <c r="A45" s="307" t="s">
        <v>341</v>
      </c>
      <c r="B45" s="29"/>
      <c r="C45" s="29"/>
      <c r="D45" s="284" t="s">
        <v>335</v>
      </c>
      <c r="E45" s="98"/>
      <c r="F45" s="98"/>
      <c r="G45" s="99"/>
      <c r="H45" s="100"/>
      <c r="I45" s="101"/>
      <c r="J45" s="102"/>
      <c r="K45" s="100"/>
      <c r="L45" s="100"/>
      <c r="M45" s="100"/>
      <c r="N45" s="298">
        <v>4</v>
      </c>
    </row>
    <row r="46" spans="1:14">
      <c r="A46" s="308"/>
      <c r="B46" s="30" t="s">
        <v>328</v>
      </c>
      <c r="C46" s="103" t="s">
        <v>331</v>
      </c>
      <c r="D46" s="31" t="s">
        <v>120</v>
      </c>
      <c r="E46" s="104">
        <v>50.5</v>
      </c>
      <c r="F46" s="105" t="s">
        <v>86</v>
      </c>
      <c r="G46" s="106">
        <v>1010</v>
      </c>
      <c r="H46" s="107">
        <f>E46*G46</f>
        <v>51005</v>
      </c>
      <c r="I46" s="108"/>
      <c r="J46" s="109"/>
      <c r="K46" s="78"/>
      <c r="L46" s="110"/>
      <c r="M46" s="78"/>
      <c r="N46" s="299"/>
    </row>
    <row r="47" spans="1:14">
      <c r="A47" s="308"/>
      <c r="B47" s="21" t="s">
        <v>120</v>
      </c>
      <c r="C47" s="103" t="s">
        <v>332</v>
      </c>
      <c r="D47" s="31" t="s">
        <v>125</v>
      </c>
      <c r="E47" s="104">
        <v>55</v>
      </c>
      <c r="F47" s="105" t="s">
        <v>86</v>
      </c>
      <c r="G47" s="106">
        <v>1010</v>
      </c>
      <c r="H47" s="176">
        <f>E47*G47</f>
        <v>55550</v>
      </c>
      <c r="I47" s="112" t="s">
        <v>337</v>
      </c>
      <c r="J47" s="113" t="s">
        <v>340</v>
      </c>
      <c r="K47" s="78"/>
      <c r="L47" s="78"/>
      <c r="M47" s="78"/>
      <c r="N47" s="299"/>
    </row>
    <row r="48" spans="1:14" ht="16.5">
      <c r="A48" s="308"/>
      <c r="B48" s="33" t="s">
        <v>329</v>
      </c>
      <c r="C48" s="103" t="s">
        <v>333</v>
      </c>
      <c r="D48" s="32" t="s">
        <v>336</v>
      </c>
      <c r="E48" s="104">
        <v>51</v>
      </c>
      <c r="F48" s="105" t="s">
        <v>86</v>
      </c>
      <c r="G48" s="106">
        <v>1010</v>
      </c>
      <c r="H48" s="176">
        <f>E48*G48</f>
        <v>51510</v>
      </c>
      <c r="I48" s="112" t="s">
        <v>338</v>
      </c>
      <c r="J48" s="114"/>
      <c r="K48" s="78"/>
      <c r="L48" s="78"/>
      <c r="M48" s="78"/>
      <c r="N48" s="299"/>
    </row>
    <row r="49" spans="1:14" ht="15.5" thickBot="1">
      <c r="A49" s="309"/>
      <c r="B49" s="35" t="s">
        <v>330</v>
      </c>
      <c r="C49" s="115"/>
      <c r="D49" s="34"/>
      <c r="E49" s="116"/>
      <c r="F49" s="116"/>
      <c r="G49" s="117"/>
      <c r="H49" s="118"/>
      <c r="I49" s="572" t="s">
        <v>339</v>
      </c>
      <c r="J49" s="120"/>
      <c r="K49" s="19"/>
      <c r="L49" s="19"/>
      <c r="M49" s="19"/>
      <c r="N49" s="300"/>
    </row>
    <row r="50" spans="1:14" ht="15.5" thickBot="1">
      <c r="A50" s="39"/>
      <c r="B50" s="37"/>
      <c r="C50" s="122"/>
      <c r="D50" s="36"/>
      <c r="E50" s="123"/>
      <c r="F50" s="123"/>
      <c r="G50" s="124"/>
      <c r="H50" s="125"/>
      <c r="I50" s="16"/>
      <c r="J50" s="126"/>
      <c r="K50" s="16"/>
      <c r="L50" s="16"/>
      <c r="M50" s="16"/>
      <c r="N50" s="111"/>
    </row>
    <row r="51" spans="1:14" ht="15.5" customHeight="1">
      <c r="A51" s="575" t="s">
        <v>342</v>
      </c>
      <c r="B51" s="29"/>
      <c r="C51" s="29"/>
      <c r="D51" s="284" t="s">
        <v>346</v>
      </c>
      <c r="E51" s="98"/>
      <c r="F51" s="98"/>
      <c r="G51" s="99"/>
      <c r="H51" s="100"/>
      <c r="I51" s="589" t="s">
        <v>347</v>
      </c>
      <c r="J51" s="102"/>
      <c r="K51" s="100"/>
      <c r="L51" s="100"/>
      <c r="M51" s="100"/>
      <c r="N51" s="298">
        <v>1</v>
      </c>
    </row>
    <row r="52" spans="1:14">
      <c r="A52" s="576"/>
      <c r="B52" s="30" t="s">
        <v>343</v>
      </c>
      <c r="C52" s="103" t="s">
        <v>345</v>
      </c>
      <c r="D52" s="31"/>
      <c r="E52" s="104">
        <v>13</v>
      </c>
      <c r="F52" s="105" t="s">
        <v>87</v>
      </c>
      <c r="G52" s="106">
        <v>5000</v>
      </c>
      <c r="H52" s="107">
        <f>E52*G52</f>
        <v>65000</v>
      </c>
      <c r="I52" s="588"/>
      <c r="J52" s="109"/>
      <c r="K52" s="78"/>
      <c r="L52" s="110"/>
      <c r="M52" s="78"/>
      <c r="N52" s="299"/>
    </row>
    <row r="53" spans="1:14" ht="17" thickBot="1">
      <c r="A53" s="576"/>
      <c r="B53" s="596" t="s">
        <v>344</v>
      </c>
      <c r="C53" s="115"/>
      <c r="D53" s="597"/>
      <c r="E53" s="598"/>
      <c r="F53" s="135"/>
      <c r="G53" s="117"/>
      <c r="H53" s="593"/>
      <c r="I53" s="588"/>
      <c r="J53" s="113" t="s">
        <v>340</v>
      </c>
      <c r="K53" s="78"/>
      <c r="L53" s="78"/>
      <c r="M53" s="78"/>
      <c r="N53" s="299"/>
    </row>
    <row r="54" spans="1:14">
      <c r="A54" s="576"/>
      <c r="B54" s="594"/>
      <c r="C54" s="122"/>
      <c r="D54" s="36"/>
      <c r="E54" s="595"/>
      <c r="F54" s="581"/>
      <c r="G54" s="124"/>
      <c r="H54" s="125"/>
      <c r="I54" s="588"/>
      <c r="J54" s="583"/>
      <c r="K54" s="20"/>
      <c r="L54" s="20"/>
      <c r="M54" s="20"/>
      <c r="N54" s="299"/>
    </row>
    <row r="55" spans="1:14">
      <c r="A55" s="576"/>
      <c r="B55" s="584" t="s">
        <v>348</v>
      </c>
      <c r="C55" s="103"/>
      <c r="D55" s="32" t="s">
        <v>349</v>
      </c>
      <c r="E55" s="128">
        <v>2</v>
      </c>
      <c r="F55" s="127" t="s">
        <v>107</v>
      </c>
      <c r="G55" s="106">
        <v>500</v>
      </c>
      <c r="H55" s="176">
        <f>E55*G55</f>
        <v>1000</v>
      </c>
      <c r="I55" s="588"/>
      <c r="J55" s="114"/>
      <c r="K55" s="78"/>
      <c r="L55" s="78"/>
      <c r="M55" s="78"/>
      <c r="N55" s="299"/>
    </row>
    <row r="56" spans="1:14">
      <c r="A56" s="576"/>
      <c r="B56" s="584" t="s">
        <v>348</v>
      </c>
      <c r="C56" s="103"/>
      <c r="D56" s="32" t="s">
        <v>350</v>
      </c>
      <c r="E56" s="128">
        <v>2</v>
      </c>
      <c r="F56" s="128" t="s">
        <v>107</v>
      </c>
      <c r="G56" s="106">
        <v>500</v>
      </c>
      <c r="H56" s="107">
        <f t="shared" ref="H56:H64" si="5">E56*G56</f>
        <v>1000</v>
      </c>
      <c r="I56" s="588"/>
      <c r="J56" s="114"/>
      <c r="K56" s="78"/>
      <c r="L56" s="78"/>
      <c r="M56" s="78"/>
      <c r="N56" s="299"/>
    </row>
    <row r="57" spans="1:14">
      <c r="A57" s="576"/>
      <c r="B57" s="584" t="s">
        <v>348</v>
      </c>
      <c r="C57" s="103"/>
      <c r="D57" s="32" t="s">
        <v>351</v>
      </c>
      <c r="E57" s="128">
        <v>2</v>
      </c>
      <c r="F57" s="128" t="s">
        <v>107</v>
      </c>
      <c r="G57" s="106">
        <v>500</v>
      </c>
      <c r="H57" s="107">
        <f t="shared" si="5"/>
        <v>1000</v>
      </c>
      <c r="I57" s="588"/>
      <c r="J57" s="114"/>
      <c r="K57" s="78"/>
      <c r="L57" s="78"/>
      <c r="M57" s="78"/>
      <c r="N57" s="299"/>
    </row>
    <row r="58" spans="1:14">
      <c r="A58" s="576"/>
      <c r="B58" s="584" t="s">
        <v>348</v>
      </c>
      <c r="C58" s="103"/>
      <c r="D58" s="32" t="s">
        <v>352</v>
      </c>
      <c r="E58" s="128">
        <v>1</v>
      </c>
      <c r="F58" s="128" t="s">
        <v>107</v>
      </c>
      <c r="G58" s="106">
        <v>500</v>
      </c>
      <c r="H58" s="107">
        <f t="shared" si="5"/>
        <v>500</v>
      </c>
      <c r="I58" s="588"/>
      <c r="J58" s="114"/>
      <c r="K58" s="78"/>
      <c r="L58" s="78"/>
      <c r="M58" s="78"/>
      <c r="N58" s="299"/>
    </row>
    <row r="59" spans="1:14">
      <c r="A59" s="576"/>
      <c r="B59" s="584" t="s">
        <v>348</v>
      </c>
      <c r="C59" s="103"/>
      <c r="D59" s="32" t="s">
        <v>353</v>
      </c>
      <c r="E59" s="128">
        <v>1</v>
      </c>
      <c r="F59" s="128" t="s">
        <v>107</v>
      </c>
      <c r="G59" s="106">
        <v>500</v>
      </c>
      <c r="H59" s="107">
        <f t="shared" si="5"/>
        <v>500</v>
      </c>
      <c r="I59" s="588"/>
      <c r="J59" s="114"/>
      <c r="K59" s="78"/>
      <c r="L59" s="78"/>
      <c r="M59" s="78"/>
      <c r="N59" s="299"/>
    </row>
    <row r="60" spans="1:14">
      <c r="A60" s="576"/>
      <c r="B60" s="584" t="s">
        <v>348</v>
      </c>
      <c r="C60" s="103"/>
      <c r="D60" s="32" t="s">
        <v>354</v>
      </c>
      <c r="E60" s="128">
        <v>1</v>
      </c>
      <c r="F60" s="128" t="s">
        <v>107</v>
      </c>
      <c r="G60" s="106">
        <v>500</v>
      </c>
      <c r="H60" s="107">
        <f t="shared" si="5"/>
        <v>500</v>
      </c>
      <c r="I60" s="588"/>
      <c r="J60" s="114"/>
      <c r="K60" s="78"/>
      <c r="L60" s="78"/>
      <c r="M60" s="78"/>
      <c r="N60" s="299"/>
    </row>
    <row r="61" spans="1:14">
      <c r="A61" s="576"/>
      <c r="B61" s="584" t="s">
        <v>348</v>
      </c>
      <c r="C61" s="103"/>
      <c r="D61" s="32" t="s">
        <v>355</v>
      </c>
      <c r="E61" s="128">
        <v>1</v>
      </c>
      <c r="F61" s="128" t="s">
        <v>107</v>
      </c>
      <c r="G61" s="106">
        <v>500</v>
      </c>
      <c r="H61" s="107">
        <f t="shared" si="5"/>
        <v>500</v>
      </c>
      <c r="I61" s="588"/>
      <c r="J61" s="114"/>
      <c r="K61" s="78"/>
      <c r="L61" s="78"/>
      <c r="M61" s="78"/>
      <c r="N61" s="299"/>
    </row>
    <row r="62" spans="1:14">
      <c r="A62" s="576"/>
      <c r="B62" s="584" t="s">
        <v>348</v>
      </c>
      <c r="C62" s="103"/>
      <c r="D62" s="32" t="s">
        <v>356</v>
      </c>
      <c r="E62" s="128">
        <v>1</v>
      </c>
      <c r="F62" s="128" t="s">
        <v>107</v>
      </c>
      <c r="G62" s="106">
        <v>500</v>
      </c>
      <c r="H62" s="107">
        <f t="shared" si="5"/>
        <v>500</v>
      </c>
      <c r="I62" s="588"/>
      <c r="J62" s="114"/>
      <c r="K62" s="78"/>
      <c r="L62" s="78"/>
      <c r="M62" s="78"/>
      <c r="N62" s="299"/>
    </row>
    <row r="63" spans="1:14">
      <c r="A63" s="576"/>
      <c r="B63" s="585" t="s">
        <v>348</v>
      </c>
      <c r="C63" s="578"/>
      <c r="D63" s="579" t="s">
        <v>357</v>
      </c>
      <c r="E63" s="586">
        <v>1</v>
      </c>
      <c r="F63" s="586" t="s">
        <v>107</v>
      </c>
      <c r="G63" s="582">
        <v>500</v>
      </c>
      <c r="H63" s="517">
        <f t="shared" si="5"/>
        <v>500</v>
      </c>
      <c r="I63" s="588"/>
      <c r="J63" s="583"/>
      <c r="K63" s="20"/>
      <c r="L63" s="20"/>
      <c r="M63" s="20"/>
      <c r="N63" s="299"/>
    </row>
    <row r="64" spans="1:14">
      <c r="A64" s="576"/>
      <c r="B64" s="585" t="s">
        <v>348</v>
      </c>
      <c r="C64" s="578"/>
      <c r="D64" s="579" t="s">
        <v>358</v>
      </c>
      <c r="E64" s="586">
        <v>1</v>
      </c>
      <c r="F64" s="586" t="s">
        <v>107</v>
      </c>
      <c r="G64" s="582">
        <v>500</v>
      </c>
      <c r="H64" s="517">
        <f t="shared" si="5"/>
        <v>500</v>
      </c>
      <c r="I64" s="588"/>
      <c r="J64" s="583"/>
      <c r="K64" s="20"/>
      <c r="L64" s="20"/>
      <c r="M64" s="20"/>
      <c r="N64" s="299"/>
    </row>
    <row r="65" spans="1:14">
      <c r="A65" s="576"/>
      <c r="B65" s="577"/>
      <c r="C65" s="578"/>
      <c r="D65" s="579"/>
      <c r="E65" s="580"/>
      <c r="F65" s="591"/>
      <c r="G65" s="582"/>
      <c r="H65" s="517"/>
      <c r="I65" s="588"/>
      <c r="J65" s="583"/>
      <c r="K65" s="20"/>
      <c r="L65" s="20"/>
      <c r="M65" s="20"/>
      <c r="N65" s="299"/>
    </row>
    <row r="66" spans="1:14" ht="15.5" thickBot="1">
      <c r="A66" s="592"/>
      <c r="B66" s="574" t="s">
        <v>359</v>
      </c>
      <c r="C66" s="115"/>
      <c r="D66" s="34"/>
      <c r="E66" s="116">
        <v>650</v>
      </c>
      <c r="F66" s="135" t="s">
        <v>87</v>
      </c>
      <c r="G66" s="117">
        <v>100</v>
      </c>
      <c r="H66" s="593">
        <f>E66*G66</f>
        <v>65000</v>
      </c>
      <c r="I66" s="590"/>
      <c r="J66" s="120"/>
      <c r="K66" s="19"/>
      <c r="L66" s="19"/>
      <c r="M66" s="19"/>
      <c r="N66" s="300"/>
    </row>
    <row r="67" spans="1:14">
      <c r="A67" s="165"/>
      <c r="B67" s="134"/>
      <c r="C67" s="122"/>
      <c r="D67" s="36"/>
      <c r="E67" s="123"/>
      <c r="F67" s="123"/>
      <c r="G67" s="124"/>
      <c r="H67" s="125"/>
      <c r="I67" s="112"/>
      <c r="J67" s="126"/>
      <c r="K67" s="16"/>
      <c r="L67" s="16"/>
      <c r="M67" s="16"/>
      <c r="N67" s="111"/>
    </row>
    <row r="68" spans="1:14" ht="15.5" thickBot="1">
      <c r="A68" s="136"/>
      <c r="B68" s="137"/>
      <c r="C68" s="138"/>
      <c r="D68" s="139"/>
      <c r="E68" s="140"/>
      <c r="F68" s="119"/>
      <c r="G68" s="141"/>
      <c r="H68" s="142"/>
      <c r="I68" s="143"/>
      <c r="J68" s="144"/>
      <c r="K68" s="119"/>
      <c r="L68" s="119"/>
      <c r="M68" s="119"/>
      <c r="N68" s="121"/>
    </row>
    <row r="69" spans="1:14">
      <c r="A69" s="145"/>
      <c r="B69" s="146"/>
      <c r="C69" s="285" t="s">
        <v>365</v>
      </c>
      <c r="D69" s="147"/>
      <c r="E69" s="148">
        <f>SUMIF($F$8:$F$66,"M.",$E$8:$E$66)</f>
        <v>383</v>
      </c>
      <c r="F69" s="105" t="s">
        <v>86</v>
      </c>
      <c r="G69" s="149"/>
      <c r="H69" s="38">
        <f>SUMIF($F$8:$F$66,"M.",$H$8:$H$66)</f>
        <v>433135</v>
      </c>
      <c r="I69" s="149"/>
      <c r="J69" s="150"/>
      <c r="K69" s="151"/>
      <c r="L69" s="151"/>
      <c r="M69" s="151"/>
      <c r="N69" s="152"/>
    </row>
    <row r="70" spans="1:14">
      <c r="A70" s="78"/>
      <c r="B70" s="21"/>
      <c r="C70" s="78"/>
      <c r="D70" s="153"/>
      <c r="E70" s="148">
        <f>SUMIF($F$8:$F$66,"PCS.",$E$8:$E$66)</f>
        <v>1067</v>
      </c>
      <c r="F70" s="127" t="s">
        <v>87</v>
      </c>
      <c r="G70" s="132"/>
      <c r="H70" s="38">
        <f>SUMIF($F$8:$F$66,"PCS.",$H$8:$H$66)</f>
        <v>154000</v>
      </c>
      <c r="I70" s="78"/>
      <c r="J70" s="154"/>
      <c r="K70" s="78"/>
      <c r="L70" s="78"/>
      <c r="M70" s="78"/>
      <c r="N70" s="155"/>
    </row>
    <row r="71" spans="1:14">
      <c r="A71" s="78"/>
      <c r="B71" s="21"/>
      <c r="C71" s="78"/>
      <c r="D71" s="153"/>
      <c r="E71" s="148">
        <f>SUMIF($F$8:$F$64,"SET.",$E$8:$E$64)</f>
        <v>13</v>
      </c>
      <c r="F71" s="127" t="s">
        <v>107</v>
      </c>
      <c r="G71" s="78"/>
      <c r="H71" s="38">
        <f>SUMIF($F$8:$F$66,"SET.",$H$8:$H$66)</f>
        <v>6500</v>
      </c>
      <c r="I71" s="78"/>
      <c r="J71" s="154"/>
      <c r="K71" s="78"/>
      <c r="L71" s="78"/>
      <c r="M71" s="78"/>
      <c r="N71" s="155"/>
    </row>
    <row r="72" spans="1:14">
      <c r="A72" s="78"/>
      <c r="B72" s="21"/>
      <c r="C72" s="78"/>
      <c r="D72" s="156"/>
      <c r="E72" s="154"/>
      <c r="F72" s="127"/>
      <c r="G72" s="132"/>
      <c r="H72" s="132">
        <f>SUM(H69:H71)</f>
        <v>593635</v>
      </c>
      <c r="I72" s="78"/>
      <c r="J72" s="154"/>
      <c r="K72" s="78"/>
      <c r="L72" s="78"/>
      <c r="M72" s="78"/>
      <c r="N72" s="155"/>
    </row>
    <row r="76" spans="1:14">
      <c r="C76" s="3"/>
    </row>
    <row r="77" spans="1:14">
      <c r="C77" s="3"/>
    </row>
    <row r="124" spans="1:1">
      <c r="A124" s="7" t="s">
        <v>101</v>
      </c>
    </row>
  </sheetData>
  <mergeCells count="19">
    <mergeCell ref="A45:A49"/>
    <mergeCell ref="N45:N49"/>
    <mergeCell ref="I51:I66"/>
    <mergeCell ref="A51:A66"/>
    <mergeCell ref="N51:N66"/>
    <mergeCell ref="A41:A43"/>
    <mergeCell ref="A32:A39"/>
    <mergeCell ref="N32:N39"/>
    <mergeCell ref="N41:N43"/>
    <mergeCell ref="A2:H2"/>
    <mergeCell ref="F4:G4"/>
    <mergeCell ref="A8:A12"/>
    <mergeCell ref="N8:N12"/>
    <mergeCell ref="A14:A18"/>
    <mergeCell ref="N14:N18"/>
    <mergeCell ref="A20:A24"/>
    <mergeCell ref="N20:N24"/>
    <mergeCell ref="A26:A30"/>
    <mergeCell ref="N26:N30"/>
  </mergeCells>
  <phoneticPr fontId="12"/>
  <pageMargins left="0.51181102362204722" right="0" top="0.74803149606299213" bottom="0.74803149606299213" header="0.31496062992125984" footer="0.31496062992125984"/>
  <pageSetup paperSize="9" scale="52" fitToWidth="0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05D6-DFD8-49AA-A280-C7C159AA30C3}">
  <sheetPr>
    <pageSetUpPr fitToPage="1"/>
  </sheetPr>
  <dimension ref="A1:O177"/>
  <sheetViews>
    <sheetView view="pageBreakPreview" topLeftCell="A40" zoomScale="80" zoomScaleNormal="60" zoomScaleSheetLayoutView="80" workbookViewId="0">
      <selection activeCell="D82" sqref="D82"/>
    </sheetView>
  </sheetViews>
  <sheetFormatPr defaultRowHeight="15"/>
  <cols>
    <col min="1" max="1" width="7.90625" customWidth="1"/>
    <col min="2" max="2" width="31.90625" style="265" customWidth="1"/>
    <col min="3" max="3" width="27.453125" style="334" customWidth="1"/>
    <col min="4" max="4" width="69.1796875" customWidth="1"/>
    <col min="5" max="5" width="10.453125" customWidth="1"/>
    <col min="6" max="6" width="5.6328125" style="334" customWidth="1"/>
    <col min="7" max="7" width="15.453125" customWidth="1"/>
    <col min="8" max="8" width="13.90625" style="334" customWidth="1"/>
    <col min="9" max="9" width="24.453125" customWidth="1"/>
    <col min="10" max="10" width="14.453125" customWidth="1"/>
    <col min="11" max="11" width="11.453125" style="334" customWidth="1"/>
    <col min="12" max="12" width="25.36328125" style="501" customWidth="1"/>
    <col min="13" max="13" width="10.08984375" style="334" customWidth="1"/>
    <col min="14" max="14" width="7" style="334" customWidth="1"/>
  </cols>
  <sheetData>
    <row r="1" spans="1:14">
      <c r="A1" s="230"/>
      <c r="I1" s="230"/>
      <c r="J1" s="230"/>
      <c r="K1" s="5"/>
      <c r="L1" s="335"/>
      <c r="M1" s="5"/>
      <c r="N1" s="5"/>
    </row>
    <row r="2" spans="1:14" ht="18" thickBot="1">
      <c r="A2" s="310" t="s">
        <v>100</v>
      </c>
      <c r="B2" s="310"/>
      <c r="C2" s="310"/>
      <c r="D2" s="310"/>
      <c r="E2" s="310"/>
      <c r="F2" s="310"/>
      <c r="G2" s="310"/>
      <c r="H2" s="310"/>
      <c r="I2" s="256"/>
      <c r="J2" s="3"/>
      <c r="K2" s="7"/>
      <c r="L2" s="336"/>
      <c r="M2" s="64"/>
      <c r="N2" s="64"/>
    </row>
    <row r="3" spans="1:14" ht="18" thickBot="1">
      <c r="A3" s="267"/>
      <c r="B3" s="268"/>
      <c r="C3" s="267"/>
      <c r="D3" s="267"/>
      <c r="E3" s="267"/>
      <c r="F3" s="267"/>
      <c r="G3" s="267"/>
      <c r="H3" s="267"/>
      <c r="I3" s="256"/>
      <c r="J3" s="3"/>
      <c r="K3" s="7"/>
      <c r="L3" s="336"/>
      <c r="M3" s="64"/>
      <c r="N3" s="64"/>
    </row>
    <row r="4" spans="1:14" ht="21.75" customHeight="1" thickBot="1">
      <c r="A4" s="337" t="s">
        <v>36</v>
      </c>
      <c r="B4" s="24" t="s">
        <v>98</v>
      </c>
      <c r="C4" s="67" t="s">
        <v>88</v>
      </c>
      <c r="D4" s="23" t="s">
        <v>89</v>
      </c>
      <c r="E4" s="67" t="s">
        <v>90</v>
      </c>
      <c r="F4" s="338" t="s">
        <v>91</v>
      </c>
      <c r="G4" s="339"/>
      <c r="H4" s="68" t="s">
        <v>92</v>
      </c>
      <c r="I4" s="69" t="s">
        <v>93</v>
      </c>
      <c r="J4" s="70" t="s">
        <v>94</v>
      </c>
      <c r="K4" s="71" t="s">
        <v>95</v>
      </c>
      <c r="L4" s="340" t="s">
        <v>220</v>
      </c>
      <c r="M4" s="341" t="s">
        <v>96</v>
      </c>
      <c r="N4" s="342" t="s">
        <v>97</v>
      </c>
    </row>
    <row r="5" spans="1:14">
      <c r="A5" s="343"/>
      <c r="B5" s="75"/>
      <c r="C5" s="76"/>
      <c r="D5" s="77"/>
      <c r="E5" s="84"/>
      <c r="F5" s="76"/>
      <c r="G5" s="156"/>
      <c r="H5" s="78"/>
      <c r="I5" s="344"/>
      <c r="J5" s="345"/>
      <c r="K5" s="80"/>
      <c r="L5" s="346"/>
      <c r="M5" s="347"/>
      <c r="N5" s="348"/>
    </row>
    <row r="6" spans="1:14">
      <c r="A6" s="349"/>
      <c r="B6" s="350" t="s">
        <v>99</v>
      </c>
      <c r="C6" s="91"/>
      <c r="D6" s="92" t="str">
        <f>'[4]NARITA '!D6</f>
        <v>FABRIC &amp; PARTS FOR WEAR &amp; SAMPLE CLOTHES</v>
      </c>
      <c r="E6" s="351"/>
      <c r="F6" s="352"/>
      <c r="G6" s="353" t="str">
        <f>'[5]shipper master'!C48</f>
        <v>F.O.B. TOKYO IN YEN</v>
      </c>
      <c r="H6" s="20"/>
      <c r="I6" s="354"/>
      <c r="J6" s="355"/>
      <c r="K6" s="87"/>
      <c r="L6" s="356"/>
      <c r="M6" s="357"/>
      <c r="N6" s="358"/>
    </row>
    <row r="7" spans="1:14">
      <c r="A7" s="349"/>
      <c r="B7" s="90"/>
      <c r="C7" s="91"/>
      <c r="D7" s="92" t="s">
        <v>221</v>
      </c>
      <c r="E7" s="92"/>
      <c r="F7" s="91"/>
      <c r="G7" s="353"/>
      <c r="H7" s="20"/>
      <c r="I7" s="359"/>
      <c r="J7" s="20"/>
      <c r="K7" s="360"/>
      <c r="L7" s="361"/>
      <c r="M7" s="362"/>
      <c r="N7" s="358"/>
    </row>
    <row r="8" spans="1:14" ht="15.5" thickBot="1">
      <c r="A8" s="363"/>
      <c r="B8" s="134"/>
      <c r="C8" s="134"/>
      <c r="D8" s="364"/>
      <c r="E8" s="365"/>
      <c r="F8" s="16"/>
      <c r="G8" s="125"/>
      <c r="H8" s="366"/>
      <c r="I8" s="367"/>
      <c r="J8" s="368"/>
      <c r="K8" s="369"/>
      <c r="L8" s="368"/>
      <c r="M8" s="370"/>
      <c r="N8" s="371"/>
    </row>
    <row r="9" spans="1:14" ht="15" customHeight="1" thickBot="1">
      <c r="A9" s="543" t="s">
        <v>360</v>
      </c>
      <c r="B9" s="524"/>
      <c r="C9" s="525"/>
      <c r="D9" s="550" t="s">
        <v>270</v>
      </c>
      <c r="E9" s="526"/>
      <c r="F9" s="527"/>
      <c r="G9" s="528"/>
      <c r="H9" s="529"/>
      <c r="I9" s="546" t="s">
        <v>271</v>
      </c>
      <c r="J9" s="374"/>
      <c r="K9" s="375"/>
      <c r="L9" s="375"/>
      <c r="M9" s="376">
        <v>4</v>
      </c>
      <c r="N9" s="377"/>
    </row>
    <row r="10" spans="1:14" ht="16.5">
      <c r="A10" s="544"/>
      <c r="B10" s="530" t="s">
        <v>224</v>
      </c>
      <c r="C10" s="150"/>
      <c r="D10" s="320" t="s">
        <v>323</v>
      </c>
      <c r="E10" s="379"/>
      <c r="F10" s="503"/>
      <c r="G10" s="380"/>
      <c r="H10" s="531"/>
      <c r="I10" s="547"/>
      <c r="J10" s="382"/>
      <c r="K10" s="383"/>
      <c r="L10" s="383"/>
      <c r="M10" s="384"/>
      <c r="N10" s="385"/>
    </row>
    <row r="11" spans="1:14">
      <c r="A11" s="544"/>
      <c r="B11" s="530"/>
      <c r="C11" s="150"/>
      <c r="D11" s="320" t="s">
        <v>225</v>
      </c>
      <c r="E11" s="379">
        <v>46</v>
      </c>
      <c r="F11" s="503" t="s">
        <v>261</v>
      </c>
      <c r="G11" s="380">
        <v>410</v>
      </c>
      <c r="H11" s="531">
        <f t="shared" ref="H11:H40" si="0">E11*G11</f>
        <v>18860</v>
      </c>
      <c r="I11" s="547"/>
      <c r="J11" s="382"/>
      <c r="K11" s="383"/>
      <c r="L11" s="383"/>
      <c r="M11" s="384"/>
      <c r="N11" s="385"/>
    </row>
    <row r="12" spans="1:14" ht="16" customHeight="1">
      <c r="A12" s="544"/>
      <c r="B12" s="530">
        <v>1000</v>
      </c>
      <c r="C12" s="150"/>
      <c r="D12" s="320" t="s">
        <v>226</v>
      </c>
      <c r="E12" s="379"/>
      <c r="F12" s="503"/>
      <c r="G12" s="380"/>
      <c r="H12" s="531"/>
      <c r="I12" s="547"/>
      <c r="J12" s="382"/>
      <c r="K12" s="383"/>
      <c r="L12" s="383"/>
      <c r="M12" s="384"/>
      <c r="N12" s="385"/>
    </row>
    <row r="13" spans="1:14" ht="16.25" customHeight="1">
      <c r="A13" s="544"/>
      <c r="B13" s="532"/>
      <c r="C13" s="154"/>
      <c r="D13" s="58" t="s">
        <v>227</v>
      </c>
      <c r="E13" s="504">
        <v>10</v>
      </c>
      <c r="F13" s="423" t="s">
        <v>261</v>
      </c>
      <c r="G13" s="505">
        <v>550</v>
      </c>
      <c r="H13" s="531">
        <f t="shared" si="0"/>
        <v>5500</v>
      </c>
      <c r="I13" s="547"/>
      <c r="J13" s="382"/>
      <c r="K13" s="383"/>
      <c r="L13" s="383"/>
      <c r="M13" s="384"/>
      <c r="N13" s="385"/>
    </row>
    <row r="14" spans="1:14" ht="17" thickBot="1">
      <c r="A14" s="544"/>
      <c r="B14" s="532" t="s">
        <v>228</v>
      </c>
      <c r="C14" s="154"/>
      <c r="D14" s="58" t="s">
        <v>264</v>
      </c>
      <c r="E14" s="504"/>
      <c r="F14" s="423"/>
      <c r="G14" s="505"/>
      <c r="H14" s="531"/>
      <c r="I14" s="547"/>
      <c r="J14" s="382"/>
      <c r="K14" s="383"/>
      <c r="L14" s="383"/>
      <c r="M14" s="384"/>
      <c r="N14" s="386"/>
    </row>
    <row r="15" spans="1:14" ht="15.5" thickBot="1">
      <c r="A15" s="544"/>
      <c r="B15" s="532"/>
      <c r="C15" s="154" t="s">
        <v>229</v>
      </c>
      <c r="D15" s="58" t="s">
        <v>230</v>
      </c>
      <c r="E15" s="504">
        <v>22</v>
      </c>
      <c r="F15" s="423"/>
      <c r="G15" s="505">
        <v>335</v>
      </c>
      <c r="H15" s="531">
        <f t="shared" si="0"/>
        <v>7370</v>
      </c>
      <c r="I15" s="547"/>
      <c r="J15" s="383"/>
      <c r="K15" s="383"/>
      <c r="L15" s="383"/>
      <c r="M15" s="384"/>
      <c r="N15" s="387"/>
    </row>
    <row r="16" spans="1:14" ht="13.5" customHeight="1">
      <c r="A16" s="544"/>
      <c r="B16" s="532"/>
      <c r="C16" s="154" t="s">
        <v>229</v>
      </c>
      <c r="D16" s="58" t="s">
        <v>232</v>
      </c>
      <c r="E16" s="504">
        <v>44</v>
      </c>
      <c r="F16" s="423" t="s">
        <v>262</v>
      </c>
      <c r="G16" s="505">
        <v>165</v>
      </c>
      <c r="H16" s="531">
        <f t="shared" si="0"/>
        <v>7260</v>
      </c>
      <c r="I16" s="547"/>
      <c r="J16" s="382"/>
      <c r="K16" s="383"/>
      <c r="L16" s="383"/>
      <c r="M16" s="384"/>
      <c r="N16" s="377"/>
    </row>
    <row r="17" spans="1:14" ht="16.5">
      <c r="A17" s="544"/>
      <c r="B17" s="532">
        <v>300</v>
      </c>
      <c r="C17" s="154" t="s">
        <v>233</v>
      </c>
      <c r="D17" s="58" t="s">
        <v>265</v>
      </c>
      <c r="E17" s="504">
        <v>250</v>
      </c>
      <c r="F17" s="423" t="s">
        <v>263</v>
      </c>
      <c r="G17" s="505">
        <v>11</v>
      </c>
      <c r="H17" s="531">
        <f t="shared" si="0"/>
        <v>2750</v>
      </c>
      <c r="I17" s="547"/>
      <c r="J17" s="382"/>
      <c r="K17" s="383"/>
      <c r="L17" s="383"/>
      <c r="M17" s="384"/>
      <c r="N17" s="385"/>
    </row>
    <row r="18" spans="1:14">
      <c r="A18" s="544"/>
      <c r="B18" s="532"/>
      <c r="C18" s="154"/>
      <c r="D18" s="58" t="s">
        <v>266</v>
      </c>
      <c r="E18" s="504"/>
      <c r="F18" s="423"/>
      <c r="G18" s="505"/>
      <c r="H18" s="531"/>
      <c r="I18" s="547"/>
      <c r="J18" s="382"/>
      <c r="K18" s="383"/>
      <c r="L18" s="383"/>
      <c r="M18" s="384"/>
      <c r="N18" s="385"/>
    </row>
    <row r="19" spans="1:14" ht="16.25" customHeight="1">
      <c r="A19" s="544"/>
      <c r="B19" s="532" t="s">
        <v>234</v>
      </c>
      <c r="C19" s="154" t="s">
        <v>235</v>
      </c>
      <c r="D19" s="58" t="s">
        <v>236</v>
      </c>
      <c r="E19" s="504">
        <v>121</v>
      </c>
      <c r="F19" s="423" t="s">
        <v>262</v>
      </c>
      <c r="G19" s="505">
        <v>16</v>
      </c>
      <c r="H19" s="531">
        <f t="shared" si="0"/>
        <v>1936</v>
      </c>
      <c r="I19" s="547"/>
      <c r="J19" s="382"/>
      <c r="K19" s="383"/>
      <c r="L19" s="383"/>
      <c r="M19" s="384"/>
      <c r="N19" s="385"/>
    </row>
    <row r="20" spans="1:14" ht="16.25" customHeight="1">
      <c r="A20" s="544"/>
      <c r="B20" s="532"/>
      <c r="C20" s="154" t="s">
        <v>237</v>
      </c>
      <c r="D20" s="58" t="s">
        <v>236</v>
      </c>
      <c r="E20" s="504">
        <v>121</v>
      </c>
      <c r="F20" s="423" t="s">
        <v>262</v>
      </c>
      <c r="G20" s="505">
        <v>16</v>
      </c>
      <c r="H20" s="531">
        <f t="shared" si="0"/>
        <v>1936</v>
      </c>
      <c r="I20" s="547"/>
      <c r="J20" s="382"/>
      <c r="K20" s="383"/>
      <c r="L20" s="383"/>
      <c r="M20" s="384"/>
      <c r="N20" s="385"/>
    </row>
    <row r="21" spans="1:14">
      <c r="A21" s="544"/>
      <c r="B21" s="532" t="s">
        <v>238</v>
      </c>
      <c r="C21" s="154"/>
      <c r="D21" s="58" t="s">
        <v>239</v>
      </c>
      <c r="E21" s="504">
        <v>110</v>
      </c>
      <c r="F21" s="423" t="s">
        <v>262</v>
      </c>
      <c r="G21" s="505">
        <v>7</v>
      </c>
      <c r="H21" s="531">
        <f t="shared" si="0"/>
        <v>770</v>
      </c>
      <c r="I21" s="547"/>
      <c r="J21" s="382"/>
      <c r="K21" s="383"/>
      <c r="L21" s="383"/>
      <c r="M21" s="384"/>
      <c r="N21" s="385"/>
    </row>
    <row r="22" spans="1:14" ht="16.5">
      <c r="A22" s="544"/>
      <c r="B22" s="532" t="s">
        <v>240</v>
      </c>
      <c r="C22" s="154" t="s">
        <v>241</v>
      </c>
      <c r="D22" s="58" t="s">
        <v>267</v>
      </c>
      <c r="E22" s="504">
        <v>22</v>
      </c>
      <c r="F22" s="423" t="s">
        <v>263</v>
      </c>
      <c r="G22" s="505">
        <v>110</v>
      </c>
      <c r="H22" s="531">
        <f t="shared" si="0"/>
        <v>2420</v>
      </c>
      <c r="I22" s="547"/>
      <c r="J22" s="382"/>
      <c r="K22" s="383"/>
      <c r="L22" s="383"/>
      <c r="M22" s="384"/>
      <c r="N22" s="385"/>
    </row>
    <row r="23" spans="1:14">
      <c r="A23" s="544"/>
      <c r="B23" s="532"/>
      <c r="C23" s="154"/>
      <c r="D23" s="58"/>
      <c r="E23" s="504"/>
      <c r="F23" s="423"/>
      <c r="G23" s="505"/>
      <c r="H23" s="533"/>
      <c r="I23" s="547"/>
      <c r="J23" s="389"/>
      <c r="K23" s="383"/>
      <c r="L23" s="383"/>
      <c r="M23" s="384"/>
      <c r="N23" s="385"/>
    </row>
    <row r="24" spans="1:14" ht="15.5" thickBot="1">
      <c r="A24" s="544"/>
      <c r="B24" s="534"/>
      <c r="C24" s="507"/>
      <c r="D24" s="508" t="s">
        <v>269</v>
      </c>
      <c r="E24" s="509"/>
      <c r="F24" s="133"/>
      <c r="G24" s="510"/>
      <c r="H24" s="535"/>
      <c r="I24" s="547"/>
      <c r="J24" s="389"/>
      <c r="K24" s="383"/>
      <c r="L24" s="383"/>
      <c r="M24" s="384"/>
      <c r="N24" s="385"/>
    </row>
    <row r="25" spans="1:14" ht="15.5" thickBot="1">
      <c r="A25" s="544"/>
      <c r="B25" s="536">
        <v>500</v>
      </c>
      <c r="C25" s="511"/>
      <c r="D25" s="392" t="s">
        <v>226</v>
      </c>
      <c r="E25" s="512"/>
      <c r="F25" s="513"/>
      <c r="G25" s="514"/>
      <c r="H25" s="537"/>
      <c r="I25" s="547"/>
      <c r="J25" s="383"/>
      <c r="K25" s="383"/>
      <c r="L25" s="383"/>
      <c r="M25" s="384"/>
      <c r="N25" s="387"/>
    </row>
    <row r="26" spans="1:14" ht="13.5" customHeight="1">
      <c r="A26" s="544"/>
      <c r="B26" s="536"/>
      <c r="C26" s="511"/>
      <c r="D26" s="392" t="s">
        <v>242</v>
      </c>
      <c r="E26" s="515">
        <v>136</v>
      </c>
      <c r="F26" s="423" t="s">
        <v>261</v>
      </c>
      <c r="G26" s="393">
        <v>390</v>
      </c>
      <c r="H26" s="533">
        <f t="shared" si="0"/>
        <v>53040</v>
      </c>
      <c r="I26" s="547"/>
      <c r="J26" s="382"/>
      <c r="K26" s="383"/>
      <c r="L26" s="383"/>
      <c r="M26" s="384"/>
      <c r="N26" s="377"/>
    </row>
    <row r="27" spans="1:14">
      <c r="A27" s="544"/>
      <c r="B27" s="536" t="s">
        <v>243</v>
      </c>
      <c r="C27" s="511"/>
      <c r="D27" s="392" t="s">
        <v>268</v>
      </c>
      <c r="E27" s="515"/>
      <c r="F27" s="516"/>
      <c r="G27" s="393"/>
      <c r="H27" s="538"/>
      <c r="I27" s="547"/>
      <c r="J27" s="382"/>
      <c r="K27" s="383"/>
      <c r="L27" s="383"/>
      <c r="M27" s="384"/>
      <c r="N27" s="385"/>
    </row>
    <row r="28" spans="1:14">
      <c r="A28" s="544"/>
      <c r="B28" s="536"/>
      <c r="C28" s="511"/>
      <c r="D28" s="392" t="s">
        <v>244</v>
      </c>
      <c r="E28" s="515">
        <v>176</v>
      </c>
      <c r="F28" s="423" t="s">
        <v>262</v>
      </c>
      <c r="G28" s="393">
        <v>80</v>
      </c>
      <c r="H28" s="533">
        <f t="shared" si="0"/>
        <v>14080</v>
      </c>
      <c r="I28" s="547"/>
      <c r="J28" s="382"/>
      <c r="K28" s="383"/>
      <c r="L28" s="383"/>
      <c r="M28" s="384"/>
      <c r="N28" s="385"/>
    </row>
    <row r="29" spans="1:14" ht="16.25" customHeight="1">
      <c r="A29" s="544"/>
      <c r="B29" s="536" t="s">
        <v>245</v>
      </c>
      <c r="C29" s="511"/>
      <c r="D29" s="392" t="s">
        <v>266</v>
      </c>
      <c r="E29" s="515"/>
      <c r="F29" s="516"/>
      <c r="G29" s="393"/>
      <c r="H29" s="538"/>
      <c r="I29" s="547"/>
      <c r="J29" s="382"/>
      <c r="K29" s="383"/>
      <c r="L29" s="383"/>
      <c r="M29" s="384"/>
      <c r="N29" s="385"/>
    </row>
    <row r="30" spans="1:14" ht="16.25" customHeight="1">
      <c r="A30" s="544"/>
      <c r="B30" s="536"/>
      <c r="C30" s="511"/>
      <c r="D30" s="392" t="s">
        <v>246</v>
      </c>
      <c r="E30" s="515">
        <v>178</v>
      </c>
      <c r="F30" s="423" t="s">
        <v>262</v>
      </c>
      <c r="G30" s="393">
        <v>22</v>
      </c>
      <c r="H30" s="533">
        <f t="shared" si="0"/>
        <v>3916</v>
      </c>
      <c r="I30" s="547"/>
      <c r="J30" s="382"/>
      <c r="K30" s="383"/>
      <c r="L30" s="383"/>
      <c r="M30" s="384"/>
      <c r="N30" s="385"/>
    </row>
    <row r="31" spans="1:14">
      <c r="A31" s="544"/>
      <c r="B31" s="536" t="s">
        <v>247</v>
      </c>
      <c r="C31" s="511" t="s">
        <v>248</v>
      </c>
      <c r="D31" s="392" t="s">
        <v>249</v>
      </c>
      <c r="E31" s="515">
        <v>180</v>
      </c>
      <c r="F31" s="423" t="s">
        <v>261</v>
      </c>
      <c r="G31" s="393">
        <v>80</v>
      </c>
      <c r="H31" s="533">
        <f t="shared" si="0"/>
        <v>14400</v>
      </c>
      <c r="I31" s="547"/>
      <c r="J31" s="382"/>
      <c r="K31" s="383"/>
      <c r="L31" s="383"/>
      <c r="M31" s="384"/>
      <c r="N31" s="385"/>
    </row>
    <row r="32" spans="1:14">
      <c r="A32" s="544"/>
      <c r="B32" s="536" t="s">
        <v>250</v>
      </c>
      <c r="C32" s="511"/>
      <c r="D32" s="392" t="s">
        <v>251</v>
      </c>
      <c r="E32" s="515"/>
      <c r="F32" s="516"/>
      <c r="G32" s="393"/>
      <c r="H32" s="538"/>
      <c r="I32" s="547"/>
      <c r="J32" s="382"/>
      <c r="K32" s="383"/>
      <c r="L32" s="383"/>
      <c r="M32" s="384"/>
      <c r="N32" s="385"/>
    </row>
    <row r="33" spans="1:14">
      <c r="A33" s="544"/>
      <c r="B33" s="536"/>
      <c r="C33" s="511"/>
      <c r="D33" s="392" t="s">
        <v>252</v>
      </c>
      <c r="E33" s="515">
        <v>400</v>
      </c>
      <c r="F33" s="516" t="s">
        <v>263</v>
      </c>
      <c r="G33" s="393">
        <v>10</v>
      </c>
      <c r="H33" s="533">
        <f t="shared" si="0"/>
        <v>4000</v>
      </c>
      <c r="I33" s="547"/>
      <c r="J33" s="389"/>
      <c r="K33" s="383"/>
      <c r="L33" s="383"/>
      <c r="M33" s="384"/>
      <c r="N33" s="385"/>
    </row>
    <row r="34" spans="1:14" ht="16.5">
      <c r="A34" s="544"/>
      <c r="B34" s="536" t="s">
        <v>253</v>
      </c>
      <c r="C34" s="511"/>
      <c r="D34" s="392" t="s">
        <v>318</v>
      </c>
      <c r="E34" s="515"/>
      <c r="F34" s="516"/>
      <c r="G34" s="393"/>
      <c r="H34" s="533"/>
      <c r="I34" s="547"/>
      <c r="J34" s="389"/>
      <c r="K34" s="383"/>
      <c r="L34" s="383"/>
      <c r="M34" s="384"/>
      <c r="N34" s="385"/>
    </row>
    <row r="35" spans="1:14" ht="15.5" thickBot="1">
      <c r="A35" s="544"/>
      <c r="B35" s="536"/>
      <c r="C35" s="511"/>
      <c r="D35" s="392" t="s">
        <v>254</v>
      </c>
      <c r="E35" s="515">
        <v>60</v>
      </c>
      <c r="F35" s="423" t="s">
        <v>261</v>
      </c>
      <c r="G35" s="393">
        <v>110</v>
      </c>
      <c r="H35" s="533">
        <f t="shared" si="0"/>
        <v>6600</v>
      </c>
      <c r="I35" s="547"/>
      <c r="J35" s="383"/>
      <c r="K35" s="383"/>
      <c r="L35" s="383"/>
      <c r="M35" s="384"/>
      <c r="N35" s="387"/>
    </row>
    <row r="36" spans="1:14" ht="13.5" customHeight="1">
      <c r="A36" s="544"/>
      <c r="B36" s="536" t="s">
        <v>255</v>
      </c>
      <c r="C36" s="511"/>
      <c r="D36" s="392" t="s">
        <v>319</v>
      </c>
      <c r="E36" s="515"/>
      <c r="F36" s="516"/>
      <c r="G36" s="393"/>
      <c r="H36" s="533"/>
      <c r="I36" s="547"/>
      <c r="J36" s="382"/>
      <c r="K36" s="383"/>
      <c r="L36" s="383"/>
      <c r="M36" s="384"/>
      <c r="N36" s="377"/>
    </row>
    <row r="37" spans="1:14">
      <c r="A37" s="544"/>
      <c r="B37" s="536"/>
      <c r="C37" s="511"/>
      <c r="D37" s="392" t="s">
        <v>256</v>
      </c>
      <c r="E37" s="515">
        <v>800</v>
      </c>
      <c r="F37" s="423" t="s">
        <v>261</v>
      </c>
      <c r="G37" s="393">
        <v>35</v>
      </c>
      <c r="H37" s="533">
        <f t="shared" si="0"/>
        <v>28000</v>
      </c>
      <c r="I37" s="547"/>
      <c r="J37" s="382"/>
      <c r="K37" s="383"/>
      <c r="L37" s="383"/>
      <c r="M37" s="384"/>
      <c r="N37" s="385"/>
    </row>
    <row r="38" spans="1:14" ht="15" customHeight="1">
      <c r="A38" s="544"/>
      <c r="B38" s="536" t="s">
        <v>257</v>
      </c>
      <c r="C38" s="511"/>
      <c r="D38" s="392" t="s">
        <v>320</v>
      </c>
      <c r="E38" s="515"/>
      <c r="F38" s="516"/>
      <c r="G38" s="393"/>
      <c r="H38" s="533"/>
      <c r="I38" s="547"/>
      <c r="J38" s="382"/>
      <c r="K38" s="383"/>
      <c r="L38" s="383"/>
      <c r="M38" s="384"/>
      <c r="N38" s="385"/>
    </row>
    <row r="39" spans="1:14" ht="16.25" customHeight="1">
      <c r="A39" s="544"/>
      <c r="B39" s="536"/>
      <c r="C39" s="511"/>
      <c r="D39" s="392" t="s">
        <v>258</v>
      </c>
      <c r="E39" s="515">
        <v>1600</v>
      </c>
      <c r="F39" s="423" t="s">
        <v>261</v>
      </c>
      <c r="G39" s="393">
        <v>30</v>
      </c>
      <c r="H39" s="533">
        <f t="shared" si="0"/>
        <v>48000</v>
      </c>
      <c r="I39" s="547"/>
      <c r="J39" s="382"/>
      <c r="K39" s="383"/>
      <c r="L39" s="383"/>
      <c r="M39" s="384"/>
      <c r="N39" s="385"/>
    </row>
    <row r="40" spans="1:14" ht="16.25" customHeight="1">
      <c r="A40" s="544"/>
      <c r="B40" s="536" t="s">
        <v>259</v>
      </c>
      <c r="C40" s="511" t="s">
        <v>260</v>
      </c>
      <c r="D40" s="392" t="s">
        <v>321</v>
      </c>
      <c r="E40" s="515">
        <v>90</v>
      </c>
      <c r="F40" s="516" t="s">
        <v>261</v>
      </c>
      <c r="G40" s="393">
        <v>25</v>
      </c>
      <c r="H40" s="552">
        <f t="shared" si="0"/>
        <v>2250</v>
      </c>
      <c r="I40" s="547"/>
      <c r="J40" s="391"/>
      <c r="K40" s="383"/>
      <c r="L40" s="383"/>
      <c r="M40" s="384"/>
      <c r="N40" s="385"/>
    </row>
    <row r="41" spans="1:14" ht="15.5" thickBot="1">
      <c r="A41" s="545"/>
      <c r="B41" s="539"/>
      <c r="C41" s="403"/>
      <c r="D41" s="60"/>
      <c r="E41" s="404"/>
      <c r="F41" s="434"/>
      <c r="G41" s="405"/>
      <c r="H41" s="540"/>
      <c r="I41" s="548"/>
      <c r="J41" s="553"/>
      <c r="K41" s="396"/>
      <c r="L41" s="396"/>
      <c r="M41" s="397"/>
      <c r="N41" s="385"/>
    </row>
    <row r="42" spans="1:14" ht="15.5" thickBot="1">
      <c r="A42" s="541"/>
      <c r="B42" s="518"/>
      <c r="C42" s="519"/>
      <c r="D42" s="520"/>
      <c r="E42" s="521"/>
      <c r="F42" s="522"/>
      <c r="G42" s="523"/>
      <c r="H42" s="564"/>
      <c r="I42" s="542"/>
      <c r="J42" s="382"/>
      <c r="K42" s="383"/>
      <c r="L42" s="383"/>
      <c r="M42" s="549"/>
      <c r="N42" s="385"/>
    </row>
    <row r="43" spans="1:14" ht="15.5" thickBot="1">
      <c r="A43" s="372">
        <v>20</v>
      </c>
      <c r="B43" s="565"/>
      <c r="C43" s="566"/>
      <c r="D43" s="550" t="s">
        <v>272</v>
      </c>
      <c r="E43" s="567"/>
      <c r="F43" s="568"/>
      <c r="G43" s="569"/>
      <c r="H43" s="570"/>
      <c r="I43" s="373" t="s">
        <v>326</v>
      </c>
      <c r="J43" s="374"/>
      <c r="K43" s="375"/>
      <c r="L43" s="375"/>
      <c r="M43" s="376">
        <v>1</v>
      </c>
      <c r="N43" s="385"/>
    </row>
    <row r="44" spans="1:14">
      <c r="A44" s="378"/>
      <c r="B44" s="151" t="s">
        <v>224</v>
      </c>
      <c r="C44" s="150" t="s">
        <v>273</v>
      </c>
      <c r="D44" s="320" t="s">
        <v>322</v>
      </c>
      <c r="E44" s="379">
        <v>17</v>
      </c>
      <c r="F44" s="423" t="s">
        <v>261</v>
      </c>
      <c r="G44" s="554">
        <v>410</v>
      </c>
      <c r="H44" s="322">
        <f t="shared" ref="H44:H74" si="1">E44*G44</f>
        <v>6970</v>
      </c>
      <c r="I44" s="381"/>
      <c r="J44" s="389"/>
      <c r="K44" s="383"/>
      <c r="L44" s="383"/>
      <c r="M44" s="384"/>
      <c r="N44" s="385"/>
    </row>
    <row r="45" spans="1:14">
      <c r="A45" s="378"/>
      <c r="B45" s="151"/>
      <c r="C45" s="150"/>
      <c r="D45" s="320"/>
      <c r="E45" s="379"/>
      <c r="F45" s="503"/>
      <c r="G45" s="554"/>
      <c r="H45" s="322"/>
      <c r="I45" s="381"/>
      <c r="J45" s="389"/>
      <c r="K45" s="383"/>
      <c r="L45" s="383"/>
      <c r="M45" s="384"/>
      <c r="N45" s="385"/>
    </row>
    <row r="46" spans="1:14" ht="15.5" thickBot="1">
      <c r="A46" s="378"/>
      <c r="B46" s="151" t="s">
        <v>274</v>
      </c>
      <c r="C46" s="150" t="s">
        <v>275</v>
      </c>
      <c r="D46" s="320" t="s">
        <v>276</v>
      </c>
      <c r="E46" s="379">
        <v>3</v>
      </c>
      <c r="F46" s="587" t="s">
        <v>107</v>
      </c>
      <c r="G46" s="554">
        <v>1800</v>
      </c>
      <c r="H46" s="322">
        <f t="shared" si="1"/>
        <v>5400</v>
      </c>
      <c r="I46" s="381"/>
      <c r="J46" s="383"/>
      <c r="K46" s="383"/>
      <c r="L46" s="383"/>
      <c r="M46" s="384"/>
      <c r="N46" s="387"/>
    </row>
    <row r="47" spans="1:14" ht="13.5" customHeight="1">
      <c r="A47" s="378"/>
      <c r="B47" s="78" t="s">
        <v>277</v>
      </c>
      <c r="C47" s="154" t="s">
        <v>278</v>
      </c>
      <c r="D47" s="58" t="s">
        <v>279</v>
      </c>
      <c r="E47" s="504">
        <v>157</v>
      </c>
      <c r="F47" s="503" t="s">
        <v>262</v>
      </c>
      <c r="G47" s="555">
        <v>8</v>
      </c>
      <c r="H47" s="322">
        <f t="shared" si="1"/>
        <v>1256</v>
      </c>
      <c r="I47" s="381"/>
      <c r="J47" s="382"/>
      <c r="K47" s="383"/>
      <c r="L47" s="383"/>
      <c r="M47" s="384"/>
      <c r="N47" s="377"/>
    </row>
    <row r="48" spans="1:14">
      <c r="A48" s="378"/>
      <c r="B48" s="78"/>
      <c r="C48" s="154"/>
      <c r="D48" s="58"/>
      <c r="E48" s="504"/>
      <c r="F48" s="423"/>
      <c r="G48" s="555"/>
      <c r="H48" s="322"/>
      <c r="I48" s="381"/>
      <c r="J48" s="382"/>
      <c r="K48" s="383"/>
      <c r="L48" s="383"/>
      <c r="M48" s="384"/>
      <c r="N48" s="385"/>
    </row>
    <row r="49" spans="1:14" ht="15.5" thickBot="1">
      <c r="A49" s="378"/>
      <c r="B49" s="506"/>
      <c r="C49" s="507"/>
      <c r="D49" s="508" t="s">
        <v>280</v>
      </c>
      <c r="E49" s="404"/>
      <c r="F49" s="434"/>
      <c r="G49" s="556"/>
      <c r="H49" s="118"/>
      <c r="I49" s="381"/>
      <c r="J49" s="382"/>
      <c r="K49" s="383"/>
      <c r="L49" s="383"/>
      <c r="M49" s="384"/>
      <c r="N49" s="385"/>
    </row>
    <row r="50" spans="1:14" ht="16.25" customHeight="1">
      <c r="A50" s="378"/>
      <c r="B50" s="78" t="s">
        <v>281</v>
      </c>
      <c r="C50" s="154" t="s">
        <v>282</v>
      </c>
      <c r="D50" s="58" t="s">
        <v>283</v>
      </c>
      <c r="E50" s="504">
        <v>100</v>
      </c>
      <c r="F50" s="423" t="s">
        <v>263</v>
      </c>
      <c r="G50" s="555">
        <v>22</v>
      </c>
      <c r="H50" s="322">
        <f t="shared" si="1"/>
        <v>2200</v>
      </c>
      <c r="I50" s="381"/>
      <c r="J50" s="382"/>
      <c r="K50" s="383"/>
      <c r="L50" s="383"/>
      <c r="M50" s="384"/>
      <c r="N50" s="385"/>
    </row>
    <row r="51" spans="1:14" ht="16.25" customHeight="1">
      <c r="A51" s="378"/>
      <c r="B51" s="78" t="s">
        <v>284</v>
      </c>
      <c r="C51" s="154" t="s">
        <v>285</v>
      </c>
      <c r="D51" s="58" t="s">
        <v>317</v>
      </c>
      <c r="E51" s="504">
        <v>6</v>
      </c>
      <c r="F51" s="423" t="s">
        <v>261</v>
      </c>
      <c r="G51" s="555">
        <v>150</v>
      </c>
      <c r="H51" s="322">
        <f t="shared" si="1"/>
        <v>900</v>
      </c>
      <c r="I51" s="381"/>
      <c r="J51" s="382"/>
      <c r="K51" s="383"/>
      <c r="L51" s="383"/>
      <c r="M51" s="384"/>
      <c r="N51" s="385"/>
    </row>
    <row r="52" spans="1:14" ht="16.5">
      <c r="A52" s="378"/>
      <c r="B52" s="78" t="s">
        <v>286</v>
      </c>
      <c r="C52" s="154" t="s">
        <v>285</v>
      </c>
      <c r="D52" s="58" t="s">
        <v>324</v>
      </c>
      <c r="E52" s="504">
        <v>3</v>
      </c>
      <c r="F52" s="423" t="s">
        <v>262</v>
      </c>
      <c r="G52" s="555">
        <v>110</v>
      </c>
      <c r="H52" s="322">
        <f t="shared" si="1"/>
        <v>330</v>
      </c>
      <c r="I52" s="381"/>
      <c r="J52" s="382"/>
      <c r="K52" s="383"/>
      <c r="L52" s="383"/>
      <c r="M52" s="384"/>
      <c r="N52" s="385"/>
    </row>
    <row r="53" spans="1:14" ht="16.5">
      <c r="A53" s="378"/>
      <c r="B53" s="78" t="s">
        <v>287</v>
      </c>
      <c r="C53" s="154" t="s">
        <v>288</v>
      </c>
      <c r="D53" s="58" t="s">
        <v>325</v>
      </c>
      <c r="E53" s="504">
        <v>5</v>
      </c>
      <c r="F53" s="423" t="s">
        <v>261</v>
      </c>
      <c r="G53" s="555">
        <v>150</v>
      </c>
      <c r="H53" s="322">
        <f t="shared" si="1"/>
        <v>750</v>
      </c>
      <c r="I53" s="381"/>
      <c r="J53" s="382"/>
      <c r="K53" s="383"/>
      <c r="L53" s="383"/>
      <c r="M53" s="384"/>
      <c r="N53" s="385"/>
    </row>
    <row r="54" spans="1:14">
      <c r="A54" s="378"/>
      <c r="B54" s="78"/>
      <c r="C54" s="154"/>
      <c r="D54" s="58"/>
      <c r="E54" s="504"/>
      <c r="F54" s="423"/>
      <c r="G54" s="555"/>
      <c r="H54" s="322"/>
      <c r="I54" s="381"/>
      <c r="J54" s="389"/>
      <c r="K54" s="383"/>
      <c r="L54" s="383"/>
      <c r="M54" s="384"/>
      <c r="N54" s="385"/>
    </row>
    <row r="55" spans="1:14" ht="15.5" thickBot="1">
      <c r="A55" s="378"/>
      <c r="B55" s="506"/>
      <c r="C55" s="507"/>
      <c r="D55" s="508" t="s">
        <v>289</v>
      </c>
      <c r="E55" s="404"/>
      <c r="F55" s="434"/>
      <c r="G55" s="405"/>
      <c r="H55" s="118"/>
      <c r="I55" s="381"/>
      <c r="J55" s="389"/>
      <c r="K55" s="383"/>
      <c r="L55" s="383"/>
      <c r="M55" s="384"/>
      <c r="N55" s="385"/>
    </row>
    <row r="56" spans="1:14" ht="17" thickBot="1">
      <c r="A56" s="378"/>
      <c r="B56" s="20" t="s">
        <v>290</v>
      </c>
      <c r="C56" s="511" t="s">
        <v>291</v>
      </c>
      <c r="D56" s="392" t="s">
        <v>308</v>
      </c>
      <c r="E56" s="515">
        <v>36</v>
      </c>
      <c r="F56" s="516" t="s">
        <v>262</v>
      </c>
      <c r="G56" s="557">
        <v>17</v>
      </c>
      <c r="H56" s="322">
        <f t="shared" si="1"/>
        <v>612</v>
      </c>
      <c r="I56" s="381"/>
      <c r="J56" s="383"/>
      <c r="K56" s="383"/>
      <c r="L56" s="383"/>
      <c r="M56" s="384"/>
      <c r="N56" s="387"/>
    </row>
    <row r="57" spans="1:14" ht="13.5" customHeight="1">
      <c r="A57" s="378"/>
      <c r="B57" s="20" t="s">
        <v>292</v>
      </c>
      <c r="C57" s="511" t="s">
        <v>291</v>
      </c>
      <c r="D57" s="392" t="s">
        <v>308</v>
      </c>
      <c r="E57" s="515">
        <v>36</v>
      </c>
      <c r="F57" s="516" t="s">
        <v>262</v>
      </c>
      <c r="G57" s="557">
        <v>17</v>
      </c>
      <c r="H57" s="322">
        <f t="shared" si="1"/>
        <v>612</v>
      </c>
      <c r="I57" s="381"/>
      <c r="J57" s="382"/>
      <c r="K57" s="383"/>
      <c r="L57" s="383"/>
      <c r="M57" s="384"/>
      <c r="N57" s="377"/>
    </row>
    <row r="58" spans="1:14">
      <c r="A58" s="378"/>
      <c r="B58" s="20" t="s">
        <v>309</v>
      </c>
      <c r="C58" s="511"/>
      <c r="D58" s="392" t="s">
        <v>310</v>
      </c>
      <c r="E58" s="515">
        <v>2</v>
      </c>
      <c r="F58" s="516" t="s">
        <v>263</v>
      </c>
      <c r="G58" s="557">
        <v>1900</v>
      </c>
      <c r="H58" s="322">
        <f t="shared" si="1"/>
        <v>3800</v>
      </c>
      <c r="I58" s="381"/>
      <c r="J58" s="382"/>
      <c r="K58" s="383"/>
      <c r="L58" s="383"/>
      <c r="M58" s="384"/>
      <c r="N58" s="385"/>
    </row>
    <row r="59" spans="1:14" ht="16.25" customHeight="1">
      <c r="A59" s="378"/>
      <c r="B59" s="20"/>
      <c r="C59" s="511"/>
      <c r="D59" s="392"/>
      <c r="E59" s="515"/>
      <c r="F59" s="516"/>
      <c r="G59" s="557"/>
      <c r="H59" s="390"/>
      <c r="I59" s="381"/>
      <c r="J59" s="382"/>
      <c r="K59" s="383"/>
      <c r="L59" s="383"/>
      <c r="M59" s="384"/>
      <c r="N59" s="385"/>
    </row>
    <row r="60" spans="1:14" ht="15.5" thickBot="1">
      <c r="A60" s="378"/>
      <c r="B60" s="506"/>
      <c r="C60" s="507"/>
      <c r="D60" s="508" t="s">
        <v>293</v>
      </c>
      <c r="E60" s="404"/>
      <c r="F60" s="434"/>
      <c r="G60" s="405"/>
      <c r="H60" s="118"/>
      <c r="I60" s="381"/>
      <c r="J60" s="382"/>
      <c r="K60" s="383"/>
      <c r="L60" s="383"/>
      <c r="M60" s="384"/>
      <c r="N60" s="385"/>
    </row>
    <row r="61" spans="1:14">
      <c r="A61" s="378"/>
      <c r="B61" s="20" t="s">
        <v>294</v>
      </c>
      <c r="C61" s="511"/>
      <c r="D61" s="392" t="s">
        <v>314</v>
      </c>
      <c r="E61" s="515">
        <v>29</v>
      </c>
      <c r="F61" s="516" t="s">
        <v>261</v>
      </c>
      <c r="G61" s="557">
        <v>85</v>
      </c>
      <c r="H61" s="163">
        <f t="shared" si="1"/>
        <v>2465</v>
      </c>
      <c r="I61" s="381"/>
      <c r="J61" s="382"/>
      <c r="K61" s="383"/>
      <c r="L61" s="383"/>
      <c r="M61" s="384"/>
      <c r="N61" s="385"/>
    </row>
    <row r="62" spans="1:14">
      <c r="A62" s="378"/>
      <c r="B62" s="20" t="s">
        <v>316</v>
      </c>
      <c r="C62" s="511"/>
      <c r="D62" s="571" t="s">
        <v>315</v>
      </c>
      <c r="E62" s="515">
        <v>106</v>
      </c>
      <c r="F62" s="516" t="s">
        <v>261</v>
      </c>
      <c r="G62" s="557">
        <v>36</v>
      </c>
      <c r="H62" s="163">
        <f t="shared" si="1"/>
        <v>3816</v>
      </c>
      <c r="I62" s="381"/>
      <c r="J62" s="389"/>
      <c r="K62" s="383"/>
      <c r="L62" s="383"/>
      <c r="M62" s="384"/>
      <c r="N62" s="385"/>
    </row>
    <row r="63" spans="1:14">
      <c r="A63" s="378"/>
      <c r="B63" s="20"/>
      <c r="C63" s="511"/>
      <c r="D63" s="392"/>
      <c r="E63" s="515"/>
      <c r="F63" s="516"/>
      <c r="G63" s="557"/>
      <c r="H63" s="163"/>
      <c r="I63" s="381"/>
      <c r="J63" s="389"/>
      <c r="K63" s="383"/>
      <c r="L63" s="383"/>
      <c r="M63" s="384"/>
      <c r="N63" s="385"/>
    </row>
    <row r="64" spans="1:14" ht="15.5" thickBot="1">
      <c r="A64" s="378"/>
      <c r="B64" s="506"/>
      <c r="C64" s="507"/>
      <c r="D64" s="508" t="s">
        <v>295</v>
      </c>
      <c r="E64" s="404"/>
      <c r="F64" s="434"/>
      <c r="G64" s="405"/>
      <c r="H64" s="118"/>
      <c r="I64" s="381"/>
      <c r="J64" s="383"/>
      <c r="K64" s="383"/>
      <c r="L64" s="383"/>
      <c r="M64" s="384"/>
      <c r="N64" s="387"/>
    </row>
    <row r="65" spans="1:14" ht="13.5" customHeight="1">
      <c r="A65" s="378"/>
      <c r="B65" s="20" t="s">
        <v>307</v>
      </c>
      <c r="C65" s="511" t="s">
        <v>296</v>
      </c>
      <c r="D65" s="392" t="s">
        <v>311</v>
      </c>
      <c r="E65" s="515">
        <v>36</v>
      </c>
      <c r="F65" s="516" t="s">
        <v>262</v>
      </c>
      <c r="G65" s="557">
        <v>25</v>
      </c>
      <c r="H65" s="163">
        <f t="shared" si="1"/>
        <v>900</v>
      </c>
      <c r="I65" s="381"/>
      <c r="J65" s="382"/>
      <c r="K65" s="383"/>
      <c r="L65" s="383"/>
      <c r="M65" s="384"/>
      <c r="N65" s="377"/>
    </row>
    <row r="66" spans="1:14">
      <c r="A66" s="378"/>
      <c r="B66" s="20" t="s">
        <v>297</v>
      </c>
      <c r="C66" s="511"/>
      <c r="D66" s="392" t="s">
        <v>298</v>
      </c>
      <c r="E66" s="515">
        <v>3</v>
      </c>
      <c r="F66" s="516" t="s">
        <v>261</v>
      </c>
      <c r="G66" s="557">
        <v>30</v>
      </c>
      <c r="H66" s="163">
        <f t="shared" si="1"/>
        <v>90</v>
      </c>
      <c r="I66" s="381"/>
      <c r="J66" s="382"/>
      <c r="K66" s="383"/>
      <c r="L66" s="383"/>
      <c r="M66" s="384"/>
      <c r="N66" s="385"/>
    </row>
    <row r="67" spans="1:14">
      <c r="A67" s="378"/>
      <c r="B67" s="20"/>
      <c r="C67" s="511"/>
      <c r="D67" s="392"/>
      <c r="E67" s="515"/>
      <c r="F67" s="516"/>
      <c r="G67" s="557"/>
      <c r="H67" s="517"/>
      <c r="I67" s="381"/>
      <c r="J67" s="382"/>
      <c r="K67" s="383"/>
      <c r="L67" s="383"/>
      <c r="M67" s="384"/>
      <c r="N67" s="385"/>
    </row>
    <row r="68" spans="1:14" ht="16.25" customHeight="1" thickBot="1">
      <c r="A68" s="378"/>
      <c r="B68" s="506"/>
      <c r="C68" s="507"/>
      <c r="D68" s="508" t="s">
        <v>299</v>
      </c>
      <c r="E68" s="404"/>
      <c r="F68" s="434"/>
      <c r="G68" s="405"/>
      <c r="H68" s="118"/>
      <c r="I68" s="381"/>
      <c r="J68" s="382"/>
      <c r="K68" s="383"/>
      <c r="L68" s="383"/>
      <c r="M68" s="384"/>
      <c r="N68" s="385"/>
    </row>
    <row r="69" spans="1:14" ht="16.25" customHeight="1">
      <c r="A69" s="378"/>
      <c r="B69" s="20" t="s">
        <v>300</v>
      </c>
      <c r="C69" s="511" t="s">
        <v>285</v>
      </c>
      <c r="D69" s="392" t="s">
        <v>301</v>
      </c>
      <c r="E69" s="515">
        <v>240</v>
      </c>
      <c r="F69" s="516" t="s">
        <v>261</v>
      </c>
      <c r="G69" s="557">
        <v>25</v>
      </c>
      <c r="H69" s="163">
        <f t="shared" si="1"/>
        <v>6000</v>
      </c>
      <c r="I69" s="381"/>
      <c r="J69" s="563"/>
      <c r="K69" s="383"/>
      <c r="L69" s="383"/>
      <c r="M69" s="384"/>
      <c r="N69" s="385"/>
    </row>
    <row r="70" spans="1:14">
      <c r="A70" s="378"/>
      <c r="B70" s="20" t="s">
        <v>302</v>
      </c>
      <c r="C70" s="511" t="s">
        <v>285</v>
      </c>
      <c r="D70" s="392" t="s">
        <v>303</v>
      </c>
      <c r="E70" s="515">
        <v>60</v>
      </c>
      <c r="F70" s="516" t="s">
        <v>261</v>
      </c>
      <c r="G70" s="557">
        <v>150</v>
      </c>
      <c r="H70" s="163">
        <f t="shared" si="1"/>
        <v>9000</v>
      </c>
      <c r="I70" s="381"/>
      <c r="J70" s="563"/>
      <c r="K70" s="383"/>
      <c r="L70" s="383"/>
      <c r="M70" s="384"/>
      <c r="N70" s="385"/>
    </row>
    <row r="71" spans="1:14">
      <c r="A71" s="378"/>
      <c r="B71" s="20"/>
      <c r="C71" s="511"/>
      <c r="D71" s="392"/>
      <c r="E71" s="515"/>
      <c r="F71" s="516"/>
      <c r="G71" s="557"/>
      <c r="H71" s="163"/>
      <c r="I71" s="381"/>
      <c r="J71" s="563"/>
      <c r="K71" s="383"/>
      <c r="L71" s="383"/>
      <c r="M71" s="384"/>
      <c r="N71" s="385"/>
    </row>
    <row r="72" spans="1:14" ht="15.5" thickBot="1">
      <c r="A72" s="378"/>
      <c r="B72" s="506"/>
      <c r="C72" s="507"/>
      <c r="D72" s="508" t="s">
        <v>304</v>
      </c>
      <c r="E72" s="404"/>
      <c r="F72" s="434"/>
      <c r="G72" s="405"/>
      <c r="H72" s="118"/>
      <c r="I72" s="381"/>
      <c r="J72" s="560"/>
      <c r="K72" s="383"/>
      <c r="L72" s="383"/>
      <c r="M72" s="384"/>
      <c r="N72" s="385"/>
    </row>
    <row r="73" spans="1:14">
      <c r="A73" s="378"/>
      <c r="B73" s="20" t="s">
        <v>305</v>
      </c>
      <c r="C73" s="511" t="s">
        <v>123</v>
      </c>
      <c r="D73" s="392" t="s">
        <v>312</v>
      </c>
      <c r="E73" s="515">
        <v>1</v>
      </c>
      <c r="F73" s="516" t="s">
        <v>231</v>
      </c>
      <c r="G73" s="557">
        <v>200</v>
      </c>
      <c r="H73" s="163">
        <f t="shared" si="1"/>
        <v>200</v>
      </c>
      <c r="I73" s="381"/>
      <c r="J73" s="560"/>
      <c r="K73" s="383"/>
      <c r="L73" s="383"/>
      <c r="M73" s="384"/>
      <c r="N73" s="385"/>
    </row>
    <row r="74" spans="1:14">
      <c r="A74" s="378"/>
      <c r="B74" s="20" t="s">
        <v>306</v>
      </c>
      <c r="C74" s="511" t="s">
        <v>123</v>
      </c>
      <c r="D74" s="392" t="s">
        <v>313</v>
      </c>
      <c r="E74" s="515">
        <v>2</v>
      </c>
      <c r="F74" s="516" t="s">
        <v>231</v>
      </c>
      <c r="G74" s="557">
        <v>150</v>
      </c>
      <c r="H74" s="163">
        <f t="shared" si="1"/>
        <v>300</v>
      </c>
      <c r="I74" s="381"/>
      <c r="J74" s="402"/>
      <c r="K74" s="383"/>
      <c r="L74" s="383"/>
      <c r="M74" s="384"/>
      <c r="N74" s="387"/>
    </row>
    <row r="75" spans="1:14" ht="15.5" thickBot="1">
      <c r="A75" s="394"/>
      <c r="B75" s="19"/>
      <c r="C75" s="403"/>
      <c r="D75" s="60"/>
      <c r="E75" s="404"/>
      <c r="F75" s="434"/>
      <c r="G75" s="556"/>
      <c r="H75" s="164"/>
      <c r="I75" s="395"/>
      <c r="J75" s="561"/>
      <c r="K75" s="562"/>
      <c r="L75" s="396"/>
      <c r="M75" s="397"/>
      <c r="N75" s="385"/>
    </row>
    <row r="76" spans="1:14" ht="15.5" thickBot="1">
      <c r="A76" s="398"/>
      <c r="B76" s="16"/>
      <c r="C76" s="401"/>
      <c r="D76" s="57"/>
      <c r="E76" s="388"/>
      <c r="F76" s="551"/>
      <c r="G76" s="558"/>
      <c r="H76" s="322"/>
      <c r="I76" s="399"/>
      <c r="J76" s="560"/>
      <c r="K76" s="402"/>
      <c r="L76" s="383"/>
      <c r="M76" s="400"/>
      <c r="N76" s="559"/>
    </row>
    <row r="77" spans="1:14">
      <c r="A77" s="406"/>
      <c r="B77" s="407" t="s">
        <v>222</v>
      </c>
      <c r="C77" s="284" t="s">
        <v>327</v>
      </c>
      <c r="D77" s="408"/>
      <c r="E77" s="409">
        <f>SUMIF($F$9:$F$76,"M.",$E$9:$E$76)</f>
        <v>3388</v>
      </c>
      <c r="F77" s="410" t="s">
        <v>86</v>
      </c>
      <c r="G77" s="411"/>
      <c r="H77" s="412">
        <f>SUMIF($F$9:$F$76,"M.",$H$9:$H$76)</f>
        <v>206641</v>
      </c>
      <c r="I77" s="411"/>
      <c r="J77" s="413"/>
      <c r="K77" s="414"/>
      <c r="L77" s="415"/>
      <c r="M77" s="100"/>
      <c r="N77" s="416"/>
    </row>
    <row r="78" spans="1:14">
      <c r="A78" s="417"/>
      <c r="B78" s="21"/>
      <c r="C78" s="78"/>
      <c r="D78" s="153"/>
      <c r="E78" s="418">
        <f>SUMIF($F$9:$F$76,"PCS.",$E$9:$E$76)</f>
        <v>1018</v>
      </c>
      <c r="F78" s="127" t="s">
        <v>87</v>
      </c>
      <c r="G78" s="419"/>
      <c r="H78" s="420">
        <f>SUMIF($F$9:$F$76,"PCS.",$H$9:$H$76)</f>
        <v>33608</v>
      </c>
      <c r="I78" s="156"/>
      <c r="J78" s="421"/>
      <c r="K78" s="422"/>
      <c r="L78" s="423"/>
      <c r="M78" s="78"/>
      <c r="N78" s="424"/>
    </row>
    <row r="79" spans="1:14" ht="15.5" thickBot="1">
      <c r="A79" s="425"/>
      <c r="B79" s="426"/>
      <c r="C79" s="19"/>
      <c r="D79" s="427"/>
      <c r="E79" s="428">
        <f>SUMIF($F$9:$F$76,"SET.",$E$9:$E$76)</f>
        <v>777</v>
      </c>
      <c r="F79" s="135" t="s">
        <v>107</v>
      </c>
      <c r="G79" s="429"/>
      <c r="H79" s="430">
        <f>SUMIF($F$9:$F$76,"SET.",$H$9:$H$76)</f>
        <v>20570</v>
      </c>
      <c r="I79" s="431"/>
      <c r="J79" s="432"/>
      <c r="K79" s="433"/>
      <c r="L79" s="434"/>
      <c r="M79" s="19"/>
      <c r="N79" s="435"/>
    </row>
    <row r="80" spans="1:14" ht="14" customHeight="1" thickBot="1">
      <c r="A80" s="436"/>
      <c r="B80" s="64" t="s">
        <v>222</v>
      </c>
      <c r="C80" s="189"/>
      <c r="D80" s="189"/>
      <c r="E80" s="64"/>
      <c r="F80" s="437"/>
      <c r="G80" s="119" t="s">
        <v>223</v>
      </c>
      <c r="H80" s="438">
        <f>SUM(H9:H76)</f>
        <v>268689</v>
      </c>
      <c r="I80" s="439"/>
      <c r="J80" s="440"/>
      <c r="K80" s="441"/>
      <c r="L80" s="442"/>
      <c r="M80" s="287"/>
      <c r="N80" s="443"/>
    </row>
    <row r="81" spans="1:14">
      <c r="A81" s="444"/>
      <c r="B81" s="5"/>
      <c r="C81" s="445"/>
      <c r="D81" s="3"/>
      <c r="E81" s="446"/>
      <c r="F81" s="447"/>
      <c r="G81" s="448"/>
      <c r="H81" s="449"/>
      <c r="I81" s="8"/>
      <c r="J81" s="7"/>
      <c r="K81"/>
      <c r="L81"/>
      <c r="M81" s="7"/>
      <c r="N81" s="7"/>
    </row>
    <row r="82" spans="1:14">
      <c r="A82" s="444"/>
      <c r="B82" s="5"/>
      <c r="C82" s="445"/>
      <c r="D82" s="3"/>
      <c r="E82" s="446"/>
      <c r="F82" s="447"/>
      <c r="G82" s="448"/>
      <c r="H82" s="449"/>
      <c r="I82" s="8"/>
      <c r="J82" s="7"/>
      <c r="K82"/>
      <c r="L82"/>
      <c r="M82" s="7"/>
      <c r="N82" s="7"/>
    </row>
    <row r="83" spans="1:14">
      <c r="A83" s="444"/>
      <c r="B83" s="5"/>
      <c r="C83" s="445"/>
      <c r="D83" s="3"/>
      <c r="E83" s="446"/>
      <c r="F83" s="447"/>
      <c r="G83" s="448"/>
      <c r="H83" s="449"/>
      <c r="I83" s="8"/>
      <c r="J83" s="7"/>
      <c r="K83"/>
      <c r="L83"/>
      <c r="M83" s="7"/>
      <c r="N83" s="7"/>
    </row>
    <row r="84" spans="1:14">
      <c r="A84" s="444"/>
      <c r="B84" s="5"/>
      <c r="C84" s="445"/>
      <c r="D84" s="3"/>
      <c r="E84" s="446"/>
      <c r="F84" s="7"/>
      <c r="G84" s="448"/>
      <c r="H84" s="449"/>
      <c r="I84" s="8"/>
      <c r="J84" s="7"/>
      <c r="K84"/>
      <c r="L84"/>
      <c r="M84" s="7"/>
      <c r="N84" s="7"/>
    </row>
    <row r="85" spans="1:14">
      <c r="A85" s="444"/>
      <c r="B85" s="450"/>
      <c r="C85" s="7"/>
      <c r="D85" s="3"/>
      <c r="E85" s="451"/>
      <c r="F85" s="452"/>
      <c r="G85" s="453"/>
      <c r="H85" s="449"/>
      <c r="I85" s="8"/>
      <c r="J85" s="7"/>
      <c r="K85"/>
      <c r="L85"/>
      <c r="M85" s="7"/>
      <c r="N85" s="7"/>
    </row>
    <row r="86" spans="1:14">
      <c r="A86" s="444"/>
      <c r="B86" s="5"/>
      <c r="C86" s="445"/>
      <c r="D86" s="3"/>
      <c r="E86" s="446"/>
      <c r="F86" s="447"/>
      <c r="G86" s="448"/>
      <c r="H86" s="449"/>
      <c r="I86" s="8"/>
      <c r="J86" s="7"/>
      <c r="K86"/>
      <c r="L86"/>
      <c r="M86" s="7"/>
      <c r="N86" s="7"/>
    </row>
    <row r="87" spans="1:14" s="279" customFormat="1">
      <c r="A87" s="444"/>
      <c r="B87" s="450"/>
      <c r="C87" s="7"/>
      <c r="D87" s="3"/>
      <c r="E87" s="451"/>
      <c r="F87" s="452"/>
      <c r="G87" s="453"/>
      <c r="H87" s="449"/>
      <c r="I87" s="454"/>
      <c r="J87"/>
      <c r="K87"/>
      <c r="L87"/>
      <c r="M87" s="7"/>
      <c r="N87" s="7"/>
    </row>
    <row r="88" spans="1:14" s="279" customFormat="1">
      <c r="A88" s="444"/>
      <c r="B88" s="450"/>
      <c r="C88" s="7"/>
      <c r="D88" s="3"/>
      <c r="E88" s="451"/>
      <c r="F88" s="452"/>
      <c r="G88" s="453"/>
      <c r="H88" s="449"/>
      <c r="I88" s="454"/>
      <c r="J88"/>
      <c r="K88"/>
      <c r="L88"/>
      <c r="M88" s="7"/>
      <c r="N88" s="7"/>
    </row>
    <row r="89" spans="1:14">
      <c r="A89" s="444"/>
      <c r="B89" s="450"/>
      <c r="C89" s="7"/>
      <c r="D89" s="3"/>
      <c r="E89" s="451"/>
      <c r="F89" s="452"/>
      <c r="G89" s="453"/>
      <c r="H89" s="449"/>
      <c r="I89" s="454"/>
      <c r="K89"/>
      <c r="L89"/>
      <c r="M89" s="7"/>
      <c r="N89" s="7"/>
    </row>
    <row r="90" spans="1:14" ht="14" customHeight="1">
      <c r="A90" s="455"/>
      <c r="B90" s="456"/>
      <c r="C90" s="457"/>
      <c r="D90" s="458"/>
      <c r="E90" s="459"/>
      <c r="F90" s="459"/>
      <c r="G90" s="457"/>
      <c r="H90" s="1"/>
      <c r="I90" s="8"/>
      <c r="J90" s="460"/>
      <c r="K90"/>
      <c r="L90"/>
      <c r="M90" s="7"/>
      <c r="N90" s="7"/>
    </row>
    <row r="91" spans="1:14">
      <c r="A91" s="444"/>
      <c r="B91" s="5"/>
      <c r="C91" s="445"/>
      <c r="D91" s="3"/>
      <c r="E91" s="446"/>
      <c r="F91" s="447"/>
      <c r="G91" s="448"/>
      <c r="H91" s="449"/>
      <c r="I91" s="8"/>
      <c r="J91" s="7"/>
      <c r="K91"/>
      <c r="L91"/>
      <c r="M91" s="7"/>
      <c r="N91" s="7"/>
    </row>
    <row r="92" spans="1:14">
      <c r="A92" s="444"/>
      <c r="B92" s="5"/>
      <c r="C92" s="445"/>
      <c r="D92" s="3"/>
      <c r="E92" s="446"/>
      <c r="F92" s="447"/>
      <c r="G92" s="448"/>
      <c r="H92" s="449"/>
      <c r="I92" s="8"/>
      <c r="J92" s="7"/>
      <c r="K92"/>
      <c r="L92"/>
      <c r="M92" s="7"/>
      <c r="N92" s="7"/>
    </row>
    <row r="93" spans="1:14">
      <c r="A93" s="444"/>
      <c r="B93" s="5"/>
      <c r="C93" s="445"/>
      <c r="D93" s="3"/>
      <c r="E93" s="446"/>
      <c r="F93" s="447"/>
      <c r="G93" s="448"/>
      <c r="H93" s="449"/>
      <c r="I93" s="8"/>
      <c r="J93" s="7"/>
      <c r="K93"/>
      <c r="L93"/>
      <c r="M93" s="7"/>
      <c r="N93" s="7"/>
    </row>
    <row r="94" spans="1:14">
      <c r="A94" s="234"/>
      <c r="B94" s="461"/>
      <c r="C94" s="7"/>
      <c r="D94" s="3"/>
      <c r="E94" s="451"/>
      <c r="F94" s="452"/>
      <c r="G94" s="453"/>
      <c r="H94" s="449"/>
      <c r="I94" s="8"/>
      <c r="J94" s="7"/>
      <c r="K94"/>
      <c r="L94"/>
      <c r="M94" s="7"/>
      <c r="N94" s="7"/>
    </row>
    <row r="95" spans="1:14">
      <c r="A95" s="444"/>
      <c r="B95" s="5"/>
      <c r="C95" s="445"/>
      <c r="D95" s="3"/>
      <c r="E95" s="446"/>
      <c r="F95" s="452"/>
      <c r="G95" s="453"/>
      <c r="H95" s="449"/>
      <c r="I95" s="8"/>
      <c r="J95" s="7"/>
      <c r="K95"/>
      <c r="L95"/>
      <c r="M95" s="7"/>
      <c r="N95" s="7"/>
    </row>
    <row r="96" spans="1:14">
      <c r="A96" s="444"/>
      <c r="B96" s="5"/>
      <c r="C96" s="445"/>
      <c r="D96" s="3"/>
      <c r="E96" s="446"/>
      <c r="F96" s="452"/>
      <c r="G96" s="453"/>
      <c r="H96" s="449"/>
      <c r="I96" s="8"/>
      <c r="J96" s="7"/>
      <c r="K96"/>
      <c r="L96"/>
      <c r="M96" s="7"/>
      <c r="N96" s="7"/>
    </row>
    <row r="97" spans="1:14">
      <c r="A97" s="462"/>
      <c r="B97" s="463"/>
      <c r="C97" s="464"/>
      <c r="D97" s="465"/>
      <c r="E97" s="466"/>
      <c r="F97" s="467"/>
      <c r="G97" s="468"/>
      <c r="H97" s="469"/>
      <c r="K97"/>
      <c r="L97"/>
      <c r="M97"/>
      <c r="N97"/>
    </row>
    <row r="98" spans="1:14">
      <c r="A98" s="444"/>
      <c r="B98" s="5"/>
      <c r="C98" s="445"/>
      <c r="D98" s="3"/>
      <c r="E98" s="446"/>
      <c r="F98" s="447"/>
      <c r="G98" s="448"/>
      <c r="H98" s="449"/>
      <c r="I98" s="8"/>
      <c r="J98" s="7"/>
      <c r="K98"/>
      <c r="L98"/>
      <c r="M98" s="7"/>
      <c r="N98" s="7"/>
    </row>
    <row r="99" spans="1:14">
      <c r="A99" s="444"/>
      <c r="B99" s="5"/>
      <c r="C99" s="445"/>
      <c r="D99" s="3"/>
      <c r="E99" s="446"/>
      <c r="F99" s="7"/>
      <c r="G99" s="448"/>
      <c r="H99" s="449"/>
      <c r="I99" s="8"/>
      <c r="J99" s="7"/>
      <c r="K99"/>
      <c r="L99"/>
      <c r="M99" s="7"/>
      <c r="N99" s="7"/>
    </row>
    <row r="100" spans="1:14">
      <c r="A100" s="444"/>
      <c r="B100" s="450"/>
      <c r="C100" s="7"/>
      <c r="D100" s="3"/>
      <c r="E100" s="451"/>
      <c r="F100" s="452"/>
      <c r="G100" s="453"/>
      <c r="H100" s="449"/>
      <c r="I100" s="8"/>
      <c r="J100" s="7"/>
      <c r="K100"/>
      <c r="L100"/>
      <c r="M100" s="7"/>
      <c r="N100" s="7"/>
    </row>
    <row r="101" spans="1:14">
      <c r="A101" s="444"/>
      <c r="B101" s="5"/>
      <c r="C101" s="445"/>
      <c r="D101" s="3"/>
      <c r="E101" s="446"/>
      <c r="F101" s="447"/>
      <c r="G101" s="448"/>
      <c r="H101" s="449"/>
      <c r="I101" s="8"/>
      <c r="J101" s="7"/>
      <c r="K101"/>
      <c r="L101"/>
      <c r="M101" s="7"/>
      <c r="N101" s="7"/>
    </row>
    <row r="102" spans="1:14" s="279" customFormat="1">
      <c r="A102" s="444"/>
      <c r="B102" s="450"/>
      <c r="C102" s="7"/>
      <c r="D102" s="3"/>
      <c r="E102" s="451"/>
      <c r="F102" s="452"/>
      <c r="G102" s="453"/>
      <c r="H102" s="449"/>
      <c r="I102" s="454"/>
      <c r="J102"/>
      <c r="K102"/>
      <c r="L102"/>
      <c r="M102" s="7"/>
      <c r="N102" s="7"/>
    </row>
    <row r="103" spans="1:14">
      <c r="A103" s="444"/>
      <c r="B103" s="5"/>
      <c r="C103" s="445"/>
      <c r="D103" s="3"/>
      <c r="E103" s="446"/>
      <c r="F103" s="447"/>
      <c r="G103" s="448"/>
      <c r="H103" s="449"/>
      <c r="I103" s="8"/>
      <c r="J103" s="7"/>
      <c r="K103"/>
      <c r="L103"/>
      <c r="M103" s="7"/>
      <c r="N103" s="7"/>
    </row>
    <row r="104" spans="1:14" ht="14" customHeight="1">
      <c r="A104" s="455"/>
      <c r="B104" s="456"/>
      <c r="C104" s="457"/>
      <c r="D104" s="458"/>
      <c r="E104" s="470"/>
      <c r="F104" s="470"/>
      <c r="G104" s="471"/>
      <c r="H104" s="472"/>
      <c r="I104" s="8"/>
      <c r="J104" s="460"/>
      <c r="K104"/>
      <c r="L104"/>
      <c r="M104" s="7"/>
      <c r="N104" s="7"/>
    </row>
    <row r="105" spans="1:14" ht="14" customHeight="1">
      <c r="A105" s="455"/>
      <c r="B105" s="450"/>
      <c r="C105" s="7"/>
      <c r="D105" s="473"/>
      <c r="E105" s="474"/>
      <c r="F105" s="475"/>
      <c r="G105" s="476"/>
      <c r="H105" s="477"/>
      <c r="I105" s="8"/>
      <c r="J105" s="460"/>
      <c r="K105"/>
      <c r="L105"/>
      <c r="M105" s="7"/>
      <c r="N105" s="7"/>
    </row>
    <row r="106" spans="1:14" ht="14" customHeight="1">
      <c r="A106" s="455"/>
      <c r="B106" s="450"/>
      <c r="C106" s="7"/>
      <c r="D106" s="473"/>
      <c r="E106" s="474"/>
      <c r="F106" s="475"/>
      <c r="G106" s="476"/>
      <c r="H106" s="477"/>
      <c r="I106" s="8"/>
      <c r="J106" s="460"/>
      <c r="K106"/>
      <c r="L106"/>
      <c r="M106" s="7"/>
      <c r="N106" s="7"/>
    </row>
    <row r="107" spans="1:14">
      <c r="A107" s="444"/>
      <c r="B107" s="450"/>
      <c r="C107" s="7"/>
      <c r="D107" s="473"/>
      <c r="E107" s="474"/>
      <c r="F107" s="475"/>
      <c r="G107" s="476"/>
      <c r="H107" s="477"/>
      <c r="I107" s="454"/>
      <c r="K107"/>
      <c r="L107"/>
      <c r="M107" s="7"/>
      <c r="N107" s="7"/>
    </row>
    <row r="108" spans="1:14" ht="14" customHeight="1">
      <c r="A108" s="455"/>
      <c r="B108" s="456"/>
      <c r="C108" s="457"/>
      <c r="D108" s="458"/>
      <c r="E108" s="470"/>
      <c r="F108" s="470"/>
      <c r="G108" s="471"/>
      <c r="H108" s="472"/>
      <c r="I108" s="8"/>
      <c r="J108" s="460"/>
      <c r="K108"/>
      <c r="L108"/>
      <c r="M108" s="7"/>
      <c r="N108" s="7"/>
    </row>
    <row r="109" spans="1:14">
      <c r="A109" s="444"/>
      <c r="B109" s="5"/>
      <c r="C109" s="445"/>
      <c r="D109" s="473"/>
      <c r="E109" s="478"/>
      <c r="F109" s="479"/>
      <c r="G109" s="480"/>
      <c r="H109" s="477"/>
      <c r="I109" s="8"/>
      <c r="J109" s="7"/>
      <c r="K109"/>
      <c r="L109"/>
      <c r="M109" s="7"/>
      <c r="N109" s="7"/>
    </row>
    <row r="110" spans="1:14">
      <c r="A110" s="444"/>
      <c r="B110" s="5"/>
      <c r="C110" s="445"/>
      <c r="D110" s="473"/>
      <c r="E110" s="478"/>
      <c r="F110" s="479"/>
      <c r="G110" s="480"/>
      <c r="H110" s="477"/>
      <c r="I110" s="8"/>
      <c r="J110" s="7"/>
      <c r="K110"/>
      <c r="L110"/>
      <c r="M110" s="7"/>
      <c r="N110" s="7"/>
    </row>
    <row r="111" spans="1:14">
      <c r="A111" s="444"/>
      <c r="B111" s="5"/>
      <c r="C111" s="445"/>
      <c r="D111" s="473"/>
      <c r="E111" s="478"/>
      <c r="F111" s="479"/>
      <c r="G111" s="480"/>
      <c r="H111" s="477"/>
      <c r="I111" s="8"/>
      <c r="J111" s="7"/>
      <c r="K111"/>
      <c r="L111"/>
      <c r="M111" s="7"/>
      <c r="N111" s="7"/>
    </row>
    <row r="112" spans="1:14">
      <c r="A112" s="234"/>
      <c r="B112" s="461"/>
      <c r="C112" s="7"/>
      <c r="D112" s="473"/>
      <c r="E112" s="474"/>
      <c r="F112" s="475"/>
      <c r="G112" s="476"/>
      <c r="H112" s="477"/>
      <c r="I112" s="8"/>
      <c r="J112" s="7"/>
      <c r="K112"/>
      <c r="L112"/>
      <c r="M112" s="7"/>
      <c r="N112" s="7"/>
    </row>
    <row r="113" spans="1:14">
      <c r="A113" s="444"/>
      <c r="B113" s="5"/>
      <c r="C113" s="445"/>
      <c r="D113" s="473"/>
      <c r="E113" s="478"/>
      <c r="F113" s="475"/>
      <c r="G113" s="476"/>
      <c r="H113" s="477"/>
      <c r="I113" s="8"/>
      <c r="J113" s="7"/>
      <c r="K113"/>
      <c r="L113"/>
      <c r="M113" s="7"/>
      <c r="N113" s="7"/>
    </row>
    <row r="114" spans="1:14">
      <c r="A114" s="444"/>
      <c r="B114" s="5"/>
      <c r="C114" s="445"/>
      <c r="D114" s="473"/>
      <c r="E114" s="478"/>
      <c r="F114" s="481"/>
      <c r="G114" s="480"/>
      <c r="H114" s="477"/>
      <c r="I114" s="8"/>
      <c r="J114" s="7"/>
      <c r="K114"/>
      <c r="L114"/>
      <c r="M114" s="7"/>
      <c r="N114" s="7"/>
    </row>
    <row r="115" spans="1:14">
      <c r="A115" s="444"/>
      <c r="B115" s="450"/>
      <c r="C115" s="7"/>
      <c r="D115" s="473"/>
      <c r="E115" s="474"/>
      <c r="F115" s="475"/>
      <c r="G115" s="476"/>
      <c r="H115" s="477"/>
      <c r="I115" s="8"/>
      <c r="J115" s="7"/>
      <c r="K115"/>
      <c r="L115"/>
      <c r="M115" s="7"/>
      <c r="N115" s="7"/>
    </row>
    <row r="116" spans="1:14">
      <c r="A116" s="444"/>
      <c r="B116" s="5"/>
      <c r="C116" s="445"/>
      <c r="D116" s="473"/>
      <c r="E116" s="478"/>
      <c r="F116" s="475"/>
      <c r="G116" s="480"/>
      <c r="H116" s="477"/>
      <c r="I116" s="8"/>
      <c r="J116" s="7"/>
      <c r="K116"/>
      <c r="L116"/>
      <c r="M116" s="7"/>
      <c r="N116" s="7"/>
    </row>
    <row r="117" spans="1:14">
      <c r="A117" s="444"/>
      <c r="B117" s="5"/>
      <c r="C117" s="445"/>
      <c r="D117" s="473"/>
      <c r="E117" s="478"/>
      <c r="F117" s="475"/>
      <c r="G117" s="480"/>
      <c r="H117" s="477"/>
      <c r="I117" s="8"/>
      <c r="J117" s="7"/>
      <c r="K117"/>
      <c r="L117"/>
      <c r="M117" s="7"/>
      <c r="N117" s="7"/>
    </row>
    <row r="118" spans="1:14">
      <c r="A118" s="444"/>
      <c r="B118" s="456"/>
      <c r="C118" s="456"/>
      <c r="D118" s="458"/>
      <c r="E118" s="482"/>
      <c r="F118" s="470"/>
      <c r="G118" s="471"/>
      <c r="H118" s="472"/>
      <c r="I118" s="8"/>
      <c r="J118" s="460"/>
      <c r="K118"/>
      <c r="L118"/>
      <c r="M118" s="7"/>
      <c r="N118" s="7"/>
    </row>
    <row r="119" spans="1:14">
      <c r="A119" s="483"/>
      <c r="B119" s="7"/>
      <c r="C119" s="7"/>
      <c r="D119" s="473"/>
      <c r="E119" s="474"/>
      <c r="F119" s="475"/>
      <c r="G119" s="480"/>
      <c r="H119" s="477"/>
      <c r="I119" s="8"/>
      <c r="J119" s="460"/>
      <c r="K119"/>
      <c r="L119"/>
      <c r="M119" s="7"/>
      <c r="N119" s="7"/>
    </row>
    <row r="120" spans="1:14">
      <c r="A120" s="484"/>
      <c r="B120" s="456"/>
      <c r="C120" s="456"/>
      <c r="D120" s="458"/>
      <c r="E120" s="474"/>
      <c r="F120" s="481"/>
      <c r="G120" s="480"/>
      <c r="H120" s="477"/>
      <c r="K120"/>
      <c r="L120"/>
      <c r="M120" s="7"/>
      <c r="N120" s="7"/>
    </row>
    <row r="121" spans="1:14">
      <c r="A121" s="485"/>
      <c r="B121" s="7"/>
      <c r="C121" s="7"/>
      <c r="D121" s="486"/>
      <c r="E121" s="474"/>
      <c r="F121" s="481"/>
      <c r="G121" s="480"/>
      <c r="H121" s="477"/>
      <c r="I121" s="487"/>
      <c r="J121" s="488"/>
      <c r="K121"/>
      <c r="L121"/>
      <c r="M121" s="7"/>
      <c r="N121" s="7"/>
    </row>
    <row r="122" spans="1:14">
      <c r="A122" s="5"/>
      <c r="B122" s="5"/>
      <c r="C122" s="7"/>
      <c r="D122" s="486"/>
      <c r="E122" s="478"/>
      <c r="F122" s="481"/>
      <c r="G122" s="480"/>
      <c r="H122" s="477"/>
      <c r="K122"/>
      <c r="L122"/>
      <c r="M122" s="7"/>
      <c r="N122" s="7"/>
    </row>
    <row r="123" spans="1:14">
      <c r="A123" s="489"/>
      <c r="B123" s="22"/>
      <c r="C123" s="252"/>
      <c r="D123" s="473"/>
      <c r="E123" s="490"/>
      <c r="F123" s="479"/>
      <c r="G123" s="477"/>
      <c r="H123" s="490"/>
      <c r="I123" s="449"/>
      <c r="J123" s="3"/>
      <c r="K123" s="7"/>
      <c r="L123" s="214"/>
      <c r="M123" s="7"/>
    </row>
    <row r="124" spans="1:14">
      <c r="A124" s="3"/>
      <c r="B124" s="22"/>
      <c r="C124" s="7"/>
      <c r="D124" s="26"/>
      <c r="E124" s="490"/>
      <c r="F124" s="479"/>
      <c r="G124" s="477"/>
      <c r="H124" s="490"/>
      <c r="I124" s="3"/>
      <c r="J124" s="3"/>
      <c r="K124" s="7"/>
      <c r="L124" s="214"/>
      <c r="M124" s="7"/>
    </row>
    <row r="125" spans="1:14">
      <c r="A125" s="279"/>
      <c r="B125" s="491"/>
      <c r="C125" s="286"/>
      <c r="D125" s="492"/>
      <c r="E125" s="493"/>
      <c r="F125" s="494"/>
      <c r="G125" s="495"/>
      <c r="H125" s="496"/>
      <c r="I125" s="196"/>
      <c r="J125" s="196"/>
      <c r="K125" s="286"/>
      <c r="L125" s="497"/>
      <c r="M125" s="286"/>
      <c r="N125" s="498"/>
    </row>
    <row r="126" spans="1:14">
      <c r="E126" s="499"/>
      <c r="F126" s="499"/>
      <c r="G126" s="499"/>
      <c r="H126" s="500"/>
    </row>
    <row r="129" spans="3:12">
      <c r="C129" s="499"/>
      <c r="D129" s="499"/>
      <c r="I129" s="499"/>
      <c r="J129" s="499"/>
      <c r="K129" s="500"/>
      <c r="L129" s="499"/>
    </row>
    <row r="130" spans="3:12">
      <c r="C130" s="499"/>
      <c r="D130" s="499"/>
      <c r="I130" s="499"/>
      <c r="J130" s="499"/>
      <c r="K130" s="500"/>
      <c r="L130" s="499"/>
    </row>
    <row r="177" spans="1:15" s="265" customFormat="1" ht="20">
      <c r="A177" s="502" t="s">
        <v>101</v>
      </c>
      <c r="C177" s="334"/>
      <c r="D177"/>
      <c r="E177"/>
      <c r="F177" s="334"/>
      <c r="G177"/>
      <c r="H177" s="334"/>
      <c r="I177"/>
      <c r="J177"/>
      <c r="K177" s="334"/>
      <c r="L177" s="501"/>
      <c r="M177" s="334"/>
      <c r="N177" s="334"/>
      <c r="O177"/>
    </row>
  </sheetData>
  <mergeCells count="8">
    <mergeCell ref="A9:A41"/>
    <mergeCell ref="M9:M41"/>
    <mergeCell ref="I9:I41"/>
    <mergeCell ref="A43:A75"/>
    <mergeCell ref="I43:I75"/>
    <mergeCell ref="M43:M75"/>
    <mergeCell ref="A2:H2"/>
    <mergeCell ref="F4:G4"/>
  </mergeCells>
  <phoneticPr fontId="12"/>
  <pageMargins left="0.51181102362204722" right="0" top="0.74803149606299213" bottom="0.74803149606299213" header="0.31496062992125984" footer="0.31496062992125984"/>
  <pageSetup paperSize="9" scale="35" fitToHeight="0" orientation="portrait" r:id="rId1"/>
  <headerFooter>
    <oddFooter>&amp;C&amp;"Century Gothic,太字"&amp;10&amp;  -   P A G E  3- &amp;P  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69198-6F6B-43C7-AEBB-0DC4F067ACFD}">
  <sheetPr>
    <tabColor rgb="FFFF0000"/>
    <pageSetUpPr fitToPage="1"/>
  </sheetPr>
  <dimension ref="A1:I10"/>
  <sheetViews>
    <sheetView view="pageBreakPreview" zoomScale="40" zoomScaleNormal="90" zoomScaleSheetLayoutView="40" workbookViewId="0">
      <selection activeCell="J6" sqref="J6"/>
    </sheetView>
  </sheetViews>
  <sheetFormatPr defaultRowHeight="31.5"/>
  <cols>
    <col min="1" max="1" width="14.453125" customWidth="1"/>
    <col min="2" max="2" width="40.90625" style="40" customWidth="1"/>
    <col min="3" max="3" width="41.36328125" style="41" customWidth="1"/>
    <col min="4" max="4" width="86.08984375" style="41" customWidth="1"/>
    <col min="5" max="5" width="42.08984375" style="41" customWidth="1"/>
    <col min="6" max="6" width="38.1796875" style="43" customWidth="1"/>
    <col min="7" max="7" width="50.6328125" style="43" customWidth="1"/>
    <col min="8" max="8" width="34.90625" style="44" customWidth="1"/>
    <col min="9" max="9" width="34.90625" style="45" customWidth="1"/>
    <col min="10" max="16" width="34.90625" customWidth="1"/>
  </cols>
  <sheetData>
    <row r="1" spans="1:9">
      <c r="D1" s="42" t="s">
        <v>112</v>
      </c>
    </row>
    <row r="2" spans="1:9" s="50" customFormat="1" ht="88.4" customHeight="1" thickBot="1">
      <c r="A2" s="46"/>
      <c r="B2" s="47" t="s">
        <v>113</v>
      </c>
      <c r="C2" s="48" t="s">
        <v>114</v>
      </c>
      <c r="D2" s="48"/>
      <c r="E2" s="48" t="s">
        <v>115</v>
      </c>
      <c r="F2" s="49" t="s">
        <v>116</v>
      </c>
      <c r="G2" s="49" t="s">
        <v>117</v>
      </c>
      <c r="H2" s="48" t="s">
        <v>118</v>
      </c>
      <c r="I2" s="49" t="s">
        <v>119</v>
      </c>
    </row>
    <row r="3" spans="1:9" ht="194.9" customHeight="1" thickBot="1">
      <c r="A3" s="51"/>
      <c r="B3" s="52" t="s">
        <v>199</v>
      </c>
      <c r="C3" s="53" t="s">
        <v>362</v>
      </c>
      <c r="D3" s="54" t="s">
        <v>199</v>
      </c>
      <c r="E3" s="59" t="s">
        <v>122</v>
      </c>
      <c r="F3" s="55" t="s">
        <v>102</v>
      </c>
      <c r="G3" s="55"/>
      <c r="H3" s="55" t="s">
        <v>128</v>
      </c>
      <c r="I3" s="56">
        <v>9</v>
      </c>
    </row>
    <row r="4" spans="1:9" ht="194.9" customHeight="1" thickBot="1">
      <c r="A4" s="51"/>
      <c r="B4" s="52" t="s">
        <v>200</v>
      </c>
      <c r="C4" s="53" t="s">
        <v>361</v>
      </c>
      <c r="D4" s="54" t="s">
        <v>200</v>
      </c>
      <c r="E4" s="59" t="s">
        <v>122</v>
      </c>
      <c r="F4" s="55" t="s">
        <v>102</v>
      </c>
      <c r="G4" s="55"/>
      <c r="H4" s="55" t="s">
        <v>364</v>
      </c>
      <c r="I4" s="56">
        <v>9</v>
      </c>
    </row>
    <row r="5" spans="1:9" ht="194.9" customHeight="1" thickBot="1">
      <c r="A5" s="51"/>
      <c r="B5" s="52" t="s">
        <v>217</v>
      </c>
      <c r="C5" s="53" t="s">
        <v>363</v>
      </c>
      <c r="D5" s="54" t="s">
        <v>217</v>
      </c>
      <c r="E5" s="59" t="s">
        <v>122</v>
      </c>
      <c r="F5" s="55" t="s">
        <v>120</v>
      </c>
      <c r="G5" s="55"/>
      <c r="H5" s="55" t="s">
        <v>128</v>
      </c>
      <c r="I5" s="56">
        <v>10</v>
      </c>
    </row>
    <row r="6" spans="1:9" ht="194.9" customHeight="1" thickBot="1">
      <c r="A6" s="51"/>
      <c r="B6" s="52" t="s">
        <v>217</v>
      </c>
      <c r="C6" s="53" t="s">
        <v>363</v>
      </c>
      <c r="D6" s="54" t="s">
        <v>217</v>
      </c>
      <c r="E6" s="59" t="s">
        <v>122</v>
      </c>
      <c r="F6" s="55" t="s">
        <v>120</v>
      </c>
      <c r="G6" s="55"/>
      <c r="H6" s="599" t="s">
        <v>128</v>
      </c>
      <c r="I6" s="56">
        <v>10</v>
      </c>
    </row>
    <row r="7" spans="1:9" ht="194.9" customHeight="1" thickBot="1">
      <c r="A7" s="51"/>
      <c r="B7" s="52"/>
      <c r="C7" s="53"/>
      <c r="D7" s="54"/>
      <c r="E7" s="59"/>
      <c r="F7" s="55"/>
      <c r="G7" s="55"/>
      <c r="H7" s="55"/>
      <c r="I7" s="56"/>
    </row>
    <row r="8" spans="1:9" ht="194.9" customHeight="1">
      <c r="A8" s="51"/>
      <c r="B8" s="52"/>
      <c r="C8" s="53"/>
      <c r="D8" s="54"/>
      <c r="E8" s="59"/>
      <c r="F8" s="55"/>
      <c r="G8" s="55"/>
      <c r="H8" s="55"/>
      <c r="I8" s="56"/>
    </row>
    <row r="9" spans="1:9" ht="134.15" customHeight="1"/>
    <row r="10" spans="1:9" ht="134.15" customHeight="1"/>
  </sheetData>
  <phoneticPr fontId="12"/>
  <pageMargins left="0.51181102362204722" right="0" top="0.74803149606299213" bottom="0.74803149606299213" header="0.31496062992125984" footer="0.31496062992125984"/>
  <pageSetup paperSize="9" scale="25" fitToHeight="0" orientation="portrait" r:id="rId1"/>
  <headerFooter>
    <oddFooter>&amp;C&amp;"Century Gothic,太字"&amp;10&amp;  -   P A G E  3- &amp;P   -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203"/>
  <sheetViews>
    <sheetView view="pageBreakPreview" zoomScale="80" zoomScaleNormal="70" zoomScaleSheetLayoutView="80" workbookViewId="0">
      <selection activeCell="I144" sqref="I144"/>
    </sheetView>
  </sheetViews>
  <sheetFormatPr defaultRowHeight="15"/>
  <cols>
    <col min="1" max="1" width="7.90625" customWidth="1"/>
    <col min="2" max="2" width="38.08984375" style="265" customWidth="1"/>
    <col min="3" max="3" width="81.6328125" customWidth="1"/>
    <col min="4" max="4" width="23.6328125" customWidth="1"/>
  </cols>
  <sheetData>
    <row r="1" spans="1:4" ht="17.399999999999999" customHeight="1">
      <c r="A1" s="230"/>
    </row>
    <row r="2" spans="1:4" ht="15" customHeight="1">
      <c r="A2" s="310" t="s">
        <v>163</v>
      </c>
      <c r="B2" s="310"/>
      <c r="C2" s="266"/>
    </row>
    <row r="3" spans="1:4" ht="15.65" customHeight="1" thickBot="1">
      <c r="A3" s="267"/>
      <c r="B3" s="268"/>
      <c r="C3" s="267"/>
    </row>
    <row r="4" spans="1:4" ht="21.75" customHeight="1" thickBot="1">
      <c r="A4" s="269" t="s">
        <v>36</v>
      </c>
      <c r="B4" s="24" t="s">
        <v>98</v>
      </c>
      <c r="C4" s="23" t="s">
        <v>89</v>
      </c>
      <c r="D4" s="270" t="s">
        <v>164</v>
      </c>
    </row>
    <row r="5" spans="1:4" ht="16.25" customHeight="1">
      <c r="A5" s="304" t="s">
        <v>124</v>
      </c>
      <c r="B5" s="29"/>
      <c r="C5" s="284" t="s">
        <v>172</v>
      </c>
      <c r="D5" s="274"/>
    </row>
    <row r="6" spans="1:4" ht="15" customHeight="1">
      <c r="A6" s="305"/>
      <c r="B6" s="30" t="s">
        <v>167</v>
      </c>
      <c r="C6" s="21" t="s">
        <v>126</v>
      </c>
      <c r="D6" s="275" t="s">
        <v>165</v>
      </c>
    </row>
    <row r="7" spans="1:4" ht="15" customHeight="1">
      <c r="A7" s="305"/>
      <c r="B7" s="21" t="s">
        <v>126</v>
      </c>
      <c r="C7" s="31" t="s">
        <v>173</v>
      </c>
      <c r="D7" s="276" t="s">
        <v>66</v>
      </c>
    </row>
    <row r="8" spans="1:4" ht="15" customHeight="1">
      <c r="A8" s="305"/>
      <c r="B8" s="33" t="s">
        <v>168</v>
      </c>
      <c r="C8" s="32" t="s">
        <v>174</v>
      </c>
      <c r="D8" s="276"/>
    </row>
    <row r="9" spans="1:4" ht="15" customHeight="1" thickBot="1">
      <c r="A9" s="306"/>
      <c r="B9" s="35" t="s">
        <v>169</v>
      </c>
      <c r="C9" s="34"/>
      <c r="D9" s="277"/>
    </row>
    <row r="10" spans="1:4" ht="15" customHeight="1" thickBot="1">
      <c r="A10" s="278"/>
      <c r="B10" s="278"/>
      <c r="C10" s="278"/>
      <c r="D10" s="278"/>
    </row>
    <row r="11" spans="1:4" ht="21.75" customHeight="1" thickBot="1">
      <c r="A11" s="269" t="s">
        <v>36</v>
      </c>
      <c r="B11" s="24" t="s">
        <v>98</v>
      </c>
      <c r="C11" s="23" t="s">
        <v>89</v>
      </c>
      <c r="D11" s="270" t="s">
        <v>164</v>
      </c>
    </row>
    <row r="12" spans="1:4" ht="16.25" customHeight="1">
      <c r="A12" s="304" t="s">
        <v>189</v>
      </c>
      <c r="B12" s="29"/>
      <c r="C12" s="284" t="s">
        <v>181</v>
      </c>
      <c r="D12" s="274"/>
    </row>
    <row r="13" spans="1:4" ht="15" customHeight="1">
      <c r="A13" s="305"/>
      <c r="B13" s="30" t="s">
        <v>177</v>
      </c>
      <c r="C13" s="31" t="s">
        <v>120</v>
      </c>
      <c r="D13" s="275" t="s">
        <v>165</v>
      </c>
    </row>
    <row r="14" spans="1:4" ht="15" customHeight="1">
      <c r="A14" s="305"/>
      <c r="B14" s="21" t="s">
        <v>120</v>
      </c>
      <c r="C14" s="31" t="s">
        <v>128</v>
      </c>
      <c r="D14" s="276" t="s">
        <v>66</v>
      </c>
    </row>
    <row r="15" spans="1:4" ht="15" customHeight="1">
      <c r="A15" s="305"/>
      <c r="B15" s="33" t="s">
        <v>178</v>
      </c>
      <c r="C15" s="32" t="s">
        <v>180</v>
      </c>
      <c r="D15" s="276"/>
    </row>
    <row r="16" spans="1:4" ht="15" customHeight="1" thickBot="1">
      <c r="A16" s="306"/>
      <c r="B16" s="35" t="s">
        <v>169</v>
      </c>
      <c r="C16" s="34"/>
      <c r="D16" s="277"/>
    </row>
    <row r="17" spans="1:4" ht="21.65" customHeight="1" thickBot="1">
      <c r="A17" s="278"/>
      <c r="B17" s="278"/>
      <c r="C17" s="278"/>
      <c r="D17" s="278"/>
    </row>
    <row r="18" spans="1:4" ht="21.75" customHeight="1" thickBot="1">
      <c r="A18" s="269" t="s">
        <v>36</v>
      </c>
      <c r="B18" s="24" t="s">
        <v>98</v>
      </c>
      <c r="C18" s="23" t="s">
        <v>89</v>
      </c>
      <c r="D18" s="270" t="s">
        <v>164</v>
      </c>
    </row>
    <row r="19" spans="1:4" ht="16.25" customHeight="1">
      <c r="A19" s="304" t="s">
        <v>190</v>
      </c>
      <c r="B19" s="29"/>
      <c r="C19" s="284" t="s">
        <v>334</v>
      </c>
      <c r="D19" s="274"/>
    </row>
    <row r="20" spans="1:4" ht="15" customHeight="1">
      <c r="A20" s="305"/>
      <c r="B20" s="30" t="s">
        <v>183</v>
      </c>
      <c r="C20" s="31" t="s">
        <v>102</v>
      </c>
      <c r="D20" s="275" t="s">
        <v>165</v>
      </c>
    </row>
    <row r="21" spans="1:4" ht="15" customHeight="1">
      <c r="A21" s="305"/>
      <c r="B21" s="21" t="s">
        <v>206</v>
      </c>
      <c r="C21" s="31" t="s">
        <v>125</v>
      </c>
      <c r="D21" s="276" t="s">
        <v>66</v>
      </c>
    </row>
    <row r="22" spans="1:4" ht="15" customHeight="1">
      <c r="A22" s="305"/>
      <c r="B22" s="33" t="s">
        <v>184</v>
      </c>
      <c r="C22" s="32" t="s">
        <v>187</v>
      </c>
      <c r="D22" s="276"/>
    </row>
    <row r="23" spans="1:4" ht="15" customHeight="1" thickBot="1">
      <c r="A23" s="306"/>
      <c r="B23" s="35" t="s">
        <v>127</v>
      </c>
      <c r="C23" s="34"/>
      <c r="D23" s="277"/>
    </row>
    <row r="24" spans="1:4" ht="15" customHeight="1" thickBot="1">
      <c r="A24" s="278"/>
      <c r="B24" s="278"/>
      <c r="C24" s="278"/>
      <c r="D24" s="278"/>
    </row>
    <row r="25" spans="1:4" ht="21.75" customHeight="1" thickBot="1">
      <c r="A25" s="269" t="s">
        <v>36</v>
      </c>
      <c r="B25" s="24" t="s">
        <v>98</v>
      </c>
      <c r="C25" s="23" t="s">
        <v>89</v>
      </c>
      <c r="D25" s="270" t="s">
        <v>164</v>
      </c>
    </row>
    <row r="26" spans="1:4" ht="16.25" customHeight="1">
      <c r="A26" s="307" t="s">
        <v>197</v>
      </c>
      <c r="B26" s="29"/>
      <c r="C26" s="284" t="s">
        <v>194</v>
      </c>
      <c r="D26" s="274"/>
    </row>
    <row r="27" spans="1:4" ht="15" customHeight="1">
      <c r="A27" s="308"/>
      <c r="B27" s="30" t="s">
        <v>191</v>
      </c>
      <c r="C27" s="31" t="s">
        <v>120</v>
      </c>
      <c r="D27" s="275" t="s">
        <v>165</v>
      </c>
    </row>
    <row r="28" spans="1:4" ht="15" customHeight="1">
      <c r="A28" s="308"/>
      <c r="B28" s="21" t="s">
        <v>120</v>
      </c>
      <c r="C28" s="31" t="s">
        <v>125</v>
      </c>
      <c r="D28" s="276" t="s">
        <v>66</v>
      </c>
    </row>
    <row r="29" spans="1:4" ht="15" customHeight="1">
      <c r="A29" s="308"/>
      <c r="B29" s="33" t="s">
        <v>192</v>
      </c>
      <c r="C29" s="32" t="s">
        <v>195</v>
      </c>
      <c r="D29" s="276"/>
    </row>
    <row r="30" spans="1:4" ht="15" customHeight="1" thickBot="1">
      <c r="A30" s="309"/>
      <c r="B30" s="35" t="s">
        <v>330</v>
      </c>
      <c r="C30" s="34"/>
      <c r="D30" s="277"/>
    </row>
    <row r="31" spans="1:4" ht="16.25" customHeight="1" thickBot="1">
      <c r="A31" s="278"/>
      <c r="B31" s="278"/>
      <c r="C31" s="278"/>
      <c r="D31" s="278"/>
    </row>
    <row r="32" spans="1:4" ht="21.75" customHeight="1" thickBot="1">
      <c r="A32" s="269" t="s">
        <v>36</v>
      </c>
      <c r="B32" s="24" t="s">
        <v>98</v>
      </c>
      <c r="C32" s="23" t="s">
        <v>89</v>
      </c>
      <c r="D32" s="270" t="s">
        <v>164</v>
      </c>
    </row>
    <row r="33" spans="1:4" ht="16.25" customHeight="1">
      <c r="A33" s="323" t="s">
        <v>198</v>
      </c>
      <c r="B33" s="313"/>
      <c r="C33" s="284" t="s">
        <v>208</v>
      </c>
      <c r="D33" s="274"/>
    </row>
    <row r="34" spans="1:4" ht="16.25" customHeight="1">
      <c r="A34" s="324"/>
      <c r="B34" s="316" t="s">
        <v>201</v>
      </c>
      <c r="C34" s="58" t="s">
        <v>203</v>
      </c>
      <c r="D34" s="275"/>
    </row>
    <row r="35" spans="1:4" ht="16.25" customHeight="1" thickBot="1">
      <c r="A35" s="324"/>
      <c r="B35" s="314"/>
      <c r="C35" s="60" t="s">
        <v>204</v>
      </c>
      <c r="D35" s="275"/>
    </row>
    <row r="36" spans="1:4" ht="16.25" customHeight="1">
      <c r="A36" s="324"/>
      <c r="B36" s="318"/>
      <c r="C36" s="320"/>
      <c r="D36" s="275"/>
    </row>
    <row r="37" spans="1:4" ht="15" customHeight="1">
      <c r="A37" s="324"/>
      <c r="B37" s="312" t="s">
        <v>199</v>
      </c>
      <c r="C37" s="58" t="s">
        <v>209</v>
      </c>
      <c r="D37" s="275" t="s">
        <v>165</v>
      </c>
    </row>
    <row r="38" spans="1:4" ht="15" customHeight="1" thickBot="1">
      <c r="A38" s="324"/>
      <c r="B38" s="314" t="s">
        <v>200</v>
      </c>
      <c r="C38" s="60" t="s">
        <v>210</v>
      </c>
      <c r="D38" s="276" t="s">
        <v>66</v>
      </c>
    </row>
    <row r="39" spans="1:4" ht="15" customHeight="1">
      <c r="A39" s="324"/>
      <c r="B39" s="318"/>
      <c r="C39" s="320"/>
      <c r="D39" s="276"/>
    </row>
    <row r="40" spans="1:4" ht="15" customHeight="1" thickBot="1">
      <c r="A40" s="325"/>
      <c r="B40" s="317" t="s">
        <v>207</v>
      </c>
      <c r="C40" s="60" t="s">
        <v>211</v>
      </c>
      <c r="D40" s="277"/>
    </row>
    <row r="41" spans="1:4" ht="15" customHeight="1" thickBot="1">
      <c r="A41" s="278"/>
      <c r="B41" s="278"/>
      <c r="C41" s="278"/>
      <c r="D41" s="278"/>
    </row>
    <row r="42" spans="1:4" ht="21.75" customHeight="1" thickBot="1">
      <c r="A42" s="269" t="s">
        <v>36</v>
      </c>
      <c r="B42" s="24" t="s">
        <v>98</v>
      </c>
      <c r="C42" s="23" t="s">
        <v>89</v>
      </c>
      <c r="D42" s="270" t="s">
        <v>164</v>
      </c>
    </row>
    <row r="43" spans="1:4" ht="16.25" customHeight="1">
      <c r="A43" s="331" t="s">
        <v>214</v>
      </c>
      <c r="B43" s="171"/>
      <c r="C43" s="284" t="s">
        <v>208</v>
      </c>
      <c r="D43" s="271"/>
    </row>
    <row r="44" spans="1:4" ht="15" customHeight="1">
      <c r="A44" s="332"/>
      <c r="B44" s="584" t="s">
        <v>218</v>
      </c>
      <c r="C44" s="61" t="s">
        <v>219</v>
      </c>
      <c r="D44" s="272" t="s">
        <v>165</v>
      </c>
    </row>
    <row r="45" spans="1:4" ht="15" customHeight="1" thickBot="1">
      <c r="A45" s="333"/>
      <c r="B45" s="133"/>
      <c r="C45" s="133"/>
      <c r="D45" s="272" t="s">
        <v>66</v>
      </c>
    </row>
    <row r="46" spans="1:4" ht="16.25" customHeight="1" thickBot="1">
      <c r="A46" s="278"/>
      <c r="B46" s="278"/>
      <c r="C46" s="278"/>
      <c r="D46" s="278"/>
    </row>
    <row r="47" spans="1:4" ht="21.75" customHeight="1" thickBot="1">
      <c r="A47" s="269" t="s">
        <v>36</v>
      </c>
      <c r="B47" s="24" t="s">
        <v>98</v>
      </c>
      <c r="C47" s="23" t="s">
        <v>89</v>
      </c>
      <c r="D47" s="270" t="s">
        <v>164</v>
      </c>
    </row>
    <row r="48" spans="1:4" ht="16.25" customHeight="1">
      <c r="A48" s="307" t="s">
        <v>341</v>
      </c>
      <c r="B48" s="29"/>
      <c r="C48" s="284" t="s">
        <v>335</v>
      </c>
      <c r="D48" s="274"/>
    </row>
    <row r="49" spans="1:4" ht="15" customHeight="1">
      <c r="A49" s="308"/>
      <c r="B49" s="30" t="s">
        <v>328</v>
      </c>
      <c r="C49" s="31" t="s">
        <v>120</v>
      </c>
      <c r="D49" s="275" t="s">
        <v>165</v>
      </c>
    </row>
    <row r="50" spans="1:4" ht="15" customHeight="1">
      <c r="A50" s="308"/>
      <c r="B50" s="21" t="s">
        <v>120</v>
      </c>
      <c r="C50" s="31" t="s">
        <v>125</v>
      </c>
      <c r="D50" s="276" t="s">
        <v>66</v>
      </c>
    </row>
    <row r="51" spans="1:4" ht="15" customHeight="1">
      <c r="A51" s="308"/>
      <c r="B51" s="33" t="s">
        <v>329</v>
      </c>
      <c r="C51" s="32" t="s">
        <v>336</v>
      </c>
      <c r="D51" s="276"/>
    </row>
    <row r="52" spans="1:4" ht="15" customHeight="1" thickBot="1">
      <c r="A52" s="309"/>
      <c r="B52" s="35" t="s">
        <v>330</v>
      </c>
      <c r="C52" s="34"/>
      <c r="D52" s="277"/>
    </row>
    <row r="53" spans="1:4" ht="21.65" customHeight="1" thickBot="1">
      <c r="A53" s="278"/>
      <c r="B53" s="278"/>
      <c r="C53" s="278"/>
      <c r="D53" s="278"/>
    </row>
    <row r="54" spans="1:4" ht="21.75" customHeight="1" thickBot="1">
      <c r="A54" s="269" t="s">
        <v>36</v>
      </c>
      <c r="B54" s="24" t="s">
        <v>98</v>
      </c>
      <c r="C54" s="23" t="s">
        <v>89</v>
      </c>
      <c r="D54" s="270" t="s">
        <v>164</v>
      </c>
    </row>
    <row r="55" spans="1:4" ht="16.25" customHeight="1">
      <c r="A55" s="575" t="s">
        <v>342</v>
      </c>
      <c r="B55" s="29"/>
      <c r="C55" s="284" t="s">
        <v>346</v>
      </c>
      <c r="D55" s="274"/>
    </row>
    <row r="56" spans="1:4" ht="16.25" customHeight="1">
      <c r="A56" s="576"/>
      <c r="B56" s="30" t="s">
        <v>343</v>
      </c>
      <c r="C56" s="31"/>
      <c r="D56" s="275"/>
    </row>
    <row r="57" spans="1:4" ht="16.25" customHeight="1" thickBot="1">
      <c r="A57" s="576"/>
      <c r="B57" s="596" t="s">
        <v>344</v>
      </c>
      <c r="C57" s="597"/>
      <c r="D57" s="275"/>
    </row>
    <row r="58" spans="1:4" ht="16.25" customHeight="1">
      <c r="A58" s="576"/>
      <c r="B58" s="594"/>
      <c r="C58" s="36"/>
      <c r="D58" s="275"/>
    </row>
    <row r="59" spans="1:4" ht="16.25" customHeight="1">
      <c r="A59" s="576"/>
      <c r="B59" s="584" t="s">
        <v>348</v>
      </c>
      <c r="C59" s="32" t="s">
        <v>349</v>
      </c>
      <c r="D59" s="275"/>
    </row>
    <row r="60" spans="1:4" ht="16.25" customHeight="1">
      <c r="A60" s="576"/>
      <c r="B60" s="584" t="s">
        <v>348</v>
      </c>
      <c r="C60" s="32" t="s">
        <v>350</v>
      </c>
      <c r="D60" s="275"/>
    </row>
    <row r="61" spans="1:4" ht="16.25" customHeight="1">
      <c r="A61" s="576"/>
      <c r="B61" s="584" t="s">
        <v>348</v>
      </c>
      <c r="C61" s="32" t="s">
        <v>351</v>
      </c>
      <c r="D61" s="275" t="s">
        <v>165</v>
      </c>
    </row>
    <row r="62" spans="1:4" ht="16.25" customHeight="1">
      <c r="A62" s="576"/>
      <c r="B62" s="584" t="s">
        <v>348</v>
      </c>
      <c r="C62" s="32" t="s">
        <v>352</v>
      </c>
      <c r="D62" s="276" t="s">
        <v>66</v>
      </c>
    </row>
    <row r="63" spans="1:4" ht="16.25" customHeight="1">
      <c r="A63" s="576"/>
      <c r="B63" s="584" t="s">
        <v>348</v>
      </c>
      <c r="C63" s="32" t="s">
        <v>353</v>
      </c>
      <c r="D63" s="275"/>
    </row>
    <row r="64" spans="1:4" ht="16.25" customHeight="1">
      <c r="A64" s="576"/>
      <c r="B64" s="584" t="s">
        <v>348</v>
      </c>
      <c r="C64" s="32" t="s">
        <v>354</v>
      </c>
      <c r="D64" s="275"/>
    </row>
    <row r="65" spans="1:4" ht="16.25" customHeight="1">
      <c r="A65" s="576"/>
      <c r="B65" s="584" t="s">
        <v>348</v>
      </c>
      <c r="C65" s="32" t="s">
        <v>355</v>
      </c>
      <c r="D65" s="275"/>
    </row>
    <row r="66" spans="1:4" ht="16.25" customHeight="1">
      <c r="A66" s="576"/>
      <c r="B66" s="584" t="s">
        <v>348</v>
      </c>
      <c r="C66" s="32" t="s">
        <v>356</v>
      </c>
      <c r="D66" s="275"/>
    </row>
    <row r="67" spans="1:4" ht="15" customHeight="1">
      <c r="A67" s="576"/>
      <c r="B67" s="585" t="s">
        <v>348</v>
      </c>
      <c r="C67" s="579" t="s">
        <v>357</v>
      </c>
      <c r="D67" s="275"/>
    </row>
    <row r="68" spans="1:4" ht="15" customHeight="1">
      <c r="A68" s="576"/>
      <c r="B68" s="585" t="s">
        <v>348</v>
      </c>
      <c r="C68" s="579" t="s">
        <v>358</v>
      </c>
      <c r="D68" s="276"/>
    </row>
    <row r="69" spans="1:4" ht="15" customHeight="1">
      <c r="A69" s="576"/>
      <c r="B69" s="577"/>
      <c r="C69" s="579"/>
      <c r="D69" s="276"/>
    </row>
    <row r="70" spans="1:4" ht="15" customHeight="1" thickBot="1">
      <c r="A70" s="592"/>
      <c r="B70" s="574" t="s">
        <v>359</v>
      </c>
      <c r="C70" s="34"/>
      <c r="D70" s="277"/>
    </row>
    <row r="71" spans="1:4" ht="15" customHeight="1" thickBot="1">
      <c r="A71" s="278"/>
      <c r="B71" s="278"/>
      <c r="C71" s="278"/>
      <c r="D71" s="278"/>
    </row>
    <row r="72" spans="1:4" ht="21.75" customHeight="1" thickBot="1">
      <c r="A72" s="269" t="s">
        <v>36</v>
      </c>
      <c r="B72" s="24" t="s">
        <v>98</v>
      </c>
      <c r="C72" s="23" t="s">
        <v>89</v>
      </c>
      <c r="D72" s="270" t="s">
        <v>164</v>
      </c>
    </row>
    <row r="73" spans="1:4" ht="16.25" customHeight="1" thickBot="1">
      <c r="A73" s="543" t="s">
        <v>360</v>
      </c>
      <c r="B73" s="524"/>
      <c r="C73" s="550" t="s">
        <v>270</v>
      </c>
      <c r="D73" s="274"/>
    </row>
    <row r="74" spans="1:4" ht="16.25" customHeight="1">
      <c r="A74" s="544"/>
      <c r="B74" s="530" t="s">
        <v>224</v>
      </c>
      <c r="C74" s="320" t="s">
        <v>323</v>
      </c>
      <c r="D74" s="275"/>
    </row>
    <row r="75" spans="1:4" ht="16.25" customHeight="1">
      <c r="A75" s="544"/>
      <c r="B75" s="530"/>
      <c r="C75" s="320" t="s">
        <v>225</v>
      </c>
      <c r="D75" s="275"/>
    </row>
    <row r="76" spans="1:4" ht="16.25" customHeight="1">
      <c r="A76" s="544"/>
      <c r="B76" s="530">
        <v>1000</v>
      </c>
      <c r="C76" s="320" t="s">
        <v>226</v>
      </c>
      <c r="D76" s="275"/>
    </row>
    <row r="77" spans="1:4" ht="16.25" customHeight="1">
      <c r="A77" s="544"/>
      <c r="B77" s="532"/>
      <c r="C77" s="58" t="s">
        <v>227</v>
      </c>
      <c r="D77" s="275"/>
    </row>
    <row r="78" spans="1:4" ht="16.25" customHeight="1">
      <c r="A78" s="544"/>
      <c r="B78" s="532" t="s">
        <v>228</v>
      </c>
      <c r="C78" s="58" t="s">
        <v>264</v>
      </c>
      <c r="D78" s="275"/>
    </row>
    <row r="79" spans="1:4" ht="16.25" customHeight="1">
      <c r="A79" s="544"/>
      <c r="B79" s="532"/>
      <c r="C79" s="58" t="s">
        <v>230</v>
      </c>
      <c r="D79" s="275"/>
    </row>
    <row r="80" spans="1:4" ht="16.25" customHeight="1">
      <c r="A80" s="544"/>
      <c r="B80" s="532"/>
      <c r="C80" s="58" t="s">
        <v>232</v>
      </c>
      <c r="D80" s="275"/>
    </row>
    <row r="81" spans="1:4" ht="16.25" customHeight="1">
      <c r="A81" s="544"/>
      <c r="B81" s="532">
        <v>300</v>
      </c>
      <c r="C81" s="58" t="s">
        <v>265</v>
      </c>
      <c r="D81" s="275"/>
    </row>
    <row r="82" spans="1:4" ht="16.25" customHeight="1">
      <c r="A82" s="544"/>
      <c r="B82" s="532"/>
      <c r="C82" s="58" t="s">
        <v>266</v>
      </c>
      <c r="D82" s="275"/>
    </row>
    <row r="83" spans="1:4" ht="16.25" customHeight="1">
      <c r="A83" s="544"/>
      <c r="B83" s="532" t="s">
        <v>234</v>
      </c>
      <c r="C83" s="58" t="s">
        <v>236</v>
      </c>
      <c r="D83" s="275"/>
    </row>
    <row r="84" spans="1:4" ht="16.25" customHeight="1">
      <c r="A84" s="544"/>
      <c r="B84" s="532"/>
      <c r="C84" s="58" t="s">
        <v>236</v>
      </c>
      <c r="D84" s="275"/>
    </row>
    <row r="85" spans="1:4" ht="16.25" customHeight="1">
      <c r="A85" s="544"/>
      <c r="B85" s="532" t="s">
        <v>238</v>
      </c>
      <c r="C85" s="58" t="s">
        <v>239</v>
      </c>
      <c r="D85" s="275"/>
    </row>
    <row r="86" spans="1:4" ht="16.25" customHeight="1">
      <c r="A86" s="544"/>
      <c r="B86" s="532" t="s">
        <v>240</v>
      </c>
      <c r="C86" s="58" t="s">
        <v>267</v>
      </c>
      <c r="D86" s="275"/>
    </row>
    <row r="87" spans="1:4" ht="16.25" customHeight="1">
      <c r="A87" s="544"/>
      <c r="B87" s="532"/>
      <c r="C87" s="58"/>
      <c r="D87" s="275"/>
    </row>
    <row r="88" spans="1:4" ht="16.25" customHeight="1" thickBot="1">
      <c r="A88" s="544"/>
      <c r="B88" s="534"/>
      <c r="C88" s="508" t="s">
        <v>269</v>
      </c>
      <c r="D88" s="275"/>
    </row>
    <row r="89" spans="1:4" ht="16.25" customHeight="1">
      <c r="A89" s="544"/>
      <c r="B89" s="536">
        <v>500</v>
      </c>
      <c r="C89" s="392" t="s">
        <v>226</v>
      </c>
      <c r="D89" s="275"/>
    </row>
    <row r="90" spans="1:4" ht="16.25" customHeight="1">
      <c r="A90" s="544"/>
      <c r="B90" s="536"/>
      <c r="C90" s="392" t="s">
        <v>242</v>
      </c>
      <c r="D90" s="275"/>
    </row>
    <row r="91" spans="1:4" ht="16.25" customHeight="1">
      <c r="A91" s="544"/>
      <c r="B91" s="536" t="s">
        <v>243</v>
      </c>
      <c r="C91" s="392" t="s">
        <v>268</v>
      </c>
      <c r="D91" s="275"/>
    </row>
    <row r="92" spans="1:4" ht="16.25" customHeight="1">
      <c r="A92" s="544"/>
      <c r="B92" s="536"/>
      <c r="C92" s="392" t="s">
        <v>244</v>
      </c>
      <c r="D92" s="275"/>
    </row>
    <row r="93" spans="1:4" ht="16.25" customHeight="1">
      <c r="A93" s="544"/>
      <c r="B93" s="536" t="s">
        <v>245</v>
      </c>
      <c r="C93" s="392" t="s">
        <v>266</v>
      </c>
      <c r="D93" s="275"/>
    </row>
    <row r="94" spans="1:4" ht="16.25" customHeight="1">
      <c r="A94" s="544"/>
      <c r="B94" s="536"/>
      <c r="C94" s="392" t="s">
        <v>246</v>
      </c>
      <c r="D94" s="275" t="s">
        <v>165</v>
      </c>
    </row>
    <row r="95" spans="1:4" ht="16.25" customHeight="1">
      <c r="A95" s="544"/>
      <c r="B95" s="536" t="s">
        <v>247</v>
      </c>
      <c r="C95" s="392" t="s">
        <v>249</v>
      </c>
      <c r="D95" s="276" t="s">
        <v>66</v>
      </c>
    </row>
    <row r="96" spans="1:4" ht="16.25" customHeight="1">
      <c r="A96" s="544"/>
      <c r="B96" s="536" t="s">
        <v>250</v>
      </c>
      <c r="C96" s="392" t="s">
        <v>251</v>
      </c>
      <c r="D96" s="275"/>
    </row>
    <row r="97" spans="1:4" ht="16.25" customHeight="1">
      <c r="A97" s="544"/>
      <c r="B97" s="536"/>
      <c r="C97" s="392" t="s">
        <v>252</v>
      </c>
      <c r="D97" s="275"/>
    </row>
    <row r="98" spans="1:4" ht="16.25" customHeight="1">
      <c r="A98" s="544"/>
      <c r="B98" s="536" t="s">
        <v>253</v>
      </c>
      <c r="C98" s="392" t="s">
        <v>318</v>
      </c>
      <c r="D98" s="275"/>
    </row>
    <row r="99" spans="1:4" ht="16.25" customHeight="1">
      <c r="A99" s="544"/>
      <c r="B99" s="536"/>
      <c r="C99" s="392" t="s">
        <v>254</v>
      </c>
      <c r="D99" s="275"/>
    </row>
    <row r="100" spans="1:4" ht="15" customHeight="1">
      <c r="A100" s="544"/>
      <c r="B100" s="536" t="s">
        <v>255</v>
      </c>
      <c r="C100" s="392" t="s">
        <v>319</v>
      </c>
      <c r="D100" s="275"/>
    </row>
    <row r="101" spans="1:4" ht="15" customHeight="1">
      <c r="A101" s="544"/>
      <c r="B101" s="536"/>
      <c r="C101" s="392" t="s">
        <v>256</v>
      </c>
      <c r="D101" s="276"/>
    </row>
    <row r="102" spans="1:4" ht="15" customHeight="1">
      <c r="A102" s="544"/>
      <c r="B102" s="536" t="s">
        <v>257</v>
      </c>
      <c r="C102" s="392" t="s">
        <v>320</v>
      </c>
      <c r="D102" s="276"/>
    </row>
    <row r="103" spans="1:4" ht="15" customHeight="1">
      <c r="A103" s="544"/>
      <c r="B103" s="536"/>
      <c r="C103" s="392" t="s">
        <v>258</v>
      </c>
      <c r="D103" s="273"/>
    </row>
    <row r="104" spans="1:4" ht="16.25" customHeight="1">
      <c r="A104" s="544"/>
      <c r="B104" s="536" t="s">
        <v>259</v>
      </c>
      <c r="C104" s="392" t="s">
        <v>321</v>
      </c>
      <c r="D104" s="282"/>
    </row>
    <row r="105" spans="1:4" ht="15" customHeight="1" thickBot="1">
      <c r="A105" s="545"/>
      <c r="B105" s="539"/>
      <c r="C105" s="60"/>
      <c r="D105" s="283"/>
    </row>
    <row r="106" spans="1:4" ht="15" customHeight="1" thickBot="1">
      <c r="A106" s="278"/>
      <c r="B106" s="278"/>
      <c r="C106" s="278"/>
      <c r="D106" s="278"/>
    </row>
    <row r="107" spans="1:4" ht="21.75" customHeight="1" thickBot="1">
      <c r="A107" s="269" t="s">
        <v>36</v>
      </c>
      <c r="B107" s="24" t="s">
        <v>98</v>
      </c>
      <c r="C107" s="23" t="s">
        <v>89</v>
      </c>
      <c r="D107" s="270" t="s">
        <v>164</v>
      </c>
    </row>
    <row r="108" spans="1:4" ht="16.25" customHeight="1" thickBot="1">
      <c r="A108" s="372">
        <v>20</v>
      </c>
      <c r="B108" s="565"/>
      <c r="C108" s="550" t="s">
        <v>272</v>
      </c>
      <c r="D108" s="274"/>
    </row>
    <row r="109" spans="1:4" ht="16.25" customHeight="1">
      <c r="A109" s="378"/>
      <c r="B109" s="151" t="s">
        <v>224</v>
      </c>
      <c r="C109" s="320" t="s">
        <v>322</v>
      </c>
      <c r="D109" s="275"/>
    </row>
    <row r="110" spans="1:4" ht="16.25" customHeight="1">
      <c r="A110" s="378"/>
      <c r="B110" s="151"/>
      <c r="C110" s="320"/>
      <c r="D110" s="275"/>
    </row>
    <row r="111" spans="1:4" ht="16.25" customHeight="1">
      <c r="A111" s="378"/>
      <c r="B111" s="151" t="s">
        <v>274</v>
      </c>
      <c r="C111" s="320" t="s">
        <v>276</v>
      </c>
      <c r="D111" s="275"/>
    </row>
    <row r="112" spans="1:4" ht="16.25" customHeight="1">
      <c r="A112" s="378"/>
      <c r="B112" s="78" t="s">
        <v>277</v>
      </c>
      <c r="C112" s="58" t="s">
        <v>279</v>
      </c>
      <c r="D112" s="275"/>
    </row>
    <row r="113" spans="1:4" ht="16.25" customHeight="1">
      <c r="A113" s="378"/>
      <c r="B113" s="78"/>
      <c r="C113" s="58"/>
      <c r="D113" s="275"/>
    </row>
    <row r="114" spans="1:4" ht="16.25" customHeight="1" thickBot="1">
      <c r="A114" s="378"/>
      <c r="B114" s="506"/>
      <c r="C114" s="508" t="s">
        <v>280</v>
      </c>
      <c r="D114" s="275"/>
    </row>
    <row r="115" spans="1:4" ht="16.25" customHeight="1">
      <c r="A115" s="378"/>
      <c r="B115" s="78" t="s">
        <v>281</v>
      </c>
      <c r="C115" s="58" t="s">
        <v>283</v>
      </c>
      <c r="D115" s="275"/>
    </row>
    <row r="116" spans="1:4" ht="16.25" customHeight="1">
      <c r="A116" s="378"/>
      <c r="B116" s="78" t="s">
        <v>284</v>
      </c>
      <c r="C116" s="58" t="s">
        <v>317</v>
      </c>
      <c r="D116" s="275"/>
    </row>
    <row r="117" spans="1:4" ht="16.25" customHeight="1">
      <c r="A117" s="378"/>
      <c r="B117" s="78" t="s">
        <v>286</v>
      </c>
      <c r="C117" s="58" t="s">
        <v>324</v>
      </c>
      <c r="D117" s="275"/>
    </row>
    <row r="118" spans="1:4" ht="16.25" customHeight="1">
      <c r="A118" s="378"/>
      <c r="B118" s="78" t="s">
        <v>287</v>
      </c>
      <c r="C118" s="58" t="s">
        <v>325</v>
      </c>
      <c r="D118" s="275"/>
    </row>
    <row r="119" spans="1:4" ht="16.25" customHeight="1">
      <c r="A119" s="378"/>
      <c r="B119" s="78"/>
      <c r="C119" s="58"/>
      <c r="D119" s="275"/>
    </row>
    <row r="120" spans="1:4" ht="16.25" customHeight="1" thickBot="1">
      <c r="A120" s="378"/>
      <c r="B120" s="506"/>
      <c r="C120" s="508" t="s">
        <v>289</v>
      </c>
      <c r="D120" s="275"/>
    </row>
    <row r="121" spans="1:4" ht="16.25" customHeight="1">
      <c r="A121" s="378"/>
      <c r="B121" s="20" t="s">
        <v>290</v>
      </c>
      <c r="C121" s="392" t="s">
        <v>308</v>
      </c>
      <c r="D121" s="275"/>
    </row>
    <row r="122" spans="1:4" ht="16.25" customHeight="1">
      <c r="A122" s="378"/>
      <c r="B122" s="20" t="s">
        <v>292</v>
      </c>
      <c r="C122" s="392" t="s">
        <v>308</v>
      </c>
      <c r="D122" s="275"/>
    </row>
    <row r="123" spans="1:4" ht="16.25" customHeight="1">
      <c r="A123" s="378"/>
      <c r="B123" s="20" t="s">
        <v>309</v>
      </c>
      <c r="C123" s="392" t="s">
        <v>310</v>
      </c>
      <c r="D123" s="275"/>
    </row>
    <row r="124" spans="1:4" ht="16.25" customHeight="1">
      <c r="A124" s="378"/>
      <c r="B124" s="20"/>
      <c r="C124" s="392"/>
      <c r="D124" s="275"/>
    </row>
    <row r="125" spans="1:4" ht="16.25" customHeight="1" thickBot="1">
      <c r="A125" s="378"/>
      <c r="B125" s="506"/>
      <c r="C125" s="508" t="s">
        <v>293</v>
      </c>
      <c r="D125" s="275"/>
    </row>
    <row r="126" spans="1:4" ht="16.25" customHeight="1">
      <c r="A126" s="378"/>
      <c r="B126" s="20" t="s">
        <v>294</v>
      </c>
      <c r="C126" s="392" t="s">
        <v>314</v>
      </c>
      <c r="D126" s="275"/>
    </row>
    <row r="127" spans="1:4" ht="16.25" customHeight="1">
      <c r="A127" s="378"/>
      <c r="B127" s="20" t="s">
        <v>316</v>
      </c>
      <c r="C127" s="571" t="s">
        <v>315</v>
      </c>
      <c r="D127" s="275"/>
    </row>
    <row r="128" spans="1:4" ht="16.25" customHeight="1">
      <c r="A128" s="378"/>
      <c r="B128" s="20"/>
      <c r="C128" s="392"/>
      <c r="D128" s="275"/>
    </row>
    <row r="129" spans="1:4" ht="16.25" customHeight="1" thickBot="1">
      <c r="A129" s="378"/>
      <c r="B129" s="506"/>
      <c r="C129" s="508" t="s">
        <v>295</v>
      </c>
      <c r="D129" s="275" t="s">
        <v>165</v>
      </c>
    </row>
    <row r="130" spans="1:4" ht="16.25" customHeight="1">
      <c r="A130" s="378"/>
      <c r="B130" s="20" t="s">
        <v>307</v>
      </c>
      <c r="C130" s="392" t="s">
        <v>311</v>
      </c>
      <c r="D130" s="276" t="s">
        <v>66</v>
      </c>
    </row>
    <row r="131" spans="1:4" ht="16.25" customHeight="1">
      <c r="A131" s="378"/>
      <c r="B131" s="20" t="s">
        <v>297</v>
      </c>
      <c r="C131" s="392" t="s">
        <v>298</v>
      </c>
      <c r="D131" s="275"/>
    </row>
    <row r="132" spans="1:4" ht="16.25" customHeight="1">
      <c r="A132" s="378"/>
      <c r="B132" s="20"/>
      <c r="C132" s="392"/>
      <c r="D132" s="275"/>
    </row>
    <row r="133" spans="1:4" ht="16.25" customHeight="1" thickBot="1">
      <c r="A133" s="378"/>
      <c r="B133" s="506"/>
      <c r="C133" s="508" t="s">
        <v>299</v>
      </c>
      <c r="D133" s="275"/>
    </row>
    <row r="134" spans="1:4" ht="16.25" customHeight="1">
      <c r="A134" s="378"/>
      <c r="B134" s="20" t="s">
        <v>300</v>
      </c>
      <c r="C134" s="392" t="s">
        <v>301</v>
      </c>
      <c r="D134" s="275"/>
    </row>
    <row r="135" spans="1:4" ht="15" customHeight="1">
      <c r="A135" s="378"/>
      <c r="B135" s="20" t="s">
        <v>302</v>
      </c>
      <c r="C135" s="392" t="s">
        <v>303</v>
      </c>
      <c r="D135" s="275"/>
    </row>
    <row r="136" spans="1:4" ht="15" customHeight="1">
      <c r="A136" s="378"/>
      <c r="B136" s="20"/>
      <c r="C136" s="392"/>
      <c r="D136" s="276"/>
    </row>
    <row r="137" spans="1:4" ht="15" customHeight="1" thickBot="1">
      <c r="A137" s="378"/>
      <c r="B137" s="506"/>
      <c r="C137" s="508" t="s">
        <v>304</v>
      </c>
      <c r="D137" s="276"/>
    </row>
    <row r="138" spans="1:4" ht="15" customHeight="1">
      <c r="A138" s="378"/>
      <c r="B138" s="20" t="s">
        <v>305</v>
      </c>
      <c r="C138" s="392" t="s">
        <v>312</v>
      </c>
      <c r="D138" s="273"/>
    </row>
    <row r="139" spans="1:4" ht="16.25" customHeight="1">
      <c r="A139" s="378"/>
      <c r="B139" s="20" t="s">
        <v>306</v>
      </c>
      <c r="C139" s="392" t="s">
        <v>313</v>
      </c>
      <c r="D139" s="282"/>
    </row>
    <row r="140" spans="1:4" ht="15" customHeight="1" thickBot="1">
      <c r="A140" s="394"/>
      <c r="B140" s="19"/>
      <c r="C140" s="60"/>
      <c r="D140" s="283"/>
    </row>
    <row r="141" spans="1:4" ht="15" customHeight="1">
      <c r="A141" s="278"/>
      <c r="B141" s="278"/>
      <c r="C141" s="278"/>
      <c r="D141" s="278"/>
    </row>
    <row r="142" spans="1:4" ht="15" customHeight="1">
      <c r="A142" s="278"/>
      <c r="B142" s="278"/>
      <c r="C142" s="278"/>
      <c r="D142" s="278"/>
    </row>
    <row r="143" spans="1:4" ht="21.65" customHeight="1">
      <c r="A143" s="278"/>
      <c r="B143" s="278"/>
      <c r="C143" s="278"/>
      <c r="D143" s="278"/>
    </row>
    <row r="144" spans="1:4" ht="15" customHeight="1">
      <c r="A144" s="278"/>
      <c r="B144" s="278"/>
      <c r="C144" s="278"/>
      <c r="D144" s="278"/>
    </row>
    <row r="145" spans="1:4" ht="16.25" customHeight="1">
      <c r="A145" s="278"/>
      <c r="B145" s="278"/>
      <c r="C145" s="278"/>
      <c r="D145" s="278"/>
    </row>
    <row r="146" spans="1:4" ht="15" customHeight="1">
      <c r="A146" s="278"/>
      <c r="B146" s="278"/>
      <c r="C146" s="278"/>
      <c r="D146" s="278"/>
    </row>
    <row r="147" spans="1:4" ht="15" customHeight="1">
      <c r="A147" s="278"/>
      <c r="B147" s="278"/>
      <c r="C147" s="278"/>
      <c r="D147" s="278"/>
    </row>
    <row r="148" spans="1:4" ht="15" customHeight="1">
      <c r="A148" s="278"/>
      <c r="B148" s="278"/>
      <c r="C148" s="278"/>
      <c r="D148" s="278"/>
    </row>
    <row r="149" spans="1:4" ht="15" customHeight="1">
      <c r="A149" s="278"/>
      <c r="B149" s="278"/>
      <c r="C149" s="278"/>
      <c r="D149" s="278"/>
    </row>
    <row r="150" spans="1:4" ht="21.65" customHeight="1">
      <c r="A150" s="278"/>
      <c r="B150" s="278"/>
      <c r="C150" s="278"/>
      <c r="D150" s="278"/>
    </row>
    <row r="151" spans="1:4" ht="15" customHeight="1">
      <c r="A151" s="278"/>
      <c r="B151" s="278"/>
      <c r="C151" s="278"/>
      <c r="D151" s="278"/>
    </row>
    <row r="152" spans="1:4" ht="16.25" customHeight="1">
      <c r="A152" s="278"/>
      <c r="B152" s="278"/>
      <c r="C152" s="278"/>
      <c r="D152" s="278"/>
    </row>
    <row r="153" spans="1:4" ht="15" customHeight="1">
      <c r="A153" s="278"/>
      <c r="B153" s="278"/>
      <c r="C153" s="278"/>
      <c r="D153" s="278"/>
    </row>
    <row r="154" spans="1:4" ht="15" customHeight="1">
      <c r="A154" s="278"/>
      <c r="B154" s="278"/>
      <c r="C154" s="278"/>
      <c r="D154" s="278"/>
    </row>
    <row r="155" spans="1:4" ht="15" customHeight="1">
      <c r="A155" s="278"/>
      <c r="B155" s="278"/>
      <c r="C155" s="278"/>
      <c r="D155" s="278"/>
    </row>
    <row r="156" spans="1:4" ht="15" customHeight="1">
      <c r="A156" s="278"/>
      <c r="B156" s="278"/>
      <c r="C156" s="278"/>
      <c r="D156" s="278"/>
    </row>
    <row r="157" spans="1:4" ht="16.25" customHeight="1">
      <c r="A157" s="278"/>
      <c r="B157" s="278"/>
      <c r="C157" s="278"/>
      <c r="D157" s="278"/>
    </row>
    <row r="158" spans="1:4" ht="16.25" customHeight="1">
      <c r="A158" s="278"/>
      <c r="B158" s="278"/>
      <c r="C158" s="278"/>
      <c r="D158" s="278"/>
    </row>
    <row r="159" spans="1:4" ht="15" customHeight="1">
      <c r="A159" s="278"/>
      <c r="B159" s="278"/>
      <c r="C159" s="278"/>
      <c r="D159" s="278"/>
    </row>
    <row r="160" spans="1:4" ht="15" customHeight="1">
      <c r="A160" s="278"/>
      <c r="B160" s="278"/>
      <c r="C160" s="278"/>
      <c r="D160" s="278"/>
    </row>
    <row r="161" spans="1:4" ht="24" customHeight="1">
      <c r="A161" s="278"/>
      <c r="B161" s="278"/>
      <c r="C161" s="278"/>
      <c r="D161" s="278"/>
    </row>
    <row r="162" spans="1:4" ht="21.65" customHeight="1">
      <c r="A162" s="278"/>
      <c r="B162" s="278"/>
      <c r="C162" s="278"/>
      <c r="D162" s="278"/>
    </row>
    <row r="163" spans="1:4" ht="16.25" customHeight="1">
      <c r="A163" s="278"/>
      <c r="B163" s="278"/>
      <c r="C163" s="278"/>
      <c r="D163" s="278"/>
    </row>
    <row r="164" spans="1:4" ht="15" customHeight="1">
      <c r="A164" s="278"/>
      <c r="B164" s="278"/>
      <c r="C164" s="278"/>
      <c r="D164" s="278"/>
    </row>
    <row r="165" spans="1:4" ht="15.65" customHeight="1">
      <c r="A165" s="278"/>
      <c r="B165" s="278"/>
      <c r="C165" s="278"/>
      <c r="D165" s="278"/>
    </row>
    <row r="166" spans="1:4" ht="21.75" customHeight="1">
      <c r="A166" s="278"/>
      <c r="B166" s="278"/>
      <c r="C166" s="278"/>
      <c r="D166" s="278"/>
    </row>
    <row r="167" spans="1:4" ht="15" customHeight="1">
      <c r="A167" s="278"/>
      <c r="B167" s="278"/>
      <c r="C167" s="278"/>
      <c r="D167" s="278"/>
    </row>
    <row r="168" spans="1:4" ht="17.399999999999999" customHeight="1">
      <c r="A168" s="278"/>
      <c r="B168" s="278"/>
      <c r="C168" s="278"/>
      <c r="D168" s="278"/>
    </row>
    <row r="169" spans="1:4" ht="17" customHeight="1">
      <c r="A169" s="278"/>
      <c r="B169" s="278"/>
      <c r="C169" s="278"/>
      <c r="D169" s="278"/>
    </row>
    <row r="170" spans="1:4" ht="21.65" customHeight="1">
      <c r="A170" s="278"/>
      <c r="B170" s="278"/>
      <c r="C170" s="278"/>
      <c r="D170" s="278"/>
    </row>
    <row r="171" spans="1:4" ht="15" customHeight="1">
      <c r="A171" s="278"/>
      <c r="B171" s="278"/>
      <c r="C171" s="278"/>
      <c r="D171" s="278"/>
    </row>
    <row r="172" spans="1:4" ht="15" customHeight="1">
      <c r="A172" s="278"/>
      <c r="B172" s="278"/>
      <c r="C172" s="278"/>
      <c r="D172" s="278"/>
    </row>
    <row r="173" spans="1:4" ht="15" customHeight="1">
      <c r="A173" s="278"/>
      <c r="B173" s="278"/>
      <c r="C173" s="278"/>
      <c r="D173" s="278"/>
    </row>
    <row r="174" spans="1:4" ht="15" customHeight="1">
      <c r="A174" s="278"/>
      <c r="B174" s="278"/>
      <c r="C174" s="278"/>
      <c r="D174" s="278"/>
    </row>
    <row r="175" spans="1:4" ht="15" customHeight="1">
      <c r="A175" s="278"/>
      <c r="B175" s="278"/>
      <c r="C175" s="278"/>
      <c r="D175" s="278"/>
    </row>
    <row r="176" spans="1:4" ht="15" customHeight="1">
      <c r="A176" s="278"/>
      <c r="B176" s="278"/>
      <c r="C176" s="278"/>
      <c r="D176" s="278"/>
    </row>
    <row r="177" spans="1:4" ht="15.65" customHeight="1">
      <c r="A177" s="278"/>
      <c r="B177" s="278"/>
      <c r="C177" s="278"/>
      <c r="D177" s="278"/>
    </row>
    <row r="178" spans="1:4" ht="15" customHeight="1">
      <c r="A178" s="278"/>
      <c r="B178" s="278"/>
      <c r="C178" s="278"/>
      <c r="D178" s="278"/>
    </row>
    <row r="179" spans="1:4" ht="15" customHeight="1">
      <c r="A179" s="278"/>
      <c r="B179" s="278"/>
      <c r="C179" s="278"/>
      <c r="D179" s="278"/>
    </row>
    <row r="180" spans="1:4" ht="15" customHeight="1">
      <c r="A180" s="278"/>
      <c r="B180" s="278"/>
      <c r="C180" s="278"/>
      <c r="D180" s="278"/>
    </row>
    <row r="181" spans="1:4" ht="15" customHeight="1">
      <c r="A181" s="278"/>
      <c r="B181" s="278"/>
      <c r="C181" s="278"/>
      <c r="D181" s="278"/>
    </row>
    <row r="182" spans="1:4" ht="15" customHeight="1">
      <c r="A182" s="278"/>
      <c r="B182" s="278"/>
      <c r="C182" s="278"/>
      <c r="D182" s="278"/>
    </row>
    <row r="183" spans="1:4" ht="15" customHeight="1">
      <c r="A183" s="278"/>
      <c r="B183" s="278"/>
      <c r="C183" s="278"/>
      <c r="D183" s="278"/>
    </row>
    <row r="184" spans="1:4" s="279" customFormat="1" ht="15" customHeight="1">
      <c r="A184" s="278"/>
      <c r="B184" s="278"/>
      <c r="C184" s="278"/>
      <c r="D184" s="278"/>
    </row>
    <row r="185" spans="1:4" s="279" customFormat="1" ht="15" customHeight="1">
      <c r="A185" s="278"/>
      <c r="B185" s="278"/>
      <c r="C185" s="278"/>
      <c r="D185" s="278"/>
    </row>
    <row r="186" spans="1:4" ht="15" customHeight="1">
      <c r="A186" s="278"/>
      <c r="B186" s="278"/>
      <c r="C186" s="278"/>
      <c r="D186" s="278"/>
    </row>
    <row r="187" spans="1:4" ht="14" customHeight="1">
      <c r="A187" s="278"/>
      <c r="B187" s="278"/>
      <c r="C187" s="278"/>
      <c r="D187" s="278"/>
    </row>
    <row r="188" spans="1:4" ht="15" customHeight="1">
      <c r="A188" s="278"/>
      <c r="B188" s="278"/>
      <c r="C188" s="278"/>
      <c r="D188" s="278"/>
    </row>
    <row r="189" spans="1:4" ht="15" customHeight="1">
      <c r="A189" s="278"/>
      <c r="B189" s="278"/>
      <c r="C189" s="278"/>
      <c r="D189" s="278"/>
    </row>
    <row r="190" spans="1:4" ht="15" customHeight="1">
      <c r="A190" s="278"/>
      <c r="B190" s="278"/>
      <c r="C190" s="278"/>
      <c r="D190" s="278"/>
    </row>
    <row r="191" spans="1:4" ht="15" customHeight="1">
      <c r="A191" s="278"/>
      <c r="B191" s="278"/>
      <c r="C191" s="278"/>
      <c r="D191" s="278"/>
    </row>
    <row r="192" spans="1:4" ht="15" customHeight="1">
      <c r="A192" s="278"/>
      <c r="B192" s="278"/>
      <c r="C192" s="278"/>
      <c r="D192" s="278"/>
    </row>
    <row r="193" spans="1:4" ht="15" customHeight="1">
      <c r="A193" s="278"/>
      <c r="B193" s="278"/>
      <c r="C193" s="278"/>
      <c r="D193" s="278"/>
    </row>
    <row r="194" spans="1:4" ht="12.65" customHeight="1">
      <c r="A194" s="278"/>
      <c r="B194" s="278"/>
      <c r="C194" s="278"/>
      <c r="D194" s="278"/>
    </row>
    <row r="195" spans="1:4" ht="15.65" customHeight="1">
      <c r="A195" s="278"/>
      <c r="B195" s="278"/>
      <c r="C195" s="278"/>
      <c r="D195" s="278"/>
    </row>
    <row r="196" spans="1:4" ht="41" customHeight="1">
      <c r="A196" s="278"/>
      <c r="B196" s="278"/>
      <c r="C196" s="278"/>
      <c r="D196" s="278"/>
    </row>
    <row r="197" spans="1:4" ht="21.75" customHeight="1">
      <c r="A197" s="278"/>
      <c r="B197" s="278"/>
      <c r="C197" s="278"/>
      <c r="D197" s="278"/>
    </row>
    <row r="198" spans="1:4" ht="15" customHeight="1" thickBot="1">
      <c r="A198" s="280"/>
      <c r="B198" s="280"/>
      <c r="C198" s="280"/>
      <c r="D198" s="280"/>
    </row>
    <row r="199" spans="1:4" ht="10.25" customHeight="1">
      <c r="A199" s="251"/>
      <c r="B199" s="251"/>
      <c r="C199" s="281"/>
      <c r="D199" s="251"/>
    </row>
    <row r="200" spans="1:4">
      <c r="A200" s="251"/>
      <c r="B200" s="251"/>
      <c r="C200" s="251"/>
      <c r="D200" s="251"/>
    </row>
    <row r="201" spans="1:4">
      <c r="A201" s="251"/>
      <c r="B201" s="251"/>
      <c r="C201" s="251"/>
      <c r="D201" s="251"/>
    </row>
    <row r="202" spans="1:4">
      <c r="A202" s="251"/>
      <c r="B202" s="251"/>
      <c r="C202" s="251"/>
      <c r="D202" s="251"/>
    </row>
    <row r="203" spans="1:4">
      <c r="A203" s="251"/>
      <c r="B203" s="251"/>
      <c r="C203" s="251"/>
      <c r="D203" s="251"/>
    </row>
  </sheetData>
  <mergeCells count="11">
    <mergeCell ref="A55:A70"/>
    <mergeCell ref="A73:A105"/>
    <mergeCell ref="A108:A140"/>
    <mergeCell ref="A33:A40"/>
    <mergeCell ref="A48:A52"/>
    <mergeCell ref="A2:B2"/>
    <mergeCell ref="A5:A9"/>
    <mergeCell ref="A12:A16"/>
    <mergeCell ref="A19:A23"/>
    <mergeCell ref="A26:A30"/>
    <mergeCell ref="A43:A45"/>
  </mergeCells>
  <phoneticPr fontId="12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  <rowBreaks count="2" manualBreakCount="2">
    <brk id="71" max="3" man="1"/>
    <brk id="161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8</vt:i4>
      </vt:variant>
    </vt:vector>
  </HeadingPairs>
  <TitlesOfParts>
    <vt:vector size="15" baseType="lpstr">
      <vt:lpstr>shipper master</vt:lpstr>
      <vt:lpstr>case mark </vt:lpstr>
      <vt:lpstr>invoice</vt:lpstr>
      <vt:lpstr>NARITA </vt:lpstr>
      <vt:lpstr>NARITA (2)</vt:lpstr>
      <vt:lpstr>サンプル製品カタログ</vt:lpstr>
      <vt:lpstr>LABEL</vt:lpstr>
      <vt:lpstr>LABEL!Print_Area</vt:lpstr>
      <vt:lpstr>'NARITA '!Print_Area</vt:lpstr>
      <vt:lpstr>'NARITA (2)'!Print_Area</vt:lpstr>
      <vt:lpstr>サンプル製品カタログ!Print_Area</vt:lpstr>
      <vt:lpstr>LABEL!Print_Titles</vt:lpstr>
      <vt:lpstr>'NARITA '!Print_Titles</vt:lpstr>
      <vt:lpstr>'NARITA (2)'!Print_Titles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2024-05-23T00:30:04Z</cp:lastPrinted>
  <dcterms:created xsi:type="dcterms:W3CDTF">2002-07-31T13:14:08Z</dcterms:created>
  <dcterms:modified xsi:type="dcterms:W3CDTF">2024-11-21T10:22:56Z</dcterms:modified>
</cp:coreProperties>
</file>