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SHUNYA-SHARING\disk\縫製仕様書\太田\輸出\"/>
    </mc:Choice>
  </mc:AlternateContent>
  <xr:revisionPtr revIDLastSave="0" documentId="13_ncr:1_{0A7BB341-E450-45C4-AE8C-2BADDBF92457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shipper master" sheetId="17" r:id="rId1"/>
    <sheet name="case mark " sheetId="64" r:id="rId2"/>
    <sheet name="invoice" sheetId="65" r:id="rId3"/>
    <sheet name="NARITA" sheetId="60" r:id="rId4"/>
    <sheet name="NARITA2" sheetId="68" r:id="rId5"/>
    <sheet name="サンプル製品カタログ" sheetId="67" r:id="rId6"/>
    <sheet name="LABEL" sheetId="66" r:id="rId7"/>
  </sheets>
  <externalReferences>
    <externalReference r:id="rId8"/>
    <externalReference r:id="rId9"/>
    <externalReference r:id="rId10"/>
    <externalReference r:id="rId11"/>
  </externalReferences>
  <definedNames>
    <definedName name="pricetable" localSheetId="1">#REF!</definedName>
    <definedName name="pricetable" localSheetId="6">#REF!</definedName>
    <definedName name="pricetable" localSheetId="3">#REF!</definedName>
    <definedName name="pricetable" localSheetId="4">#REF!</definedName>
    <definedName name="pricetable" localSheetId="5">#REF!</definedName>
    <definedName name="pricetable">#REF!</definedName>
    <definedName name="_xlnm.Print_Area" localSheetId="6">LABEL!$A$1:$D$180</definedName>
    <definedName name="_xlnm.Print_Area" localSheetId="3">NARITA!$A$1:$N$138</definedName>
    <definedName name="_xlnm.Print_Area" localSheetId="4">NARITA2!$A$1:$N$46</definedName>
    <definedName name="_xlnm.Print_Area" localSheetId="5">サンプル製品カタログ!$A$1:$I$14</definedName>
    <definedName name="_xlnm.Print_Titles" localSheetId="6">LABEL!$1:$3</definedName>
    <definedName name="_xlnm.Print_Titles" localSheetId="3">NARITA!$1:$6</definedName>
    <definedName name="_xlnm.Print_Titles" localSheetId="4">NARITA2!$1:$6</definedName>
    <definedName name="_xlnm.Print_Titles" localSheetId="5">サンプル製品カタログ!$2:$2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5" i="60" l="1"/>
  <c r="E135" i="60"/>
  <c r="E136" i="60" l="1"/>
  <c r="M27" i="65" s="1"/>
  <c r="H136" i="60"/>
  <c r="M26" i="65"/>
  <c r="H130" i="60"/>
  <c r="C27" i="17"/>
  <c r="E43" i="68"/>
  <c r="E42" i="68"/>
  <c r="H70" i="60"/>
  <c r="H69" i="60"/>
  <c r="H138" i="60" l="1"/>
  <c r="H126" i="60"/>
  <c r="H63" i="60" l="1"/>
  <c r="H44" i="68"/>
  <c r="L31" i="65"/>
  <c r="H40" i="68" l="1"/>
  <c r="H39" i="68"/>
  <c r="H38" i="68"/>
  <c r="H34" i="68"/>
  <c r="H29" i="68"/>
  <c r="H30" i="68"/>
  <c r="H25" i="68"/>
  <c r="H20" i="68"/>
  <c r="H17" i="68"/>
  <c r="H12" i="68"/>
  <c r="H10" i="68"/>
  <c r="H42" i="68" s="1"/>
  <c r="H43" i="68" l="1"/>
  <c r="H45" i="68" s="1"/>
  <c r="H57" i="60"/>
  <c r="H51" i="60"/>
  <c r="H47" i="60"/>
  <c r="H46" i="60"/>
  <c r="H39" i="60"/>
  <c r="H45" i="60"/>
  <c r="H28" i="60"/>
  <c r="H27" i="60"/>
  <c r="H10" i="60"/>
  <c r="G6" i="68"/>
  <c r="H84" i="60" l="1"/>
  <c r="H83" i="60"/>
  <c r="H82" i="60"/>
  <c r="H81" i="60"/>
  <c r="H76" i="60"/>
  <c r="H77" i="60"/>
  <c r="H116" i="60"/>
  <c r="H115" i="60"/>
  <c r="H117" i="60"/>
  <c r="H114" i="60"/>
  <c r="H113" i="60"/>
  <c r="H112" i="60"/>
  <c r="H123" i="60"/>
  <c r="H120" i="60"/>
  <c r="H122" i="60"/>
  <c r="H121" i="60"/>
  <c r="H118" i="60"/>
  <c r="H119" i="60"/>
  <c r="H110" i="60"/>
  <c r="H108" i="60"/>
  <c r="H107" i="60"/>
  <c r="H105" i="60"/>
  <c r="H104" i="60"/>
  <c r="H102" i="60"/>
  <c r="H89" i="60"/>
  <c r="C81" i="17"/>
  <c r="H94" i="60"/>
  <c r="H88" i="60"/>
  <c r="H100" i="60" l="1"/>
  <c r="H99" i="60" l="1"/>
  <c r="O27" i="65" l="1"/>
  <c r="H75" i="60"/>
  <c r="H34" i="60"/>
  <c r="H33" i="60"/>
  <c r="H21" i="60" l="1"/>
  <c r="K31" i="65"/>
  <c r="M28" i="65"/>
  <c r="O28" i="65"/>
  <c r="H15" i="60" l="1"/>
  <c r="H16" i="60"/>
  <c r="H9" i="60" l="1"/>
  <c r="F9" i="65"/>
  <c r="O26" i="65" l="1"/>
  <c r="O31" i="65" s="1"/>
  <c r="C45" i="17" s="1"/>
  <c r="F11" i="65"/>
  <c r="F7" i="65"/>
  <c r="N8" i="65" l="1"/>
  <c r="I13" i="64"/>
  <c r="A13" i="64"/>
  <c r="I2" i="64"/>
  <c r="A2" i="64"/>
  <c r="A37" i="65"/>
  <c r="D36" i="65"/>
  <c r="A35" i="65"/>
  <c r="A34" i="65"/>
  <c r="B29" i="65"/>
  <c r="B26" i="65"/>
  <c r="N24" i="65"/>
  <c r="B24" i="65"/>
  <c r="G21" i="65"/>
  <c r="D21" i="65"/>
  <c r="A21" i="65"/>
  <c r="A19" i="65"/>
  <c r="A17" i="65"/>
  <c r="A16" i="65"/>
  <c r="F15" i="65"/>
  <c r="A15" i="65"/>
  <c r="A14" i="65"/>
  <c r="F13" i="65"/>
  <c r="A13" i="65"/>
  <c r="N11" i="65"/>
  <c r="A11" i="65"/>
  <c r="A10" i="65"/>
  <c r="A9" i="65"/>
  <c r="A8" i="65"/>
  <c r="A7" i="65"/>
  <c r="N5" i="65"/>
  <c r="A5" i="65"/>
  <c r="N4" i="65"/>
  <c r="A4" i="65"/>
  <c r="A3" i="65"/>
  <c r="A2" i="65"/>
  <c r="I18" i="64"/>
  <c r="A18" i="64"/>
  <c r="I16" i="64"/>
  <c r="A16" i="64"/>
  <c r="I15" i="64"/>
  <c r="A15" i="64"/>
  <c r="I14" i="64"/>
  <c r="A14" i="64"/>
  <c r="I7" i="64"/>
  <c r="A7" i="64"/>
  <c r="I5" i="64"/>
  <c r="A5" i="64"/>
  <c r="I4" i="64"/>
  <c r="A4" i="64"/>
  <c r="I3" i="64"/>
  <c r="A3" i="64"/>
  <c r="G6" i="60" l="1"/>
  <c r="D6" i="60"/>
  <c r="A2" i="17" l="1"/>
  <c r="A3" i="17" s="1"/>
  <c r="A4" i="17" s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C49" i="17"/>
  <c r="E31" i="65"/>
</calcChain>
</file>

<file path=xl/sharedStrings.xml><?xml version="1.0" encoding="utf-8"?>
<sst xmlns="http://schemas.openxmlformats.org/spreadsheetml/2006/main" count="950" uniqueCount="434">
  <si>
    <t>SHIPPER NAME</t>
    <phoneticPr fontId="10" type="noConversion"/>
  </si>
  <si>
    <t>S/CODE</t>
    <phoneticPr fontId="10" type="noConversion"/>
  </si>
  <si>
    <t>SHIPPER ADDRESS 2</t>
    <phoneticPr fontId="15"/>
  </si>
  <si>
    <t>SHIPPER ADDRESS 1</t>
    <phoneticPr fontId="15"/>
  </si>
  <si>
    <t>SHIPPER ADDRESS 3</t>
    <phoneticPr fontId="15"/>
  </si>
  <si>
    <t xml:space="preserve">SHIPPER </t>
    <phoneticPr fontId="15"/>
  </si>
  <si>
    <t>TEL</t>
    <phoneticPr fontId="15"/>
  </si>
  <si>
    <t>FAX</t>
    <phoneticPr fontId="15"/>
  </si>
  <si>
    <t>ATTN OR VAT NO.</t>
    <phoneticPr fontId="15"/>
  </si>
  <si>
    <t>TEL/FAX</t>
    <phoneticPr fontId="15"/>
  </si>
  <si>
    <t>ATTN</t>
    <phoneticPr fontId="15"/>
  </si>
  <si>
    <t>CONSIGNEE :</t>
    <phoneticPr fontId="15"/>
  </si>
  <si>
    <t>CONSIGNEE ADDRESS1</t>
    <phoneticPr fontId="15"/>
  </si>
  <si>
    <t>CONSIGNEE ADDRESS2</t>
    <phoneticPr fontId="15"/>
  </si>
  <si>
    <t>CONSIGNEE ADDRESS3</t>
    <phoneticPr fontId="15"/>
  </si>
  <si>
    <t>TEL</t>
    <phoneticPr fontId="15"/>
  </si>
  <si>
    <t>FAX</t>
    <phoneticPr fontId="15"/>
  </si>
  <si>
    <t>PAYMENT 1</t>
    <phoneticPr fontId="15"/>
  </si>
  <si>
    <t>PAYMENT 2</t>
    <phoneticPr fontId="15"/>
  </si>
  <si>
    <t>SHIPPER PER</t>
    <phoneticPr fontId="15"/>
  </si>
  <si>
    <t>INVOICE DATE</t>
    <phoneticPr fontId="15"/>
  </si>
  <si>
    <t>INVOICE NO.</t>
    <phoneticPr fontId="15"/>
  </si>
  <si>
    <t>CONTRACT NO.</t>
    <phoneticPr fontId="15"/>
  </si>
  <si>
    <t>CONTRACT DATE</t>
    <phoneticPr fontId="15"/>
  </si>
  <si>
    <t>ORDER DATE</t>
    <phoneticPr fontId="15"/>
  </si>
  <si>
    <t>ORDER NO.</t>
    <phoneticPr fontId="15"/>
  </si>
  <si>
    <t>L/C DATE</t>
    <phoneticPr fontId="15"/>
  </si>
  <si>
    <t>FROM</t>
    <phoneticPr fontId="15"/>
  </si>
  <si>
    <t xml:space="preserve"> TOKYO, JAPAN</t>
    <phoneticPr fontId="15"/>
  </si>
  <si>
    <t>TO</t>
    <phoneticPr fontId="15"/>
  </si>
  <si>
    <t>VIA</t>
    <phoneticPr fontId="15"/>
  </si>
  <si>
    <t>SHIPPING TERMS</t>
    <phoneticPr fontId="15"/>
  </si>
  <si>
    <t>TITTLE 1</t>
    <phoneticPr fontId="15"/>
  </si>
  <si>
    <t>TITTLE 2</t>
    <phoneticPr fontId="15"/>
  </si>
  <si>
    <t>ATTACHE</t>
    <phoneticPr fontId="15"/>
  </si>
  <si>
    <t>- DETAILS AS PER ATTACHED SHEET -</t>
    <phoneticPr fontId="15"/>
  </si>
  <si>
    <t>C/NO.</t>
    <phoneticPr fontId="15"/>
  </si>
  <si>
    <t>STYLE NO.</t>
    <phoneticPr fontId="15"/>
  </si>
  <si>
    <t>DESCRIPTION</t>
    <phoneticPr fontId="15"/>
  </si>
  <si>
    <t>Q'TY CODE</t>
    <phoneticPr fontId="15"/>
  </si>
  <si>
    <t>QUANTITY</t>
    <phoneticPr fontId="15"/>
  </si>
  <si>
    <t>UNIT PRICE</t>
    <phoneticPr fontId="15"/>
  </si>
  <si>
    <t>AMOUNT</t>
    <phoneticPr fontId="15"/>
  </si>
  <si>
    <t>DISCOUNT</t>
    <phoneticPr fontId="15"/>
  </si>
  <si>
    <t>CASE MARK1</t>
    <phoneticPr fontId="15"/>
  </si>
  <si>
    <t>CASE MARK2</t>
    <phoneticPr fontId="15"/>
  </si>
  <si>
    <t>CASE MARK3</t>
    <phoneticPr fontId="15"/>
  </si>
  <si>
    <t>CASE MARK4</t>
    <phoneticPr fontId="15"/>
  </si>
  <si>
    <t>CASE MARK5</t>
    <phoneticPr fontId="15"/>
  </si>
  <si>
    <t>CASE MARK6</t>
    <phoneticPr fontId="15"/>
  </si>
  <si>
    <t>TOTAL</t>
    <phoneticPr fontId="15"/>
  </si>
  <si>
    <t>MANUFACTURED BY</t>
    <phoneticPr fontId="15"/>
  </si>
  <si>
    <t>ORIGIN</t>
    <phoneticPr fontId="15"/>
  </si>
  <si>
    <t>OUR BANK</t>
    <phoneticPr fontId="15"/>
  </si>
  <si>
    <t>ETD TYO</t>
    <phoneticPr fontId="15"/>
  </si>
  <si>
    <t>DELIVERY SCHEDULES</t>
    <phoneticPr fontId="15"/>
  </si>
  <si>
    <t>INSURANCE</t>
    <phoneticPr fontId="15"/>
  </si>
  <si>
    <t>REMARK 1</t>
    <phoneticPr fontId="15"/>
  </si>
  <si>
    <t>AIR FREIGHT</t>
    <phoneticPr fontId="15"/>
  </si>
  <si>
    <t>YOUR (OUR) FORWARDER</t>
    <phoneticPr fontId="15"/>
  </si>
  <si>
    <t>CUSTOMS AGENT</t>
    <phoneticPr fontId="15"/>
  </si>
  <si>
    <t>FORWARDER</t>
    <phoneticPr fontId="15"/>
  </si>
  <si>
    <t>C/O ISSUED DATE</t>
    <phoneticPr fontId="15"/>
  </si>
  <si>
    <t>COUNTRY</t>
    <phoneticPr fontId="15"/>
  </si>
  <si>
    <t>F.O.B. TOKYO IN YEN</t>
    <phoneticPr fontId="15"/>
  </si>
  <si>
    <t xml:space="preserve"> SHUNYA CO., LTD.</t>
    <phoneticPr fontId="15"/>
  </si>
  <si>
    <t xml:space="preserve"> KENSHIN BLDG., 1F, 1-22-10 DOUGENZAKA,</t>
    <phoneticPr fontId="15"/>
  </si>
  <si>
    <t xml:space="preserve"> SHIBUYA-KU 150-0043</t>
    <phoneticPr fontId="15"/>
  </si>
  <si>
    <t xml:space="preserve"> TEL : +81(0)3-5459-1177</t>
    <phoneticPr fontId="15"/>
  </si>
  <si>
    <t xml:space="preserve"> - SAME AS BUYER -</t>
    <phoneticPr fontId="15"/>
  </si>
  <si>
    <t xml:space="preserve"> HOCHIMINH-CITY, VIETNAM</t>
    <phoneticPr fontId="15"/>
  </si>
  <si>
    <t>VIETNAM</t>
    <phoneticPr fontId="15"/>
  </si>
  <si>
    <t>PREPAID</t>
    <phoneticPr fontId="15"/>
  </si>
  <si>
    <t>COVERED BY SHIPPER</t>
    <phoneticPr fontId="15"/>
  </si>
  <si>
    <t>MEITETSU WORLD TRANSPORT (MR. NAMIKI)</t>
    <phoneticPr fontId="15"/>
  </si>
  <si>
    <t>BUYER</t>
    <phoneticPr fontId="15"/>
  </si>
  <si>
    <t>BUYER ADDRESS1</t>
    <phoneticPr fontId="15"/>
  </si>
  <si>
    <t>BUYER ADDRESS2</t>
    <phoneticPr fontId="15"/>
  </si>
  <si>
    <t>BUYER ADDRESS3</t>
    <phoneticPr fontId="15"/>
  </si>
  <si>
    <t xml:space="preserve"> AIRCRAFT</t>
    <phoneticPr fontId="15"/>
  </si>
  <si>
    <t>持ち帰り条件</t>
    <rPh sb="0" eb="1">
      <t>モ</t>
    </rPh>
    <rPh sb="2" eb="3">
      <t>カエ</t>
    </rPh>
    <rPh sb="4" eb="6">
      <t>ジョウケン</t>
    </rPh>
    <phoneticPr fontId="15"/>
  </si>
  <si>
    <r>
      <rPr>
        <sz val="10"/>
        <color indexed="10"/>
        <rFont val="Century Gothic"/>
        <family val="2"/>
      </rPr>
      <t xml:space="preserve">" </t>
    </r>
    <r>
      <rPr>
        <b/>
        <sz val="10"/>
        <color indexed="10"/>
        <rFont val="Century Gothic"/>
        <family val="2"/>
      </rPr>
      <t>THESE GOODS WILL BE RETURN TO JAPAN</t>
    </r>
    <phoneticPr fontId="15"/>
  </si>
  <si>
    <t xml:space="preserve">  AFTER MANUFACTURED AT VIET NAM "</t>
    <phoneticPr fontId="15"/>
  </si>
  <si>
    <t xml:space="preserve"> NO COMMERCIAL</t>
    <phoneticPr fontId="14"/>
  </si>
  <si>
    <t>PCS.</t>
    <phoneticPr fontId="15"/>
  </si>
  <si>
    <t>COLOR</t>
  </si>
  <si>
    <t>DESCRIPTION  OF  GOODS</t>
  </si>
  <si>
    <t>Q'TY</t>
  </si>
  <si>
    <t>U/PRICE</t>
  </si>
  <si>
    <t>AMOUNT</t>
  </si>
  <si>
    <t xml:space="preserve">ART NO. </t>
    <phoneticPr fontId="15"/>
  </si>
  <si>
    <t>(H.S. CODE)</t>
    <phoneticPr fontId="15"/>
  </si>
  <si>
    <t>- ATTACHED SHEET -</t>
    <phoneticPr fontId="15"/>
  </si>
  <si>
    <t xml:space="preserve"> </t>
    <phoneticPr fontId="15"/>
  </si>
  <si>
    <t xml:space="preserve"> Long An Province , VietNam</t>
    <phoneticPr fontId="15"/>
  </si>
  <si>
    <t xml:space="preserve"> TEL : :   ( 084 ) 097 22 00 798  ATTN : MR. TUAN</t>
    <phoneticPr fontId="15"/>
  </si>
  <si>
    <t>FABRIC &amp; PARTS FOR WEAR &amp; SAMPLE CLOTHES</t>
    <phoneticPr fontId="15"/>
  </si>
  <si>
    <t xml:space="preserve"> TEL : ( 084 ) 097 22 00 798  ATTN : MR. TUAN</t>
    <phoneticPr fontId="15"/>
  </si>
  <si>
    <t xml:space="preserve"> C/NO.</t>
    <phoneticPr fontId="15"/>
  </si>
  <si>
    <t>INVOICE</t>
    <phoneticPr fontId="15"/>
  </si>
  <si>
    <t>IMPORTER</t>
    <phoneticPr fontId="14"/>
  </si>
  <si>
    <t>INVOICE NO.</t>
    <phoneticPr fontId="14"/>
  </si>
  <si>
    <t>CASE MARK</t>
    <phoneticPr fontId="14"/>
  </si>
  <si>
    <t>INVOICE DATE</t>
    <phoneticPr fontId="14"/>
  </si>
  <si>
    <t>CONTRACT NO.</t>
    <phoneticPr fontId="14"/>
  </si>
  <si>
    <t>CONSIGNEE</t>
    <phoneticPr fontId="14"/>
  </si>
  <si>
    <t xml:space="preserve">ORDER NO. </t>
    <phoneticPr fontId="14"/>
  </si>
  <si>
    <t>L/C NO.</t>
    <phoneticPr fontId="14"/>
  </si>
  <si>
    <t>PAYMENT METHOD</t>
    <phoneticPr fontId="14"/>
  </si>
  <si>
    <t>SHIPPED PER</t>
    <phoneticPr fontId="14"/>
  </si>
  <si>
    <t>FROM</t>
    <phoneticPr fontId="14"/>
  </si>
  <si>
    <t>TO</t>
    <phoneticPr fontId="14"/>
  </si>
  <si>
    <t xml:space="preserve"> </t>
    <phoneticPr fontId="14"/>
  </si>
  <si>
    <t>VIA</t>
    <phoneticPr fontId="14"/>
  </si>
  <si>
    <t>C/NO.</t>
    <phoneticPr fontId="14"/>
  </si>
  <si>
    <t>ART NO.</t>
    <phoneticPr fontId="15"/>
  </si>
  <si>
    <t xml:space="preserve">  DESCRIPTION  OF  GOODS</t>
    <phoneticPr fontId="14"/>
  </si>
  <si>
    <t>COLOR</t>
    <phoneticPr fontId="15"/>
  </si>
  <si>
    <t>SIZE</t>
    <phoneticPr fontId="15"/>
  </si>
  <si>
    <t>Q'TY</t>
    <phoneticPr fontId="14"/>
  </si>
  <si>
    <t>U/PRICE</t>
    <phoneticPr fontId="14"/>
  </si>
  <si>
    <t>AMOUNT</t>
    <phoneticPr fontId="14"/>
  </si>
  <si>
    <t>" NO COMMER VALUE</t>
    <phoneticPr fontId="15"/>
  </si>
  <si>
    <t>" NO COMMERCIAL VALUE</t>
    <phoneticPr fontId="15"/>
  </si>
  <si>
    <t xml:space="preserve">  VALUE FOR CUSTOMS PURPOSE ONLY "</t>
    <phoneticPr fontId="15"/>
  </si>
  <si>
    <t xml:space="preserve"> VALUE FOR CUSTOMS PURPOSE ONLY "</t>
    <phoneticPr fontId="15"/>
  </si>
  <si>
    <t>TOTAL CARTONS :</t>
    <phoneticPr fontId="15"/>
  </si>
  <si>
    <t>TOTAL GROSS WEIGHT :</t>
    <phoneticPr fontId="15"/>
  </si>
  <si>
    <t>KGS</t>
    <phoneticPr fontId="15"/>
  </si>
  <si>
    <t>LABEL SHEET -</t>
    <phoneticPr fontId="15"/>
  </si>
  <si>
    <t>原産国</t>
    <rPh sb="0" eb="3">
      <t>ゲンサンコク</t>
    </rPh>
    <phoneticPr fontId="15"/>
  </si>
  <si>
    <t>TOTAL :</t>
  </si>
  <si>
    <t>PCS.</t>
  </si>
  <si>
    <t>WOVEN FABRIC</t>
  </si>
  <si>
    <t>M.</t>
    <phoneticPr fontId="15"/>
  </si>
  <si>
    <t>M.</t>
  </si>
  <si>
    <t>KNIT FABRIC</t>
    <phoneticPr fontId="15"/>
  </si>
  <si>
    <t>TOTAL</t>
    <phoneticPr fontId="43"/>
  </si>
  <si>
    <t>COUNTRY OF ORIGIN : JAPAN,USA</t>
    <phoneticPr fontId="15"/>
  </si>
  <si>
    <t>短繊維、プリント加工なし</t>
    <rPh sb="0" eb="1">
      <t>タン</t>
    </rPh>
    <rPh sb="1" eb="3">
      <t>センイ</t>
    </rPh>
    <phoneticPr fontId="15"/>
  </si>
  <si>
    <t xml:space="preserve"> SHUNYA CO., LTD.</t>
  </si>
  <si>
    <t>MADE IN JAPAN</t>
  </si>
  <si>
    <t>MADE IN JAPAN</t>
    <phoneticPr fontId="15"/>
  </si>
  <si>
    <t>COTTON100%</t>
  </si>
  <si>
    <t>POLYESTER 100%</t>
    <phoneticPr fontId="15"/>
  </si>
  <si>
    <t>STYLE:26A-SH01(26SY-07)</t>
    <phoneticPr fontId="15"/>
  </si>
  <si>
    <t>Tack button</t>
    <phoneticPr fontId="15"/>
  </si>
  <si>
    <t>素材：真鍮</t>
    <rPh sb="0" eb="1">
      <t>ソザイ</t>
    </rPh>
    <rPh sb="2" eb="4">
      <t>シンチュウ</t>
    </rPh>
    <phoneticPr fontId="15"/>
  </si>
  <si>
    <t>c/#SNR SILVER</t>
    <phoneticPr fontId="15"/>
  </si>
  <si>
    <t>ITEM</t>
    <phoneticPr fontId="15"/>
  </si>
  <si>
    <t>NAME</t>
    <phoneticPr fontId="15"/>
  </si>
  <si>
    <t>color</t>
    <phoneticPr fontId="15"/>
  </si>
  <si>
    <t>lady's or men's</t>
    <phoneticPr fontId="15"/>
  </si>
  <si>
    <t>WOVEN or  KNIT</t>
    <phoneticPr fontId="15"/>
  </si>
  <si>
    <t>picture</t>
    <phoneticPr fontId="15"/>
  </si>
  <si>
    <t>Composition</t>
    <phoneticPr fontId="15"/>
  </si>
  <si>
    <t>packingNo.</t>
    <phoneticPr fontId="15"/>
  </si>
  <si>
    <t>men's</t>
    <phoneticPr fontId="15"/>
  </si>
  <si>
    <t>C/#NAVY</t>
    <phoneticPr fontId="15"/>
  </si>
  <si>
    <t>c/#PINK</t>
    <phoneticPr fontId="15"/>
  </si>
  <si>
    <t>men's denim jacket  SAMPLE CLOTHES</t>
    <phoneticPr fontId="15"/>
  </si>
  <si>
    <t>men's corduroy jacket  SAMPLE CLOTHES</t>
    <phoneticPr fontId="15"/>
  </si>
  <si>
    <t>men's denim pants  SAMPLE CLOTHES</t>
    <phoneticPr fontId="15"/>
  </si>
  <si>
    <t>men's jersey jacket  SAMPLE CLOTHES</t>
    <phoneticPr fontId="15"/>
  </si>
  <si>
    <t>men's boa jacket  SAMPLE CLOTHES</t>
    <phoneticPr fontId="15"/>
  </si>
  <si>
    <t>men's  coach jacket  SAMPLE CLOTHES</t>
    <phoneticPr fontId="15"/>
  </si>
  <si>
    <t>men's twill pants  SAMPLE CLOTHES</t>
    <phoneticPr fontId="15"/>
  </si>
  <si>
    <t>men's denim shirt  SAMPLE CLOTHES</t>
    <phoneticPr fontId="15"/>
  </si>
  <si>
    <t>men's knit tanktop  SAMPLE CLOTHES</t>
    <phoneticPr fontId="15"/>
  </si>
  <si>
    <t>men's pants  SAMPLE CLOTHES</t>
    <phoneticPr fontId="15"/>
  </si>
  <si>
    <t>men's shirt  SAMPLE CLOTHES</t>
    <phoneticPr fontId="15"/>
  </si>
  <si>
    <t>26A-JK02 sample</t>
    <phoneticPr fontId="15"/>
  </si>
  <si>
    <t>26A-JK01 sample</t>
    <phoneticPr fontId="15"/>
  </si>
  <si>
    <t>26A-PT03 sample</t>
    <phoneticPr fontId="15"/>
  </si>
  <si>
    <t>26A-PT04 sample</t>
    <phoneticPr fontId="15"/>
  </si>
  <si>
    <t>26A-JK03sample</t>
    <phoneticPr fontId="15"/>
  </si>
  <si>
    <t>cc26aw-46 sample</t>
    <phoneticPr fontId="15"/>
  </si>
  <si>
    <t>22SY-53 sample</t>
    <phoneticPr fontId="15"/>
  </si>
  <si>
    <t>22SY-65 sample</t>
    <phoneticPr fontId="15"/>
  </si>
  <si>
    <t>22SY-66 sample</t>
    <phoneticPr fontId="15"/>
  </si>
  <si>
    <t>25SY-43 sample</t>
    <phoneticPr fontId="15"/>
  </si>
  <si>
    <t>25SY-45 sample</t>
    <phoneticPr fontId="15"/>
  </si>
  <si>
    <t>25SY-44 sample</t>
    <phoneticPr fontId="15"/>
  </si>
  <si>
    <t>ARMY4</t>
    <phoneticPr fontId="15"/>
  </si>
  <si>
    <t>button</t>
    <phoneticPr fontId="15"/>
  </si>
  <si>
    <t>材質：ユリア樹脂</t>
    <rPh sb="0" eb="1">
      <t>ザイシツ</t>
    </rPh>
    <rPh sb="5" eb="7">
      <t>ジュシ</t>
    </rPh>
    <phoneticPr fontId="15"/>
  </si>
  <si>
    <t>c/#BLUE</t>
    <phoneticPr fontId="15"/>
  </si>
  <si>
    <t>BQ PLAIN</t>
    <phoneticPr fontId="15"/>
  </si>
  <si>
    <t>STYLE:25SY-43</t>
    <phoneticPr fontId="15"/>
  </si>
  <si>
    <t>button 11.5mm</t>
    <phoneticPr fontId="15"/>
  </si>
  <si>
    <t>tuck button 16.8mm</t>
    <phoneticPr fontId="15"/>
  </si>
  <si>
    <t>PRESTIGE WOVEN piece name</t>
  </si>
  <si>
    <t>PRESTIGE WOVEN piece name</t>
    <phoneticPr fontId="15"/>
  </si>
  <si>
    <t>PRESTIGE paper name</t>
  </si>
  <si>
    <t>PRESTIGE paper name</t>
    <phoneticPr fontId="15"/>
  </si>
  <si>
    <t>STYLE:26A-JK02,26A-JK01,26A-PT03,26A-PT04</t>
    <phoneticPr fontId="15"/>
  </si>
  <si>
    <t>77circa WOVEN name</t>
    <phoneticPr fontId="15"/>
  </si>
  <si>
    <t>STYLE:cc26aw-46</t>
    <phoneticPr fontId="15"/>
  </si>
  <si>
    <t>no effect WOVEN name</t>
  </si>
  <si>
    <t>no effect WOVEN name</t>
    <phoneticPr fontId="15"/>
  </si>
  <si>
    <t>no effect WOVEN piece name</t>
  </si>
  <si>
    <t>no effect WOVEN piece name</t>
    <phoneticPr fontId="15"/>
  </si>
  <si>
    <t>STYLE:25SY-45,25SY-43,25SY-44</t>
    <phoneticPr fontId="15"/>
  </si>
  <si>
    <t>EnGage WOVEN name</t>
  </si>
  <si>
    <t>EnGage WOVEN name</t>
    <phoneticPr fontId="15"/>
  </si>
  <si>
    <t>EnGage WOVEN piece name</t>
  </si>
  <si>
    <t>EnGage WOVEN piece name</t>
    <phoneticPr fontId="15"/>
  </si>
  <si>
    <t>STYLE:22SY-53,22SY-65,22SY-66</t>
    <phoneticPr fontId="15"/>
  </si>
  <si>
    <t>WOVEN quality name</t>
  </si>
  <si>
    <t>WOVEN quality name</t>
    <phoneticPr fontId="15"/>
  </si>
  <si>
    <t>STYLE:25SY-15(23sy-04),25SY-47(23sy-05)</t>
    <phoneticPr fontId="15"/>
  </si>
  <si>
    <t>117</t>
    <phoneticPr fontId="15"/>
  </si>
  <si>
    <t>天竺 先染め</t>
    <rPh sb="0" eb="1">
      <t>テンジク</t>
    </rPh>
    <rPh sb="2" eb="4">
      <t>サキゾ</t>
    </rPh>
    <phoneticPr fontId="15"/>
  </si>
  <si>
    <t xml:space="preserve">c/#102 </t>
    <phoneticPr fontId="15"/>
  </si>
  <si>
    <t>c/#403</t>
    <phoneticPr fontId="15"/>
  </si>
  <si>
    <t>c/#412</t>
    <phoneticPr fontId="15"/>
  </si>
  <si>
    <t>STYLE:25SY-13(AVANI-01)</t>
    <phoneticPr fontId="15"/>
  </si>
  <si>
    <t>493</t>
    <phoneticPr fontId="15"/>
  </si>
  <si>
    <t>フライス 先染め</t>
    <rPh sb="4" eb="6">
      <t>サキゾ</t>
    </rPh>
    <phoneticPr fontId="15"/>
  </si>
  <si>
    <t>c/#58</t>
    <phoneticPr fontId="15"/>
  </si>
  <si>
    <t>c/#120</t>
    <phoneticPr fontId="15"/>
  </si>
  <si>
    <t>c/#131</t>
    <phoneticPr fontId="15"/>
  </si>
  <si>
    <t>c/#330</t>
    <phoneticPr fontId="15"/>
  </si>
  <si>
    <t>WOVEN FABRIC</t>
    <phoneticPr fontId="15"/>
  </si>
  <si>
    <t>短繊維 プリント加工なし</t>
    <rPh sb="0" eb="1">
      <t>タン</t>
    </rPh>
    <rPh sb="1" eb="3">
      <t>センイ</t>
    </rPh>
    <rPh sb="7" eb="9">
      <t>カコウ</t>
    </rPh>
    <phoneticPr fontId="15"/>
  </si>
  <si>
    <t>5/7</t>
    <phoneticPr fontId="15"/>
  </si>
  <si>
    <t>搬入内容</t>
    <rPh sb="0" eb="2">
      <t>ハンニュウ</t>
    </rPh>
    <phoneticPr fontId="15"/>
  </si>
  <si>
    <t>COTTON 100% PIECE-DYED SLEEK</t>
  </si>
  <si>
    <t>SET.</t>
    <phoneticPr fontId="15"/>
  </si>
  <si>
    <t>佐川伝票・明細</t>
  </si>
  <si>
    <t>搬入日</t>
  </si>
  <si>
    <t>伝票NO</t>
  </si>
  <si>
    <t>数量</t>
  </si>
  <si>
    <t>箱数</t>
  </si>
  <si>
    <t>MADE　IN　JAPAN</t>
    <phoneticPr fontId="15"/>
  </si>
  <si>
    <t>WIDTH:170CM (141.1ｇ/㎡ )</t>
    <phoneticPr fontId="15"/>
  </si>
  <si>
    <t>WIDTH:48CM (243ｇ/㎡ )</t>
    <phoneticPr fontId="15"/>
  </si>
  <si>
    <t>STYLE:22SY-65</t>
    <phoneticPr fontId="15"/>
  </si>
  <si>
    <t>入庫NO.220800831</t>
    <rPh sb="0" eb="2">
      <t>ニュウコ</t>
    </rPh>
    <phoneticPr fontId="15"/>
  </si>
  <si>
    <t>SB2050</t>
    <phoneticPr fontId="15"/>
  </si>
  <si>
    <t>WIDTH:123CM (286ｇ/㎡ )</t>
    <phoneticPr fontId="15"/>
  </si>
  <si>
    <t>COTTON 95% PU5%</t>
    <phoneticPr fontId="15"/>
  </si>
  <si>
    <t>1-2</t>
    <phoneticPr fontId="15"/>
  </si>
  <si>
    <t>C/#5 BLACK</t>
    <phoneticPr fontId="15"/>
  </si>
  <si>
    <t>3-4</t>
    <phoneticPr fontId="15"/>
  </si>
  <si>
    <t>STYLE:25SY-44</t>
    <phoneticPr fontId="15"/>
  </si>
  <si>
    <t>入庫NO.22080907</t>
    <rPh sb="0" eb="2">
      <t>ニュウコ</t>
    </rPh>
    <phoneticPr fontId="15"/>
  </si>
  <si>
    <t>02100097248</t>
    <phoneticPr fontId="15"/>
  </si>
  <si>
    <t>WIDTH:132CM (162ｇ/㎡ )</t>
    <phoneticPr fontId="15"/>
  </si>
  <si>
    <t>LYOCELL 59% / POLYESTER 39% / POLYURETHANE 2%</t>
    <phoneticPr fontId="15"/>
  </si>
  <si>
    <t>綾織 ツイル 後染め</t>
    <rPh sb="5" eb="7">
      <t>アトゾ</t>
    </rPh>
    <phoneticPr fontId="15"/>
  </si>
  <si>
    <t>5/13</t>
    <phoneticPr fontId="15"/>
  </si>
  <si>
    <t>5-6</t>
    <phoneticPr fontId="15"/>
  </si>
  <si>
    <t>5/9</t>
    <phoneticPr fontId="15"/>
  </si>
  <si>
    <t>入庫NO.22080833</t>
    <rPh sb="0" eb="2">
      <t>ニュウコ</t>
    </rPh>
    <phoneticPr fontId="15"/>
  </si>
  <si>
    <t>STYLE:22SY-53</t>
    <phoneticPr fontId="15"/>
  </si>
  <si>
    <t>M6543FT</t>
    <phoneticPr fontId="15"/>
  </si>
  <si>
    <t>C/#099 BLACK</t>
    <phoneticPr fontId="15"/>
  </si>
  <si>
    <t>C/#550 KHAKI</t>
    <phoneticPr fontId="15"/>
  </si>
  <si>
    <t>C/#002 BLACK</t>
    <phoneticPr fontId="15"/>
  </si>
  <si>
    <t>NYLON 100%</t>
    <phoneticPr fontId="15"/>
  </si>
  <si>
    <t>WIDTH:115CM (360ｇ/㎡ )</t>
    <phoneticPr fontId="15"/>
  </si>
  <si>
    <t>長繊維、プリント加工なし</t>
    <rPh sb="0" eb="2">
      <t>センイ</t>
    </rPh>
    <phoneticPr fontId="15"/>
  </si>
  <si>
    <t>7-8</t>
    <phoneticPr fontId="15"/>
  </si>
  <si>
    <t>STYLE:22SY-66</t>
    <phoneticPr fontId="15"/>
  </si>
  <si>
    <t>CS231B</t>
    <phoneticPr fontId="15"/>
  </si>
  <si>
    <t>入庫NO.22080853</t>
    <rPh sb="0" eb="2">
      <t>ニュウコ</t>
    </rPh>
    <phoneticPr fontId="15"/>
  </si>
  <si>
    <t>5/11</t>
    <phoneticPr fontId="15"/>
  </si>
  <si>
    <t>WIDTH:125CM (250ｇ/㎡ )</t>
    <phoneticPr fontId="15"/>
  </si>
  <si>
    <t>入庫NO.22080854</t>
    <rPh sb="0" eb="2">
      <t>ニュウコ</t>
    </rPh>
    <phoneticPr fontId="15"/>
  </si>
  <si>
    <t>C/#B-BO BLACK</t>
    <phoneticPr fontId="15"/>
  </si>
  <si>
    <t>入庫NO.22080937</t>
    <rPh sb="0" eb="2">
      <t>ニュウコ</t>
    </rPh>
    <phoneticPr fontId="15"/>
  </si>
  <si>
    <t>STYLE:25SY-45</t>
    <phoneticPr fontId="15"/>
  </si>
  <si>
    <t>YG12006</t>
    <phoneticPr fontId="15"/>
  </si>
  <si>
    <t>C/#10 BLACK</t>
    <phoneticPr fontId="15"/>
  </si>
  <si>
    <t>9-10</t>
    <phoneticPr fontId="15"/>
  </si>
  <si>
    <t>WIDTH:150CM (412ｇ/㎡ )</t>
    <phoneticPr fontId="15"/>
  </si>
  <si>
    <t>C/#SP ECRU</t>
    <phoneticPr fontId="15"/>
  </si>
  <si>
    <t>11-12</t>
    <phoneticPr fontId="15"/>
  </si>
  <si>
    <t>STYLE:26SY-08(26A-SH-02) / 26A-AC04</t>
    <phoneticPr fontId="15"/>
  </si>
  <si>
    <t>D5005</t>
    <phoneticPr fontId="15"/>
  </si>
  <si>
    <t>平織 ブロード 後染め</t>
    <rPh sb="7" eb="8">
      <t>アト</t>
    </rPh>
    <rPh sb="8" eb="9">
      <t>ゾ</t>
    </rPh>
    <phoneticPr fontId="15"/>
  </si>
  <si>
    <t>短繊維、プリント加工あり</t>
    <rPh sb="0" eb="1">
      <t>タン</t>
    </rPh>
    <rPh sb="1" eb="3">
      <t>センイ</t>
    </rPh>
    <phoneticPr fontId="15"/>
  </si>
  <si>
    <t>入庫NO.22080996</t>
    <rPh sb="0" eb="2">
      <t>ニュウコ</t>
    </rPh>
    <phoneticPr fontId="15"/>
  </si>
  <si>
    <t>5/16</t>
    <phoneticPr fontId="15"/>
  </si>
  <si>
    <t>WIDTH:112CM (107ｇ/㎡ )</t>
    <phoneticPr fontId="15"/>
  </si>
  <si>
    <t>C/#14 BLACK</t>
    <phoneticPr fontId="15"/>
  </si>
  <si>
    <t>C/#402 BEIGE</t>
    <phoneticPr fontId="15"/>
  </si>
  <si>
    <t>13-15</t>
    <phoneticPr fontId="15"/>
  </si>
  <si>
    <t>C/#52 GRAY</t>
    <phoneticPr fontId="15"/>
  </si>
  <si>
    <t>入庫NO.22081042</t>
    <rPh sb="0" eb="2">
      <t>ニュウコ</t>
    </rPh>
    <phoneticPr fontId="15"/>
  </si>
  <si>
    <t>5/19</t>
    <phoneticPr fontId="15"/>
  </si>
  <si>
    <t>PILE：ACRYLIC 100% / GROUND：POLYESTER 100%</t>
    <phoneticPr fontId="15"/>
  </si>
  <si>
    <t>16</t>
    <phoneticPr fontId="15"/>
  </si>
  <si>
    <t>9900</t>
    <phoneticPr fontId="15"/>
  </si>
  <si>
    <t>C/#258 ECRU</t>
    <phoneticPr fontId="15"/>
  </si>
  <si>
    <t>入庫NO.22081080</t>
    <rPh sb="0" eb="2">
      <t>ニュウコ</t>
    </rPh>
    <phoneticPr fontId="15"/>
  </si>
  <si>
    <t>5/20</t>
    <phoneticPr fontId="15"/>
  </si>
  <si>
    <t>COTTON 100%</t>
    <phoneticPr fontId="15"/>
  </si>
  <si>
    <t>WIDTH:120CM (286ｇ/㎡ )</t>
    <phoneticPr fontId="15"/>
  </si>
  <si>
    <t>WIDTH:140CM (110ｇ/㎡ )</t>
    <phoneticPr fontId="15"/>
  </si>
  <si>
    <t>綾織 ツイル 先染め</t>
    <rPh sb="0" eb="2">
      <t>アヤオリ</t>
    </rPh>
    <rPh sb="5" eb="7">
      <t>アトゾ</t>
    </rPh>
    <phoneticPr fontId="15"/>
  </si>
  <si>
    <t>17</t>
    <phoneticPr fontId="15"/>
  </si>
  <si>
    <t>STYLE:25SY-51(26A-JK01)</t>
    <phoneticPr fontId="15"/>
  </si>
  <si>
    <t>RMD-3401</t>
    <phoneticPr fontId="15"/>
  </si>
  <si>
    <t>WIDTH:112CM (198ｇ/㎡ )</t>
    <phoneticPr fontId="15"/>
  </si>
  <si>
    <t>25SY-49/25SY-57</t>
    <phoneticPr fontId="15"/>
  </si>
  <si>
    <t>B210</t>
    <phoneticPr fontId="15"/>
  </si>
  <si>
    <t>BK</t>
    <phoneticPr fontId="15"/>
  </si>
  <si>
    <t>WAIST　ELASTIC　60mm</t>
    <phoneticPr fontId="15"/>
  </si>
  <si>
    <t>3CF C DA</t>
    <phoneticPr fontId="15"/>
  </si>
  <si>
    <t>metal ZIPPER 16CM</t>
    <phoneticPr fontId="15"/>
  </si>
  <si>
    <t>25SY-49/56/57/48</t>
    <phoneticPr fontId="15"/>
  </si>
  <si>
    <t>#73-7M / #1-1-7M / #189-7M / #258-29M</t>
    <phoneticPr fontId="15"/>
  </si>
  <si>
    <t>25SY-56</t>
    <phoneticPr fontId="15"/>
  </si>
  <si>
    <t>3YGRDS C GSN8</t>
    <phoneticPr fontId="43"/>
  </si>
  <si>
    <t>560</t>
    <phoneticPr fontId="43"/>
  </si>
  <si>
    <t>A</t>
    <phoneticPr fontId="43"/>
  </si>
  <si>
    <t>16.5CM-17 / 17.5CM-18</t>
    <phoneticPr fontId="43"/>
  </si>
  <si>
    <t xml:space="preserve">3CF C DA  </t>
    <phoneticPr fontId="43"/>
  </si>
  <si>
    <t>入庫NO.22080800</t>
    <phoneticPr fontId="15"/>
  </si>
  <si>
    <t>5/1</t>
    <phoneticPr fontId="15"/>
  </si>
  <si>
    <t>#058-96PCS / #580-96PCS / #570-96PCS</t>
    <phoneticPr fontId="15"/>
  </si>
  <si>
    <t>#570-96PCS / #580-96PCS / #058-96PCS</t>
    <phoneticPr fontId="43"/>
  </si>
  <si>
    <t>25SY-57</t>
  </si>
  <si>
    <t>25SY-56</t>
    <phoneticPr fontId="43"/>
  </si>
  <si>
    <t>#560  16.5CM-17PCS / 17.5CM-18PCS</t>
    <phoneticPr fontId="43"/>
  </si>
  <si>
    <t>#580  16.5CM-17PCS / 17.5CM-18PCS</t>
    <phoneticPr fontId="43"/>
  </si>
  <si>
    <t xml:space="preserve">3CF C DA </t>
  </si>
  <si>
    <t>#580-48PCS / #058-48PCS / #570-48PCS</t>
    <phoneticPr fontId="43"/>
  </si>
  <si>
    <t>18-19</t>
    <phoneticPr fontId="15"/>
  </si>
  <si>
    <t>20</t>
    <phoneticPr fontId="15"/>
  </si>
  <si>
    <t>入庫NO.22081043</t>
    <phoneticPr fontId="15"/>
  </si>
  <si>
    <t>25SY-48</t>
    <phoneticPr fontId="15"/>
  </si>
  <si>
    <t>FABRIC &amp; PARTS FOR WEAR</t>
    <phoneticPr fontId="15"/>
  </si>
  <si>
    <t>5CIF M DA86</t>
    <phoneticPr fontId="43"/>
  </si>
  <si>
    <t>74CM   #580-6 #058-6  #570-6</t>
    <phoneticPr fontId="43"/>
  </si>
  <si>
    <t>75.5CM #580-10 #058-10  #570-10</t>
    <phoneticPr fontId="43"/>
  </si>
  <si>
    <t>77CM   #580-8  #058-8  #570-8</t>
    <phoneticPr fontId="43"/>
  </si>
  <si>
    <t>TOTAL :</t>
    <phoneticPr fontId="15"/>
  </si>
  <si>
    <t>3 CTNS</t>
    <phoneticPr fontId="15"/>
  </si>
  <si>
    <t>-</t>
    <phoneticPr fontId="15"/>
  </si>
  <si>
    <t xml:space="preserve"> MADE  IN JAPAN</t>
    <phoneticPr fontId="15"/>
  </si>
  <si>
    <t xml:space="preserve"> VIVAN GARMENTS VIET NAM COMPANY LIMITED</t>
    <phoneticPr fontId="15"/>
  </si>
  <si>
    <t xml:space="preserve"> D17 Street , Sai Gon South Residential Area</t>
    <phoneticPr fontId="15"/>
  </si>
  <si>
    <t xml:space="preserve"> Hamlet 3 , Long Hau Commune , Can Giuoc District,</t>
    <phoneticPr fontId="15"/>
  </si>
  <si>
    <t xml:space="preserve"> VIVAN GARMENTS VIET NAM</t>
    <phoneticPr fontId="15"/>
  </si>
  <si>
    <t xml:space="preserve"> COMPANY LIMITED</t>
    <phoneticPr fontId="15"/>
  </si>
  <si>
    <t>WOVEN</t>
    <phoneticPr fontId="15"/>
  </si>
  <si>
    <t>C/#06 BROWN</t>
    <phoneticPr fontId="15"/>
  </si>
  <si>
    <t>COTTON 95% PU5%</t>
  </si>
  <si>
    <t>綾織 デニム 先染め</t>
    <rPh sb="7" eb="8">
      <t>サキ</t>
    </rPh>
    <rPh sb="8" eb="9">
      <t>ソメ</t>
    </rPh>
    <phoneticPr fontId="15"/>
  </si>
  <si>
    <t>STYLE:25SY-55(cc26aw-46)</t>
    <phoneticPr fontId="15"/>
  </si>
  <si>
    <t>H-1121</t>
    <phoneticPr fontId="15"/>
  </si>
  <si>
    <t>SB42221-BD</t>
    <phoneticPr fontId="15"/>
  </si>
  <si>
    <t>ボンディング生地 別珍×ブロード　平織</t>
    <rPh sb="5" eb="7">
      <t>キジ</t>
    </rPh>
    <rPh sb="9" eb="11">
      <t>ベッチン</t>
    </rPh>
    <rPh sb="17" eb="19">
      <t>ヒラオリ</t>
    </rPh>
    <phoneticPr fontId="15"/>
  </si>
  <si>
    <t>C/#BLACK</t>
    <phoneticPr fontId="15"/>
  </si>
  <si>
    <t>STYLE:26SY-06(26A-JK04)</t>
    <phoneticPr fontId="15"/>
  </si>
  <si>
    <t>WIDTH:150CM (273ｇ/㎡ )</t>
    <phoneticPr fontId="15"/>
  </si>
  <si>
    <t>短繊維 プリント加工なし　後染め</t>
    <rPh sb="0" eb="1">
      <t>タン</t>
    </rPh>
    <rPh sb="1" eb="3">
      <t>センイ</t>
    </rPh>
    <rPh sb="7" eb="9">
      <t>カコウ</t>
    </rPh>
    <rPh sb="13" eb="15">
      <t>アトゾ</t>
    </rPh>
    <phoneticPr fontId="15"/>
  </si>
  <si>
    <t>18-19</t>
  </si>
  <si>
    <t>入庫NO.22081129</t>
    <rPh sb="0" eb="2">
      <t>ニュウコ</t>
    </rPh>
    <phoneticPr fontId="15"/>
  </si>
  <si>
    <t>入庫NO.22081130</t>
    <rPh sb="0" eb="2">
      <t>ニュウコ</t>
    </rPh>
    <phoneticPr fontId="15"/>
  </si>
  <si>
    <t>PRESTIGE plastic bag</t>
    <phoneticPr fontId="15"/>
  </si>
  <si>
    <t>c/#CLEAR</t>
    <phoneticPr fontId="15"/>
  </si>
  <si>
    <t>STYLE: 26A-JK03,26A-PT01,26A-PT02,26A-SH01,26A-SH02</t>
    <phoneticPr fontId="43"/>
  </si>
  <si>
    <t>PRESTIGE plastic bag</t>
  </si>
  <si>
    <t>佐川440895269835</t>
    <rPh sb="0" eb="2">
      <t>サガワ</t>
    </rPh>
    <phoneticPr fontId="15"/>
  </si>
  <si>
    <t>SBW201-VZ</t>
    <phoneticPr fontId="15"/>
  </si>
  <si>
    <t>朱子織　サテン</t>
    <rPh sb="0" eb="2">
      <t>シュシオリ</t>
    </rPh>
    <phoneticPr fontId="15"/>
  </si>
  <si>
    <t>C/#BK</t>
    <phoneticPr fontId="15"/>
  </si>
  <si>
    <t>c/#IV</t>
    <phoneticPr fontId="15"/>
  </si>
  <si>
    <t>POLYESTER65% COTTON35%</t>
  </si>
  <si>
    <t>POLYESTER65% COTTON35%</t>
    <phoneticPr fontId="15"/>
  </si>
  <si>
    <t>WIDTH:145CM (382ｇ/㎡ )</t>
    <phoneticPr fontId="15"/>
  </si>
  <si>
    <t>20-21</t>
    <phoneticPr fontId="15"/>
  </si>
  <si>
    <t>22-23</t>
    <phoneticPr fontId="15"/>
  </si>
  <si>
    <t>24</t>
    <phoneticPr fontId="15"/>
  </si>
  <si>
    <t>綾織 スレキ 先染め</t>
    <rPh sb="0" eb="2">
      <t>アヤオリ</t>
    </rPh>
    <rPh sb="7" eb="9">
      <t>サキゾ</t>
    </rPh>
    <phoneticPr fontId="15"/>
  </si>
  <si>
    <t>材質：メタル</t>
    <rPh sb="0" eb="2">
      <t>ザイシツ</t>
    </rPh>
    <phoneticPr fontId="15"/>
  </si>
  <si>
    <t xml:space="preserve"> ZIPPER</t>
    <phoneticPr fontId="43"/>
  </si>
  <si>
    <t>材質：樹脂</t>
    <rPh sb="0" eb="2">
      <t>ザイシツ</t>
    </rPh>
    <rPh sb="3" eb="5">
      <t>ジュシ</t>
    </rPh>
    <phoneticPr fontId="15"/>
  </si>
  <si>
    <t>ZIPPER</t>
  </si>
  <si>
    <t>ZIPPER</t>
    <phoneticPr fontId="43"/>
  </si>
  <si>
    <t>ZIPPER 16CM</t>
  </si>
  <si>
    <t>ZIPPER 16CM</t>
    <phoneticPr fontId="43"/>
  </si>
  <si>
    <t>ZIPPER 17CM</t>
  </si>
  <si>
    <t>ZIPPER 17CM</t>
    <phoneticPr fontId="43"/>
  </si>
  <si>
    <t>材質：ポリエステル</t>
    <rPh sb="0" eb="2">
      <t>ザイシツ</t>
    </rPh>
    <phoneticPr fontId="15"/>
  </si>
  <si>
    <t>LYOCELL 59% / POLYESTER 39% / POLYURETHANE 2%</t>
  </si>
  <si>
    <t>丸編み ワッフル編み 綿染め</t>
    <rPh sb="0" eb="2">
      <t>マルア</t>
    </rPh>
    <rPh sb="8" eb="9">
      <t>ア</t>
    </rPh>
    <rPh sb="11" eb="12">
      <t>メン</t>
    </rPh>
    <rPh sb="12" eb="13">
      <t>ゾ</t>
    </rPh>
    <phoneticPr fontId="15"/>
  </si>
  <si>
    <t>丸編み ループパイル編 先染め</t>
    <rPh sb="0" eb="2">
      <t>マルア</t>
    </rPh>
    <rPh sb="10" eb="11">
      <t>アミ</t>
    </rPh>
    <rPh sb="11" eb="13">
      <t>サキゾ</t>
    </rPh>
    <phoneticPr fontId="15"/>
  </si>
  <si>
    <t>岡山県貨物運送</t>
    <phoneticPr fontId="15"/>
  </si>
  <si>
    <t>BEIGE</t>
    <phoneticPr fontId="15"/>
  </si>
  <si>
    <t>BLACK</t>
    <phoneticPr fontId="15"/>
  </si>
  <si>
    <t>BLUE</t>
    <phoneticPr fontId="15"/>
  </si>
  <si>
    <t>BLACK
BEIGE</t>
    <phoneticPr fontId="15"/>
  </si>
  <si>
    <t>BLACK
KHAKI</t>
    <phoneticPr fontId="15"/>
  </si>
  <si>
    <t>BROWN</t>
    <phoneticPr fontId="15"/>
  </si>
  <si>
    <t>NAVY</t>
    <phoneticPr fontId="15"/>
  </si>
  <si>
    <t>22-23</t>
    <phoneticPr fontId="15"/>
  </si>
  <si>
    <t>PILE：ACRYLIC 100% / GROUND：POLYESTER 100%</t>
  </si>
  <si>
    <t>B210</t>
  </si>
  <si>
    <t>3CF C DA</t>
  </si>
  <si>
    <t>3YGRDS C GSN8</t>
  </si>
  <si>
    <t xml:space="preserve">3CF C DA  </t>
  </si>
  <si>
    <t>25SY-49/25SY-57</t>
  </si>
  <si>
    <t>WAIST　ELASTIC　60mm</t>
  </si>
  <si>
    <t>metal ZIPPER 16CM</t>
  </si>
  <si>
    <t>#058-96PCS / #580-96PCS / #570-96PCS</t>
  </si>
  <si>
    <t>25SY-49/56/57/48</t>
  </si>
  <si>
    <t>#73-7M / #1-1-7M / #189-7M / #258-29M</t>
  </si>
  <si>
    <t>25SY-56</t>
  </si>
  <si>
    <t>16.5CM-17 / 17.5CM-18</t>
  </si>
  <si>
    <t>#570-96PCS / #580-96PCS / #058-96PCS</t>
  </si>
  <si>
    <t>#560  16.5CM-17PCS / 17.5CM-18PCS</t>
  </si>
  <si>
    <t>#580  16.5CM-17PCS / 17.5CM-18PCS</t>
  </si>
  <si>
    <t>#580-48PCS / #058-48PCS / #570-48PCS</t>
  </si>
  <si>
    <t>25-26</t>
    <phoneticPr fontId="15"/>
  </si>
  <si>
    <t>27</t>
    <phoneticPr fontId="15"/>
  </si>
  <si>
    <t xml:space="preserve"> MAY, 22 2026</t>
    <phoneticPr fontId="15"/>
  </si>
  <si>
    <t xml:space="preserve"> SY-8100522VT-DD-01</t>
    <phoneticPr fontId="15"/>
  </si>
  <si>
    <t>END OF JUNE - BEG., OF MAR, 2018</t>
    <phoneticPr fontId="15"/>
  </si>
  <si>
    <t>入庫NO.22081148</t>
    <rPh sb="0" eb="2">
      <t>ニュウコ</t>
    </rPh>
    <phoneticPr fontId="15"/>
  </si>
  <si>
    <t>入庫NO.22080807</t>
    <rPh sb="0" eb="2">
      <t>ニュウコ</t>
    </rPh>
    <phoneticPr fontId="15"/>
  </si>
  <si>
    <t>SB141480G</t>
    <phoneticPr fontId="15"/>
  </si>
  <si>
    <t>25CARTONS</t>
    <phoneticPr fontId="15"/>
  </si>
  <si>
    <t>28CARTONS</t>
    <phoneticPr fontId="15"/>
  </si>
  <si>
    <t xml:space="preserve"> 28PACKAGES</t>
    <phoneticPr fontId="15"/>
  </si>
  <si>
    <t xml:space="preserve"> C/NO. 1-28</t>
    <phoneticPr fontId="15"/>
  </si>
  <si>
    <t>C/#6</t>
    <phoneticPr fontId="15"/>
  </si>
  <si>
    <t>綾織 コーデュロイ 後染め</t>
    <rPh sb="10" eb="11">
      <t>アト</t>
    </rPh>
    <phoneticPr fontId="15"/>
  </si>
  <si>
    <t>WIDTH:144CM (320ｇ/㎡ )</t>
    <phoneticPr fontId="15"/>
  </si>
  <si>
    <t>1165.4M. 2952PCS.</t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</si>
</sst>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¥&quot;#,##0;[Red]&quot;¥&quot;\-#,##0"/>
    <numFmt numFmtId="26" formatCode="\$#,##0.00_);[Red]\(\$#,##0.00\)"/>
    <numFmt numFmtId="176" formatCode="_(* #,##0_);_(* \(#,##0\);_(* &quot;-&quot;_);_(@_)"/>
    <numFmt numFmtId="177" formatCode="&quot;¥&quot;#,##0_);\(&quot;¥&quot;#,##0\)"/>
    <numFmt numFmtId="178" formatCode="&quot;¥&quot;#,##0_);[Red]\(&quot;¥&quot;#,##0\)"/>
    <numFmt numFmtId="179" formatCode="#,##0.0"/>
    <numFmt numFmtId="180" formatCode="#,##0.0_);\(#,##0.0\)"/>
    <numFmt numFmtId="181" formatCode="_(* #,##0.0_);_(* \(#,##0.0\);_(* &quot;-&quot;_);_(@_)"/>
    <numFmt numFmtId="182" formatCode="[$€-410]\ #,##0.00_);[Red]\([$€-410]\ #,##0.00\)"/>
    <numFmt numFmtId="183" formatCode="[$€-410]\ #,##0.00;\-[$€-410]\ #,##0.00"/>
    <numFmt numFmtId="184" formatCode="0_);[Red]\(0\)"/>
  </numFmts>
  <fonts count="74" x14ac:knownFonts="1">
    <font>
      <sz val="12"/>
      <name val="新細明體"/>
      <family val="1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name val="新細明體"/>
      <family val="1"/>
    </font>
    <font>
      <sz val="9"/>
      <name val="新細明體"/>
      <family val="1"/>
    </font>
    <font>
      <u/>
      <sz val="12"/>
      <color indexed="12"/>
      <name val="新細明體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ゴシック"/>
      <family val="3"/>
      <charset val="128"/>
    </font>
    <font>
      <b/>
      <u/>
      <sz val="10"/>
      <name val="Century Gothic"/>
      <family val="2"/>
    </font>
    <font>
      <b/>
      <i/>
      <sz val="10"/>
      <name val="Century Gothic"/>
      <family val="2"/>
    </font>
    <font>
      <u/>
      <sz val="10"/>
      <color indexed="12"/>
      <name val="Verdana"/>
      <family val="2"/>
    </font>
    <font>
      <b/>
      <sz val="10"/>
      <color indexed="10"/>
      <name val="Century Gothic"/>
      <family val="2"/>
    </font>
    <font>
      <sz val="10"/>
      <color indexed="10"/>
      <name val="Century Gothic"/>
      <family val="2"/>
    </font>
    <font>
      <b/>
      <sz val="10"/>
      <name val="Century Gothic"/>
      <family val="2"/>
    </font>
    <font>
      <sz val="10"/>
      <color theme="1"/>
      <name val="ＭＳ Ｐゴシック"/>
      <family val="3"/>
      <charset val="128"/>
    </font>
    <font>
      <b/>
      <sz val="10"/>
      <color theme="1"/>
      <name val="Century Gothic"/>
      <family val="2"/>
    </font>
    <font>
      <b/>
      <sz val="10"/>
      <color rgb="FFFF0000"/>
      <name val="Century Gothic"/>
      <family val="2"/>
    </font>
    <font>
      <b/>
      <sz val="10"/>
      <color rgb="FFFF0000"/>
      <name val="ＭＳ Ｐゴシック"/>
      <family val="3"/>
      <charset val="128"/>
    </font>
    <font>
      <sz val="11"/>
      <name val="ＭＳ Ｐゴシック"/>
      <family val="3"/>
      <charset val="128"/>
    </font>
    <font>
      <sz val="28"/>
      <name val="ＭＳ Ｐゴシック"/>
      <family val="3"/>
      <charset val="128"/>
      <scheme val="minor"/>
    </font>
    <font>
      <sz val="28"/>
      <name val="新細明體"/>
      <family val="1"/>
    </font>
    <font>
      <b/>
      <sz val="22"/>
      <name val="Century Gothic"/>
      <family val="2"/>
    </font>
    <font>
      <b/>
      <sz val="20"/>
      <name val="Century Gothic"/>
      <family val="2"/>
    </font>
    <font>
      <b/>
      <i/>
      <sz val="20"/>
      <name val="Century Gothic"/>
      <family val="2"/>
    </font>
    <font>
      <sz val="11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16"/>
      <name val="Century Gothic"/>
      <family val="2"/>
    </font>
    <font>
      <b/>
      <i/>
      <sz val="9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i/>
      <sz val="10"/>
      <name val="Century Gothic"/>
      <family val="2"/>
    </font>
    <font>
      <b/>
      <u/>
      <sz val="11"/>
      <name val="Century Gothic"/>
      <family val="2"/>
    </font>
    <font>
      <b/>
      <sz val="10"/>
      <name val="Century Gothic"/>
      <family val="2"/>
      <charset val="128"/>
    </font>
    <font>
      <sz val="6"/>
      <name val="ＭＳ Ｐゴシック"/>
      <family val="2"/>
      <charset val="128"/>
      <scheme val="minor"/>
    </font>
    <font>
      <b/>
      <sz val="10"/>
      <name val="Yu Gothic UI"/>
      <family val="3"/>
      <charset val="128"/>
    </font>
    <font>
      <sz val="12"/>
      <name val="Yu Gothic UI"/>
      <family val="3"/>
      <charset val="128"/>
    </font>
    <font>
      <b/>
      <sz val="10"/>
      <color rgb="FFFF0000"/>
      <name val="Yu Gothic UI"/>
      <family val="3"/>
      <charset val="128"/>
    </font>
    <font>
      <b/>
      <sz val="10"/>
      <color theme="1"/>
      <name val="Yu Gothic UI"/>
      <family val="3"/>
      <charset val="128"/>
    </font>
    <font>
      <b/>
      <sz val="14"/>
      <name val="Yu Gothic UI"/>
      <family val="3"/>
      <charset val="128"/>
    </font>
    <font>
      <b/>
      <sz val="9"/>
      <name val="Yu Gothic UI"/>
      <family val="3"/>
      <charset val="128"/>
    </font>
    <font>
      <sz val="9"/>
      <name val="Yu Gothic UI"/>
      <family val="3"/>
      <charset val="128"/>
    </font>
    <font>
      <b/>
      <u/>
      <sz val="9"/>
      <name val="Yu Gothic UI"/>
      <family val="3"/>
      <charset val="128"/>
    </font>
    <font>
      <b/>
      <u/>
      <sz val="9"/>
      <color theme="3"/>
      <name val="Yu Gothic UI"/>
      <family val="3"/>
      <charset val="128"/>
    </font>
    <font>
      <b/>
      <sz val="9"/>
      <color rgb="FFFF0000"/>
      <name val="Yu Gothic UI"/>
      <family val="3"/>
      <charset val="128"/>
    </font>
    <font>
      <b/>
      <u/>
      <sz val="9"/>
      <color theme="1"/>
      <name val="Yu Gothic UI"/>
      <family val="3"/>
      <charset val="128"/>
    </font>
    <font>
      <b/>
      <sz val="9"/>
      <color theme="1"/>
      <name val="Yu Gothic UI"/>
      <family val="3"/>
      <charset val="128"/>
    </font>
    <font>
      <b/>
      <sz val="9"/>
      <color rgb="FF0070C0"/>
      <name val="Yu Gothic UI"/>
      <family val="3"/>
      <charset val="128"/>
    </font>
    <font>
      <b/>
      <u/>
      <sz val="12"/>
      <name val="Yu Gothic UI"/>
      <family val="3"/>
      <charset val="128"/>
    </font>
    <font>
      <b/>
      <sz val="12"/>
      <name val="Yu Gothic UI"/>
      <family val="3"/>
      <charset val="128"/>
    </font>
    <font>
      <b/>
      <sz val="12"/>
      <color rgb="FFFF0000"/>
      <name val="Yu Gothic UI"/>
      <family val="3"/>
      <charset val="128"/>
    </font>
    <font>
      <b/>
      <sz val="12"/>
      <color theme="1"/>
      <name val="Yu Gothic UI"/>
      <family val="3"/>
      <charset val="128"/>
    </font>
    <font>
      <b/>
      <u/>
      <sz val="12"/>
      <color theme="3"/>
      <name val="Yu Gothic UI"/>
      <family val="3"/>
      <charset val="128"/>
    </font>
    <font>
      <b/>
      <sz val="22"/>
      <color rgb="FF0070C0"/>
      <name val="Yu Gothic UI"/>
      <family val="3"/>
      <charset val="128"/>
    </font>
    <font>
      <b/>
      <sz val="18"/>
      <name val="Yu Gothic UI"/>
      <family val="3"/>
      <charset val="128"/>
    </font>
    <font>
      <b/>
      <sz val="22"/>
      <name val="Yu Gothic UI"/>
      <family val="3"/>
      <charset val="128"/>
    </font>
    <font>
      <b/>
      <sz val="24"/>
      <name val="Yu Gothic UI"/>
      <family val="3"/>
      <charset val="128"/>
    </font>
    <font>
      <b/>
      <sz val="26"/>
      <name val="Yu Gothic UI"/>
      <family val="3"/>
      <charset val="128"/>
    </font>
    <font>
      <sz val="18"/>
      <name val="Yu Gothic UI"/>
      <family val="3"/>
      <charset val="128"/>
    </font>
    <font>
      <sz val="24"/>
      <name val="Yu Gothic UI"/>
      <family val="3"/>
      <charset val="128"/>
    </font>
    <font>
      <b/>
      <sz val="22"/>
      <color rgb="FFFF0000"/>
      <name val="Yu Gothic UI"/>
      <family val="3"/>
      <charset val="128"/>
    </font>
    <font>
      <b/>
      <sz val="22"/>
      <color theme="1"/>
      <name val="Yu Gothic UI"/>
      <family val="3"/>
      <charset val="128"/>
    </font>
    <font>
      <sz val="22"/>
      <name val="Yu Gothic UI"/>
      <family val="3"/>
      <charset val="128"/>
    </font>
    <font>
      <b/>
      <sz val="72"/>
      <name val="Yu Gothic UI"/>
      <family val="3"/>
      <charset val="128"/>
    </font>
    <font>
      <b/>
      <u/>
      <sz val="10"/>
      <color theme="1"/>
      <name val="Yu Gothic UI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6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23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6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486">
    <xf numFmtId="0" fontId="0" fillId="0" borderId="0" xfId="0">
      <alignment vertical="center"/>
    </xf>
    <xf numFmtId="0" fontId="12" fillId="0" borderId="0" xfId="0" applyFont="1">
      <alignment vertical="center"/>
    </xf>
    <xf numFmtId="0" fontId="13" fillId="0" borderId="0" xfId="0" applyFont="1" applyAlignment="1">
      <alignment vertical="center" shrinkToFit="1"/>
    </xf>
    <xf numFmtId="0" fontId="13" fillId="0" borderId="0" xfId="0" applyFont="1">
      <alignment vertical="center"/>
    </xf>
    <xf numFmtId="0" fontId="13" fillId="0" borderId="0" xfId="0" applyFont="1" applyAlignment="1">
      <alignment horizontal="left" vertical="center"/>
    </xf>
    <xf numFmtId="49" fontId="13" fillId="0" borderId="0" xfId="0" applyNumberFormat="1" applyFont="1" applyAlignment="1">
      <alignment horizontal="left" vertical="center" shrinkToFit="1"/>
    </xf>
    <xf numFmtId="0" fontId="13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13" fillId="2" borderId="0" xfId="0" applyFont="1" applyFill="1" applyAlignment="1">
      <alignment horizontal="left" vertical="center"/>
    </xf>
    <xf numFmtId="0" fontId="24" fillId="0" borderId="0" xfId="0" applyFont="1" applyAlignment="1">
      <alignment vertical="center" shrinkToFit="1"/>
    </xf>
    <xf numFmtId="49" fontId="13" fillId="0" borderId="0" xfId="0" applyNumberFormat="1" applyFont="1" applyAlignment="1">
      <alignment vertical="center" shrinkToFit="1"/>
    </xf>
    <xf numFmtId="0" fontId="19" fillId="0" borderId="0" xfId="1" applyNumberFormat="1" applyFont="1" applyFill="1" applyBorder="1" applyAlignment="1" applyProtection="1"/>
    <xf numFmtId="26" fontId="13" fillId="0" borderId="0" xfId="0" applyNumberFormat="1" applyFont="1" applyAlignment="1">
      <alignment horizontal="left" vertical="center" shrinkToFit="1"/>
    </xf>
    <xf numFmtId="0" fontId="17" fillId="0" borderId="0" xfId="0" applyFont="1" applyAlignment="1">
      <alignment vertical="center" shrinkToFit="1"/>
    </xf>
    <xf numFmtId="0" fontId="25" fillId="0" borderId="0" xfId="0" applyFont="1" applyAlignment="1">
      <alignment vertical="center" shrinkToFit="1"/>
    </xf>
    <xf numFmtId="0" fontId="26" fillId="0" borderId="0" xfId="0" applyFont="1" applyAlignment="1">
      <alignment horizontal="left" vertical="center"/>
    </xf>
    <xf numFmtId="49" fontId="13" fillId="3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28" fillId="0" borderId="0" xfId="0" applyFont="1">
      <alignment vertical="center"/>
    </xf>
    <xf numFmtId="0" fontId="28" fillId="0" borderId="21" xfId="0" applyFont="1" applyBorder="1">
      <alignment vertical="center"/>
    </xf>
    <xf numFmtId="0" fontId="28" fillId="0" borderId="0" xfId="0" applyFont="1" applyAlignment="1">
      <alignment horizontal="left" vertical="center"/>
    </xf>
    <xf numFmtId="0" fontId="28" fillId="0" borderId="22" xfId="0" applyFont="1" applyBorder="1">
      <alignment vertical="center"/>
    </xf>
    <xf numFmtId="0" fontId="28" fillId="0" borderId="23" xfId="0" applyFont="1" applyBorder="1">
      <alignment vertical="center"/>
    </xf>
    <xf numFmtId="0" fontId="29" fillId="0" borderId="0" xfId="0" applyFont="1">
      <alignment vertical="center"/>
    </xf>
    <xf numFmtId="0" fontId="31" fillId="0" borderId="0" xfId="0" applyFont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25" fillId="5" borderId="26" xfId="0" applyFont="1" applyFill="1" applyBorder="1" applyAlignment="1">
      <alignment horizontal="left" vertical="center"/>
    </xf>
    <xf numFmtId="0" fontId="40" fillId="0" borderId="0" xfId="0" applyFont="1">
      <alignment vertical="center"/>
    </xf>
    <xf numFmtId="177" fontId="24" fillId="3" borderId="26" xfId="2" applyNumberFormat="1" applyFont="1" applyFill="1" applyBorder="1" applyAlignment="1">
      <alignment horizontal="right" vertical="center"/>
    </xf>
    <xf numFmtId="49" fontId="25" fillId="5" borderId="0" xfId="0" applyNumberFormat="1" applyFont="1" applyFill="1" applyAlignment="1">
      <alignment horizontal="left" vertical="center"/>
    </xf>
    <xf numFmtId="49" fontId="35" fillId="0" borderId="0" xfId="0" applyNumberFormat="1" applyFont="1" applyAlignment="1">
      <alignment horizontal="right"/>
    </xf>
    <xf numFmtId="0" fontId="35" fillId="0" borderId="0" xfId="0" applyFont="1" applyAlignment="1">
      <alignment horizontal="center"/>
    </xf>
    <xf numFmtId="49" fontId="35" fillId="0" borderId="0" xfId="0" applyNumberFormat="1" applyFont="1">
      <alignment vertical="center"/>
    </xf>
    <xf numFmtId="0" fontId="34" fillId="0" borderId="0" xfId="0" applyFont="1" applyAlignment="1">
      <alignment horizontal="center"/>
    </xf>
    <xf numFmtId="49" fontId="34" fillId="0" borderId="0" xfId="0" applyNumberFormat="1" applyFont="1">
      <alignment vertical="center"/>
    </xf>
    <xf numFmtId="49" fontId="42" fillId="3" borderId="24" xfId="0" applyNumberFormat="1" applyFont="1" applyFill="1" applyBorder="1" applyAlignment="1">
      <alignment horizontal="left" vertical="center"/>
    </xf>
    <xf numFmtId="0" fontId="13" fillId="3" borderId="0" xfId="0" applyFont="1" applyFill="1">
      <alignment vertical="center"/>
    </xf>
    <xf numFmtId="0" fontId="45" fillId="0" borderId="0" xfId="0" applyFont="1">
      <alignment vertical="center"/>
    </xf>
    <xf numFmtId="0" fontId="46" fillId="5" borderId="5" xfId="0" applyFont="1" applyFill="1" applyBorder="1" applyAlignment="1">
      <alignment horizontal="left" vertical="center"/>
    </xf>
    <xf numFmtId="49" fontId="47" fillId="0" borderId="8" xfId="0" applyNumberFormat="1" applyFont="1" applyBorder="1" applyAlignment="1">
      <alignment horizontal="left" vertical="center"/>
    </xf>
    <xf numFmtId="49" fontId="44" fillId="0" borderId="9" xfId="0" applyNumberFormat="1" applyFont="1" applyBorder="1" applyAlignment="1">
      <alignment horizontal="left" vertical="center"/>
    </xf>
    <xf numFmtId="0" fontId="47" fillId="0" borderId="9" xfId="0" applyFont="1" applyBorder="1" applyAlignment="1">
      <alignment vertical="center" wrapText="1"/>
    </xf>
    <xf numFmtId="179" fontId="47" fillId="0" borderId="9" xfId="0" applyNumberFormat="1" applyFont="1" applyBorder="1" applyAlignment="1">
      <alignment vertical="center" shrinkToFit="1"/>
    </xf>
    <xf numFmtId="49" fontId="46" fillId="0" borderId="10" xfId="0" quotePrefix="1" applyNumberFormat="1" applyFont="1" applyBorder="1" applyAlignment="1">
      <alignment horizontal="left" vertical="center"/>
    </xf>
    <xf numFmtId="179" fontId="47" fillId="0" borderId="10" xfId="0" applyNumberFormat="1" applyFont="1" applyBorder="1" applyAlignment="1">
      <alignment vertical="center" shrinkToFit="1"/>
    </xf>
    <xf numFmtId="49" fontId="46" fillId="3" borderId="17" xfId="0" applyNumberFormat="1" applyFont="1" applyFill="1" applyBorder="1">
      <alignment vertical="center"/>
    </xf>
    <xf numFmtId="0" fontId="47" fillId="0" borderId="8" xfId="0" applyFont="1" applyBorder="1" applyAlignment="1">
      <alignment vertical="center" wrapText="1"/>
    </xf>
    <xf numFmtId="49" fontId="49" fillId="0" borderId="0" xfId="0" applyNumberFormat="1" applyFont="1" applyAlignment="1">
      <alignment horizontal="center" vertical="center"/>
    </xf>
    <xf numFmtId="49" fontId="49" fillId="0" borderId="0" xfId="0" applyNumberFormat="1" applyFont="1" applyAlignment="1">
      <alignment horizontal="left" vertical="center"/>
    </xf>
    <xf numFmtId="0" fontId="49" fillId="0" borderId="0" xfId="0" applyFont="1" applyAlignment="1">
      <alignment horizontal="center" vertical="center"/>
    </xf>
    <xf numFmtId="0" fontId="49" fillId="0" borderId="0" xfId="0" applyFont="1">
      <alignment vertical="center"/>
    </xf>
    <xf numFmtId="0" fontId="50" fillId="0" borderId="0" xfId="0" applyFont="1">
      <alignment vertical="center"/>
    </xf>
    <xf numFmtId="0" fontId="51" fillId="0" borderId="0" xfId="0" applyFont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0" fontId="49" fillId="0" borderId="9" xfId="0" applyFont="1" applyBorder="1" applyAlignment="1">
      <alignment horizontal="center" vertical="center"/>
    </xf>
    <xf numFmtId="0" fontId="49" fillId="0" borderId="9" xfId="0" applyFont="1" applyBorder="1" applyAlignment="1">
      <alignment horizontal="center"/>
    </xf>
    <xf numFmtId="0" fontId="49" fillId="0" borderId="6" xfId="0" applyFont="1" applyBorder="1" applyAlignment="1">
      <alignment horizontal="center"/>
    </xf>
    <xf numFmtId="49" fontId="49" fillId="0" borderId="6" xfId="0" applyNumberFormat="1" applyFont="1" applyBorder="1" applyAlignment="1">
      <alignment horizontal="left" vertical="center"/>
    </xf>
    <xf numFmtId="0" fontId="51" fillId="0" borderId="6" xfId="0" applyFont="1" applyBorder="1" applyAlignment="1">
      <alignment horizontal="center" vertical="center"/>
    </xf>
    <xf numFmtId="0" fontId="51" fillId="0" borderId="6" xfId="0" applyFont="1" applyBorder="1">
      <alignment vertical="center"/>
    </xf>
    <xf numFmtId="26" fontId="51" fillId="0" borderId="6" xfId="0" applyNumberFormat="1" applyFont="1" applyBorder="1" applyAlignment="1">
      <alignment horizontal="center" vertical="center"/>
    </xf>
    <xf numFmtId="0" fontId="49" fillId="0" borderId="6" xfId="0" applyFont="1" applyBorder="1" applyAlignment="1">
      <alignment horizontal="center" vertical="center"/>
    </xf>
    <xf numFmtId="0" fontId="54" fillId="0" borderId="5" xfId="0" applyFont="1" applyBorder="1" applyAlignment="1">
      <alignment horizontal="left" vertical="center"/>
    </xf>
    <xf numFmtId="0" fontId="53" fillId="5" borderId="5" xfId="0" applyFont="1" applyFill="1" applyBorder="1" applyAlignment="1">
      <alignment horizontal="left" vertical="center"/>
    </xf>
    <xf numFmtId="0" fontId="55" fillId="0" borderId="5" xfId="0" applyFont="1" applyBorder="1" applyAlignment="1">
      <alignment horizontal="center" vertical="center"/>
    </xf>
    <xf numFmtId="178" fontId="55" fillId="0" borderId="5" xfId="0" applyNumberFormat="1" applyFont="1" applyBorder="1" applyAlignment="1">
      <alignment horizontal="center" vertical="center"/>
    </xf>
    <xf numFmtId="0" fontId="49" fillId="0" borderId="5" xfId="0" applyFont="1" applyBorder="1" applyAlignment="1">
      <alignment horizontal="center" vertical="center"/>
    </xf>
    <xf numFmtId="49" fontId="55" fillId="0" borderId="8" xfId="0" applyNumberFormat="1" applyFont="1" applyBorder="1" applyAlignment="1">
      <alignment horizontal="left" vertical="center"/>
    </xf>
    <xf numFmtId="0" fontId="55" fillId="0" borderId="8" xfId="0" applyFont="1" applyBorder="1" applyAlignment="1">
      <alignment horizontal="left" vertical="center"/>
    </xf>
    <xf numFmtId="49" fontId="49" fillId="0" borderId="9" xfId="0" applyNumberFormat="1" applyFont="1" applyBorder="1" applyAlignment="1">
      <alignment horizontal="left" vertical="center"/>
    </xf>
    <xf numFmtId="0" fontId="55" fillId="0" borderId="8" xfId="0" applyFont="1" applyBorder="1" applyAlignment="1">
      <alignment horizontal="center" vertical="center" wrapText="1"/>
    </xf>
    <xf numFmtId="1" fontId="49" fillId="0" borderId="8" xfId="0" applyNumberFormat="1" applyFont="1" applyBorder="1" applyAlignment="1">
      <alignment horizontal="center" vertical="center"/>
    </xf>
    <xf numFmtId="0" fontId="55" fillId="0" borderId="9" xfId="0" applyFont="1" applyBorder="1" applyAlignment="1">
      <alignment horizontal="left" vertical="center"/>
    </xf>
    <xf numFmtId="0" fontId="55" fillId="0" borderId="9" xfId="0" applyFont="1" applyBorder="1" applyAlignment="1">
      <alignment vertical="center" wrapText="1"/>
    </xf>
    <xf numFmtId="0" fontId="55" fillId="0" borderId="9" xfId="0" applyFont="1" applyBorder="1" applyAlignment="1">
      <alignment horizontal="center" vertical="center" wrapText="1"/>
    </xf>
    <xf numFmtId="49" fontId="53" fillId="0" borderId="9" xfId="0" quotePrefix="1" applyNumberFormat="1" applyFont="1" applyBorder="1" applyAlignment="1">
      <alignment horizontal="left" vertical="center"/>
    </xf>
    <xf numFmtId="179" fontId="55" fillId="0" borderId="9" xfId="0" applyNumberFormat="1" applyFont="1" applyBorder="1" applyAlignment="1">
      <alignment vertical="center" shrinkToFit="1"/>
    </xf>
    <xf numFmtId="49" fontId="53" fillId="0" borderId="10" xfId="0" quotePrefix="1" applyNumberFormat="1" applyFont="1" applyBorder="1" applyAlignment="1">
      <alignment horizontal="left" vertical="center"/>
    </xf>
    <xf numFmtId="0" fontId="55" fillId="0" borderId="10" xfId="0" applyFont="1" applyBorder="1" applyAlignment="1">
      <alignment horizontal="left" vertical="center"/>
    </xf>
    <xf numFmtId="179" fontId="55" fillId="0" borderId="10" xfId="0" applyNumberFormat="1" applyFont="1" applyBorder="1" applyAlignment="1">
      <alignment vertical="center" shrinkToFit="1"/>
    </xf>
    <xf numFmtId="179" fontId="55" fillId="0" borderId="10" xfId="0" applyNumberFormat="1" applyFont="1" applyBorder="1" applyAlignment="1">
      <alignment horizontal="center" vertical="center" shrinkToFit="1"/>
    </xf>
    <xf numFmtId="0" fontId="49" fillId="0" borderId="10" xfId="0" applyFont="1" applyBorder="1" applyAlignment="1">
      <alignment horizontal="center" vertical="center"/>
    </xf>
    <xf numFmtId="0" fontId="55" fillId="0" borderId="34" xfId="0" applyFont="1" applyBorder="1" applyAlignment="1">
      <alignment horizontal="left" vertical="center"/>
    </xf>
    <xf numFmtId="0" fontId="55" fillId="0" borderId="8" xfId="0" applyFont="1" applyBorder="1" applyAlignment="1">
      <alignment vertical="center" wrapText="1"/>
    </xf>
    <xf numFmtId="49" fontId="55" fillId="0" borderId="9" xfId="0" quotePrefix="1" applyNumberFormat="1" applyFont="1" applyBorder="1" applyAlignment="1">
      <alignment horizontal="left" vertical="center"/>
    </xf>
    <xf numFmtId="0" fontId="49" fillId="0" borderId="8" xfId="0" applyFont="1" applyBorder="1" applyAlignment="1">
      <alignment horizontal="center" vertical="center"/>
    </xf>
    <xf numFmtId="49" fontId="55" fillId="0" borderId="34" xfId="0" quotePrefix="1" applyNumberFormat="1" applyFont="1" applyBorder="1" applyAlignment="1">
      <alignment horizontal="left" vertical="center"/>
    </xf>
    <xf numFmtId="179" fontId="55" fillId="0" borderId="34" xfId="0" applyNumberFormat="1" applyFont="1" applyBorder="1" applyAlignment="1">
      <alignment vertical="center" shrinkToFit="1"/>
    </xf>
    <xf numFmtId="0" fontId="55" fillId="0" borderId="34" xfId="0" applyFont="1" applyBorder="1" applyAlignment="1">
      <alignment horizontal="center" vertical="center" wrapText="1"/>
    </xf>
    <xf numFmtId="1" fontId="49" fillId="0" borderId="34" xfId="0" applyNumberFormat="1" applyFont="1" applyBorder="1" applyAlignment="1">
      <alignment horizontal="center" vertical="center"/>
    </xf>
    <xf numFmtId="0" fontId="49" fillId="0" borderId="34" xfId="0" applyFont="1" applyBorder="1" applyAlignment="1">
      <alignment horizontal="center" vertical="center"/>
    </xf>
    <xf numFmtId="49" fontId="49" fillId="7" borderId="9" xfId="0" applyNumberFormat="1" applyFont="1" applyFill="1" applyBorder="1" applyAlignment="1">
      <alignment horizontal="left" vertical="center"/>
    </xf>
    <xf numFmtId="49" fontId="53" fillId="7" borderId="9" xfId="0" quotePrefix="1" applyNumberFormat="1" applyFont="1" applyFill="1" applyBorder="1" applyAlignment="1">
      <alignment horizontal="left" vertical="center"/>
    </xf>
    <xf numFmtId="0" fontId="49" fillId="0" borderId="9" xfId="0" applyFont="1" applyBorder="1">
      <alignment vertical="center"/>
    </xf>
    <xf numFmtId="49" fontId="49" fillId="0" borderId="5" xfId="0" applyNumberFormat="1" applyFont="1" applyBorder="1" applyAlignment="1">
      <alignment horizontal="left" vertical="center"/>
    </xf>
    <xf numFmtId="49" fontId="49" fillId="0" borderId="5" xfId="0" applyNumberFormat="1" applyFont="1" applyBorder="1" applyAlignment="1">
      <alignment horizontal="center" vertical="center"/>
    </xf>
    <xf numFmtId="0" fontId="49" fillId="0" borderId="15" xfId="0" applyFont="1" applyBorder="1" applyAlignment="1">
      <alignment horizontal="center" vertical="center"/>
    </xf>
    <xf numFmtId="0" fontId="49" fillId="0" borderId="9" xfId="0" applyFont="1" applyBorder="1" applyAlignment="1">
      <alignment vertical="center" shrinkToFit="1"/>
    </xf>
    <xf numFmtId="1" fontId="49" fillId="0" borderId="9" xfId="0" applyNumberFormat="1" applyFont="1" applyBorder="1" applyAlignment="1">
      <alignment horizontal="center" vertical="center"/>
    </xf>
    <xf numFmtId="49" fontId="49" fillId="0" borderId="9" xfId="0" applyNumberFormat="1" applyFont="1" applyBorder="1" applyAlignment="1">
      <alignment horizontal="center" vertical="center"/>
    </xf>
    <xf numFmtId="0" fontId="53" fillId="5" borderId="9" xfId="0" applyFont="1" applyFill="1" applyBorder="1" applyAlignment="1">
      <alignment horizontal="left" vertical="center"/>
    </xf>
    <xf numFmtId="49" fontId="49" fillId="0" borderId="34" xfId="0" applyNumberFormat="1" applyFont="1" applyBorder="1" applyAlignment="1">
      <alignment horizontal="center" vertical="center"/>
    </xf>
    <xf numFmtId="178" fontId="55" fillId="0" borderId="8" xfId="0" applyNumberFormat="1" applyFont="1" applyBorder="1" applyAlignment="1">
      <alignment horizontal="center" vertical="center"/>
    </xf>
    <xf numFmtId="177" fontId="49" fillId="0" borderId="8" xfId="0" applyNumberFormat="1" applyFont="1" applyBorder="1" applyAlignment="1">
      <alignment horizontal="center" vertical="center"/>
    </xf>
    <xf numFmtId="178" fontId="55" fillId="0" borderId="9" xfId="0" applyNumberFormat="1" applyFont="1" applyBorder="1" applyAlignment="1">
      <alignment horizontal="center" vertical="center"/>
    </xf>
    <xf numFmtId="177" fontId="49" fillId="0" borderId="9" xfId="0" applyNumberFormat="1" applyFont="1" applyBorder="1" applyAlignment="1">
      <alignment horizontal="center" vertical="center"/>
    </xf>
    <xf numFmtId="178" fontId="55" fillId="0" borderId="10" xfId="0" applyNumberFormat="1" applyFont="1" applyBorder="1" applyAlignment="1">
      <alignment horizontal="center" vertical="center"/>
    </xf>
    <xf numFmtId="177" fontId="49" fillId="0" borderId="10" xfId="0" applyNumberFormat="1" applyFont="1" applyBorder="1" applyAlignment="1">
      <alignment horizontal="center" vertical="center"/>
    </xf>
    <xf numFmtId="178" fontId="55" fillId="0" borderId="34" xfId="0" applyNumberFormat="1" applyFont="1" applyBorder="1" applyAlignment="1">
      <alignment horizontal="center" vertical="center"/>
    </xf>
    <xf numFmtId="177" fontId="49" fillId="0" borderId="34" xfId="0" applyNumberFormat="1" applyFont="1" applyBorder="1" applyAlignment="1">
      <alignment horizontal="center" vertical="center"/>
    </xf>
    <xf numFmtId="49" fontId="45" fillId="0" borderId="0" xfId="0" applyNumberFormat="1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49" fontId="49" fillId="0" borderId="8" xfId="0" applyNumberFormat="1" applyFont="1" applyBorder="1" applyAlignment="1">
      <alignment horizontal="center" vertical="center"/>
    </xf>
    <xf numFmtId="49" fontId="49" fillId="0" borderId="10" xfId="0" applyNumberFormat="1" applyFont="1" applyBorder="1" applyAlignment="1">
      <alignment horizontal="center" vertical="center"/>
    </xf>
    <xf numFmtId="0" fontId="49" fillId="0" borderId="36" xfId="0" applyFont="1" applyBorder="1" applyAlignment="1">
      <alignment horizontal="center" vertical="center"/>
    </xf>
    <xf numFmtId="1" fontId="49" fillId="0" borderId="10" xfId="0" applyNumberFormat="1" applyFont="1" applyBorder="1" applyAlignment="1">
      <alignment horizontal="center" vertical="center"/>
    </xf>
    <xf numFmtId="0" fontId="44" fillId="0" borderId="16" xfId="0" applyFont="1" applyBorder="1" applyAlignment="1">
      <alignment horizontal="center" vertical="center"/>
    </xf>
    <xf numFmtId="49" fontId="44" fillId="0" borderId="14" xfId="0" applyNumberFormat="1" applyFont="1" applyBorder="1" applyAlignment="1">
      <alignment horizontal="left" vertical="center"/>
    </xf>
    <xf numFmtId="0" fontId="45" fillId="0" borderId="15" xfId="0" applyFont="1" applyBorder="1" applyAlignment="1">
      <alignment horizontal="center" vertical="center"/>
    </xf>
    <xf numFmtId="0" fontId="45" fillId="0" borderId="12" xfId="0" applyFont="1" applyBorder="1" applyAlignment="1">
      <alignment horizontal="center" vertical="center"/>
    </xf>
    <xf numFmtId="0" fontId="45" fillId="0" borderId="32" xfId="0" applyFont="1" applyBorder="1" applyAlignment="1">
      <alignment horizontal="center" vertical="center"/>
    </xf>
    <xf numFmtId="0" fontId="45" fillId="0" borderId="9" xfId="0" applyFont="1" applyBorder="1" applyAlignment="1">
      <alignment horizontal="center" vertical="center"/>
    </xf>
    <xf numFmtId="49" fontId="58" fillId="0" borderId="0" xfId="0" applyNumberFormat="1" applyFont="1">
      <alignment vertical="center"/>
    </xf>
    <xf numFmtId="49" fontId="58" fillId="0" borderId="0" xfId="0" applyNumberFormat="1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57" fillId="0" borderId="9" xfId="0" applyFont="1" applyBorder="1" applyAlignment="1">
      <alignment horizontal="center" vertical="center"/>
    </xf>
    <xf numFmtId="0" fontId="58" fillId="0" borderId="9" xfId="0" applyFont="1" applyBorder="1" applyAlignment="1">
      <alignment horizontal="center" vertical="center"/>
    </xf>
    <xf numFmtId="0" fontId="45" fillId="0" borderId="6" xfId="0" applyFont="1" applyBorder="1" applyAlignment="1">
      <alignment horizontal="center" vertical="center"/>
    </xf>
    <xf numFmtId="0" fontId="58" fillId="0" borderId="6" xfId="0" applyFont="1" applyBorder="1" applyAlignment="1">
      <alignment horizontal="center" vertical="center"/>
    </xf>
    <xf numFmtId="49" fontId="58" fillId="0" borderId="8" xfId="0" applyNumberFormat="1" applyFont="1" applyBorder="1" applyAlignment="1">
      <alignment horizontal="center" vertical="center"/>
    </xf>
    <xf numFmtId="3" fontId="58" fillId="0" borderId="8" xfId="0" applyNumberFormat="1" applyFont="1" applyBorder="1" applyAlignment="1">
      <alignment horizontal="center" vertical="center"/>
    </xf>
    <xf numFmtId="0" fontId="58" fillId="0" borderId="8" xfId="0" applyFont="1" applyBorder="1" applyAlignment="1">
      <alignment horizontal="center" vertical="center"/>
    </xf>
    <xf numFmtId="49" fontId="58" fillId="0" borderId="10" xfId="0" applyNumberFormat="1" applyFont="1" applyBorder="1" applyAlignment="1">
      <alignment horizontal="center" vertical="center"/>
    </xf>
    <xf numFmtId="0" fontId="58" fillId="3" borderId="10" xfId="0" applyFont="1" applyFill="1" applyBorder="1" applyAlignment="1">
      <alignment horizontal="left" vertical="center"/>
    </xf>
    <xf numFmtId="3" fontId="58" fillId="0" borderId="10" xfId="0" applyNumberFormat="1" applyFont="1" applyBorder="1" applyAlignment="1">
      <alignment horizontal="center" vertical="center"/>
    </xf>
    <xf numFmtId="0" fontId="58" fillId="0" borderId="10" xfId="0" applyFont="1" applyBorder="1" applyAlignment="1">
      <alignment horizontal="center" vertical="center"/>
    </xf>
    <xf numFmtId="177" fontId="58" fillId="0" borderId="10" xfId="0" applyNumberFormat="1" applyFont="1" applyBorder="1" applyAlignment="1">
      <alignment horizontal="center" vertical="center" shrinkToFit="1"/>
    </xf>
    <xf numFmtId="49" fontId="58" fillId="0" borderId="5" xfId="0" applyNumberFormat="1" applyFont="1" applyBorder="1" applyAlignment="1">
      <alignment horizontal="center" vertical="center"/>
    </xf>
    <xf numFmtId="3" fontId="58" fillId="0" borderId="5" xfId="0" applyNumberFormat="1" applyFont="1" applyBorder="1" applyAlignment="1">
      <alignment horizontal="center" vertical="center"/>
    </xf>
    <xf numFmtId="0" fontId="58" fillId="0" borderId="5" xfId="0" applyFont="1" applyBorder="1" applyAlignment="1">
      <alignment horizontal="center" vertical="center"/>
    </xf>
    <xf numFmtId="177" fontId="58" fillId="0" borderId="5" xfId="0" applyNumberFormat="1" applyFont="1" applyBorder="1" applyAlignment="1">
      <alignment horizontal="center" vertical="center" shrinkToFit="1"/>
    </xf>
    <xf numFmtId="49" fontId="58" fillId="0" borderId="9" xfId="0" applyNumberFormat="1" applyFont="1" applyBorder="1" applyAlignment="1">
      <alignment horizontal="center" vertical="center"/>
    </xf>
    <xf numFmtId="0" fontId="58" fillId="3" borderId="9" xfId="0" applyFont="1" applyFill="1" applyBorder="1" applyAlignment="1">
      <alignment horizontal="left" vertical="center"/>
    </xf>
    <xf numFmtId="3" fontId="58" fillId="0" borderId="9" xfId="0" applyNumberFormat="1" applyFont="1" applyBorder="1" applyAlignment="1">
      <alignment horizontal="center" vertical="center"/>
    </xf>
    <xf numFmtId="177" fontId="58" fillId="0" borderId="9" xfId="0" applyNumberFormat="1" applyFont="1" applyBorder="1" applyAlignment="1">
      <alignment horizontal="center" vertical="center" shrinkToFit="1"/>
    </xf>
    <xf numFmtId="0" fontId="58" fillId="0" borderId="11" xfId="0" applyFont="1" applyBorder="1" applyAlignment="1">
      <alignment horizontal="center" vertical="center"/>
    </xf>
    <xf numFmtId="177" fontId="58" fillId="3" borderId="8" xfId="0" applyNumberFormat="1" applyFont="1" applyFill="1" applyBorder="1" applyAlignment="1">
      <alignment horizontal="center" vertical="center"/>
    </xf>
    <xf numFmtId="1" fontId="58" fillId="0" borderId="5" xfId="0" applyNumberFormat="1" applyFont="1" applyBorder="1" applyAlignment="1">
      <alignment horizontal="center" vertical="center"/>
    </xf>
    <xf numFmtId="177" fontId="58" fillId="0" borderId="5" xfId="0" applyNumberFormat="1" applyFont="1" applyBorder="1" applyAlignment="1">
      <alignment horizontal="center" vertical="center"/>
    </xf>
    <xf numFmtId="1" fontId="58" fillId="0" borderId="9" xfId="0" applyNumberFormat="1" applyFont="1" applyBorder="1" applyAlignment="1">
      <alignment horizontal="center" vertical="center"/>
    </xf>
    <xf numFmtId="177" fontId="58" fillId="0" borderId="9" xfId="0" applyNumberFormat="1" applyFont="1" applyBorder="1" applyAlignment="1">
      <alignment horizontal="center" vertical="center"/>
    </xf>
    <xf numFmtId="0" fontId="58" fillId="0" borderId="18" xfId="0" applyFont="1" applyBorder="1">
      <alignment vertical="center"/>
    </xf>
    <xf numFmtId="0" fontId="45" fillId="0" borderId="8" xfId="0" applyFont="1" applyBorder="1" applyAlignment="1">
      <alignment horizontal="center" vertical="center"/>
    </xf>
    <xf numFmtId="49" fontId="45" fillId="0" borderId="0" xfId="0" applyNumberFormat="1" applyFont="1" applyAlignment="1">
      <alignment horizontal="center" vertical="center"/>
    </xf>
    <xf numFmtId="49" fontId="57" fillId="0" borderId="9" xfId="0" applyNumberFormat="1" applyFont="1" applyBorder="1" applyAlignment="1">
      <alignment horizontal="center" vertical="center"/>
    </xf>
    <xf numFmtId="0" fontId="61" fillId="0" borderId="9" xfId="0" applyFont="1" applyBorder="1" applyAlignment="1">
      <alignment horizontal="center" vertical="center"/>
    </xf>
    <xf numFmtId="0" fontId="58" fillId="3" borderId="8" xfId="0" applyFont="1" applyFill="1" applyBorder="1" applyAlignment="1">
      <alignment horizontal="center" vertical="center"/>
    </xf>
    <xf numFmtId="0" fontId="59" fillId="5" borderId="5" xfId="0" applyFont="1" applyFill="1" applyBorder="1" applyAlignment="1">
      <alignment horizontal="center" vertical="center"/>
    </xf>
    <xf numFmtId="0" fontId="58" fillId="0" borderId="9" xfId="0" applyFont="1" applyBorder="1" applyAlignment="1">
      <alignment horizontal="center" vertical="center" shrinkToFit="1"/>
    </xf>
    <xf numFmtId="6" fontId="58" fillId="0" borderId="9" xfId="12" applyFont="1" applyBorder="1" applyAlignment="1">
      <alignment horizontal="center" vertical="center" shrinkToFit="1"/>
    </xf>
    <xf numFmtId="177" fontId="58" fillId="3" borderId="9" xfId="0" applyNumberFormat="1" applyFont="1" applyFill="1" applyBorder="1" applyAlignment="1">
      <alignment horizontal="center" vertical="center"/>
    </xf>
    <xf numFmtId="0" fontId="58" fillId="5" borderId="9" xfId="0" applyFont="1" applyFill="1" applyBorder="1" applyAlignment="1">
      <alignment horizontal="center" vertical="center"/>
    </xf>
    <xf numFmtId="0" fontId="58" fillId="0" borderId="9" xfId="0" applyFont="1" applyBorder="1" applyAlignment="1">
      <alignment horizontal="center" vertical="center" wrapText="1"/>
    </xf>
    <xf numFmtId="0" fontId="57" fillId="0" borderId="9" xfId="0" applyFont="1" applyBorder="1" applyAlignment="1">
      <alignment horizontal="center"/>
    </xf>
    <xf numFmtId="0" fontId="58" fillId="0" borderId="9" xfId="0" applyFont="1" applyBorder="1" applyAlignment="1">
      <alignment horizontal="center"/>
    </xf>
    <xf numFmtId="49" fontId="59" fillId="0" borderId="9" xfId="0" applyNumberFormat="1" applyFont="1" applyBorder="1" applyAlignment="1">
      <alignment horizontal="center" vertical="center"/>
    </xf>
    <xf numFmtId="26" fontId="57" fillId="0" borderId="9" xfId="0" applyNumberFormat="1" applyFont="1" applyBorder="1" applyAlignment="1">
      <alignment horizontal="center" vertical="center"/>
    </xf>
    <xf numFmtId="0" fontId="58" fillId="5" borderId="9" xfId="0" applyFont="1" applyFill="1" applyBorder="1" applyAlignment="1">
      <alignment horizontal="left" vertical="center"/>
    </xf>
    <xf numFmtId="49" fontId="58" fillId="5" borderId="9" xfId="0" applyNumberFormat="1" applyFont="1" applyFill="1" applyBorder="1" applyAlignment="1">
      <alignment horizontal="center" vertical="center"/>
    </xf>
    <xf numFmtId="178" fontId="59" fillId="5" borderId="9" xfId="2" applyNumberFormat="1" applyFont="1" applyFill="1" applyBorder="1" applyAlignment="1">
      <alignment horizontal="center" vertical="center"/>
    </xf>
    <xf numFmtId="184" fontId="59" fillId="5" borderId="9" xfId="2" applyNumberFormat="1" applyFont="1" applyFill="1" applyBorder="1" applyAlignment="1">
      <alignment horizontal="center" vertical="center"/>
    </xf>
    <xf numFmtId="176" fontId="59" fillId="5" borderId="9" xfId="2" applyFont="1" applyFill="1" applyBorder="1" applyAlignment="1">
      <alignment horizontal="center" vertical="center"/>
    </xf>
    <xf numFmtId="0" fontId="59" fillId="3" borderId="6" xfId="0" applyFont="1" applyFill="1" applyBorder="1" applyAlignment="1">
      <alignment horizontal="center"/>
    </xf>
    <xf numFmtId="179" fontId="58" fillId="0" borderId="6" xfId="0" applyNumberFormat="1" applyFont="1" applyBorder="1" applyAlignment="1">
      <alignment horizontal="center" vertical="center" shrinkToFit="1"/>
    </xf>
    <xf numFmtId="177" fontId="58" fillId="0" borderId="6" xfId="0" applyNumberFormat="1" applyFont="1" applyBorder="1" applyAlignment="1">
      <alignment horizontal="center" vertical="center"/>
    </xf>
    <xf numFmtId="0" fontId="59" fillId="0" borderId="8" xfId="0" applyFont="1" applyBorder="1" applyAlignment="1">
      <alignment horizontal="center" vertical="center"/>
    </xf>
    <xf numFmtId="6" fontId="58" fillId="0" borderId="8" xfId="12" applyFont="1" applyBorder="1" applyAlignment="1">
      <alignment horizontal="center" vertical="center" shrinkToFit="1"/>
    </xf>
    <xf numFmtId="49" fontId="60" fillId="0" borderId="8" xfId="0" applyNumberFormat="1" applyFont="1" applyBorder="1" applyAlignment="1">
      <alignment horizontal="center" vertical="center"/>
    </xf>
    <xf numFmtId="49" fontId="59" fillId="0" borderId="8" xfId="0" applyNumberFormat="1" applyFont="1" applyBorder="1" applyAlignment="1">
      <alignment horizontal="center" vertical="center"/>
    </xf>
    <xf numFmtId="0" fontId="57" fillId="5" borderId="5" xfId="0" applyFont="1" applyFill="1" applyBorder="1" applyAlignment="1">
      <alignment horizontal="center" vertical="center"/>
    </xf>
    <xf numFmtId="49" fontId="57" fillId="5" borderId="5" xfId="0" applyNumberFormat="1" applyFont="1" applyFill="1" applyBorder="1" applyAlignment="1">
      <alignment horizontal="center" vertical="center"/>
    </xf>
    <xf numFmtId="0" fontId="58" fillId="5" borderId="5" xfId="0" applyFont="1" applyFill="1" applyBorder="1" applyAlignment="1">
      <alignment horizontal="left" vertical="center"/>
    </xf>
    <xf numFmtId="49" fontId="59" fillId="0" borderId="5" xfId="0" applyNumberFormat="1" applyFont="1" applyBorder="1" applyAlignment="1">
      <alignment horizontal="center" vertical="center"/>
    </xf>
    <xf numFmtId="0" fontId="58" fillId="0" borderId="15" xfId="0" applyFont="1" applyBorder="1" applyAlignment="1">
      <alignment horizontal="center" vertical="center"/>
    </xf>
    <xf numFmtId="177" fontId="58" fillId="3" borderId="10" xfId="0" applyNumberFormat="1" applyFont="1" applyFill="1" applyBorder="1" applyAlignment="1">
      <alignment horizontal="center" vertical="center"/>
    </xf>
    <xf numFmtId="49" fontId="59" fillId="0" borderId="10" xfId="0" applyNumberFormat="1" applyFont="1" applyBorder="1" applyAlignment="1">
      <alignment horizontal="center" vertical="center"/>
    </xf>
    <xf numFmtId="49" fontId="55" fillId="0" borderId="34" xfId="0" applyNumberFormat="1" applyFont="1" applyBorder="1" applyAlignment="1">
      <alignment horizontal="left" vertical="center"/>
    </xf>
    <xf numFmtId="0" fontId="55" fillId="0" borderId="34" xfId="0" applyFont="1" applyBorder="1" applyAlignment="1">
      <alignment vertical="center" wrapText="1"/>
    </xf>
    <xf numFmtId="0" fontId="53" fillId="3" borderId="9" xfId="0" applyFont="1" applyFill="1" applyBorder="1" applyAlignment="1">
      <alignment horizontal="left" vertical="center"/>
    </xf>
    <xf numFmtId="180" fontId="49" fillId="0" borderId="9" xfId="2" applyNumberFormat="1" applyFont="1" applyFill="1" applyBorder="1" applyAlignment="1">
      <alignment horizontal="center" vertical="center"/>
    </xf>
    <xf numFmtId="6" fontId="49" fillId="0" borderId="9" xfId="12" applyFont="1" applyFill="1" applyBorder="1" applyAlignment="1">
      <alignment horizontal="center" vertical="center"/>
    </xf>
    <xf numFmtId="56" fontId="49" fillId="0" borderId="9" xfId="0" applyNumberFormat="1" applyFont="1" applyBorder="1" applyAlignment="1">
      <alignment horizontal="center" vertical="center"/>
    </xf>
    <xf numFmtId="0" fontId="50" fillId="0" borderId="9" xfId="0" applyFont="1" applyBorder="1" applyAlignment="1">
      <alignment horizontal="center" vertical="center"/>
    </xf>
    <xf numFmtId="0" fontId="54" fillId="0" borderId="9" xfId="0" applyFont="1" applyBorder="1" applyAlignment="1">
      <alignment horizontal="left" vertical="center"/>
    </xf>
    <xf numFmtId="0" fontId="55" fillId="0" borderId="9" xfId="0" applyFont="1" applyBorder="1" applyAlignment="1">
      <alignment horizontal="center" vertical="center"/>
    </xf>
    <xf numFmtId="49" fontId="55" fillId="0" borderId="9" xfId="0" applyNumberFormat="1" applyFont="1" applyBorder="1" applyAlignment="1">
      <alignment horizontal="left" vertical="center"/>
    </xf>
    <xf numFmtId="0" fontId="55" fillId="3" borderId="9" xfId="0" applyFont="1" applyFill="1" applyBorder="1" applyAlignment="1">
      <alignment horizontal="left" vertical="center"/>
    </xf>
    <xf numFmtId="179" fontId="55" fillId="0" borderId="9" xfId="0" applyNumberFormat="1" applyFont="1" applyBorder="1" applyAlignment="1">
      <alignment horizontal="center" vertical="center" shrinkToFit="1"/>
    </xf>
    <xf numFmtId="0" fontId="54" fillId="7" borderId="9" xfId="0" applyFont="1" applyFill="1" applyBorder="1" applyAlignment="1">
      <alignment horizontal="left" vertical="center"/>
    </xf>
    <xf numFmtId="49" fontId="55" fillId="7" borderId="9" xfId="0" applyNumberFormat="1" applyFont="1" applyFill="1" applyBorder="1" applyAlignment="1">
      <alignment horizontal="left" vertical="center"/>
    </xf>
    <xf numFmtId="0" fontId="54" fillId="3" borderId="9" xfId="0" applyFont="1" applyFill="1" applyBorder="1" applyAlignment="1">
      <alignment horizontal="left" vertical="center"/>
    </xf>
    <xf numFmtId="49" fontId="55" fillId="6" borderId="9" xfId="0" quotePrefix="1" applyNumberFormat="1" applyFont="1" applyFill="1" applyBorder="1" applyAlignment="1">
      <alignment horizontal="left" vertical="center" wrapText="1"/>
    </xf>
    <xf numFmtId="0" fontId="49" fillId="0" borderId="9" xfId="0" applyFont="1" applyBorder="1" applyAlignment="1">
      <alignment horizontal="left" vertical="center"/>
    </xf>
    <xf numFmtId="179" fontId="49" fillId="0" borderId="9" xfId="0" applyNumberFormat="1" applyFont="1" applyBorder="1" applyAlignment="1">
      <alignment vertical="center" shrinkToFit="1"/>
    </xf>
    <xf numFmtId="179" fontId="49" fillId="0" borderId="9" xfId="0" applyNumberFormat="1" applyFont="1" applyBorder="1" applyAlignment="1">
      <alignment horizontal="center" vertical="center"/>
    </xf>
    <xf numFmtId="49" fontId="56" fillId="6" borderId="9" xfId="0" quotePrefix="1" applyNumberFormat="1" applyFont="1" applyFill="1" applyBorder="1" applyAlignment="1">
      <alignment horizontal="left" vertical="center" wrapText="1"/>
    </xf>
    <xf numFmtId="0" fontId="49" fillId="0" borderId="8" xfId="0" applyFont="1" applyBorder="1" applyAlignment="1">
      <alignment horizontal="center"/>
    </xf>
    <xf numFmtId="49" fontId="53" fillId="0" borderId="8" xfId="0" applyNumberFormat="1" applyFont="1" applyBorder="1" applyAlignment="1">
      <alignment horizontal="left" vertical="center"/>
    </xf>
    <xf numFmtId="0" fontId="51" fillId="0" borderId="8" xfId="0" applyFont="1" applyBorder="1" applyAlignment="1">
      <alignment horizontal="center" vertical="center"/>
    </xf>
    <xf numFmtId="0" fontId="51" fillId="0" borderId="8" xfId="0" applyFont="1" applyBorder="1">
      <alignment vertical="center"/>
    </xf>
    <xf numFmtId="26" fontId="51" fillId="0" borderId="8" xfId="0" applyNumberFormat="1" applyFont="1" applyBorder="1" applyAlignment="1">
      <alignment horizontal="center" vertical="center"/>
    </xf>
    <xf numFmtId="0" fontId="49" fillId="0" borderId="5" xfId="0" applyFont="1" applyBorder="1" applyAlignment="1">
      <alignment horizontal="center" vertical="center" wrapText="1"/>
    </xf>
    <xf numFmtId="0" fontId="51" fillId="0" borderId="33" xfId="0" applyFont="1" applyBorder="1" applyAlignment="1">
      <alignment horizontal="center"/>
    </xf>
    <xf numFmtId="49" fontId="51" fillId="0" borderId="10" xfId="0" applyNumberFormat="1" applyFont="1" applyBorder="1" applyAlignment="1">
      <alignment horizontal="left" vertical="center"/>
    </xf>
    <xf numFmtId="0" fontId="51" fillId="0" borderId="10" xfId="0" applyFont="1" applyBorder="1" applyAlignment="1">
      <alignment horizontal="center" vertical="center"/>
    </xf>
    <xf numFmtId="0" fontId="52" fillId="0" borderId="10" xfId="0" applyFont="1" applyBorder="1">
      <alignment vertical="center"/>
    </xf>
    <xf numFmtId="0" fontId="49" fillId="0" borderId="32" xfId="0" applyFont="1" applyBorder="1" applyAlignment="1">
      <alignment horizontal="center" vertical="center"/>
    </xf>
    <xf numFmtId="49" fontId="53" fillId="3" borderId="8" xfId="0" applyNumberFormat="1" applyFont="1" applyFill="1" applyBorder="1">
      <alignment vertical="center"/>
    </xf>
    <xf numFmtId="49" fontId="53" fillId="3" borderId="34" xfId="0" applyNumberFormat="1" applyFont="1" applyFill="1" applyBorder="1">
      <alignment vertical="center"/>
    </xf>
    <xf numFmtId="49" fontId="56" fillId="6" borderId="10" xfId="0" quotePrefix="1" applyNumberFormat="1" applyFont="1" applyFill="1" applyBorder="1" applyAlignment="1">
      <alignment horizontal="left" vertical="center" wrapText="1"/>
    </xf>
    <xf numFmtId="0" fontId="49" fillId="0" borderId="10" xfId="0" applyFont="1" applyBorder="1" applyAlignment="1">
      <alignment horizontal="left" vertical="center"/>
    </xf>
    <xf numFmtId="179" fontId="49" fillId="0" borderId="10" xfId="0" applyNumberFormat="1" applyFont="1" applyBorder="1" applyAlignment="1">
      <alignment vertical="center" shrinkToFit="1"/>
    </xf>
    <xf numFmtId="0" fontId="53" fillId="5" borderId="9" xfId="0" applyFont="1" applyFill="1" applyBorder="1" applyAlignment="1">
      <alignment horizontal="center" vertical="center"/>
    </xf>
    <xf numFmtId="56" fontId="58" fillId="0" borderId="8" xfId="0" applyNumberFormat="1" applyFont="1" applyBorder="1" applyAlignment="1">
      <alignment horizontal="center" vertical="center"/>
    </xf>
    <xf numFmtId="0" fontId="58" fillId="0" borderId="36" xfId="0" applyFont="1" applyBorder="1">
      <alignment vertical="center"/>
    </xf>
    <xf numFmtId="180" fontId="59" fillId="5" borderId="5" xfId="2" applyNumberFormat="1" applyFont="1" applyFill="1" applyBorder="1" applyAlignment="1">
      <alignment horizontal="center" vertical="center"/>
    </xf>
    <xf numFmtId="178" fontId="59" fillId="5" borderId="5" xfId="2" applyNumberFormat="1" applyFont="1" applyFill="1" applyBorder="1" applyAlignment="1">
      <alignment horizontal="center" vertical="center"/>
    </xf>
    <xf numFmtId="56" fontId="58" fillId="0" borderId="5" xfId="0" applyNumberFormat="1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58" fillId="0" borderId="38" xfId="0" applyFont="1" applyBorder="1">
      <alignment vertical="center"/>
    </xf>
    <xf numFmtId="0" fontId="58" fillId="0" borderId="20" xfId="0" applyFont="1" applyBorder="1" applyAlignment="1">
      <alignment horizontal="center" vertical="center"/>
    </xf>
    <xf numFmtId="176" fontId="58" fillId="0" borderId="10" xfId="0" applyNumberFormat="1" applyFont="1" applyBorder="1" applyAlignment="1">
      <alignment horizontal="center" vertical="center"/>
    </xf>
    <xf numFmtId="177" fontId="59" fillId="5" borderId="10" xfId="0" applyNumberFormat="1" applyFont="1" applyFill="1" applyBorder="1" applyAlignment="1">
      <alignment horizontal="center" vertical="center"/>
    </xf>
    <xf numFmtId="56" fontId="58" fillId="0" borderId="11" xfId="0" applyNumberFormat="1" applyFont="1" applyBorder="1" applyAlignment="1">
      <alignment horizontal="center" vertical="center"/>
    </xf>
    <xf numFmtId="0" fontId="45" fillId="0" borderId="11" xfId="0" applyFont="1" applyBorder="1" applyAlignment="1">
      <alignment horizontal="center" vertical="center"/>
    </xf>
    <xf numFmtId="0" fontId="58" fillId="0" borderId="19" xfId="0" applyFont="1" applyBorder="1" applyAlignment="1">
      <alignment horizontal="center" vertical="center"/>
    </xf>
    <xf numFmtId="179" fontId="64" fillId="0" borderId="9" xfId="0" applyNumberFormat="1" applyFont="1" applyBorder="1" applyAlignment="1">
      <alignment horizontal="center" vertical="center" shrinkToFit="1"/>
    </xf>
    <xf numFmtId="49" fontId="62" fillId="6" borderId="9" xfId="0" quotePrefix="1" applyNumberFormat="1" applyFont="1" applyFill="1" applyBorder="1" applyAlignment="1">
      <alignment horizontal="center" vertical="center" wrapText="1"/>
    </xf>
    <xf numFmtId="0" fontId="32" fillId="3" borderId="0" xfId="0" applyFont="1" applyFill="1">
      <alignment vertical="center"/>
    </xf>
    <xf numFmtId="0" fontId="33" fillId="3" borderId="0" xfId="0" applyFont="1" applyFill="1">
      <alignment vertical="center"/>
    </xf>
    <xf numFmtId="0" fontId="34" fillId="3" borderId="0" xfId="0" applyFont="1" applyFill="1">
      <alignment vertical="center"/>
    </xf>
    <xf numFmtId="0" fontId="35" fillId="3" borderId="0" xfId="0" applyFont="1" applyFill="1">
      <alignment vertical="center"/>
    </xf>
    <xf numFmtId="0" fontId="36" fillId="3" borderId="0" xfId="0" applyFont="1" applyFill="1">
      <alignment vertical="center"/>
    </xf>
    <xf numFmtId="0" fontId="13" fillId="3" borderId="1" xfId="0" applyFont="1" applyFill="1" applyBorder="1">
      <alignment vertical="center"/>
    </xf>
    <xf numFmtId="0" fontId="34" fillId="3" borderId="1" xfId="0" applyFont="1" applyFill="1" applyBorder="1">
      <alignment vertical="center"/>
    </xf>
    <xf numFmtId="0" fontId="37" fillId="3" borderId="0" xfId="0" applyFont="1" applyFill="1">
      <alignment vertical="center"/>
    </xf>
    <xf numFmtId="0" fontId="35" fillId="3" borderId="2" xfId="0" applyFont="1" applyFill="1" applyBorder="1">
      <alignment vertical="center"/>
    </xf>
    <xf numFmtId="0" fontId="37" fillId="3" borderId="3" xfId="0" applyFont="1" applyFill="1" applyBorder="1">
      <alignment vertical="center"/>
    </xf>
    <xf numFmtId="0" fontId="37" fillId="3" borderId="2" xfId="0" applyFont="1" applyFill="1" applyBorder="1">
      <alignment vertical="center"/>
    </xf>
    <xf numFmtId="0" fontId="35" fillId="3" borderId="13" xfId="0" applyFont="1" applyFill="1" applyBorder="1">
      <alignment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>
      <alignment vertical="center"/>
    </xf>
    <xf numFmtId="0" fontId="13" fillId="3" borderId="27" xfId="0" applyFont="1" applyFill="1" applyBorder="1">
      <alignment vertical="center"/>
    </xf>
    <xf numFmtId="0" fontId="35" fillId="3" borderId="26" xfId="0" applyFont="1" applyFill="1" applyBorder="1">
      <alignment vertical="center"/>
    </xf>
    <xf numFmtId="0" fontId="37" fillId="3" borderId="26" xfId="0" applyFont="1" applyFill="1" applyBorder="1" applyAlignment="1">
      <alignment horizontal="left" vertical="center"/>
    </xf>
    <xf numFmtId="0" fontId="35" fillId="3" borderId="7" xfId="0" applyFont="1" applyFill="1" applyBorder="1">
      <alignment vertical="center"/>
    </xf>
    <xf numFmtId="0" fontId="13" fillId="3" borderId="26" xfId="0" applyFont="1" applyFill="1" applyBorder="1" applyAlignment="1">
      <alignment horizontal="left" vertical="center"/>
    </xf>
    <xf numFmtId="49" fontId="13" fillId="3" borderId="25" xfId="0" applyNumberFormat="1" applyFont="1" applyFill="1" applyBorder="1">
      <alignment vertical="center"/>
    </xf>
    <xf numFmtId="49" fontId="13" fillId="3" borderId="27" xfId="0" applyNumberFormat="1" applyFont="1" applyFill="1" applyBorder="1">
      <alignment vertical="center"/>
    </xf>
    <xf numFmtId="0" fontId="35" fillId="3" borderId="25" xfId="0" applyFont="1" applyFill="1" applyBorder="1">
      <alignment vertical="center"/>
    </xf>
    <xf numFmtId="0" fontId="35" fillId="3" borderId="28" xfId="0" applyFont="1" applyFill="1" applyBorder="1">
      <alignment vertical="center"/>
    </xf>
    <xf numFmtId="0" fontId="37" fillId="3" borderId="26" xfId="0" applyFont="1" applyFill="1" applyBorder="1">
      <alignment vertical="center"/>
    </xf>
    <xf numFmtId="0" fontId="13" fillId="3" borderId="7" xfId="0" applyFont="1" applyFill="1" applyBorder="1">
      <alignment vertical="center"/>
    </xf>
    <xf numFmtId="0" fontId="35" fillId="3" borderId="24" xfId="0" applyFont="1" applyFill="1" applyBorder="1">
      <alignment vertical="center"/>
    </xf>
    <xf numFmtId="0" fontId="37" fillId="3" borderId="0" xfId="0" applyFont="1" applyFill="1" applyAlignment="1">
      <alignment horizontal="center"/>
    </xf>
    <xf numFmtId="0" fontId="37" fillId="3" borderId="0" xfId="0" applyFont="1" applyFill="1" applyAlignment="1">
      <alignment horizontal="left"/>
    </xf>
    <xf numFmtId="0" fontId="38" fillId="3" borderId="0" xfId="0" applyFont="1" applyFill="1">
      <alignment vertical="center"/>
    </xf>
    <xf numFmtId="0" fontId="39" fillId="3" borderId="0" xfId="0" applyFont="1" applyFill="1" applyAlignment="1">
      <alignment horizontal="right"/>
    </xf>
    <xf numFmtId="0" fontId="13" fillId="3" borderId="0" xfId="0" applyFont="1" applyFill="1" applyAlignment="1">
      <alignment horizontal="right" vertical="center"/>
    </xf>
    <xf numFmtId="0" fontId="13" fillId="3" borderId="0" xfId="0" applyFont="1" applyFill="1" applyAlignment="1">
      <alignment horizontal="left" vertical="center"/>
    </xf>
    <xf numFmtId="0" fontId="18" fillId="3" borderId="29" xfId="0" applyFont="1" applyFill="1" applyBorder="1" applyAlignment="1">
      <alignment horizontal="center" vertical="center"/>
    </xf>
    <xf numFmtId="0" fontId="18" fillId="3" borderId="29" xfId="0" applyFont="1" applyFill="1" applyBorder="1">
      <alignment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30" xfId="0" applyFont="1" applyFill="1" applyBorder="1" applyAlignment="1">
      <alignment horizontal="center" vertical="center"/>
    </xf>
    <xf numFmtId="0" fontId="35" fillId="3" borderId="0" xfId="0" applyFont="1" applyFill="1" applyAlignment="1">
      <alignment horizontal="center" vertical="center"/>
    </xf>
    <xf numFmtId="0" fontId="35" fillId="3" borderId="0" xfId="0" applyFont="1" applyFill="1" applyAlignment="1">
      <alignment horizontal="left" vertical="center"/>
    </xf>
    <xf numFmtId="0" fontId="35" fillId="3" borderId="6" xfId="0" applyFont="1" applyFill="1" applyBorder="1">
      <alignment vertic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left" vertical="center"/>
    </xf>
    <xf numFmtId="0" fontId="17" fillId="3" borderId="4" xfId="0" applyFont="1" applyFill="1" applyBorder="1" applyAlignment="1">
      <alignment horizontal="center" vertical="center"/>
    </xf>
    <xf numFmtId="0" fontId="13" fillId="3" borderId="26" xfId="0" applyFont="1" applyFill="1" applyBorder="1">
      <alignment vertical="center"/>
    </xf>
    <xf numFmtId="26" fontId="17" fillId="3" borderId="0" xfId="0" applyNumberFormat="1" applyFont="1" applyFill="1" applyAlignment="1">
      <alignment horizontal="left" vertical="center"/>
    </xf>
    <xf numFmtId="0" fontId="38" fillId="3" borderId="0" xfId="0" applyFont="1" applyFill="1" applyAlignment="1">
      <alignment horizontal="center"/>
    </xf>
    <xf numFmtId="180" fontId="24" fillId="3" borderId="4" xfId="2" applyNumberFormat="1" applyFont="1" applyFill="1" applyBorder="1" applyAlignment="1">
      <alignment horizontal="right" vertical="center"/>
    </xf>
    <xf numFmtId="1" fontId="24" fillId="3" borderId="4" xfId="2" applyNumberFormat="1" applyFont="1" applyFill="1" applyBorder="1" applyAlignment="1">
      <alignment horizontal="left" vertical="center"/>
    </xf>
    <xf numFmtId="49" fontId="13" fillId="3" borderId="0" xfId="0" applyNumberFormat="1" applyFont="1" applyFill="1" applyAlignment="1">
      <alignment horizontal="center" vertical="center"/>
    </xf>
    <xf numFmtId="1" fontId="24" fillId="3" borderId="34" xfId="2" applyNumberFormat="1" applyFont="1" applyFill="1" applyBorder="1" applyAlignment="1">
      <alignment horizontal="left" vertical="center"/>
    </xf>
    <xf numFmtId="0" fontId="13" fillId="3" borderId="0" xfId="0" applyFont="1" applyFill="1" applyAlignment="1">
      <alignment horizontal="center"/>
    </xf>
    <xf numFmtId="0" fontId="24" fillId="3" borderId="4" xfId="2" applyNumberFormat="1" applyFont="1" applyFill="1" applyBorder="1" applyAlignment="1">
      <alignment horizontal="right" vertical="center"/>
    </xf>
    <xf numFmtId="0" fontId="13" fillId="3" borderId="31" xfId="0" applyFont="1" applyFill="1" applyBorder="1" applyAlignment="1">
      <alignment horizontal="left" vertical="center"/>
    </xf>
    <xf numFmtId="181" fontId="13" fillId="3" borderId="31" xfId="2" applyNumberFormat="1" applyFont="1" applyFill="1" applyBorder="1" applyAlignment="1">
      <alignment horizontal="left" vertical="center" indent="1"/>
    </xf>
    <xf numFmtId="181" fontId="13" fillId="3" borderId="31" xfId="2" applyNumberFormat="1" applyFont="1" applyFill="1" applyBorder="1" applyAlignment="1">
      <alignment vertical="center"/>
    </xf>
    <xf numFmtId="181" fontId="13" fillId="3" borderId="31" xfId="2" applyNumberFormat="1" applyFont="1" applyFill="1" applyBorder="1" applyAlignment="1">
      <alignment horizontal="right" vertical="center"/>
    </xf>
    <xf numFmtId="182" fontId="24" fillId="3" borderId="31" xfId="0" applyNumberFormat="1" applyFont="1" applyFill="1" applyBorder="1" applyAlignment="1">
      <alignment horizontal="left" vertical="center"/>
    </xf>
    <xf numFmtId="0" fontId="24" fillId="3" borderId="31" xfId="0" applyFont="1" applyFill="1" applyBorder="1" applyAlignment="1">
      <alignment horizontal="right" vertical="center"/>
    </xf>
    <xf numFmtId="180" fontId="13" fillId="3" borderId="31" xfId="0" applyNumberFormat="1" applyFont="1" applyFill="1" applyBorder="1">
      <alignment vertical="center"/>
    </xf>
    <xf numFmtId="178" fontId="24" fillId="3" borderId="31" xfId="0" applyNumberFormat="1" applyFont="1" applyFill="1" applyBorder="1" applyAlignment="1">
      <alignment horizontal="right" vertical="center"/>
    </xf>
    <xf numFmtId="0" fontId="13" fillId="3" borderId="31" xfId="0" applyFont="1" applyFill="1" applyBorder="1">
      <alignment vertical="center"/>
    </xf>
    <xf numFmtId="0" fontId="13" fillId="3" borderId="0" xfId="0" quotePrefix="1" applyFont="1" applyFill="1">
      <alignment vertical="center"/>
    </xf>
    <xf numFmtId="0" fontId="13" fillId="3" borderId="0" xfId="0" quotePrefix="1" applyFont="1" applyFill="1" applyAlignment="1">
      <alignment horizontal="left" vertical="center"/>
    </xf>
    <xf numFmtId="26" fontId="13" fillId="3" borderId="0" xfId="0" applyNumberFormat="1" applyFont="1" applyFill="1">
      <alignment vertical="center"/>
    </xf>
    <xf numFmtId="49" fontId="13" fillId="3" borderId="0" xfId="0" applyNumberFormat="1" applyFont="1" applyFill="1" applyAlignment="1">
      <alignment horizontal="right"/>
    </xf>
    <xf numFmtId="0" fontId="13" fillId="3" borderId="0" xfId="0" applyFont="1" applyFill="1" applyAlignment="1">
      <alignment horizontal="left"/>
    </xf>
    <xf numFmtId="183" fontId="13" fillId="3" borderId="0" xfId="0" applyNumberFormat="1" applyFont="1" applyFill="1">
      <alignment vertical="center"/>
    </xf>
    <xf numFmtId="0" fontId="39" fillId="3" borderId="0" xfId="0" applyFont="1" applyFill="1">
      <alignment vertical="center"/>
    </xf>
    <xf numFmtId="49" fontId="25" fillId="3" borderId="0" xfId="0" applyNumberFormat="1" applyFont="1" applyFill="1">
      <alignment vertical="center"/>
    </xf>
    <xf numFmtId="0" fontId="25" fillId="3" borderId="0" xfId="0" applyFont="1" applyFill="1" applyAlignment="1">
      <alignment horizontal="left" vertical="center"/>
    </xf>
    <xf numFmtId="49" fontId="13" fillId="3" borderId="0" xfId="0" applyNumberFormat="1" applyFont="1" applyFill="1">
      <alignment vertical="center"/>
    </xf>
    <xf numFmtId="49" fontId="17" fillId="3" borderId="0" xfId="0" applyNumberFormat="1" applyFont="1" applyFill="1" applyAlignment="1">
      <alignment horizontal="left" vertical="center"/>
    </xf>
    <xf numFmtId="0" fontId="17" fillId="3" borderId="0" xfId="0" applyFont="1" applyFill="1">
      <alignment vertical="center"/>
    </xf>
    <xf numFmtId="49" fontId="35" fillId="3" borderId="0" xfId="0" applyNumberFormat="1" applyFont="1" applyFill="1" applyAlignment="1">
      <alignment horizontal="right"/>
    </xf>
    <xf numFmtId="0" fontId="41" fillId="3" borderId="0" xfId="0" applyFont="1" applyFill="1">
      <alignment vertical="center"/>
    </xf>
    <xf numFmtId="0" fontId="35" fillId="3" borderId="0" xfId="0" applyFont="1" applyFill="1" applyAlignment="1">
      <alignment horizontal="center"/>
    </xf>
    <xf numFmtId="0" fontId="41" fillId="3" borderId="25" xfId="0" applyFont="1" applyFill="1" applyBorder="1" applyAlignment="1">
      <alignment horizontal="left"/>
    </xf>
    <xf numFmtId="49" fontId="35" fillId="3" borderId="25" xfId="0" applyNumberFormat="1" applyFont="1" applyFill="1" applyBorder="1" applyAlignment="1">
      <alignment horizontal="right"/>
    </xf>
    <xf numFmtId="180" fontId="24" fillId="3" borderId="4" xfId="2" applyNumberFormat="1" applyFont="1" applyFill="1" applyBorder="1" applyAlignment="1">
      <alignment horizontal="center" vertical="center"/>
    </xf>
    <xf numFmtId="1" fontId="24" fillId="3" borderId="4" xfId="2" applyNumberFormat="1" applyFont="1" applyFill="1" applyBorder="1" applyAlignment="1">
      <alignment horizontal="center" vertical="center"/>
    </xf>
    <xf numFmtId="6" fontId="24" fillId="3" borderId="4" xfId="12" applyFont="1" applyFill="1" applyBorder="1" applyAlignment="1">
      <alignment horizontal="center" vertical="center"/>
    </xf>
    <xf numFmtId="49" fontId="63" fillId="0" borderId="0" xfId="0" applyNumberFormat="1" applyFont="1" applyAlignment="1">
      <alignment horizontal="center" vertical="center" wrapText="1"/>
    </xf>
    <xf numFmtId="0" fontId="67" fillId="0" borderId="0" xfId="0" applyFont="1" applyAlignment="1">
      <alignment horizontal="center" vertical="center" wrapText="1"/>
    </xf>
    <xf numFmtId="0" fontId="67" fillId="0" borderId="0" xfId="0" applyFont="1">
      <alignment vertical="center"/>
    </xf>
    <xf numFmtId="0" fontId="66" fillId="0" borderId="0" xfId="0" applyFont="1" applyAlignment="1">
      <alignment horizontal="center" vertical="center"/>
    </xf>
    <xf numFmtId="49" fontId="65" fillId="0" borderId="9" xfId="0" applyNumberFormat="1" applyFont="1" applyBorder="1" applyAlignment="1">
      <alignment horizontal="center" vertical="center"/>
    </xf>
    <xf numFmtId="49" fontId="65" fillId="0" borderId="9" xfId="0" applyNumberFormat="1" applyFont="1" applyBorder="1" applyAlignment="1">
      <alignment horizontal="center" vertical="center" wrapText="1"/>
    </xf>
    <xf numFmtId="0" fontId="68" fillId="0" borderId="9" xfId="0" applyFont="1" applyBorder="1" applyAlignment="1">
      <alignment horizontal="center" vertical="center" wrapText="1"/>
    </xf>
    <xf numFmtId="0" fontId="68" fillId="0" borderId="9" xfId="0" applyFont="1" applyBorder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69" fillId="3" borderId="9" xfId="0" applyFont="1" applyFill="1" applyBorder="1" applyAlignment="1">
      <alignment horizontal="center" vertical="center"/>
    </xf>
    <xf numFmtId="0" fontId="64" fillId="0" borderId="9" xfId="0" applyFont="1" applyBorder="1" applyAlignment="1">
      <alignment horizontal="center" vertical="center" wrapText="1"/>
    </xf>
    <xf numFmtId="0" fontId="71" fillId="0" borderId="9" xfId="0" applyFont="1" applyBorder="1" applyAlignment="1">
      <alignment horizontal="center" vertical="center" wrapText="1"/>
    </xf>
    <xf numFmtId="0" fontId="71" fillId="0" borderId="9" xfId="0" applyFont="1" applyBorder="1">
      <alignment vertical="center"/>
    </xf>
    <xf numFmtId="0" fontId="45" fillId="3" borderId="0" xfId="0" applyFont="1" applyFill="1">
      <alignment vertical="center"/>
    </xf>
    <xf numFmtId="49" fontId="63" fillId="3" borderId="0" xfId="0" applyNumberFormat="1" applyFont="1" applyFill="1" applyAlignment="1">
      <alignment horizontal="center" vertical="center" wrapText="1"/>
    </xf>
    <xf numFmtId="0" fontId="67" fillId="3" borderId="0" xfId="0" applyFont="1" applyFill="1" applyAlignment="1">
      <alignment horizontal="center" vertical="center" wrapText="1"/>
    </xf>
    <xf numFmtId="0" fontId="67" fillId="3" borderId="0" xfId="0" applyFont="1" applyFill="1">
      <alignment vertical="center"/>
    </xf>
    <xf numFmtId="0" fontId="66" fillId="3" borderId="0" xfId="0" applyFont="1" applyFill="1" applyAlignment="1">
      <alignment horizontal="center" vertical="center"/>
    </xf>
    <xf numFmtId="49" fontId="62" fillId="6" borderId="10" xfId="0" quotePrefix="1" applyNumberFormat="1" applyFont="1" applyFill="1" applyBorder="1" applyAlignment="1">
      <alignment horizontal="center" vertical="center" wrapText="1"/>
    </xf>
    <xf numFmtId="0" fontId="67" fillId="0" borderId="9" xfId="0" applyFont="1" applyBorder="1" applyAlignment="1">
      <alignment horizontal="center" vertical="center" wrapText="1"/>
    </xf>
    <xf numFmtId="0" fontId="49" fillId="3" borderId="9" xfId="0" applyFont="1" applyFill="1" applyBorder="1" applyAlignment="1">
      <alignment horizontal="center" vertical="center"/>
    </xf>
    <xf numFmtId="49" fontId="49" fillId="3" borderId="9" xfId="0" applyNumberFormat="1" applyFont="1" applyFill="1" applyBorder="1" applyAlignment="1">
      <alignment horizontal="center" vertical="center"/>
    </xf>
    <xf numFmtId="0" fontId="47" fillId="0" borderId="8" xfId="0" applyFont="1" applyBorder="1" applyAlignment="1">
      <alignment horizontal="center" vertical="center" wrapText="1"/>
    </xf>
    <xf numFmtId="1" fontId="44" fillId="0" borderId="8" xfId="0" applyNumberFormat="1" applyFont="1" applyBorder="1" applyAlignment="1">
      <alignment horizontal="center" vertical="center"/>
    </xf>
    <xf numFmtId="0" fontId="59" fillId="0" borderId="9" xfId="0" applyFont="1" applyBorder="1" applyAlignment="1">
      <alignment horizontal="center" vertical="center"/>
    </xf>
    <xf numFmtId="0" fontId="70" fillId="3" borderId="9" xfId="0" applyFont="1" applyFill="1" applyBorder="1" applyAlignment="1">
      <alignment horizontal="center" vertical="center" wrapText="1"/>
    </xf>
    <xf numFmtId="0" fontId="64" fillId="3" borderId="9" xfId="0" applyFont="1" applyFill="1" applyBorder="1" applyAlignment="1">
      <alignment horizontal="center" vertical="center" wrapText="1"/>
    </xf>
    <xf numFmtId="0" fontId="54" fillId="3" borderId="5" xfId="0" applyFont="1" applyFill="1" applyBorder="1" applyAlignment="1">
      <alignment horizontal="left" vertical="center"/>
    </xf>
    <xf numFmtId="49" fontId="55" fillId="3" borderId="9" xfId="0" applyNumberFormat="1" applyFont="1" applyFill="1" applyBorder="1" applyAlignment="1">
      <alignment horizontal="left" vertical="center"/>
    </xf>
    <xf numFmtId="49" fontId="49" fillId="3" borderId="9" xfId="0" applyNumberFormat="1" applyFont="1" applyFill="1" applyBorder="1" applyAlignment="1">
      <alignment horizontal="left" vertical="center"/>
    </xf>
    <xf numFmtId="49" fontId="53" fillId="3" borderId="9" xfId="0" quotePrefix="1" applyNumberFormat="1" applyFont="1" applyFill="1" applyBorder="1" applyAlignment="1">
      <alignment horizontal="left" vertical="center"/>
    </xf>
    <xf numFmtId="49" fontId="55" fillId="3" borderId="9" xfId="0" quotePrefix="1" applyNumberFormat="1" applyFont="1" applyFill="1" applyBorder="1" applyAlignment="1">
      <alignment horizontal="left" vertical="center"/>
    </xf>
    <xf numFmtId="0" fontId="55" fillId="3" borderId="9" xfId="0" applyFont="1" applyFill="1" applyBorder="1" applyAlignment="1">
      <alignment vertical="center" wrapText="1"/>
    </xf>
    <xf numFmtId="179" fontId="55" fillId="3" borderId="9" xfId="0" applyNumberFormat="1" applyFont="1" applyFill="1" applyBorder="1" applyAlignment="1">
      <alignment vertical="center" shrinkToFit="1"/>
    </xf>
    <xf numFmtId="179" fontId="55" fillId="3" borderId="10" xfId="0" applyNumberFormat="1" applyFont="1" applyFill="1" applyBorder="1" applyAlignment="1">
      <alignment vertical="center" shrinkToFit="1"/>
    </xf>
    <xf numFmtId="0" fontId="46" fillId="5" borderId="9" xfId="0" applyFont="1" applyFill="1" applyBorder="1" applyAlignment="1">
      <alignment horizontal="left" vertical="center"/>
    </xf>
    <xf numFmtId="0" fontId="58" fillId="0" borderId="9" xfId="0" applyFont="1" applyBorder="1" applyAlignment="1">
      <alignment horizontal="left" vertical="center"/>
    </xf>
    <xf numFmtId="0" fontId="44" fillId="0" borderId="9" xfId="0" applyFont="1" applyBorder="1" applyAlignment="1">
      <alignment horizontal="left" vertical="center"/>
    </xf>
    <xf numFmtId="0" fontId="46" fillId="0" borderId="9" xfId="0" applyFont="1" applyBorder="1" applyAlignment="1">
      <alignment horizontal="left" vertical="center"/>
    </xf>
    <xf numFmtId="49" fontId="13" fillId="5" borderId="0" xfId="0" applyNumberFormat="1" applyFont="1" applyFill="1" applyAlignment="1">
      <alignment horizontal="left" vertical="center"/>
    </xf>
    <xf numFmtId="0" fontId="13" fillId="5" borderId="0" xfId="0" applyFont="1" applyFill="1" applyAlignment="1">
      <alignment vertical="center" shrinkToFit="1"/>
    </xf>
    <xf numFmtId="26" fontId="13" fillId="5" borderId="0" xfId="0" applyNumberFormat="1" applyFont="1" applyFill="1" applyAlignment="1">
      <alignment horizontal="left" vertical="center" shrinkToFit="1"/>
    </xf>
    <xf numFmtId="177" fontId="22" fillId="5" borderId="0" xfId="0" applyNumberFormat="1" applyFont="1" applyFill="1" applyAlignment="1">
      <alignment horizontal="left" vertical="center"/>
    </xf>
    <xf numFmtId="178" fontId="13" fillId="5" borderId="0" xfId="0" applyNumberFormat="1" applyFont="1" applyFill="1" applyAlignment="1">
      <alignment horizontal="left" vertical="center" shrinkToFit="1"/>
    </xf>
    <xf numFmtId="49" fontId="42" fillId="5" borderId="0" xfId="0" applyNumberFormat="1" applyFont="1" applyFill="1" applyAlignment="1">
      <alignment horizontal="left" vertical="center"/>
    </xf>
    <xf numFmtId="0" fontId="58" fillId="0" borderId="32" xfId="0" applyFont="1" applyBorder="1" applyAlignment="1">
      <alignment horizontal="center" vertical="center"/>
    </xf>
    <xf numFmtId="0" fontId="47" fillId="0" borderId="34" xfId="0" applyFont="1" applyBorder="1" applyAlignment="1">
      <alignment horizontal="center" vertical="center" wrapText="1"/>
    </xf>
    <xf numFmtId="1" fontId="44" fillId="0" borderId="34" xfId="0" applyNumberFormat="1" applyFont="1" applyBorder="1" applyAlignment="1">
      <alignment horizontal="center" vertical="center"/>
    </xf>
    <xf numFmtId="0" fontId="44" fillId="0" borderId="34" xfId="0" applyFont="1" applyBorder="1" applyAlignment="1">
      <alignment horizontal="center" vertical="center"/>
    </xf>
    <xf numFmtId="0" fontId="73" fillId="0" borderId="5" xfId="0" applyFont="1" applyBorder="1" applyAlignment="1">
      <alignment horizontal="left" vertical="center"/>
    </xf>
    <xf numFmtId="0" fontId="53" fillId="5" borderId="14" xfId="0" applyFont="1" applyFill="1" applyBorder="1" applyAlignment="1">
      <alignment vertical="center" wrapText="1"/>
    </xf>
    <xf numFmtId="0" fontId="47" fillId="0" borderId="5" xfId="0" applyFont="1" applyBorder="1" applyAlignment="1">
      <alignment horizontal="center" vertical="center"/>
    </xf>
    <xf numFmtId="178" fontId="47" fillId="0" borderId="5" xfId="0" applyNumberFormat="1" applyFont="1" applyBorder="1" applyAlignment="1">
      <alignment horizontal="center" vertical="center"/>
    </xf>
    <xf numFmtId="0" fontId="44" fillId="0" borderId="5" xfId="0" applyFont="1" applyBorder="1" applyAlignment="1">
      <alignment horizontal="center" vertical="center"/>
    </xf>
    <xf numFmtId="0" fontId="49" fillId="0" borderId="14" xfId="0" applyFont="1" applyBorder="1" applyAlignment="1">
      <alignment horizontal="center" vertical="center"/>
    </xf>
    <xf numFmtId="0" fontId="44" fillId="0" borderId="14" xfId="0" applyFont="1" applyBorder="1" applyAlignment="1">
      <alignment horizontal="center" vertical="center"/>
    </xf>
    <xf numFmtId="0" fontId="47" fillId="3" borderId="9" xfId="0" applyFont="1" applyFill="1" applyBorder="1" applyAlignment="1">
      <alignment vertical="center" wrapText="1"/>
    </xf>
    <xf numFmtId="0" fontId="44" fillId="0" borderId="9" xfId="0" applyFont="1" applyBorder="1" applyAlignment="1">
      <alignment horizontal="center" vertical="center"/>
    </xf>
    <xf numFmtId="0" fontId="47" fillId="0" borderId="10" xfId="0" applyFont="1" applyBorder="1" applyAlignment="1">
      <alignment horizontal="center" vertical="center" wrapText="1"/>
    </xf>
    <xf numFmtId="1" fontId="44" fillId="0" borderId="11" xfId="0" applyNumberFormat="1" applyFont="1" applyBorder="1" applyAlignment="1">
      <alignment horizontal="center" vertical="center"/>
    </xf>
    <xf numFmtId="0" fontId="49" fillId="0" borderId="11" xfId="0" applyFont="1" applyBorder="1" applyAlignment="1">
      <alignment horizontal="center" vertical="center"/>
    </xf>
    <xf numFmtId="0" fontId="44" fillId="0" borderId="11" xfId="0" applyFont="1" applyBorder="1" applyAlignment="1">
      <alignment horizontal="center" vertical="center"/>
    </xf>
    <xf numFmtId="49" fontId="46" fillId="3" borderId="36" xfId="0" applyNumberFormat="1" applyFont="1" applyFill="1" applyBorder="1" applyAlignment="1">
      <alignment horizontal="center" vertical="center"/>
    </xf>
    <xf numFmtId="49" fontId="46" fillId="3" borderId="37" xfId="0" applyNumberFormat="1" applyFont="1" applyFill="1" applyBorder="1" applyAlignment="1">
      <alignment horizontal="center" vertical="center"/>
    </xf>
    <xf numFmtId="49" fontId="46" fillId="3" borderId="33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49" fontId="47" fillId="0" borderId="9" xfId="0" applyNumberFormat="1" applyFont="1" applyBorder="1" applyAlignment="1">
      <alignment horizontal="left" vertical="center"/>
    </xf>
    <xf numFmtId="0" fontId="59" fillId="5" borderId="9" xfId="0" applyFont="1" applyFill="1" applyBorder="1" applyAlignment="1">
      <alignment horizontal="left" vertical="center"/>
    </xf>
    <xf numFmtId="0" fontId="44" fillId="0" borderId="36" xfId="0" applyFont="1" applyBorder="1" applyAlignment="1">
      <alignment horizontal="center" vertical="center"/>
    </xf>
    <xf numFmtId="49" fontId="44" fillId="0" borderId="5" xfId="0" applyNumberFormat="1" applyFont="1" applyBorder="1" applyAlignment="1">
      <alignment horizontal="left" vertical="center"/>
    </xf>
    <xf numFmtId="0" fontId="44" fillId="0" borderId="6" xfId="0" applyFont="1" applyBorder="1" applyAlignment="1">
      <alignment horizontal="center" vertical="center"/>
    </xf>
    <xf numFmtId="49" fontId="46" fillId="3" borderId="34" xfId="0" applyNumberFormat="1" applyFont="1" applyFill="1" applyBorder="1" applyAlignment="1">
      <alignment horizontal="center" vertical="center"/>
    </xf>
    <xf numFmtId="0" fontId="54" fillId="3" borderId="34" xfId="0" applyFont="1" applyFill="1" applyBorder="1" applyAlignment="1">
      <alignment horizontal="left" vertical="center"/>
    </xf>
    <xf numFmtId="0" fontId="46" fillId="3" borderId="34" xfId="0" applyFont="1" applyFill="1" applyBorder="1" applyAlignment="1">
      <alignment horizontal="left" vertical="center"/>
    </xf>
    <xf numFmtId="0" fontId="45" fillId="0" borderId="34" xfId="0" applyFont="1" applyBorder="1" applyAlignment="1">
      <alignment horizontal="center" vertical="center"/>
    </xf>
    <xf numFmtId="49" fontId="44" fillId="0" borderId="6" xfId="0" applyNumberFormat="1" applyFont="1" applyBorder="1" applyAlignment="1">
      <alignment horizontal="left" vertical="center"/>
    </xf>
    <xf numFmtId="0" fontId="47" fillId="0" borderId="6" xfId="0" applyFont="1" applyBorder="1" applyAlignment="1">
      <alignment horizontal="center" vertical="center"/>
    </xf>
    <xf numFmtId="49" fontId="45" fillId="0" borderId="34" xfId="0" applyNumberFormat="1" applyFont="1" applyBorder="1" applyAlignment="1">
      <alignment horizontal="left" vertical="center"/>
    </xf>
    <xf numFmtId="0" fontId="45" fillId="0" borderId="34" xfId="0" applyFont="1" applyBorder="1">
      <alignment vertical="center"/>
    </xf>
    <xf numFmtId="49" fontId="55" fillId="3" borderId="10" xfId="0" quotePrefix="1" applyNumberFormat="1" applyFont="1" applyFill="1" applyBorder="1" applyAlignment="1">
      <alignment horizontal="left" vertical="center" wrapText="1"/>
    </xf>
    <xf numFmtId="179" fontId="47" fillId="3" borderId="10" xfId="0" applyNumberFormat="1" applyFont="1" applyFill="1" applyBorder="1" applyAlignment="1">
      <alignment vertical="center" shrinkToFit="1"/>
    </xf>
    <xf numFmtId="49" fontId="46" fillId="3" borderId="8" xfId="0" applyNumberFormat="1" applyFont="1" applyFill="1" applyBorder="1" applyAlignment="1">
      <alignment horizontal="center" vertical="center"/>
    </xf>
    <xf numFmtId="49" fontId="46" fillId="0" borderId="8" xfId="0" quotePrefix="1" applyNumberFormat="1" applyFont="1" applyBorder="1" applyAlignment="1">
      <alignment horizontal="left" vertical="center"/>
    </xf>
    <xf numFmtId="179" fontId="47" fillId="0" borderId="8" xfId="0" applyNumberFormat="1" applyFont="1" applyBorder="1" applyAlignment="1">
      <alignment vertical="center" shrinkToFit="1"/>
    </xf>
    <xf numFmtId="0" fontId="44" fillId="0" borderId="41" xfId="0" applyFont="1" applyBorder="1" applyAlignment="1">
      <alignment horizontal="center" vertical="center"/>
    </xf>
    <xf numFmtId="0" fontId="53" fillId="5" borderId="5" xfId="0" applyFont="1" applyFill="1" applyBorder="1" applyAlignment="1">
      <alignment vertical="center" wrapText="1"/>
    </xf>
    <xf numFmtId="49" fontId="46" fillId="3" borderId="38" xfId="0" applyNumberFormat="1" applyFont="1" applyFill="1" applyBorder="1" applyAlignment="1">
      <alignment horizontal="center" vertical="center"/>
    </xf>
    <xf numFmtId="0" fontId="58" fillId="0" borderId="42" xfId="0" applyFont="1" applyBorder="1" applyAlignment="1">
      <alignment horizontal="center" vertical="center"/>
    </xf>
    <xf numFmtId="49" fontId="59" fillId="0" borderId="12" xfId="0" applyNumberFormat="1" applyFont="1" applyBorder="1" applyAlignment="1">
      <alignment horizontal="center" vertical="center"/>
    </xf>
    <xf numFmtId="49" fontId="59" fillId="0" borderId="20" xfId="0" applyNumberFormat="1" applyFont="1" applyBorder="1" applyAlignment="1">
      <alignment horizontal="center" vertical="center"/>
    </xf>
    <xf numFmtId="0" fontId="58" fillId="0" borderId="43" xfId="0" applyFont="1" applyBorder="1" applyAlignment="1">
      <alignment horizontal="center" vertical="center"/>
    </xf>
    <xf numFmtId="49" fontId="44" fillId="3" borderId="0" xfId="0" applyNumberFormat="1" applyFont="1" applyFill="1" applyAlignment="1">
      <alignment horizontal="center" vertical="center"/>
    </xf>
    <xf numFmtId="49" fontId="45" fillId="3" borderId="0" xfId="0" applyNumberFormat="1" applyFont="1" applyFill="1" applyAlignment="1">
      <alignment horizontal="left" vertical="center"/>
    </xf>
    <xf numFmtId="0" fontId="45" fillId="3" borderId="0" xfId="0" applyFont="1" applyFill="1" applyAlignment="1">
      <alignment horizontal="center" vertical="center"/>
    </xf>
    <xf numFmtId="49" fontId="48" fillId="3" borderId="0" xfId="0" applyNumberFormat="1" applyFont="1" applyFill="1">
      <alignment vertical="center"/>
    </xf>
    <xf numFmtId="49" fontId="44" fillId="3" borderId="1" xfId="0" applyNumberFormat="1" applyFont="1" applyFill="1" applyBorder="1" applyAlignment="1">
      <alignment horizontal="center" vertical="center"/>
    </xf>
    <xf numFmtId="49" fontId="48" fillId="3" borderId="1" xfId="0" applyNumberFormat="1" applyFont="1" applyFill="1" applyBorder="1" applyAlignment="1">
      <alignment horizontal="left" vertical="center"/>
    </xf>
    <xf numFmtId="49" fontId="48" fillId="3" borderId="1" xfId="0" applyNumberFormat="1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0" fontId="30" fillId="3" borderId="0" xfId="0" applyFont="1" applyFill="1" applyAlignment="1">
      <alignment horizontal="center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13" fillId="3" borderId="27" xfId="0" applyFont="1" applyFill="1" applyBorder="1" applyAlignment="1">
      <alignment horizontal="center" vertical="center"/>
    </xf>
    <xf numFmtId="181" fontId="13" fillId="3" borderId="31" xfId="2" applyNumberFormat="1" applyFont="1" applyFill="1" applyBorder="1" applyAlignment="1">
      <alignment horizontal="center" vertical="center"/>
    </xf>
    <xf numFmtId="26" fontId="17" fillId="3" borderId="26" xfId="0" applyNumberFormat="1" applyFont="1" applyFill="1" applyBorder="1" applyAlignment="1">
      <alignment horizontal="center" vertical="center"/>
    </xf>
    <xf numFmtId="26" fontId="17" fillId="3" borderId="0" xfId="0" applyNumberFormat="1" applyFont="1" applyFill="1" applyAlignment="1">
      <alignment horizontal="center" vertical="center"/>
    </xf>
    <xf numFmtId="0" fontId="53" fillId="3" borderId="36" xfId="0" applyFont="1" applyFill="1" applyBorder="1" applyAlignment="1">
      <alignment horizontal="center" vertical="center"/>
    </xf>
    <xf numFmtId="49" fontId="53" fillId="3" borderId="37" xfId="0" applyNumberFormat="1" applyFont="1" applyFill="1" applyBorder="1" applyAlignment="1">
      <alignment horizontal="center" vertical="center"/>
    </xf>
    <xf numFmtId="49" fontId="53" fillId="3" borderId="33" xfId="0" applyNumberFormat="1" applyFont="1" applyFill="1" applyBorder="1" applyAlignment="1">
      <alignment horizontal="center" vertical="center"/>
    </xf>
    <xf numFmtId="0" fontId="49" fillId="0" borderId="15" xfId="0" applyFont="1" applyBorder="1" applyAlignment="1">
      <alignment horizontal="center" vertical="center"/>
    </xf>
    <xf numFmtId="0" fontId="49" fillId="0" borderId="12" xfId="0" applyFont="1" applyBorder="1" applyAlignment="1">
      <alignment horizontal="center" vertical="center"/>
    </xf>
    <xf numFmtId="0" fontId="49" fillId="0" borderId="32" xfId="0" applyFont="1" applyBorder="1" applyAlignment="1">
      <alignment horizontal="center" vertical="center"/>
    </xf>
    <xf numFmtId="49" fontId="53" fillId="8" borderId="13" xfId="0" applyNumberFormat="1" applyFont="1" applyFill="1" applyBorder="1" applyAlignment="1">
      <alignment horizontal="center" vertical="center"/>
    </xf>
    <xf numFmtId="49" fontId="53" fillId="8" borderId="7" xfId="0" applyNumberFormat="1" applyFont="1" applyFill="1" applyBorder="1" applyAlignment="1">
      <alignment horizontal="center" vertical="center"/>
    </xf>
    <xf numFmtId="49" fontId="53" fillId="8" borderId="35" xfId="0" applyNumberFormat="1" applyFont="1" applyFill="1" applyBorder="1" applyAlignment="1">
      <alignment horizontal="center" vertical="center"/>
    </xf>
    <xf numFmtId="0" fontId="49" fillId="0" borderId="3" xfId="0" applyFont="1" applyBorder="1" applyAlignment="1">
      <alignment horizontal="center" vertical="center"/>
    </xf>
    <xf numFmtId="0" fontId="49" fillId="0" borderId="26" xfId="0" applyFont="1" applyBorder="1" applyAlignment="1">
      <alignment horizontal="center" vertical="center"/>
    </xf>
    <xf numFmtId="0" fontId="49" fillId="0" borderId="40" xfId="0" applyFont="1" applyBorder="1" applyAlignment="1">
      <alignment horizontal="center" vertical="center"/>
    </xf>
    <xf numFmtId="49" fontId="53" fillId="3" borderId="36" xfId="0" applyNumberFormat="1" applyFont="1" applyFill="1" applyBorder="1" applyAlignment="1">
      <alignment horizontal="center" vertical="center"/>
    </xf>
    <xf numFmtId="49" fontId="53" fillId="8" borderId="36" xfId="0" applyNumberFormat="1" applyFont="1" applyFill="1" applyBorder="1" applyAlignment="1">
      <alignment horizontal="center" vertical="center"/>
    </xf>
    <xf numFmtId="49" fontId="53" fillId="8" borderId="37" xfId="0" applyNumberFormat="1" applyFont="1" applyFill="1" applyBorder="1" applyAlignment="1">
      <alignment horizontal="center" vertical="center"/>
    </xf>
    <xf numFmtId="49" fontId="53" fillId="8" borderId="33" xfId="0" applyNumberFormat="1" applyFont="1" applyFill="1" applyBorder="1" applyAlignment="1">
      <alignment horizontal="center" vertical="center"/>
    </xf>
    <xf numFmtId="49" fontId="49" fillId="0" borderId="0" xfId="0" applyNumberFormat="1" applyFont="1" applyAlignment="1">
      <alignment horizontal="center" vertical="center"/>
    </xf>
    <xf numFmtId="0" fontId="49" fillId="0" borderId="5" xfId="0" applyFont="1" applyBorder="1" applyAlignment="1">
      <alignment horizontal="center" vertical="center"/>
    </xf>
    <xf numFmtId="49" fontId="58" fillId="0" borderId="0" xfId="0" applyNumberFormat="1" applyFont="1" applyAlignment="1">
      <alignment horizontal="center" vertical="center"/>
    </xf>
    <xf numFmtId="0" fontId="58" fillId="0" borderId="9" xfId="0" applyFont="1" applyBorder="1" applyAlignment="1">
      <alignment horizontal="center" vertical="center"/>
    </xf>
    <xf numFmtId="49" fontId="59" fillId="0" borderId="36" xfId="0" applyNumberFormat="1" applyFont="1" applyBorder="1" applyAlignment="1">
      <alignment horizontal="center" vertical="center"/>
    </xf>
    <xf numFmtId="49" fontId="59" fillId="0" borderId="37" xfId="0" applyNumberFormat="1" applyFont="1" applyBorder="1" applyAlignment="1">
      <alignment horizontal="center" vertical="center"/>
    </xf>
    <xf numFmtId="49" fontId="59" fillId="0" borderId="33" xfId="0" applyNumberFormat="1" applyFont="1" applyBorder="1" applyAlignment="1">
      <alignment horizontal="center" vertical="center"/>
    </xf>
    <xf numFmtId="49" fontId="60" fillId="0" borderId="5" xfId="0" applyNumberFormat="1" applyFont="1" applyBorder="1" applyAlignment="1">
      <alignment horizontal="center" vertical="center"/>
    </xf>
    <xf numFmtId="49" fontId="60" fillId="0" borderId="9" xfId="0" applyNumberFormat="1" applyFont="1" applyBorder="1" applyAlignment="1">
      <alignment horizontal="center" vertical="center"/>
    </xf>
    <xf numFmtId="49" fontId="60" fillId="0" borderId="10" xfId="0" applyNumberFormat="1" applyFont="1" applyBorder="1" applyAlignment="1">
      <alignment horizontal="center" vertical="center"/>
    </xf>
    <xf numFmtId="0" fontId="58" fillId="0" borderId="5" xfId="0" applyFont="1" applyBorder="1" applyAlignment="1">
      <alignment horizontal="center" vertical="center"/>
    </xf>
    <xf numFmtId="0" fontId="58" fillId="0" borderId="10" xfId="0" applyFont="1" applyBorder="1" applyAlignment="1">
      <alignment horizontal="center" vertical="center"/>
    </xf>
    <xf numFmtId="0" fontId="58" fillId="0" borderId="15" xfId="0" applyFont="1" applyBorder="1" applyAlignment="1">
      <alignment horizontal="center" vertical="center"/>
    </xf>
    <xf numFmtId="0" fontId="58" fillId="0" borderId="12" xfId="0" applyFont="1" applyBorder="1" applyAlignment="1">
      <alignment horizontal="center" vertical="center"/>
    </xf>
    <xf numFmtId="0" fontId="58" fillId="0" borderId="32" xfId="0" applyFont="1" applyBorder="1" applyAlignment="1">
      <alignment horizontal="center" vertical="center"/>
    </xf>
    <xf numFmtId="0" fontId="72" fillId="0" borderId="6" xfId="0" applyFont="1" applyBorder="1" applyAlignment="1">
      <alignment horizontal="center" vertical="center"/>
    </xf>
    <xf numFmtId="0" fontId="72" fillId="0" borderId="34" xfId="0" applyFont="1" applyBorder="1" applyAlignment="1">
      <alignment horizontal="center" vertical="center"/>
    </xf>
    <xf numFmtId="0" fontId="72" fillId="0" borderId="8" xfId="0" applyFont="1" applyBorder="1" applyAlignment="1">
      <alignment horizontal="center" vertical="center"/>
    </xf>
    <xf numFmtId="0" fontId="53" fillId="3" borderId="37" xfId="0" applyFont="1" applyFill="1" applyBorder="1" applyAlignment="1">
      <alignment horizontal="center" vertical="center"/>
    </xf>
    <xf numFmtId="49" fontId="46" fillId="8" borderId="36" xfId="0" applyNumberFormat="1" applyFont="1" applyFill="1" applyBorder="1" applyAlignment="1">
      <alignment horizontal="center" vertical="center"/>
    </xf>
    <xf numFmtId="49" fontId="46" fillId="8" borderId="37" xfId="0" applyNumberFormat="1" applyFont="1" applyFill="1" applyBorder="1" applyAlignment="1">
      <alignment horizontal="center" vertical="center"/>
    </xf>
    <xf numFmtId="49" fontId="46" fillId="8" borderId="33" xfId="0" applyNumberFormat="1" applyFont="1" applyFill="1" applyBorder="1" applyAlignment="1">
      <alignment horizontal="center" vertical="center"/>
    </xf>
    <xf numFmtId="49" fontId="46" fillId="0" borderId="37" xfId="0" applyNumberFormat="1" applyFont="1" applyBorder="1" applyAlignment="1">
      <alignment horizontal="center" vertical="center"/>
    </xf>
    <xf numFmtId="49" fontId="46" fillId="0" borderId="33" xfId="0" applyNumberFormat="1" applyFont="1" applyBorder="1" applyAlignment="1">
      <alignment horizontal="center" vertical="center"/>
    </xf>
    <xf numFmtId="49" fontId="46" fillId="3" borderId="36" xfId="0" applyNumberFormat="1" applyFont="1" applyFill="1" applyBorder="1" applyAlignment="1">
      <alignment horizontal="center" vertical="center"/>
    </xf>
    <xf numFmtId="49" fontId="46" fillId="3" borderId="37" xfId="0" applyNumberFormat="1" applyFont="1" applyFill="1" applyBorder="1" applyAlignment="1">
      <alignment horizontal="center" vertical="center"/>
    </xf>
    <xf numFmtId="49" fontId="46" fillId="3" borderId="33" xfId="0" applyNumberFormat="1" applyFont="1" applyFill="1" applyBorder="1" applyAlignment="1">
      <alignment horizontal="center" vertical="center"/>
    </xf>
    <xf numFmtId="49" fontId="48" fillId="3" borderId="0" xfId="0" applyNumberFormat="1" applyFont="1" applyFill="1" applyAlignment="1">
      <alignment horizontal="center" vertical="center"/>
    </xf>
    <xf numFmtId="178" fontId="47" fillId="0" borderId="34" xfId="0" applyNumberFormat="1" applyFont="1" applyBorder="1" applyAlignment="1">
      <alignment horizontal="center" vertical="center"/>
    </xf>
    <xf numFmtId="177" fontId="44" fillId="0" borderId="34" xfId="0" applyNumberFormat="1" applyFont="1" applyBorder="1" applyAlignment="1">
      <alignment horizontal="center" vertical="center"/>
    </xf>
    <xf numFmtId="49" fontId="44" fillId="0" borderId="34" xfId="0" applyNumberFormat="1" applyFont="1" applyBorder="1" applyAlignment="1">
      <alignment horizontal="center" vertical="center"/>
    </xf>
    <xf numFmtId="0" fontId="44" fillId="0" borderId="39" xfId="0" applyFont="1" applyBorder="1" applyAlignment="1">
      <alignment horizontal="center" vertical="center"/>
    </xf>
    <xf numFmtId="49" fontId="44" fillId="0" borderId="14" xfId="0" applyNumberFormat="1" applyFont="1" applyBorder="1" applyAlignment="1">
      <alignment horizontal="center" vertical="center"/>
    </xf>
    <xf numFmtId="178" fontId="47" fillId="0" borderId="8" xfId="0" applyNumberFormat="1" applyFont="1" applyBorder="1" applyAlignment="1">
      <alignment horizontal="center" vertical="center"/>
    </xf>
    <xf numFmtId="177" fontId="44" fillId="0" borderId="8" xfId="0" applyNumberFormat="1" applyFont="1" applyBorder="1" applyAlignment="1">
      <alignment horizontal="center" vertical="center"/>
    </xf>
    <xf numFmtId="49" fontId="44" fillId="0" borderId="9" xfId="0" applyNumberFormat="1" applyFont="1" applyBorder="1" applyAlignment="1">
      <alignment horizontal="center" vertical="center"/>
    </xf>
    <xf numFmtId="178" fontId="47" fillId="0" borderId="11" xfId="0" applyNumberFormat="1" applyFont="1" applyBorder="1" applyAlignment="1">
      <alignment horizontal="center" vertical="center"/>
    </xf>
    <xf numFmtId="177" fontId="44" fillId="0" borderId="11" xfId="0" applyNumberFormat="1" applyFont="1" applyBorder="1" applyAlignment="1">
      <alignment horizontal="center" vertical="center"/>
    </xf>
    <xf numFmtId="49" fontId="44" fillId="0" borderId="11" xfId="0" applyNumberFormat="1" applyFont="1" applyBorder="1" applyAlignment="1">
      <alignment horizontal="center" vertical="center"/>
    </xf>
    <xf numFmtId="176" fontId="49" fillId="0" borderId="9" xfId="0" applyNumberFormat="1" applyFont="1" applyBorder="1" applyAlignment="1">
      <alignment horizontal="center" vertical="center"/>
    </xf>
  </cellXfs>
  <cellStyles count="16">
    <cellStyle name="ハイパーリンク" xfId="1" builtinId="8"/>
    <cellStyle name="桁区切り" xfId="2" builtinId="6"/>
    <cellStyle name="桁区切り 2" xfId="3" xr:uid="{00000000-0005-0000-0000-000003000000}"/>
    <cellStyle name="通貨" xfId="12" builtinId="7"/>
    <cellStyle name="標準" xfId="0" builtinId="0"/>
    <cellStyle name="標準 2" xfId="4" xr:uid="{00000000-0005-0000-0000-000006000000}"/>
    <cellStyle name="標準 3" xfId="5" xr:uid="{00000000-0005-0000-0000-000007000000}"/>
    <cellStyle name="標準 4" xfId="6" xr:uid="{ACAB8A87-129D-420D-873C-108EB08CBDC7}"/>
    <cellStyle name="標準 4 2" xfId="7" xr:uid="{8A689DF7-0F38-48DF-A2E1-2578A44E0094}"/>
    <cellStyle name="標準 4 2 2" xfId="8" xr:uid="{C85A73DC-9311-4595-A34D-F27B3BFB3CEC}"/>
    <cellStyle name="標準 4 2 2 2" xfId="9" xr:uid="{61A41DB0-3BE9-4094-A5C1-CF005F445984}"/>
    <cellStyle name="標準 4 2 2 2 2" xfId="11" xr:uid="{73C9D90A-4087-4C89-AF2C-7BEE2C949CD1}"/>
    <cellStyle name="標準 4 2 2 2 2 2" xfId="13" xr:uid="{3602255E-FDAE-4EBA-BE0C-A4E749982C91}"/>
    <cellStyle name="標準 4 2 2 2 2 2 2" xfId="14" xr:uid="{D71A3FD5-8B8D-4AD9-8726-1BFB16456FCC}"/>
    <cellStyle name="標準 4 2 2 2 2 2 3" xfId="15" xr:uid="{5A3D2828-E908-40AF-BDE7-7612E1C1EDE1}"/>
    <cellStyle name="標準 5" xfId="10" xr:uid="{2B9876AE-5E37-473F-9835-F480CAEC330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emf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emf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284134</xdr:colOff>
      <xdr:row>36</xdr:row>
      <xdr:rowOff>48895</xdr:rowOff>
    </xdr:from>
    <xdr:to>
      <xdr:col>14</xdr:col>
      <xdr:colOff>691977</xdr:colOff>
      <xdr:row>44</xdr:row>
      <xdr:rowOff>86995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41F035-D532-48E0-AF4E-B54806D7D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3543" y="6987713"/>
          <a:ext cx="3184525" cy="14408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448002</xdr:colOff>
      <xdr:row>8</xdr:row>
      <xdr:rowOff>15816</xdr:rowOff>
    </xdr:from>
    <xdr:to>
      <xdr:col>6</xdr:col>
      <xdr:colOff>3488382</xdr:colOff>
      <xdr:row>8</xdr:row>
      <xdr:rowOff>1998208</xdr:rowOff>
    </xdr:to>
    <xdr:pic>
      <xdr:nvPicPr>
        <xdr:cNvPr id="2" name="画像 2">
          <a:extLst>
            <a:ext uri="{FF2B5EF4-FFF2-40B4-BE49-F238E27FC236}">
              <a16:creationId xmlns:a16="http://schemas.microsoft.com/office/drawing/2014/main" id="{53F49003-BE01-4B91-BD7F-EB0F3625C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32038" y="13842652"/>
          <a:ext cx="3040380" cy="198239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364576</xdr:colOff>
      <xdr:row>9</xdr:row>
      <xdr:rowOff>22228</xdr:rowOff>
    </xdr:from>
    <xdr:to>
      <xdr:col>6</xdr:col>
      <xdr:colOff>3571809</xdr:colOff>
      <xdr:row>9</xdr:row>
      <xdr:rowOff>2022763</xdr:rowOff>
    </xdr:to>
    <xdr:pic>
      <xdr:nvPicPr>
        <xdr:cNvPr id="3" name="画像 2">
          <a:extLst>
            <a:ext uri="{FF2B5EF4-FFF2-40B4-BE49-F238E27FC236}">
              <a16:creationId xmlns:a16="http://schemas.microsoft.com/office/drawing/2014/main" id="{4168B0A6-B804-4714-B911-CA06FC7E8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48612" y="15885683"/>
          <a:ext cx="3207233" cy="2000535"/>
        </a:xfrm>
        <a:prstGeom prst="rect">
          <a:avLst/>
        </a:prstGeom>
        <a:solidFill>
          <a:srgbClr val="FFFF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271010</xdr:colOff>
      <xdr:row>10</xdr:row>
      <xdr:rowOff>152399</xdr:rowOff>
    </xdr:from>
    <xdr:to>
      <xdr:col>6</xdr:col>
      <xdr:colOff>3665374</xdr:colOff>
      <xdr:row>10</xdr:row>
      <xdr:rowOff>2018953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4C6F39A6-6006-60EC-7B77-0DD2B1885B5A}"/>
            </a:ext>
          </a:extLst>
        </xdr:cNvPr>
        <xdr:cNvGrpSpPr/>
      </xdr:nvGrpSpPr>
      <xdr:grpSpPr>
        <a:xfrm>
          <a:off x="14558510" y="18078449"/>
          <a:ext cx="3394364" cy="1866554"/>
          <a:chOff x="17068800" y="17976213"/>
          <a:chExt cx="4156971" cy="2413868"/>
        </a:xfrm>
      </xdr:grpSpPr>
      <xdr:pic>
        <xdr:nvPicPr>
          <xdr:cNvPr id="4" name="画像 1">
            <a:extLst>
              <a:ext uri="{FF2B5EF4-FFF2-40B4-BE49-F238E27FC236}">
                <a16:creationId xmlns:a16="http://schemas.microsoft.com/office/drawing/2014/main" id="{CEDC71B7-AEDE-4758-9197-EEC8D86862E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60867"/>
          <a:stretch>
            <a:fillRect/>
          </a:stretch>
        </xdr:blipFill>
        <xdr:spPr bwMode="auto">
          <a:xfrm>
            <a:off x="17068800" y="17976273"/>
            <a:ext cx="2110740" cy="241380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blipFill dpi="0" rotWithShape="0">
                  <a:blip xmlns:r="http://schemas.openxmlformats.org/officeDocument/2006/relationships"/>
                  <a:srcRect r="60867"/>
                  <a:stretch>
                    <a:fillRect/>
                  </a:stretch>
                </a:blip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3465A4"/>
                </a:solidFill>
                <a:round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  <xdr:pic>
        <xdr:nvPicPr>
          <xdr:cNvPr id="5" name="画像 2">
            <a:extLst>
              <a:ext uri="{FF2B5EF4-FFF2-40B4-BE49-F238E27FC236}">
                <a16:creationId xmlns:a16="http://schemas.microsoft.com/office/drawing/2014/main" id="{046D5C07-FB2C-4DD3-A1CA-5B908145E36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1060"/>
          <a:stretch>
            <a:fillRect/>
          </a:stretch>
        </xdr:blipFill>
        <xdr:spPr bwMode="auto">
          <a:xfrm>
            <a:off x="19149061" y="17976213"/>
            <a:ext cx="2076710" cy="241386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blipFill dpi="0" rotWithShape="0">
                  <a:blip xmlns:r="http://schemas.openxmlformats.org/officeDocument/2006/relationships"/>
                  <a:srcRect l="61060"/>
                  <a:stretch>
                    <a:fillRect/>
                  </a:stretch>
                </a:blip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3465A4"/>
                </a:solidFill>
                <a:round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</xdr:grpSp>
    <xdr:clientData/>
  </xdr:twoCellAnchor>
  <xdr:twoCellAnchor>
    <xdr:from>
      <xdr:col>6</xdr:col>
      <xdr:colOff>929967</xdr:colOff>
      <xdr:row>11</xdr:row>
      <xdr:rowOff>95250</xdr:rowOff>
    </xdr:from>
    <xdr:to>
      <xdr:col>6</xdr:col>
      <xdr:colOff>3006417</xdr:colOff>
      <xdr:row>11</xdr:row>
      <xdr:rowOff>1996762</xdr:rowOff>
    </xdr:to>
    <xdr:pic>
      <xdr:nvPicPr>
        <xdr:cNvPr id="7" name="画像 2">
          <a:extLst>
            <a:ext uri="{FF2B5EF4-FFF2-40B4-BE49-F238E27FC236}">
              <a16:creationId xmlns:a16="http://schemas.microsoft.com/office/drawing/2014/main" id="{59295A31-C359-4678-8023-73C642F5F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14003" y="20031941"/>
          <a:ext cx="2076450" cy="190151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1096747</xdr:colOff>
      <xdr:row>12</xdr:row>
      <xdr:rowOff>57150</xdr:rowOff>
    </xdr:from>
    <xdr:to>
      <xdr:col>6</xdr:col>
      <xdr:colOff>2839638</xdr:colOff>
      <xdr:row>12</xdr:row>
      <xdr:rowOff>2000250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434D8F13-C2DA-4406-8981-A919CB9AF6D0}"/>
            </a:ext>
          </a:extLst>
        </xdr:cNvPr>
        <xdr:cNvGrpSpPr/>
      </xdr:nvGrpSpPr>
      <xdr:grpSpPr>
        <a:xfrm>
          <a:off x="15384247" y="22059900"/>
          <a:ext cx="1742891" cy="1943100"/>
          <a:chOff x="645584" y="1856315"/>
          <a:chExt cx="2063751" cy="2300818"/>
        </a:xfrm>
      </xdr:grpSpPr>
      <xdr:pic>
        <xdr:nvPicPr>
          <xdr:cNvPr id="10" name="画像 2">
            <a:extLst>
              <a:ext uri="{FF2B5EF4-FFF2-40B4-BE49-F238E27FC236}">
                <a16:creationId xmlns:a16="http://schemas.microsoft.com/office/drawing/2014/main" id="{4224230C-87AA-6F60-AF60-249DC8A7F7F9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868" t="13628" r="58747" b="5580"/>
          <a:stretch>
            <a:fillRect/>
          </a:stretch>
        </xdr:blipFill>
        <xdr:spPr bwMode="auto">
          <a:xfrm>
            <a:off x="645584" y="1915583"/>
            <a:ext cx="1166284" cy="2241550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blipFill dpi="0" rotWithShape="0">
                  <a:blip xmlns:r="http://schemas.openxmlformats.org/officeDocument/2006/relationships"/>
                  <a:srcRect l="12868" t="13628" r="9964" b="-523"/>
                  <a:stretch>
                    <a:fillRect/>
                  </a:stretch>
                </a:blip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3465A4"/>
                </a:solidFill>
                <a:round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  <xdr:pic>
        <xdr:nvPicPr>
          <xdr:cNvPr id="11" name="画像 2">
            <a:extLst>
              <a:ext uri="{FF2B5EF4-FFF2-40B4-BE49-F238E27FC236}">
                <a16:creationId xmlns:a16="http://schemas.microsoft.com/office/drawing/2014/main" id="{92F4D328-62DE-A195-E87C-12EC11E4753E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5722" t="13627" r="11407" b="4054"/>
          <a:stretch>
            <a:fillRect/>
          </a:stretch>
        </xdr:blipFill>
        <xdr:spPr bwMode="auto">
          <a:xfrm>
            <a:off x="1769535" y="1856315"/>
            <a:ext cx="939800" cy="2283884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blipFill dpi="0" rotWithShape="0">
                  <a:blip xmlns:r="http://schemas.openxmlformats.org/officeDocument/2006/relationships"/>
                  <a:srcRect l="12868" t="13628" r="9964" b="-523"/>
                  <a:stretch>
                    <a:fillRect/>
                  </a:stretch>
                </a:blip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3465A4"/>
                </a:solidFill>
                <a:round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</xdr:grpSp>
    <xdr:clientData/>
  </xdr:twoCellAnchor>
  <xdr:twoCellAnchor editAs="absolute">
    <xdr:from>
      <xdr:col>6</xdr:col>
      <xdr:colOff>387042</xdr:colOff>
      <xdr:row>2</xdr:row>
      <xdr:rowOff>76200</xdr:rowOff>
    </xdr:from>
    <xdr:to>
      <xdr:col>6</xdr:col>
      <xdr:colOff>3549342</xdr:colOff>
      <xdr:row>2</xdr:row>
      <xdr:rowOff>1904865</xdr:rowOff>
    </xdr:to>
    <xdr:pic>
      <xdr:nvPicPr>
        <xdr:cNvPr id="12" name="画像 1">
          <a:extLst>
            <a:ext uri="{FF2B5EF4-FFF2-40B4-BE49-F238E27FC236}">
              <a16:creationId xmlns:a16="http://schemas.microsoft.com/office/drawing/2014/main" id="{4D19A877-409C-4922-81AB-A63B01258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71078" y="1683327"/>
          <a:ext cx="3162300" cy="182866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absolute">
    <xdr:from>
      <xdr:col>6</xdr:col>
      <xdr:colOff>1120467</xdr:colOff>
      <xdr:row>3</xdr:row>
      <xdr:rowOff>131297</xdr:rowOff>
    </xdr:from>
    <xdr:to>
      <xdr:col>6</xdr:col>
      <xdr:colOff>2815917</xdr:colOff>
      <xdr:row>3</xdr:row>
      <xdr:rowOff>1994825</xdr:rowOff>
    </xdr:to>
    <xdr:pic>
      <xdr:nvPicPr>
        <xdr:cNvPr id="13" name="画像 1">
          <a:extLst>
            <a:ext uri="{FF2B5EF4-FFF2-40B4-BE49-F238E27FC236}">
              <a16:creationId xmlns:a16="http://schemas.microsoft.com/office/drawing/2014/main" id="{7F5127F3-CF9A-4FBB-B71C-29C530193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04503" y="3775042"/>
          <a:ext cx="1695450" cy="186352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385239</xdr:colOff>
      <xdr:row>4</xdr:row>
      <xdr:rowOff>95250</xdr:rowOff>
    </xdr:from>
    <xdr:to>
      <xdr:col>6</xdr:col>
      <xdr:colOff>3551145</xdr:colOff>
      <xdr:row>4</xdr:row>
      <xdr:rowOff>1924050</xdr:rowOff>
    </xdr:to>
    <xdr:pic>
      <xdr:nvPicPr>
        <xdr:cNvPr id="18" name="図 9">
          <a:extLst>
            <a:ext uri="{FF2B5EF4-FFF2-40B4-BE49-F238E27FC236}">
              <a16:creationId xmlns:a16="http://schemas.microsoft.com/office/drawing/2014/main" id="{2FA62046-99C8-4E92-A233-DC76451CA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9275" y="5775614"/>
          <a:ext cx="3165906" cy="182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1045078</xdr:colOff>
      <xdr:row>5</xdr:row>
      <xdr:rowOff>76200</xdr:rowOff>
    </xdr:from>
    <xdr:to>
      <xdr:col>6</xdr:col>
      <xdr:colOff>2891307</xdr:colOff>
      <xdr:row>5</xdr:row>
      <xdr:rowOff>1941000</xdr:rowOff>
    </xdr:to>
    <xdr:pic>
      <xdr:nvPicPr>
        <xdr:cNvPr id="19" name="画像 1">
          <a:extLst>
            <a:ext uri="{FF2B5EF4-FFF2-40B4-BE49-F238E27FC236}">
              <a16:creationId xmlns:a16="http://schemas.microsoft.com/office/drawing/2014/main" id="{FB79CDC0-A975-4ED3-8ADB-0751C6374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29114" y="7793182"/>
          <a:ext cx="1846229" cy="1864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383232</xdr:colOff>
      <xdr:row>6</xdr:row>
      <xdr:rowOff>288850</xdr:rowOff>
    </xdr:from>
    <xdr:to>
      <xdr:col>6</xdr:col>
      <xdr:colOff>3553152</xdr:colOff>
      <xdr:row>6</xdr:row>
      <xdr:rowOff>1882140</xdr:rowOff>
    </xdr:to>
    <xdr:pic>
      <xdr:nvPicPr>
        <xdr:cNvPr id="20" name="画像 1">
          <a:extLst>
            <a:ext uri="{FF2B5EF4-FFF2-40B4-BE49-F238E27FC236}">
              <a16:creationId xmlns:a16="http://schemas.microsoft.com/office/drawing/2014/main" id="{633D3218-BF92-40E1-B8C3-7985D7584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7268" y="10042450"/>
          <a:ext cx="3169920" cy="159329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679720</xdr:colOff>
      <xdr:row>7</xdr:row>
      <xdr:rowOff>31534</xdr:rowOff>
    </xdr:from>
    <xdr:to>
      <xdr:col>6</xdr:col>
      <xdr:colOff>3256665</xdr:colOff>
      <xdr:row>7</xdr:row>
      <xdr:rowOff>2023456</xdr:rowOff>
    </xdr:to>
    <xdr:grpSp>
      <xdr:nvGrpSpPr>
        <xdr:cNvPr id="23" name="グループ化 22">
          <a:extLst>
            <a:ext uri="{FF2B5EF4-FFF2-40B4-BE49-F238E27FC236}">
              <a16:creationId xmlns:a16="http://schemas.microsoft.com/office/drawing/2014/main" id="{A6A6CE40-BEF2-BFF5-7B66-32794780F62D}"/>
            </a:ext>
          </a:extLst>
        </xdr:cNvPr>
        <xdr:cNvGrpSpPr/>
      </xdr:nvGrpSpPr>
      <xdr:grpSpPr>
        <a:xfrm>
          <a:off x="14967220" y="11842534"/>
          <a:ext cx="2576945" cy="1991922"/>
          <a:chOff x="10889673" y="10332720"/>
          <a:chExt cx="3768436" cy="2912918"/>
        </a:xfrm>
      </xdr:grpSpPr>
      <xdr:pic>
        <xdr:nvPicPr>
          <xdr:cNvPr id="21" name="画像 1">
            <a:extLst>
              <a:ext uri="{FF2B5EF4-FFF2-40B4-BE49-F238E27FC236}">
                <a16:creationId xmlns:a16="http://schemas.microsoft.com/office/drawing/2014/main" id="{078CAAD3-1EE1-48FB-B48F-9E4C7FB6768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796924" y="10446436"/>
            <a:ext cx="1861185" cy="2799202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blipFill dpi="0" rotWithShape="0">
                  <a:blip xmlns:r="http://schemas.openxmlformats.org/officeDocument/2006/relationships"/>
                  <a:srcRect/>
                  <a:stretch>
                    <a:fillRect/>
                  </a:stretch>
                </a:blip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3465A4"/>
                </a:solidFill>
                <a:round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  <xdr:pic>
        <xdr:nvPicPr>
          <xdr:cNvPr id="22" name="画像 2">
            <a:extLst>
              <a:ext uri="{FF2B5EF4-FFF2-40B4-BE49-F238E27FC236}">
                <a16:creationId xmlns:a16="http://schemas.microsoft.com/office/drawing/2014/main" id="{E30CCCED-07CA-4C7C-8AEF-E2D468B52A3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889673" y="10332720"/>
            <a:ext cx="1716751" cy="291291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blipFill dpi="0" rotWithShape="0">
                  <a:blip xmlns:r="http://schemas.openxmlformats.org/officeDocument/2006/relationships"/>
                  <a:srcRect/>
                  <a:stretch>
                    <a:fillRect/>
                  </a:stretch>
                </a:blip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3465A4"/>
                </a:solidFill>
                <a:round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</xdr:grpSp>
    <xdr:clientData/>
  </xdr:twoCellAnchor>
  <xdr:twoCellAnchor>
    <xdr:from>
      <xdr:col>6</xdr:col>
      <xdr:colOff>166255</xdr:colOff>
      <xdr:row>13</xdr:row>
      <xdr:rowOff>346363</xdr:rowOff>
    </xdr:from>
    <xdr:to>
      <xdr:col>6</xdr:col>
      <xdr:colOff>3770130</xdr:colOff>
      <xdr:row>13</xdr:row>
      <xdr:rowOff>1629986</xdr:rowOff>
    </xdr:to>
    <xdr:pic>
      <xdr:nvPicPr>
        <xdr:cNvPr id="24" name="画像 1">
          <a:extLst>
            <a:ext uri="{FF2B5EF4-FFF2-40B4-BE49-F238E27FC236}">
              <a16:creationId xmlns:a16="http://schemas.microsoft.com/office/drawing/2014/main" id="{33D62973-64DE-4265-B65D-32965778D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50291" y="24356290"/>
          <a:ext cx="3603875" cy="128362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HUNYA-SHARING\disk\&#32299;&#35069;&#20181;&#27096;&#26360;\&#22826;&#30000;\&#36664;&#20986;\SY-5800906-VT-DD-01%20.xlsx" TargetMode="External"/><Relationship Id="rId1" Type="http://schemas.openxmlformats.org/officeDocument/2006/relationships/externalLinkPath" Target="file:///C:\Users\19544\Downloads\SY-5800906-VT-DD-01%2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about:blank" TargetMode="External"/><Relationship Id="rId1" Type="http://schemas.openxmlformats.org/officeDocument/2006/relationships/externalLinkPath" Target="about:blank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9544\Downloads\SY-4T601005-VT-DD-01%20(4).xlsx" TargetMode="External"/><Relationship Id="rId1" Type="http://schemas.openxmlformats.org/officeDocument/2006/relationships/externalLinkPath" Target="file:///\\10.251.98.9\fileshare\Users\19544\Downloads\SY-4T601005-VT-DD-01%20(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8542\AppData\Local\Microsoft\Windows\INetCache\Content.Outlook\B2GLTWBL\0324WISM\&#12505;&#12488;&#12490;&#12512;&#36664;&#20986;&#20837;\NEW%20&#12505;&#12488;&#12490;&#12512;INVO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case mark "/>
      <sheetName val="invoice"/>
      <sheetName val="NARITA "/>
      <sheetName val="LABEL"/>
    </sheetNames>
    <sheetDataSet>
      <sheetData sheetId="0">
        <row r="2">
          <cell r="C2" t="str">
            <v xml:space="preserve"> SHUNYA CO., LTD.</v>
          </cell>
        </row>
        <row r="3">
          <cell r="C3" t="str">
            <v xml:space="preserve"> KENSHIN BLDG., 1F, 1-22-10 DOUGENZAKA,</v>
          </cell>
        </row>
        <row r="4">
          <cell r="C4" t="str">
            <v xml:space="preserve"> SHIBUYA-KU 150-0043</v>
          </cell>
        </row>
        <row r="5">
          <cell r="C5" t="str">
            <v xml:space="preserve"> TEL : +81(0)3-5459-1177</v>
          </cell>
        </row>
        <row r="9">
          <cell r="C9" t="str">
            <v>VIVAN GARMENTS VIET NAM COMPANY LIMITED</v>
          </cell>
        </row>
        <row r="10">
          <cell r="C10" t="str">
            <v>D17 Street , Sai Gon South Residential Area</v>
          </cell>
        </row>
        <row r="11">
          <cell r="C11" t="str">
            <v>Hamlet 3 , Long Hau Commune , Can Giuoc District,</v>
          </cell>
        </row>
        <row r="12">
          <cell r="C12" t="str">
            <v xml:space="preserve"> Long An Province , VietNam</v>
          </cell>
        </row>
        <row r="13">
          <cell r="C13" t="str">
            <v xml:space="preserve"> TEL : ( 084 ) 097 22 00 798  ATTN : MR. TUAN</v>
          </cell>
        </row>
        <row r="15">
          <cell r="C15" t="str">
            <v xml:space="preserve"> - SAME AS BUYER -</v>
          </cell>
        </row>
        <row r="21">
          <cell r="C21" t="str">
            <v xml:space="preserve"> NO COMMERCIAL</v>
          </cell>
        </row>
        <row r="24">
          <cell r="C24" t="str">
            <v xml:space="preserve"> AIRCRAFT</v>
          </cell>
        </row>
        <row r="32">
          <cell r="C32" t="str">
            <v xml:space="preserve"> TOKYO, JAPAN</v>
          </cell>
        </row>
        <row r="33">
          <cell r="C33" t="str">
            <v xml:space="preserve"> HOCHIMINH-CITY, VIETNAM</v>
          </cell>
        </row>
        <row r="36">
          <cell r="C36" t="str">
            <v>FABRIC &amp; PARTS FOR WEAR &amp; SAMPLE CLOTHES</v>
          </cell>
        </row>
        <row r="38">
          <cell r="C38" t="str">
            <v>- DETAILS AS PER ATTACHED SHEET -</v>
          </cell>
        </row>
        <row r="48">
          <cell r="C48" t="str">
            <v>F.O.B. TOKYO IN YEN</v>
          </cell>
        </row>
        <row r="60">
          <cell r="C60" t="str">
            <v>COUNTRY OF ORIGIN : JAPAN</v>
          </cell>
        </row>
        <row r="63">
          <cell r="C63" t="str">
            <v>" THESE GOODS WILL BE RETURN TO JAPAN</v>
          </cell>
        </row>
        <row r="64">
          <cell r="C64" t="str">
            <v xml:space="preserve">  AFTER MANUFACTURED AT VIET NAM "</v>
          </cell>
        </row>
      </sheetData>
      <sheetData sheetId="1"/>
      <sheetData sheetId="2"/>
      <sheetData sheetId="3">
        <row r="28">
          <cell r="F28" t="str">
            <v>M.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縫製仕様書1-1"/>
      <sheetName val="縫製仕様書-1-2"/>
      <sheetName val="布帛"/>
      <sheetName val="縫製仕様書-2-1"/>
      <sheetName val="縫製仕様書-2-2 "/>
      <sheetName val="ネーム・品質"/>
      <sheetName val="shipper master"/>
      <sheetName val="invoice"/>
      <sheetName val="case mark"/>
      <sheetName val="NARITA"/>
      <sheetName val="LABEL"/>
      <sheetName val="inst"/>
      <sheetName val="goods master"/>
      <sheetName val="UNDER VALUE(SHUNYA)"/>
      <sheetName val="CC(Shunya)) (2)"/>
      <sheetName val="CC(Shunya))"/>
    </sheetNames>
    <sheetDataSet>
      <sheetData sheetId="0"/>
      <sheetData sheetId="1">
        <row r="5">
          <cell r="C5" t="str">
            <v>COTDJK</v>
          </cell>
        </row>
      </sheetData>
      <sheetData sheetId="2"/>
      <sheetData sheetId="3"/>
      <sheetData sheetId="4"/>
      <sheetData sheetId="5"/>
      <sheetData sheetId="6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  <row r="50">
          <cell r="C50" t="str">
            <v xml:space="preserve">VIVAN GARMENTS VIET NAM </v>
          </cell>
        </row>
        <row r="51">
          <cell r="C51" t="str">
            <v xml:space="preserve"> COMPANY LIMITED</v>
          </cell>
        </row>
        <row r="52">
          <cell r="C52" t="str">
            <v xml:space="preserve"> HOCHIMINH-CITY, VIETNAM</v>
          </cell>
        </row>
        <row r="54">
          <cell r="C54" t="str">
            <v xml:space="preserve"> MADE IN JAPAN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invoice"/>
      <sheetName val="case mark (2)"/>
      <sheetName val="NARITA"/>
      <sheetName val="NARITA (2)"/>
      <sheetName val="サンプル製品カタログ"/>
      <sheetName val="LABEL"/>
      <sheetName val="LABEL②"/>
    </sheetNames>
    <sheetDataSet>
      <sheetData sheetId="0"/>
      <sheetData sheetId="1">
        <row r="24">
          <cell r="B24" t="str">
            <v>FABRIC &amp; PARTS FOR WEAR &amp; SAMPLE CLOTHES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per master"/>
      <sheetName val="inst"/>
      <sheetName val="goods master"/>
      <sheetName val="invoice"/>
      <sheetName val="case mark"/>
      <sheetName val="UNDER VALUE(SHUNYA)"/>
      <sheetName val="CC(Shunya)) (2)"/>
      <sheetName val="CC(Shunya))"/>
    </sheetNames>
    <sheetDataSet>
      <sheetData sheetId="0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149"/>
  <sheetViews>
    <sheetView topLeftCell="A37" workbookViewId="0">
      <selection activeCell="C43" sqref="C43"/>
    </sheetView>
  </sheetViews>
  <sheetFormatPr defaultColWidth="9" defaultRowHeight="13.2" x14ac:dyDescent="0.25"/>
  <cols>
    <col min="1" max="1" width="3.88671875" style="6" customWidth="1"/>
    <col min="2" max="2" width="21.33203125" style="3" customWidth="1"/>
    <col min="3" max="3" width="63.109375" style="2" customWidth="1"/>
    <col min="4" max="16384" width="9" style="1"/>
  </cols>
  <sheetData>
    <row r="1" spans="1:3" s="3" customFormat="1" ht="25.5" customHeight="1" x14ac:dyDescent="0.25">
      <c r="A1" s="6">
        <v>1</v>
      </c>
      <c r="B1" s="6" t="s">
        <v>1</v>
      </c>
      <c r="C1" s="2" t="s">
        <v>0</v>
      </c>
    </row>
    <row r="2" spans="1:3" s="7" customFormat="1" ht="12.6" x14ac:dyDescent="0.25">
      <c r="A2" s="6">
        <f>A1+1</f>
        <v>2</v>
      </c>
      <c r="B2" s="4" t="s">
        <v>5</v>
      </c>
      <c r="C2" s="4" t="s">
        <v>65</v>
      </c>
    </row>
    <row r="3" spans="1:3" x14ac:dyDescent="0.25">
      <c r="A3" s="6">
        <f>A2+1</f>
        <v>3</v>
      </c>
      <c r="B3" s="4" t="s">
        <v>3</v>
      </c>
      <c r="C3" s="2" t="s">
        <v>66</v>
      </c>
    </row>
    <row r="4" spans="1:3" x14ac:dyDescent="0.25">
      <c r="A4" s="6">
        <f t="shared" ref="A4:A68" si="0">A3+1</f>
        <v>4</v>
      </c>
      <c r="B4" s="4" t="s">
        <v>2</v>
      </c>
      <c r="C4" s="2" t="s">
        <v>67</v>
      </c>
    </row>
    <row r="5" spans="1:3" s="7" customFormat="1" ht="12.6" x14ac:dyDescent="0.25">
      <c r="A5" s="6">
        <f t="shared" si="0"/>
        <v>5</v>
      </c>
      <c r="B5" s="4" t="s">
        <v>4</v>
      </c>
      <c r="C5" s="4" t="s">
        <v>68</v>
      </c>
    </row>
    <row r="6" spans="1:3" s="7" customFormat="1" ht="12.6" x14ac:dyDescent="0.25">
      <c r="A6" s="6">
        <f t="shared" si="0"/>
        <v>6</v>
      </c>
      <c r="B6" s="4" t="s">
        <v>6</v>
      </c>
      <c r="C6" s="3"/>
    </row>
    <row r="7" spans="1:3" s="7" customFormat="1" ht="12.6" x14ac:dyDescent="0.25">
      <c r="A7" s="6">
        <f t="shared" si="0"/>
        <v>7</v>
      </c>
      <c r="B7" s="4" t="s">
        <v>7</v>
      </c>
      <c r="C7" s="4"/>
    </row>
    <row r="8" spans="1:3" s="7" customFormat="1" ht="12.6" x14ac:dyDescent="0.25">
      <c r="A8" s="6">
        <f t="shared" si="0"/>
        <v>8</v>
      </c>
      <c r="B8" s="4" t="s">
        <v>8</v>
      </c>
      <c r="C8" s="4"/>
    </row>
    <row r="9" spans="1:3" s="7" customFormat="1" ht="12.6" x14ac:dyDescent="0.25">
      <c r="A9" s="6">
        <f t="shared" si="0"/>
        <v>9</v>
      </c>
      <c r="B9" s="8" t="s">
        <v>75</v>
      </c>
      <c r="C9" s="4" t="s">
        <v>343</v>
      </c>
    </row>
    <row r="10" spans="1:3" s="7" customFormat="1" ht="12.6" x14ac:dyDescent="0.25">
      <c r="A10" s="6">
        <f t="shared" si="0"/>
        <v>10</v>
      </c>
      <c r="B10" s="8" t="s">
        <v>76</v>
      </c>
      <c r="C10" s="4" t="s">
        <v>344</v>
      </c>
    </row>
    <row r="11" spans="1:3" s="7" customFormat="1" ht="12.6" x14ac:dyDescent="0.25">
      <c r="A11" s="6">
        <f t="shared" si="0"/>
        <v>11</v>
      </c>
      <c r="B11" s="8" t="s">
        <v>77</v>
      </c>
      <c r="C11" s="2" t="s">
        <v>345</v>
      </c>
    </row>
    <row r="12" spans="1:3" s="7" customFormat="1" ht="12.6" x14ac:dyDescent="0.25">
      <c r="A12" s="6">
        <f t="shared" si="0"/>
        <v>12</v>
      </c>
      <c r="B12" s="8" t="s">
        <v>78</v>
      </c>
      <c r="C12" s="2" t="s">
        <v>94</v>
      </c>
    </row>
    <row r="13" spans="1:3" s="7" customFormat="1" ht="12.6" x14ac:dyDescent="0.25">
      <c r="A13" s="6">
        <f t="shared" si="0"/>
        <v>13</v>
      </c>
      <c r="B13" s="8" t="s">
        <v>9</v>
      </c>
      <c r="C13" s="3" t="s">
        <v>97</v>
      </c>
    </row>
    <row r="14" spans="1:3" s="7" customFormat="1" ht="12.6" x14ac:dyDescent="0.2">
      <c r="A14" s="6">
        <f t="shared" si="0"/>
        <v>14</v>
      </c>
      <c r="B14" s="8" t="s">
        <v>10</v>
      </c>
      <c r="C14" s="11"/>
    </row>
    <row r="15" spans="1:3" s="7" customFormat="1" ht="12.6" x14ac:dyDescent="0.25">
      <c r="A15" s="6">
        <f t="shared" si="0"/>
        <v>15</v>
      </c>
      <c r="B15" s="4" t="s">
        <v>11</v>
      </c>
      <c r="C15" s="4" t="s">
        <v>69</v>
      </c>
    </row>
    <row r="16" spans="1:3" s="7" customFormat="1" ht="12.6" x14ac:dyDescent="0.25">
      <c r="A16" s="6">
        <f t="shared" si="0"/>
        <v>16</v>
      </c>
      <c r="B16" s="4" t="s">
        <v>12</v>
      </c>
      <c r="C16" s="2"/>
    </row>
    <row r="17" spans="1:3" s="7" customFormat="1" ht="12.6" x14ac:dyDescent="0.25">
      <c r="A17" s="6">
        <f t="shared" si="0"/>
        <v>17</v>
      </c>
      <c r="B17" s="4" t="s">
        <v>13</v>
      </c>
      <c r="C17" s="2"/>
    </row>
    <row r="18" spans="1:3" s="7" customFormat="1" ht="12.6" x14ac:dyDescent="0.25">
      <c r="A18" s="6">
        <f t="shared" si="0"/>
        <v>18</v>
      </c>
      <c r="B18" s="4" t="s">
        <v>14</v>
      </c>
      <c r="C18" s="3"/>
    </row>
    <row r="19" spans="1:3" s="7" customFormat="1" ht="12.6" x14ac:dyDescent="0.25">
      <c r="A19" s="6">
        <f t="shared" si="0"/>
        <v>19</v>
      </c>
      <c r="B19" s="4" t="s">
        <v>15</v>
      </c>
      <c r="C19" s="4"/>
    </row>
    <row r="20" spans="1:3" s="7" customFormat="1" ht="12.6" x14ac:dyDescent="0.25">
      <c r="A20" s="6">
        <f t="shared" si="0"/>
        <v>20</v>
      </c>
      <c r="B20" s="4" t="s">
        <v>16</v>
      </c>
      <c r="C20" s="4"/>
    </row>
    <row r="21" spans="1:3" s="7" customFormat="1" ht="12.6" x14ac:dyDescent="0.25">
      <c r="A21" s="6">
        <f t="shared" si="0"/>
        <v>21</v>
      </c>
      <c r="B21" s="4" t="s">
        <v>10</v>
      </c>
      <c r="C21" s="9" t="s">
        <v>83</v>
      </c>
    </row>
    <row r="22" spans="1:3" s="7" customFormat="1" ht="12.6" x14ac:dyDescent="0.25">
      <c r="A22" s="6">
        <f t="shared" si="0"/>
        <v>22</v>
      </c>
      <c r="B22" s="4" t="s">
        <v>17</v>
      </c>
      <c r="C22" s="9"/>
    </row>
    <row r="23" spans="1:3" s="7" customFormat="1" ht="12.6" x14ac:dyDescent="0.25">
      <c r="A23" s="6">
        <f t="shared" si="0"/>
        <v>23</v>
      </c>
      <c r="B23" s="4" t="s">
        <v>18</v>
      </c>
      <c r="C23" s="9"/>
    </row>
    <row r="24" spans="1:3" s="7" customFormat="1" ht="12.6" x14ac:dyDescent="0.25">
      <c r="A24" s="6">
        <f t="shared" si="0"/>
        <v>24</v>
      </c>
      <c r="B24" s="4" t="s">
        <v>19</v>
      </c>
      <c r="C24" s="4" t="s">
        <v>79</v>
      </c>
    </row>
    <row r="25" spans="1:3" s="7" customFormat="1" ht="12.6" x14ac:dyDescent="0.25">
      <c r="A25" s="6">
        <f t="shared" si="0"/>
        <v>25</v>
      </c>
      <c r="B25" s="8" t="s">
        <v>20</v>
      </c>
      <c r="C25" s="360" t="s">
        <v>420</v>
      </c>
    </row>
    <row r="26" spans="1:3" x14ac:dyDescent="0.25">
      <c r="A26" s="6">
        <f t="shared" si="0"/>
        <v>26</v>
      </c>
      <c r="B26" s="8" t="s">
        <v>21</v>
      </c>
      <c r="C26" s="361" t="s">
        <v>421</v>
      </c>
    </row>
    <row r="27" spans="1:3" x14ac:dyDescent="0.25">
      <c r="A27" s="6">
        <f t="shared" si="0"/>
        <v>27</v>
      </c>
      <c r="B27" s="8" t="s">
        <v>22</v>
      </c>
      <c r="C27" s="361" t="str">
        <f>C26</f>
        <v xml:space="preserve"> SY-8100522VT-DD-01</v>
      </c>
    </row>
    <row r="28" spans="1:3" x14ac:dyDescent="0.25">
      <c r="A28" s="6">
        <f t="shared" si="0"/>
        <v>28</v>
      </c>
      <c r="B28" s="8" t="s">
        <v>23</v>
      </c>
      <c r="C28" s="10"/>
    </row>
    <row r="29" spans="1:3" x14ac:dyDescent="0.25">
      <c r="A29" s="6">
        <f t="shared" si="0"/>
        <v>29</v>
      </c>
      <c r="B29" s="8" t="s">
        <v>24</v>
      </c>
      <c r="C29" s="10"/>
    </row>
    <row r="30" spans="1:3" x14ac:dyDescent="0.25">
      <c r="A30" s="6">
        <f t="shared" si="0"/>
        <v>30</v>
      </c>
      <c r="B30" s="8" t="s">
        <v>25</v>
      </c>
    </row>
    <row r="31" spans="1:3" x14ac:dyDescent="0.25">
      <c r="A31" s="6">
        <f t="shared" si="0"/>
        <v>31</v>
      </c>
      <c r="B31" s="4" t="s">
        <v>26</v>
      </c>
    </row>
    <row r="32" spans="1:3" x14ac:dyDescent="0.25">
      <c r="A32" s="6">
        <f t="shared" si="0"/>
        <v>32</v>
      </c>
      <c r="B32" s="4" t="s">
        <v>27</v>
      </c>
      <c r="C32" s="2" t="s">
        <v>28</v>
      </c>
    </row>
    <row r="33" spans="1:3" x14ac:dyDescent="0.25">
      <c r="A33" s="6">
        <f t="shared" si="0"/>
        <v>33</v>
      </c>
      <c r="B33" s="8" t="s">
        <v>29</v>
      </c>
      <c r="C33" s="2" t="s">
        <v>70</v>
      </c>
    </row>
    <row r="34" spans="1:3" x14ac:dyDescent="0.25">
      <c r="A34" s="6">
        <f t="shared" si="0"/>
        <v>34</v>
      </c>
      <c r="B34" s="4" t="s">
        <v>30</v>
      </c>
    </row>
    <row r="35" spans="1:3" x14ac:dyDescent="0.25">
      <c r="A35" s="6">
        <f t="shared" si="0"/>
        <v>35</v>
      </c>
      <c r="B35" s="4" t="s">
        <v>31</v>
      </c>
      <c r="C35" s="2" t="s">
        <v>64</v>
      </c>
    </row>
    <row r="36" spans="1:3" x14ac:dyDescent="0.25">
      <c r="A36" s="6">
        <f t="shared" si="0"/>
        <v>36</v>
      </c>
      <c r="B36" s="8" t="s">
        <v>32</v>
      </c>
      <c r="C36" s="13" t="s">
        <v>96</v>
      </c>
    </row>
    <row r="37" spans="1:3" x14ac:dyDescent="0.25">
      <c r="A37" s="6">
        <f t="shared" si="0"/>
        <v>37</v>
      </c>
      <c r="B37" s="8" t="s">
        <v>33</v>
      </c>
    </row>
    <row r="38" spans="1:3" x14ac:dyDescent="0.25">
      <c r="A38" s="6">
        <f t="shared" si="0"/>
        <v>38</v>
      </c>
      <c r="B38" s="4" t="s">
        <v>34</v>
      </c>
      <c r="C38" s="10" t="s">
        <v>35</v>
      </c>
    </row>
    <row r="39" spans="1:3" x14ac:dyDescent="0.25">
      <c r="A39" s="6">
        <f t="shared" si="0"/>
        <v>39</v>
      </c>
      <c r="B39" s="4" t="s">
        <v>36</v>
      </c>
      <c r="C39" s="10"/>
    </row>
    <row r="40" spans="1:3" x14ac:dyDescent="0.25">
      <c r="A40" s="6">
        <f t="shared" si="0"/>
        <v>40</v>
      </c>
      <c r="B40" s="4" t="s">
        <v>37</v>
      </c>
    </row>
    <row r="41" spans="1:3" x14ac:dyDescent="0.25">
      <c r="A41" s="6">
        <f t="shared" si="0"/>
        <v>41</v>
      </c>
      <c r="B41" s="4" t="s">
        <v>38</v>
      </c>
    </row>
    <row r="42" spans="1:3" x14ac:dyDescent="0.25">
      <c r="A42" s="6">
        <f t="shared" si="0"/>
        <v>42</v>
      </c>
      <c r="B42" s="4" t="s">
        <v>39</v>
      </c>
    </row>
    <row r="43" spans="1:3" x14ac:dyDescent="0.25">
      <c r="A43" s="6">
        <f t="shared" si="0"/>
        <v>43</v>
      </c>
      <c r="B43" s="8" t="s">
        <v>40</v>
      </c>
      <c r="C43" s="361" t="s">
        <v>433</v>
      </c>
    </row>
    <row r="44" spans="1:3" x14ac:dyDescent="0.25">
      <c r="A44" s="6">
        <f t="shared" si="0"/>
        <v>44</v>
      </c>
      <c r="B44" s="4" t="s">
        <v>41</v>
      </c>
      <c r="C44" s="362"/>
    </row>
    <row r="45" spans="1:3" x14ac:dyDescent="0.25">
      <c r="A45" s="6">
        <f t="shared" si="0"/>
        <v>45</v>
      </c>
      <c r="B45" s="8" t="s">
        <v>42</v>
      </c>
      <c r="C45" s="363">
        <f>invoice!O31</f>
        <v>1434293</v>
      </c>
    </row>
    <row r="46" spans="1:3" x14ac:dyDescent="0.25">
      <c r="A46" s="6">
        <f t="shared" si="0"/>
        <v>46</v>
      </c>
      <c r="B46" s="4" t="s">
        <v>43</v>
      </c>
      <c r="C46" s="364"/>
    </row>
    <row r="47" spans="1:3" x14ac:dyDescent="0.25">
      <c r="A47" s="6">
        <f t="shared" si="0"/>
        <v>47</v>
      </c>
      <c r="B47" s="4" t="s">
        <v>43</v>
      </c>
      <c r="C47" s="12"/>
    </row>
    <row r="48" spans="1:3" x14ac:dyDescent="0.25">
      <c r="A48" s="6">
        <f t="shared" si="0"/>
        <v>48</v>
      </c>
      <c r="B48" s="4" t="s">
        <v>31</v>
      </c>
      <c r="C48" s="13" t="s">
        <v>64</v>
      </c>
    </row>
    <row r="49" spans="1:3" x14ac:dyDescent="0.25">
      <c r="A49" s="6">
        <f t="shared" si="0"/>
        <v>49</v>
      </c>
      <c r="B49" s="8" t="s">
        <v>44</v>
      </c>
      <c r="C49" s="2" t="str">
        <f>C27</f>
        <v xml:space="preserve"> SY-8100522VT-DD-01</v>
      </c>
    </row>
    <row r="50" spans="1:3" x14ac:dyDescent="0.25">
      <c r="A50" s="6">
        <f t="shared" si="0"/>
        <v>50</v>
      </c>
      <c r="B50" s="8" t="s">
        <v>45</v>
      </c>
      <c r="C50" s="4" t="s">
        <v>343</v>
      </c>
    </row>
    <row r="51" spans="1:3" x14ac:dyDescent="0.25">
      <c r="A51" s="6">
        <f t="shared" si="0"/>
        <v>51</v>
      </c>
      <c r="B51" s="8" t="s">
        <v>46</v>
      </c>
      <c r="C51" s="4" t="s">
        <v>344</v>
      </c>
    </row>
    <row r="52" spans="1:3" x14ac:dyDescent="0.25">
      <c r="A52" s="6">
        <f t="shared" si="0"/>
        <v>52</v>
      </c>
      <c r="B52" s="8" t="s">
        <v>47</v>
      </c>
      <c r="C52" s="2" t="s">
        <v>345</v>
      </c>
    </row>
    <row r="53" spans="1:3" x14ac:dyDescent="0.25">
      <c r="A53" s="6">
        <f t="shared" si="0"/>
        <v>53</v>
      </c>
      <c r="B53" s="8" t="s">
        <v>48</v>
      </c>
      <c r="C53" s="2" t="s">
        <v>94</v>
      </c>
    </row>
    <row r="54" spans="1:3" x14ac:dyDescent="0.25">
      <c r="A54" s="6">
        <f t="shared" si="0"/>
        <v>54</v>
      </c>
      <c r="B54" s="8" t="s">
        <v>49</v>
      </c>
      <c r="C54" s="3" t="s">
        <v>95</v>
      </c>
    </row>
    <row r="55" spans="1:3" x14ac:dyDescent="0.25">
      <c r="A55" s="6">
        <f t="shared" si="0"/>
        <v>55</v>
      </c>
      <c r="B55" s="17" t="s">
        <v>50</v>
      </c>
      <c r="C55" s="361" t="s">
        <v>428</v>
      </c>
    </row>
    <row r="56" spans="1:3" x14ac:dyDescent="0.25">
      <c r="A56" s="6">
        <f t="shared" si="0"/>
        <v>56</v>
      </c>
      <c r="B56" s="4" t="s">
        <v>51</v>
      </c>
      <c r="C56" s="4"/>
    </row>
    <row r="57" spans="1:3" x14ac:dyDescent="0.25">
      <c r="A57" s="6">
        <f t="shared" si="0"/>
        <v>57</v>
      </c>
      <c r="B57" s="4"/>
    </row>
    <row r="58" spans="1:3" x14ac:dyDescent="0.25">
      <c r="A58" s="6">
        <f t="shared" si="0"/>
        <v>58</v>
      </c>
      <c r="B58" s="4"/>
    </row>
    <row r="59" spans="1:3" x14ac:dyDescent="0.25">
      <c r="A59" s="6">
        <f t="shared" si="0"/>
        <v>59</v>
      </c>
      <c r="B59" s="4"/>
    </row>
    <row r="60" spans="1:3" x14ac:dyDescent="0.25">
      <c r="A60" s="6">
        <f t="shared" si="0"/>
        <v>60</v>
      </c>
      <c r="B60" s="4" t="s">
        <v>52</v>
      </c>
      <c r="C60" s="2" t="s">
        <v>138</v>
      </c>
    </row>
    <row r="61" spans="1:3" x14ac:dyDescent="0.25">
      <c r="A61" s="6">
        <f t="shared" si="0"/>
        <v>61</v>
      </c>
      <c r="B61" s="4" t="s">
        <v>53</v>
      </c>
    </row>
    <row r="62" spans="1:3" x14ac:dyDescent="0.25">
      <c r="A62" s="6">
        <f t="shared" si="0"/>
        <v>62</v>
      </c>
      <c r="B62" s="4"/>
    </row>
    <row r="63" spans="1:3" x14ac:dyDescent="0.25">
      <c r="A63" s="6">
        <f t="shared" si="0"/>
        <v>63</v>
      </c>
      <c r="B63" s="15" t="s">
        <v>80</v>
      </c>
      <c r="C63" s="14" t="s">
        <v>81</v>
      </c>
    </row>
    <row r="64" spans="1:3" x14ac:dyDescent="0.25">
      <c r="A64" s="6">
        <f t="shared" si="0"/>
        <v>64</v>
      </c>
      <c r="B64" s="4"/>
      <c r="C64" s="14" t="s">
        <v>82</v>
      </c>
    </row>
    <row r="65" spans="1:3" x14ac:dyDescent="0.25">
      <c r="A65" s="6">
        <f t="shared" si="0"/>
        <v>65</v>
      </c>
      <c r="B65" s="4"/>
    </row>
    <row r="66" spans="1:3" x14ac:dyDescent="0.25">
      <c r="A66" s="6">
        <f t="shared" si="0"/>
        <v>66</v>
      </c>
      <c r="B66" s="4"/>
    </row>
    <row r="67" spans="1:3" x14ac:dyDescent="0.25">
      <c r="A67" s="6">
        <f t="shared" si="0"/>
        <v>67</v>
      </c>
      <c r="B67" s="4" t="s">
        <v>54</v>
      </c>
      <c r="C67" s="5"/>
    </row>
    <row r="68" spans="1:3" x14ac:dyDescent="0.25">
      <c r="A68" s="6">
        <f t="shared" si="0"/>
        <v>68</v>
      </c>
      <c r="B68" s="8" t="s">
        <v>55</v>
      </c>
      <c r="C68" s="2" t="s">
        <v>422</v>
      </c>
    </row>
    <row r="69" spans="1:3" x14ac:dyDescent="0.25">
      <c r="A69" s="6">
        <f t="shared" ref="A69:A86" si="1">A68+1</f>
        <v>69</v>
      </c>
      <c r="B69" s="4" t="s">
        <v>56</v>
      </c>
      <c r="C69" s="2" t="s">
        <v>73</v>
      </c>
    </row>
    <row r="70" spans="1:3" x14ac:dyDescent="0.25">
      <c r="A70" s="6">
        <f t="shared" si="1"/>
        <v>70</v>
      </c>
      <c r="B70" s="4" t="s">
        <v>57</v>
      </c>
    </row>
    <row r="71" spans="1:3" x14ac:dyDescent="0.25">
      <c r="A71" s="6">
        <f t="shared" si="1"/>
        <v>71</v>
      </c>
      <c r="B71" s="4"/>
    </row>
    <row r="72" spans="1:3" x14ac:dyDescent="0.25">
      <c r="A72" s="6">
        <f t="shared" si="1"/>
        <v>72</v>
      </c>
      <c r="B72" s="4"/>
    </row>
    <row r="73" spans="1:3" x14ac:dyDescent="0.25">
      <c r="A73" s="6">
        <f t="shared" si="1"/>
        <v>73</v>
      </c>
      <c r="B73" s="4"/>
    </row>
    <row r="74" spans="1:3" x14ac:dyDescent="0.25">
      <c r="A74" s="6">
        <f t="shared" si="1"/>
        <v>74</v>
      </c>
      <c r="B74" s="4"/>
    </row>
    <row r="75" spans="1:3" x14ac:dyDescent="0.25">
      <c r="A75" s="6">
        <f t="shared" si="1"/>
        <v>75</v>
      </c>
      <c r="B75" s="4" t="s">
        <v>58</v>
      </c>
      <c r="C75" s="2" t="s">
        <v>72</v>
      </c>
    </row>
    <row r="76" spans="1:3" x14ac:dyDescent="0.25">
      <c r="A76" s="6">
        <f t="shared" si="1"/>
        <v>76</v>
      </c>
      <c r="B76" s="4" t="s">
        <v>59</v>
      </c>
      <c r="C76" s="4"/>
    </row>
    <row r="77" spans="1:3" x14ac:dyDescent="0.25">
      <c r="A77" s="6">
        <f t="shared" si="1"/>
        <v>77</v>
      </c>
      <c r="B77" s="4"/>
    </row>
    <row r="78" spans="1:3" x14ac:dyDescent="0.25">
      <c r="A78" s="6">
        <f t="shared" si="1"/>
        <v>78</v>
      </c>
      <c r="B78" s="4" t="s">
        <v>60</v>
      </c>
      <c r="C78" s="2" t="s">
        <v>74</v>
      </c>
    </row>
    <row r="79" spans="1:3" x14ac:dyDescent="0.25">
      <c r="A79" s="6">
        <f t="shared" si="1"/>
        <v>79</v>
      </c>
      <c r="B79" s="4" t="s">
        <v>61</v>
      </c>
      <c r="C79" s="2" t="s">
        <v>74</v>
      </c>
    </row>
    <row r="80" spans="1:3" x14ac:dyDescent="0.25">
      <c r="A80" s="6">
        <f t="shared" si="1"/>
        <v>80</v>
      </c>
      <c r="B80" s="4"/>
    </row>
    <row r="81" spans="1:3" x14ac:dyDescent="0.25">
      <c r="A81" s="6">
        <f t="shared" si="1"/>
        <v>81</v>
      </c>
      <c r="B81" s="4" t="s">
        <v>62</v>
      </c>
      <c r="C81" s="365" t="str">
        <f>C25</f>
        <v xml:space="preserve"> MAY, 22 2026</v>
      </c>
    </row>
    <row r="82" spans="1:3" x14ac:dyDescent="0.25">
      <c r="A82" s="6">
        <f t="shared" si="1"/>
        <v>82</v>
      </c>
      <c r="B82" s="4"/>
    </row>
    <row r="83" spans="1:3" x14ac:dyDescent="0.25">
      <c r="A83" s="6">
        <f t="shared" si="1"/>
        <v>83</v>
      </c>
      <c r="B83" s="4" t="s">
        <v>63</v>
      </c>
      <c r="C83" s="2" t="s">
        <v>71</v>
      </c>
    </row>
    <row r="84" spans="1:3" x14ac:dyDescent="0.25">
      <c r="A84" s="6">
        <f t="shared" si="1"/>
        <v>84</v>
      </c>
      <c r="B84" s="4"/>
    </row>
    <row r="85" spans="1:3" x14ac:dyDescent="0.25">
      <c r="A85" s="6">
        <f t="shared" si="1"/>
        <v>85</v>
      </c>
      <c r="B85" s="4"/>
    </row>
    <row r="86" spans="1:3" x14ac:dyDescent="0.25">
      <c r="A86" s="6">
        <f t="shared" si="1"/>
        <v>86</v>
      </c>
      <c r="B86" s="4"/>
    </row>
    <row r="87" spans="1:3" x14ac:dyDescent="0.25">
      <c r="B87" s="4"/>
    </row>
    <row r="88" spans="1:3" x14ac:dyDescent="0.25">
      <c r="B88" s="4"/>
    </row>
    <row r="89" spans="1:3" x14ac:dyDescent="0.25">
      <c r="B89" s="4"/>
    </row>
    <row r="90" spans="1:3" x14ac:dyDescent="0.25">
      <c r="B90" s="4"/>
    </row>
    <row r="91" spans="1:3" x14ac:dyDescent="0.25">
      <c r="B91" s="4"/>
    </row>
    <row r="92" spans="1:3" x14ac:dyDescent="0.25">
      <c r="B92" s="4"/>
    </row>
    <row r="93" spans="1:3" x14ac:dyDescent="0.25">
      <c r="B93" s="4"/>
    </row>
    <row r="95" spans="1:3" x14ac:dyDescent="0.25">
      <c r="B95" s="4"/>
    </row>
    <row r="96" spans="1:3" x14ac:dyDescent="0.25">
      <c r="B96" s="4"/>
    </row>
    <row r="97" spans="2:2" x14ac:dyDescent="0.25">
      <c r="B97" s="4"/>
    </row>
    <row r="98" spans="2:2" x14ac:dyDescent="0.25">
      <c r="B98" s="4"/>
    </row>
    <row r="99" spans="2:2" x14ac:dyDescent="0.25">
      <c r="B99" s="4"/>
    </row>
    <row r="100" spans="2:2" x14ac:dyDescent="0.25">
      <c r="B100" s="4"/>
    </row>
    <row r="101" spans="2:2" x14ac:dyDescent="0.25">
      <c r="B101" s="4"/>
    </row>
    <row r="102" spans="2:2" x14ac:dyDescent="0.25">
      <c r="B102" s="4"/>
    </row>
    <row r="103" spans="2:2" x14ac:dyDescent="0.25">
      <c r="B103" s="4"/>
    </row>
    <row r="104" spans="2:2" x14ac:dyDescent="0.25">
      <c r="B104" s="4"/>
    </row>
    <row r="105" spans="2:2" x14ac:dyDescent="0.25">
      <c r="B105" s="4"/>
    </row>
    <row r="106" spans="2:2" x14ac:dyDescent="0.25">
      <c r="B106" s="4"/>
    </row>
    <row r="107" spans="2:2" x14ac:dyDescent="0.25">
      <c r="B107" s="4"/>
    </row>
    <row r="108" spans="2:2" x14ac:dyDescent="0.25">
      <c r="B108" s="4"/>
    </row>
    <row r="109" spans="2:2" x14ac:dyDescent="0.25">
      <c r="B109" s="4"/>
    </row>
    <row r="110" spans="2:2" x14ac:dyDescent="0.25">
      <c r="B110" s="4"/>
    </row>
    <row r="111" spans="2:2" x14ac:dyDescent="0.25">
      <c r="B111" s="4"/>
    </row>
    <row r="112" spans="2:2" x14ac:dyDescent="0.25">
      <c r="B112" s="4"/>
    </row>
    <row r="113" spans="2:2" x14ac:dyDescent="0.25">
      <c r="B113" s="4"/>
    </row>
    <row r="114" spans="2:2" x14ac:dyDescent="0.25">
      <c r="B114" s="4"/>
    </row>
    <row r="115" spans="2:2" x14ac:dyDescent="0.25">
      <c r="B115" s="4"/>
    </row>
    <row r="116" spans="2:2" x14ac:dyDescent="0.25">
      <c r="B116" s="4"/>
    </row>
    <row r="117" spans="2:2" x14ac:dyDescent="0.25">
      <c r="B117" s="4"/>
    </row>
    <row r="118" spans="2:2" x14ac:dyDescent="0.25">
      <c r="B118" s="4"/>
    </row>
    <row r="119" spans="2:2" x14ac:dyDescent="0.25">
      <c r="B119" s="4"/>
    </row>
    <row r="120" spans="2:2" x14ac:dyDescent="0.25">
      <c r="B120" s="4"/>
    </row>
    <row r="121" spans="2:2" x14ac:dyDescent="0.25">
      <c r="B121" s="4"/>
    </row>
    <row r="122" spans="2:2" x14ac:dyDescent="0.25">
      <c r="B122" s="4"/>
    </row>
    <row r="123" spans="2:2" x14ac:dyDescent="0.25">
      <c r="B123" s="4"/>
    </row>
    <row r="124" spans="2:2" x14ac:dyDescent="0.25">
      <c r="B124" s="4"/>
    </row>
    <row r="125" spans="2:2" x14ac:dyDescent="0.25">
      <c r="B125" s="4"/>
    </row>
    <row r="126" spans="2:2" x14ac:dyDescent="0.25">
      <c r="B126" s="4"/>
    </row>
    <row r="127" spans="2:2" x14ac:dyDescent="0.25">
      <c r="B127" s="4"/>
    </row>
    <row r="128" spans="2:2" x14ac:dyDescent="0.25">
      <c r="B128" s="4"/>
    </row>
    <row r="129" spans="2:2" x14ac:dyDescent="0.25">
      <c r="B129" s="4"/>
    </row>
    <row r="130" spans="2:2" x14ac:dyDescent="0.25">
      <c r="B130" s="4"/>
    </row>
    <row r="131" spans="2:2" x14ac:dyDescent="0.25">
      <c r="B131" s="4"/>
    </row>
    <row r="132" spans="2:2" x14ac:dyDescent="0.25">
      <c r="B132" s="4"/>
    </row>
    <row r="133" spans="2:2" x14ac:dyDescent="0.25">
      <c r="B133" s="4"/>
    </row>
    <row r="134" spans="2:2" x14ac:dyDescent="0.25">
      <c r="B134" s="4"/>
    </row>
    <row r="135" spans="2:2" x14ac:dyDescent="0.25">
      <c r="B135" s="4"/>
    </row>
    <row r="136" spans="2:2" x14ac:dyDescent="0.25">
      <c r="B136" s="4"/>
    </row>
    <row r="137" spans="2:2" x14ac:dyDescent="0.25">
      <c r="B137" s="4"/>
    </row>
    <row r="138" spans="2:2" x14ac:dyDescent="0.25">
      <c r="B138" s="4"/>
    </row>
    <row r="139" spans="2:2" x14ac:dyDescent="0.25">
      <c r="B139" s="4"/>
    </row>
    <row r="140" spans="2:2" x14ac:dyDescent="0.25">
      <c r="B140" s="4"/>
    </row>
    <row r="141" spans="2:2" x14ac:dyDescent="0.25">
      <c r="B141" s="4"/>
    </row>
    <row r="142" spans="2:2" x14ac:dyDescent="0.25">
      <c r="B142" s="4"/>
    </row>
    <row r="143" spans="2:2" x14ac:dyDescent="0.25">
      <c r="B143" s="4"/>
    </row>
    <row r="144" spans="2:2" x14ac:dyDescent="0.25">
      <c r="B144" s="4"/>
    </row>
    <row r="145" spans="2:2" x14ac:dyDescent="0.25">
      <c r="B145" s="4"/>
    </row>
    <row r="146" spans="2:2" x14ac:dyDescent="0.25">
      <c r="B146" s="4"/>
    </row>
    <row r="147" spans="2:2" x14ac:dyDescent="0.25">
      <c r="B147" s="4"/>
    </row>
    <row r="148" spans="2:2" x14ac:dyDescent="0.25">
      <c r="B148" s="4"/>
    </row>
    <row r="149" spans="2:2" x14ac:dyDescent="0.25">
      <c r="B149" s="4"/>
    </row>
  </sheetData>
  <phoneticPr fontId="15"/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585B-2836-4BDA-9250-F13773F4C007}">
  <dimension ref="A1:O34"/>
  <sheetViews>
    <sheetView zoomScale="50" zoomScaleNormal="50" workbookViewId="0">
      <selection activeCell="O26" sqref="O26"/>
    </sheetView>
  </sheetViews>
  <sheetFormatPr defaultRowHeight="15" x14ac:dyDescent="0.25"/>
  <cols>
    <col min="1" max="1" width="7.6640625" customWidth="1"/>
    <col min="7" max="7" width="18.109375" customWidth="1"/>
    <col min="8" max="8" width="3.88671875" customWidth="1"/>
  </cols>
  <sheetData>
    <row r="1" spans="1:15" s="18" customFormat="1" ht="32.25" customHeight="1" x14ac:dyDescent="0.25">
      <c r="H1" s="19"/>
    </row>
    <row r="2" spans="1:15" s="18" customFormat="1" ht="33" x14ac:dyDescent="0.25">
      <c r="A2" s="18" t="str">
        <f>'shipper master'!C26</f>
        <v xml:space="preserve"> SY-8100522VT-DD-01</v>
      </c>
      <c r="H2" s="19"/>
      <c r="I2" s="18" t="str">
        <f>'shipper master'!C26</f>
        <v xml:space="preserve"> SY-8100522VT-DD-01</v>
      </c>
    </row>
    <row r="3" spans="1:15" s="18" customFormat="1" ht="33" x14ac:dyDescent="0.25">
      <c r="A3" s="18" t="str">
        <f>'[2]shipper master'!C50</f>
        <v xml:space="preserve">VIVAN GARMENTS VIET NAM </v>
      </c>
      <c r="H3" s="19"/>
      <c r="I3" s="18" t="str">
        <f>'[2]shipper master'!C50</f>
        <v xml:space="preserve">VIVAN GARMENTS VIET NAM </v>
      </c>
    </row>
    <row r="4" spans="1:15" s="18" customFormat="1" ht="33" x14ac:dyDescent="0.25">
      <c r="A4" s="18" t="str">
        <f>'[2]shipper master'!C51</f>
        <v xml:space="preserve"> COMPANY LIMITED</v>
      </c>
      <c r="H4" s="19"/>
      <c r="I4" s="18" t="str">
        <f>'[2]shipper master'!C51</f>
        <v xml:space="preserve"> COMPANY LIMITED</v>
      </c>
    </row>
    <row r="5" spans="1:15" s="18" customFormat="1" ht="33" x14ac:dyDescent="0.25">
      <c r="A5" s="18" t="str">
        <f>'[2]shipper master'!C52</f>
        <v xml:space="preserve"> HOCHIMINH-CITY, VIETNAM</v>
      </c>
      <c r="H5" s="19"/>
      <c r="I5" s="18" t="str">
        <f>'[2]shipper master'!C52</f>
        <v xml:space="preserve"> HOCHIMINH-CITY, VIETNAM</v>
      </c>
    </row>
    <row r="6" spans="1:15" s="18" customFormat="1" ht="33" x14ac:dyDescent="0.25">
      <c r="A6" s="18" t="s">
        <v>98</v>
      </c>
      <c r="C6" s="18">
        <v>1</v>
      </c>
      <c r="D6" s="20"/>
      <c r="H6" s="19"/>
      <c r="I6" s="18" t="s">
        <v>98</v>
      </c>
      <c r="K6" s="18">
        <v>2</v>
      </c>
    </row>
    <row r="7" spans="1:15" s="18" customFormat="1" ht="32.25" customHeight="1" x14ac:dyDescent="0.25">
      <c r="A7" s="18" t="str">
        <f>'[2]shipper master'!C54</f>
        <v xml:space="preserve"> MADE IN JAPAN</v>
      </c>
      <c r="H7" s="19"/>
      <c r="I7" s="18" t="str">
        <f>'[2]shipper master'!C54</f>
        <v xml:space="preserve"> MADE IN JAPAN</v>
      </c>
    </row>
    <row r="8" spans="1:15" s="18" customFormat="1" ht="19.5" customHeight="1" x14ac:dyDescent="0.25">
      <c r="H8" s="19"/>
    </row>
    <row r="9" spans="1:15" s="18" customFormat="1" ht="19.5" customHeight="1" x14ac:dyDescent="0.25">
      <c r="H9" s="19"/>
    </row>
    <row r="10" spans="1:15" s="18" customFormat="1" ht="19.5" customHeight="1" x14ac:dyDescent="0.25">
      <c r="A10" s="21"/>
      <c r="B10" s="21"/>
      <c r="C10" s="21"/>
      <c r="D10" s="21"/>
      <c r="E10" s="21"/>
      <c r="F10" s="21"/>
      <c r="G10" s="21"/>
      <c r="H10" s="22"/>
      <c r="I10" s="21"/>
      <c r="J10" s="21"/>
      <c r="K10" s="21"/>
      <c r="L10" s="21"/>
      <c r="M10" s="21"/>
      <c r="N10" s="21"/>
      <c r="O10" s="21"/>
    </row>
    <row r="11" spans="1:15" s="18" customFormat="1" ht="19.5" customHeight="1" x14ac:dyDescent="0.25">
      <c r="H11" s="19"/>
    </row>
    <row r="12" spans="1:15" s="18" customFormat="1" ht="19.5" customHeight="1" x14ac:dyDescent="0.25">
      <c r="H12" s="19"/>
    </row>
    <row r="13" spans="1:15" s="18" customFormat="1" ht="33" x14ac:dyDescent="0.25">
      <c r="A13" s="18" t="str">
        <f>'shipper master'!C26</f>
        <v xml:space="preserve"> SY-8100522VT-DD-01</v>
      </c>
      <c r="H13" s="19"/>
      <c r="I13" s="18" t="str">
        <f>'shipper master'!C26</f>
        <v xml:space="preserve"> SY-8100522VT-DD-01</v>
      </c>
    </row>
    <row r="14" spans="1:15" s="18" customFormat="1" ht="33" x14ac:dyDescent="0.25">
      <c r="A14" s="18" t="str">
        <f>'[2]shipper master'!C50</f>
        <v xml:space="preserve">VIVAN GARMENTS VIET NAM </v>
      </c>
      <c r="H14" s="19"/>
      <c r="I14" s="18" t="str">
        <f>'[2]shipper master'!C50</f>
        <v xml:space="preserve">VIVAN GARMENTS VIET NAM </v>
      </c>
    </row>
    <row r="15" spans="1:15" s="18" customFormat="1" ht="33" x14ac:dyDescent="0.25">
      <c r="A15" s="18" t="str">
        <f>'[2]shipper master'!C51</f>
        <v xml:space="preserve"> COMPANY LIMITED</v>
      </c>
      <c r="H15" s="19"/>
      <c r="I15" s="18" t="str">
        <f>'[2]shipper master'!C51</f>
        <v xml:space="preserve"> COMPANY LIMITED</v>
      </c>
    </row>
    <row r="16" spans="1:15" s="18" customFormat="1" ht="33" x14ac:dyDescent="0.25">
      <c r="A16" s="18" t="str">
        <f>'[2]shipper master'!C52</f>
        <v xml:space="preserve"> HOCHIMINH-CITY, VIETNAM</v>
      </c>
      <c r="H16" s="19"/>
      <c r="I16" s="18" t="str">
        <f>'[2]shipper master'!C52</f>
        <v xml:space="preserve"> HOCHIMINH-CITY, VIETNAM</v>
      </c>
    </row>
    <row r="17" spans="1:11" s="18" customFormat="1" ht="33" x14ac:dyDescent="0.25">
      <c r="A17" s="18" t="s">
        <v>98</v>
      </c>
      <c r="C17" s="18">
        <v>3</v>
      </c>
      <c r="H17" s="19"/>
      <c r="I17" s="18" t="s">
        <v>98</v>
      </c>
      <c r="K17" s="18">
        <v>4</v>
      </c>
    </row>
    <row r="18" spans="1:11" s="18" customFormat="1" ht="33" x14ac:dyDescent="0.25">
      <c r="A18" s="18" t="str">
        <f>'[2]shipper master'!C54</f>
        <v xml:space="preserve"> MADE IN JAPAN</v>
      </c>
      <c r="H18" s="19"/>
      <c r="I18" s="18" t="str">
        <f>'[2]shipper master'!C54</f>
        <v xml:space="preserve"> MADE IN JAPAN</v>
      </c>
    </row>
    <row r="19" spans="1:11" s="23" customFormat="1" ht="34.200000000000003" x14ac:dyDescent="0.25">
      <c r="A19" s="18"/>
    </row>
    <row r="20" spans="1:11" s="23" customFormat="1" ht="34.200000000000003" x14ac:dyDescent="0.25"/>
    <row r="21" spans="1:11" s="23" customFormat="1" ht="34.200000000000003" x14ac:dyDescent="0.25"/>
    <row r="22" spans="1:11" s="23" customFormat="1" ht="34.200000000000003" x14ac:dyDescent="0.25"/>
    <row r="23" spans="1:11" s="23" customFormat="1" ht="34.200000000000003" x14ac:dyDescent="0.25"/>
    <row r="24" spans="1:11" s="23" customFormat="1" ht="34.200000000000003" x14ac:dyDescent="0.25"/>
    <row r="25" spans="1:11" s="23" customFormat="1" ht="34.200000000000003" x14ac:dyDescent="0.25"/>
    <row r="26" spans="1:11" s="18" customFormat="1" ht="33" x14ac:dyDescent="0.25"/>
    <row r="27" spans="1:11" s="18" customFormat="1" ht="33" x14ac:dyDescent="0.25"/>
    <row r="28" spans="1:11" s="18" customFormat="1" ht="33" x14ac:dyDescent="0.25"/>
    <row r="29" spans="1:11" s="18" customFormat="1" ht="33" x14ac:dyDescent="0.25"/>
    <row r="30" spans="1:11" s="18" customFormat="1" ht="33" x14ac:dyDescent="0.25"/>
    <row r="31" spans="1:11" s="18" customFormat="1" ht="33" x14ac:dyDescent="0.25"/>
    <row r="32" spans="1:11" s="18" customFormat="1" ht="33" x14ac:dyDescent="0.25"/>
    <row r="33" s="18" customFormat="1" ht="33" x14ac:dyDescent="0.25"/>
    <row r="34" s="18" customFormat="1" ht="33" x14ac:dyDescent="0.25"/>
  </sheetData>
  <phoneticPr fontId="15"/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4566B-09EC-4DA3-BA5A-98BCA7A42B85}">
  <sheetPr>
    <tabColor rgb="FFFFFF00"/>
    <pageSetUpPr fitToPage="1"/>
  </sheetPr>
  <dimension ref="A1:O92"/>
  <sheetViews>
    <sheetView showZeros="0" view="pageBreakPreview" zoomScale="90" zoomScaleNormal="115" zoomScaleSheetLayoutView="90" workbookViewId="0">
      <selection activeCell="R14" sqref="R14"/>
    </sheetView>
  </sheetViews>
  <sheetFormatPr defaultColWidth="9" defaultRowHeight="15" x14ac:dyDescent="0.25"/>
  <cols>
    <col min="1" max="1" width="8.6640625" style="25" customWidth="1"/>
    <col min="2" max="2" width="11.6640625" style="25" customWidth="1"/>
    <col min="3" max="3" width="4.77734375" style="25" customWidth="1"/>
    <col min="4" max="4" width="19.21875" style="25" customWidth="1"/>
    <col min="5" max="5" width="6.109375" style="25" customWidth="1"/>
    <col min="6" max="7" width="3.109375" style="25" customWidth="1"/>
    <col min="8" max="8" width="2.88671875" style="25" customWidth="1"/>
    <col min="9" max="9" width="3.109375" style="25" hidden="1" customWidth="1"/>
    <col min="10" max="12" width="8.44140625" style="25" customWidth="1"/>
    <col min="13" max="13" width="9.88671875" style="25" customWidth="1"/>
    <col min="14" max="14" width="13" style="25" customWidth="1"/>
    <col min="15" max="15" width="13.88671875" style="25" customWidth="1"/>
    <col min="16" max="16384" width="9" style="25"/>
  </cols>
  <sheetData>
    <row r="1" spans="1:15" s="24" customFormat="1" ht="32.25" customHeight="1" x14ac:dyDescent="0.25">
      <c r="A1" s="420" t="s">
        <v>99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  <c r="N1" s="420"/>
      <c r="O1" s="420"/>
    </row>
    <row r="2" spans="1:15" ht="23.25" customHeight="1" x14ac:dyDescent="0.25">
      <c r="A2" s="241" t="str">
        <f>'[1]shipper master'!C2</f>
        <v xml:space="preserve"> SHUNYA CO., LTD.</v>
      </c>
      <c r="B2" s="242"/>
      <c r="C2" s="242"/>
      <c r="D2" s="242"/>
      <c r="E2" s="242"/>
      <c r="F2" s="243"/>
      <c r="G2" s="243"/>
      <c r="H2" s="243"/>
      <c r="I2" s="243"/>
      <c r="J2" s="243"/>
      <c r="K2" s="243"/>
      <c r="L2" s="243"/>
      <c r="M2" s="243"/>
      <c r="N2" s="244"/>
      <c r="O2" s="243"/>
    </row>
    <row r="3" spans="1:15" ht="15.75" customHeight="1" x14ac:dyDescent="0.25">
      <c r="A3" s="37" t="str">
        <f>'[1]shipper master'!C3</f>
        <v xml:space="preserve"> KENSHIN BLDG., 1F, 1-22-10 DOUGENZAKA,</v>
      </c>
      <c r="B3" s="242"/>
      <c r="C3" s="242"/>
      <c r="D3" s="242"/>
      <c r="E3" s="242"/>
      <c r="F3" s="243"/>
      <c r="G3" s="243"/>
      <c r="H3" s="243"/>
      <c r="I3" s="243"/>
      <c r="J3" s="243"/>
      <c r="K3" s="243"/>
      <c r="L3" s="243"/>
      <c r="M3" s="243"/>
      <c r="N3" s="244"/>
      <c r="O3" s="243"/>
    </row>
    <row r="4" spans="1:15" ht="18" customHeight="1" x14ac:dyDescent="0.25">
      <c r="A4" s="37" t="str">
        <f>'[1]shipper master'!C4</f>
        <v xml:space="preserve"> SHIBUYA-KU 150-0043</v>
      </c>
      <c r="B4" s="242"/>
      <c r="C4" s="242"/>
      <c r="D4" s="242"/>
      <c r="E4" s="242"/>
      <c r="F4" s="245"/>
      <c r="G4" s="245"/>
      <c r="H4" s="245"/>
      <c r="I4" s="245"/>
      <c r="J4" s="245"/>
      <c r="K4" s="245"/>
      <c r="L4" s="245"/>
      <c r="M4" s="243"/>
      <c r="N4" s="37">
        <f>'[1]shipper master'!C6</f>
        <v>0</v>
      </c>
      <c r="O4" s="243"/>
    </row>
    <row r="5" spans="1:15" ht="15.6" thickBot="1" x14ac:dyDescent="0.3">
      <c r="A5" s="246" t="str">
        <f>'[1]shipper master'!C5</f>
        <v xml:space="preserve"> TEL : +81(0)3-5459-1177</v>
      </c>
      <c r="B5" s="242"/>
      <c r="C5" s="242"/>
      <c r="D5" s="242"/>
      <c r="E5" s="243"/>
      <c r="F5" s="243"/>
      <c r="G5" s="243"/>
      <c r="H5" s="243"/>
      <c r="I5" s="243"/>
      <c r="J5" s="243"/>
      <c r="K5" s="243"/>
      <c r="L5" s="243"/>
      <c r="M5" s="243"/>
      <c r="N5" s="37">
        <f>'[1]shipper master'!C7</f>
        <v>0</v>
      </c>
      <c r="O5" s="247"/>
    </row>
    <row r="6" spans="1:15" ht="13.35" customHeight="1" x14ac:dyDescent="0.25">
      <c r="A6" s="248" t="s">
        <v>100</v>
      </c>
      <c r="B6" s="249"/>
      <c r="C6" s="249"/>
      <c r="D6" s="249"/>
      <c r="E6" s="249"/>
      <c r="F6" s="250" t="s">
        <v>101</v>
      </c>
      <c r="G6" s="251"/>
      <c r="H6" s="251"/>
      <c r="I6" s="251"/>
      <c r="J6" s="249"/>
      <c r="K6" s="249"/>
      <c r="L6" s="249"/>
      <c r="M6" s="252"/>
      <c r="N6" s="250" t="s">
        <v>102</v>
      </c>
      <c r="O6" s="244"/>
    </row>
    <row r="7" spans="1:15" ht="13.35" customHeight="1" x14ac:dyDescent="0.25">
      <c r="A7" s="37" t="str">
        <f>'[1]shipper master'!C9</f>
        <v>VIVAN GARMENTS VIET NAM COMPANY LIMITED</v>
      </c>
      <c r="B7" s="244"/>
      <c r="C7" s="244"/>
      <c r="D7" s="244"/>
      <c r="E7" s="244"/>
      <c r="F7" s="253" t="str">
        <f>'shipper master'!C26</f>
        <v xml:space="preserve"> SY-8100522VT-DD-01</v>
      </c>
      <c r="G7" s="254"/>
      <c r="H7" s="254"/>
      <c r="I7" s="254"/>
      <c r="J7" s="254"/>
      <c r="K7" s="254"/>
      <c r="L7" s="254"/>
      <c r="M7" s="255"/>
      <c r="N7" s="256"/>
      <c r="O7" s="244"/>
    </row>
    <row r="8" spans="1:15" ht="13.35" customHeight="1" x14ac:dyDescent="0.25">
      <c r="A8" s="37" t="str">
        <f>'[1]shipper master'!C10</f>
        <v>D17 Street , Sai Gon South Residential Area</v>
      </c>
      <c r="B8" s="244"/>
      <c r="C8" s="244"/>
      <c r="D8" s="244"/>
      <c r="E8" s="244"/>
      <c r="F8" s="257" t="s">
        <v>103</v>
      </c>
      <c r="G8" s="248"/>
      <c r="H8" s="248"/>
      <c r="I8" s="248"/>
      <c r="J8" s="244"/>
      <c r="K8" s="244"/>
      <c r="L8" s="244"/>
      <c r="M8" s="258"/>
      <c r="N8" s="259" t="str">
        <f>'shipper master'!C26</f>
        <v xml:space="preserve"> SY-8100522VT-DD-01</v>
      </c>
      <c r="O8" s="244"/>
    </row>
    <row r="9" spans="1:15" ht="13.35" customHeight="1" x14ac:dyDescent="0.25">
      <c r="A9" s="37" t="str">
        <f>'[1]shipper master'!C11</f>
        <v>Hamlet 3 , Long Hau Commune , Can Giuoc District,</v>
      </c>
      <c r="B9" s="244"/>
      <c r="C9" s="244"/>
      <c r="D9" s="244"/>
      <c r="E9" s="244"/>
      <c r="F9" s="36" t="str">
        <f>'shipper master'!C25</f>
        <v xml:space="preserve"> MAY, 22 2026</v>
      </c>
      <c r="G9" s="260"/>
      <c r="H9" s="260"/>
      <c r="I9" s="260"/>
      <c r="J9" s="260"/>
      <c r="K9" s="260"/>
      <c r="L9" s="260"/>
      <c r="M9" s="261"/>
      <c r="N9" s="259" t="s">
        <v>346</v>
      </c>
      <c r="O9" s="244"/>
    </row>
    <row r="10" spans="1:15" ht="13.35" customHeight="1" x14ac:dyDescent="0.25">
      <c r="A10" s="37" t="str">
        <f>'[1]shipper master'!C12</f>
        <v xml:space="preserve"> Long An Province , VietNam</v>
      </c>
      <c r="B10" s="244"/>
      <c r="C10" s="244"/>
      <c r="D10" s="244"/>
      <c r="E10" s="244"/>
      <c r="F10" s="257" t="s">
        <v>104</v>
      </c>
      <c r="G10" s="248"/>
      <c r="H10" s="248"/>
      <c r="I10" s="248"/>
      <c r="J10" s="244"/>
      <c r="K10" s="244"/>
      <c r="L10" s="244"/>
      <c r="M10" s="258"/>
      <c r="N10" s="259" t="s">
        <v>347</v>
      </c>
      <c r="O10" s="244"/>
    </row>
    <row r="11" spans="1:15" ht="13.35" customHeight="1" x14ac:dyDescent="0.25">
      <c r="A11" s="254" t="str">
        <f>'[1]shipper master'!C13</f>
        <v xml:space="preserve"> TEL : ( 084 ) 097 22 00 798  ATTN : MR. TUAN</v>
      </c>
      <c r="B11" s="244"/>
      <c r="C11" s="244"/>
      <c r="D11" s="244"/>
      <c r="E11" s="262"/>
      <c r="F11" s="421" t="str">
        <f>'shipper master'!C26</f>
        <v xml:space="preserve"> SY-8100522VT-DD-01</v>
      </c>
      <c r="G11" s="422"/>
      <c r="H11" s="422"/>
      <c r="I11" s="422"/>
      <c r="J11" s="422"/>
      <c r="K11" s="422"/>
      <c r="L11" s="422"/>
      <c r="M11" s="423"/>
      <c r="N11" s="259" t="str">
        <f>'[2]shipper master'!C52</f>
        <v xml:space="preserve"> HOCHIMINH-CITY, VIETNAM</v>
      </c>
      <c r="O11" s="244"/>
    </row>
    <row r="12" spans="1:15" ht="13.35" customHeight="1" x14ac:dyDescent="0.25">
      <c r="A12" s="248" t="s">
        <v>105</v>
      </c>
      <c r="B12" s="263"/>
      <c r="C12" s="263"/>
      <c r="D12" s="263"/>
      <c r="E12" s="244"/>
      <c r="F12" s="257" t="s">
        <v>106</v>
      </c>
      <c r="G12" s="248"/>
      <c r="H12" s="248"/>
      <c r="I12" s="248"/>
      <c r="J12" s="244"/>
      <c r="K12" s="244"/>
      <c r="L12" s="244"/>
      <c r="M12" s="244"/>
      <c r="N12" s="27" t="s">
        <v>429</v>
      </c>
      <c r="O12" s="244"/>
    </row>
    <row r="13" spans="1:15" ht="13.35" customHeight="1" x14ac:dyDescent="0.25">
      <c r="A13" s="37" t="str">
        <f>'[1]shipper master'!C15</f>
        <v xml:space="preserve"> - SAME AS BUYER -</v>
      </c>
      <c r="B13" s="244"/>
      <c r="C13" s="244"/>
      <c r="D13" s="244"/>
      <c r="E13" s="244"/>
      <c r="F13" s="421">
        <f>'[1]shipper master'!C30</f>
        <v>0</v>
      </c>
      <c r="G13" s="422"/>
      <c r="H13" s="422"/>
      <c r="I13" s="422"/>
      <c r="J13" s="422"/>
      <c r="K13" s="422"/>
      <c r="L13" s="422"/>
      <c r="M13" s="423"/>
      <c r="N13" s="259" t="s">
        <v>342</v>
      </c>
      <c r="O13" s="244"/>
    </row>
    <row r="14" spans="1:15" ht="13.35" customHeight="1" x14ac:dyDescent="0.25">
      <c r="A14" s="37">
        <f>'[1]shipper master'!C16</f>
        <v>0</v>
      </c>
      <c r="B14" s="244"/>
      <c r="C14" s="244"/>
      <c r="D14" s="244"/>
      <c r="E14" s="244"/>
      <c r="F14" s="264" t="s">
        <v>24</v>
      </c>
      <c r="G14" s="37"/>
      <c r="H14" s="37"/>
      <c r="I14" s="37"/>
      <c r="J14" s="37"/>
      <c r="K14" s="37"/>
      <c r="L14" s="37"/>
      <c r="M14" s="265"/>
      <c r="N14" s="259"/>
      <c r="O14" s="244"/>
    </row>
    <row r="15" spans="1:15" ht="13.35" customHeight="1" x14ac:dyDescent="0.25">
      <c r="A15" s="37">
        <f>'[1]shipper master'!C17</f>
        <v>0</v>
      </c>
      <c r="B15" s="244"/>
      <c r="C15" s="244"/>
      <c r="D15" s="244"/>
      <c r="E15" s="244"/>
      <c r="F15" s="421">
        <f>'[1]shipper master'!C29</f>
        <v>0</v>
      </c>
      <c r="G15" s="422"/>
      <c r="H15" s="422"/>
      <c r="I15" s="422"/>
      <c r="J15" s="422"/>
      <c r="K15" s="422"/>
      <c r="L15" s="422"/>
      <c r="M15" s="423"/>
      <c r="N15" s="259"/>
      <c r="O15" s="244"/>
    </row>
    <row r="16" spans="1:15" ht="13.35" customHeight="1" x14ac:dyDescent="0.25">
      <c r="A16" s="37">
        <f>'[1]shipper master'!C18</f>
        <v>0</v>
      </c>
      <c r="B16" s="244"/>
      <c r="C16" s="244"/>
      <c r="D16" s="244"/>
      <c r="E16" s="244"/>
      <c r="F16" s="257" t="s">
        <v>107</v>
      </c>
      <c r="G16" s="248"/>
      <c r="H16" s="248"/>
      <c r="I16" s="248"/>
      <c r="J16" s="244"/>
      <c r="K16" s="244"/>
      <c r="L16" s="244"/>
      <c r="M16" s="244"/>
      <c r="N16" s="256"/>
      <c r="O16" s="244"/>
    </row>
    <row r="17" spans="1:15" ht="13.35" customHeight="1" x14ac:dyDescent="0.25">
      <c r="A17" s="254">
        <f>'[1]shipper master'!C19</f>
        <v>0</v>
      </c>
      <c r="B17" s="262"/>
      <c r="C17" s="262"/>
      <c r="D17" s="262"/>
      <c r="E17" s="262"/>
      <c r="F17" s="424"/>
      <c r="G17" s="425"/>
      <c r="H17" s="425"/>
      <c r="I17" s="425"/>
      <c r="J17" s="425"/>
      <c r="K17" s="425"/>
      <c r="L17" s="425"/>
      <c r="M17" s="426"/>
      <c r="N17" s="256"/>
      <c r="O17" s="244"/>
    </row>
    <row r="18" spans="1:15" ht="13.35" customHeight="1" x14ac:dyDescent="0.25">
      <c r="A18" s="248" t="s">
        <v>108</v>
      </c>
      <c r="B18" s="244"/>
      <c r="C18" s="244"/>
      <c r="D18" s="244"/>
      <c r="E18" s="244"/>
      <c r="F18" s="244"/>
      <c r="G18" s="244"/>
      <c r="H18" s="244"/>
      <c r="I18" s="244"/>
      <c r="J18" s="244"/>
      <c r="K18" s="244"/>
      <c r="L18" s="244"/>
      <c r="M18" s="244"/>
      <c r="N18" s="256"/>
      <c r="O18" s="244"/>
    </row>
    <row r="19" spans="1:15" ht="13.35" customHeight="1" x14ac:dyDescent="0.25">
      <c r="A19" s="254" t="str">
        <f>'[1]shipper master'!C21</f>
        <v xml:space="preserve"> NO COMMERCIAL</v>
      </c>
      <c r="B19" s="262"/>
      <c r="C19" s="262"/>
      <c r="D19" s="262"/>
      <c r="E19" s="262"/>
      <c r="F19" s="262"/>
      <c r="G19" s="262"/>
      <c r="H19" s="262"/>
      <c r="I19" s="262"/>
      <c r="J19" s="262"/>
      <c r="K19" s="262"/>
      <c r="L19" s="262"/>
      <c r="M19" s="262"/>
      <c r="N19" s="266"/>
      <c r="O19" s="262"/>
    </row>
    <row r="20" spans="1:15" ht="13.35" customHeight="1" x14ac:dyDescent="0.2">
      <c r="A20" s="248" t="s">
        <v>109</v>
      </c>
      <c r="B20" s="244"/>
      <c r="C20" s="244"/>
      <c r="D20" s="267" t="s">
        <v>110</v>
      </c>
      <c r="E20" s="268"/>
      <c r="F20" s="248" t="s">
        <v>111</v>
      </c>
      <c r="G20" s="248"/>
      <c r="H20" s="248"/>
      <c r="I20" s="248"/>
      <c r="J20" s="269" t="s">
        <v>112</v>
      </c>
      <c r="K20" s="269" t="s">
        <v>112</v>
      </c>
      <c r="L20" s="269" t="s">
        <v>112</v>
      </c>
      <c r="M20" s="270"/>
      <c r="N20" s="248" t="s">
        <v>113</v>
      </c>
      <c r="O20" s="244"/>
    </row>
    <row r="21" spans="1:15" s="1" customFormat="1" ht="13.35" customHeight="1" thickBot="1" x14ac:dyDescent="0.3">
      <c r="A21" s="37" t="str">
        <f>'[1]shipper master'!C24</f>
        <v xml:space="preserve"> AIRCRAFT</v>
      </c>
      <c r="B21" s="246"/>
      <c r="C21" s="37"/>
      <c r="D21" s="271" t="str">
        <f>'[1]shipper master'!C32</f>
        <v xml:space="preserve"> TOKYO, JAPAN</v>
      </c>
      <c r="E21" s="272"/>
      <c r="F21" s="272"/>
      <c r="G21" s="272" t="str">
        <f>'[1]shipper master'!C33</f>
        <v xml:space="preserve"> HOCHIMINH-CITY, VIETNAM</v>
      </c>
      <c r="H21" s="37"/>
      <c r="I21" s="37"/>
      <c r="J21" s="246"/>
      <c r="K21" s="246"/>
      <c r="L21" s="246"/>
      <c r="M21" s="246"/>
      <c r="N21" s="272"/>
      <c r="O21" s="246"/>
    </row>
    <row r="22" spans="1:15" s="28" customFormat="1" ht="16.350000000000001" customHeight="1" x14ac:dyDescent="0.25">
      <c r="A22" s="273" t="s">
        <v>114</v>
      </c>
      <c r="B22" s="273" t="s">
        <v>115</v>
      </c>
      <c r="C22" s="273"/>
      <c r="D22" s="274" t="s">
        <v>116</v>
      </c>
      <c r="E22" s="273" t="s">
        <v>117</v>
      </c>
      <c r="F22" s="274"/>
      <c r="G22" s="274"/>
      <c r="H22" s="274" t="s">
        <v>118</v>
      </c>
      <c r="I22" s="274"/>
      <c r="J22" s="274"/>
      <c r="K22" s="274"/>
      <c r="L22" s="274"/>
      <c r="M22" s="275" t="s">
        <v>119</v>
      </c>
      <c r="N22" s="273" t="s">
        <v>120</v>
      </c>
      <c r="O22" s="276" t="s">
        <v>121</v>
      </c>
    </row>
    <row r="23" spans="1:15" ht="13.35" customHeight="1" x14ac:dyDescent="0.25">
      <c r="A23" s="277"/>
      <c r="B23" s="278"/>
      <c r="C23" s="278"/>
      <c r="D23" s="244"/>
      <c r="E23" s="278"/>
      <c r="F23" s="244"/>
      <c r="G23" s="244"/>
      <c r="H23" s="244"/>
      <c r="I23" s="244"/>
      <c r="J23" s="244"/>
      <c r="K23" s="244"/>
      <c r="L23" s="244"/>
      <c r="M23" s="279"/>
      <c r="N23" s="244"/>
      <c r="O23" s="256"/>
    </row>
    <row r="24" spans="1:15" s="1" customFormat="1" ht="13.35" customHeight="1" x14ac:dyDescent="0.2">
      <c r="A24" s="280"/>
      <c r="B24" s="281" t="str">
        <f>'[1]shipper master'!C36</f>
        <v>FABRIC &amp; PARTS FOR WEAR &amp; SAMPLE CLOTHES</v>
      </c>
      <c r="C24" s="281"/>
      <c r="D24" s="272"/>
      <c r="E24" s="272"/>
      <c r="F24" s="272"/>
      <c r="G24" s="272"/>
      <c r="H24" s="272"/>
      <c r="I24" s="272"/>
      <c r="J24" s="272"/>
      <c r="K24" s="272"/>
      <c r="L24" s="272"/>
      <c r="M24" s="282"/>
      <c r="N24" s="428" t="str">
        <f>'[1]shipper master'!C48</f>
        <v>F.O.B. TOKYO IN YEN</v>
      </c>
      <c r="O24" s="429"/>
    </row>
    <row r="25" spans="1:15" s="1" customFormat="1" ht="13.35" customHeight="1" x14ac:dyDescent="0.2">
      <c r="A25" s="280"/>
      <c r="B25" s="281"/>
      <c r="C25" s="281"/>
      <c r="D25" s="272"/>
      <c r="E25" s="272"/>
      <c r="F25" s="272"/>
      <c r="G25" s="272"/>
      <c r="H25" s="272"/>
      <c r="I25" s="272"/>
      <c r="J25" s="272"/>
      <c r="K25" s="272"/>
      <c r="L25" s="272"/>
      <c r="M25" s="282"/>
      <c r="N25" s="284"/>
      <c r="O25" s="283"/>
    </row>
    <row r="26" spans="1:15" s="1" customFormat="1" ht="13.35" customHeight="1" x14ac:dyDescent="0.2">
      <c r="A26" s="285"/>
      <c r="B26" s="281">
        <f>'[1]shipper master'!C37</f>
        <v>0</v>
      </c>
      <c r="C26" s="281"/>
      <c r="D26" s="272"/>
      <c r="E26" s="272"/>
      <c r="F26" s="37"/>
      <c r="G26" s="37"/>
      <c r="H26" s="37"/>
      <c r="I26" s="37"/>
      <c r="J26" s="37"/>
      <c r="K26" s="37"/>
      <c r="L26" s="37"/>
      <c r="M26" s="318">
        <f>SUM(NARITA!E135,NARITA2!E42)</f>
        <v>1165.4000000000001</v>
      </c>
      <c r="N26" s="319" t="s">
        <v>135</v>
      </c>
      <c r="O26" s="320">
        <f>SUM(NARITA!H135,NARITA2!H42)</f>
        <v>1246857</v>
      </c>
    </row>
    <row r="27" spans="1:15" s="1" customFormat="1" ht="13.35" customHeight="1" x14ac:dyDescent="0.25">
      <c r="A27" s="288"/>
      <c r="B27" s="272"/>
      <c r="C27" s="272"/>
      <c r="D27" s="37"/>
      <c r="E27" s="272"/>
      <c r="F27" s="272"/>
      <c r="G27" s="272"/>
      <c r="H27" s="272"/>
      <c r="I27" s="272"/>
      <c r="J27" s="272"/>
      <c r="K27" s="272"/>
      <c r="L27" s="272"/>
      <c r="M27" s="318">
        <f>SUM(NARITA!E136,NARITA2!E43)</f>
        <v>2952</v>
      </c>
      <c r="N27" s="319" t="s">
        <v>132</v>
      </c>
      <c r="O27" s="320">
        <f>SUM(NARITA!H136,NARITA2!H43)</f>
        <v>187436</v>
      </c>
    </row>
    <row r="28" spans="1:15" s="1" customFormat="1" ht="13.95" customHeight="1" x14ac:dyDescent="0.25">
      <c r="A28" s="288"/>
      <c r="B28" s="272"/>
      <c r="C28" s="272"/>
      <c r="D28" s="37"/>
      <c r="E28" s="272"/>
      <c r="F28" s="272"/>
      <c r="G28" s="272"/>
      <c r="H28" s="272"/>
      <c r="I28" s="272"/>
      <c r="J28" s="272"/>
      <c r="K28" s="272"/>
      <c r="L28" s="272"/>
      <c r="M28" s="286">
        <f>NARITA!E137</f>
        <v>0</v>
      </c>
      <c r="N28" s="289"/>
      <c r="O28" s="29">
        <f>NARITA!H137</f>
        <v>0</v>
      </c>
    </row>
    <row r="29" spans="1:15" s="1" customFormat="1" ht="13.35" customHeight="1" x14ac:dyDescent="0.2">
      <c r="A29" s="290"/>
      <c r="B29" s="16" t="str">
        <f>'[1]shipper master'!C38</f>
        <v>- DETAILS AS PER ATTACHED SHEET -</v>
      </c>
      <c r="C29" s="16"/>
      <c r="D29" s="37"/>
      <c r="E29" s="272"/>
      <c r="F29" s="37"/>
      <c r="G29" s="37"/>
      <c r="H29" s="37"/>
      <c r="I29" s="37"/>
      <c r="J29" s="37"/>
      <c r="K29" s="37"/>
      <c r="L29" s="37"/>
      <c r="M29" s="291"/>
      <c r="N29" s="287"/>
      <c r="O29" s="29"/>
    </row>
    <row r="30" spans="1:15" s="1" customFormat="1" ht="13.35" customHeight="1" x14ac:dyDescent="0.2">
      <c r="A30" s="290"/>
      <c r="B30" s="16"/>
      <c r="C30" s="16"/>
      <c r="D30" s="37"/>
      <c r="E30" s="272"/>
      <c r="F30" s="37"/>
      <c r="G30" s="37"/>
      <c r="H30" s="37"/>
      <c r="I30" s="37"/>
      <c r="J30" s="37"/>
      <c r="K30" s="37"/>
      <c r="L30" s="37"/>
      <c r="M30" s="291"/>
      <c r="N30" s="287"/>
      <c r="O30" s="29"/>
    </row>
    <row r="31" spans="1:15" s="1" customFormat="1" ht="17.25" customHeight="1" thickBot="1" x14ac:dyDescent="0.3">
      <c r="A31" s="292"/>
      <c r="B31" s="293" t="s">
        <v>131</v>
      </c>
      <c r="C31" s="294"/>
      <c r="D31" s="295"/>
      <c r="E31" s="427">
        <f>M26</f>
        <v>1165.4000000000001</v>
      </c>
      <c r="F31" s="427"/>
      <c r="G31" s="427"/>
      <c r="H31" s="427"/>
      <c r="I31" s="296"/>
      <c r="J31" s="296" t="s">
        <v>134</v>
      </c>
      <c r="K31" s="297">
        <f>K29</f>
        <v>0</v>
      </c>
      <c r="L31" s="298">
        <f>M27</f>
        <v>2952</v>
      </c>
      <c r="M31" s="299" t="s">
        <v>84</v>
      </c>
      <c r="N31" s="300"/>
      <c r="O31" s="299">
        <f>SUM(O26:O30)</f>
        <v>1434293</v>
      </c>
    </row>
    <row r="32" spans="1:15" s="1" customFormat="1" ht="13.35" customHeight="1" thickTop="1" x14ac:dyDescent="0.2">
      <c r="A32" s="301"/>
      <c r="B32" s="302"/>
      <c r="C32" s="302"/>
      <c r="D32" s="37"/>
      <c r="E32" s="303"/>
      <c r="F32" s="37"/>
      <c r="G32" s="303"/>
      <c r="H32" s="37"/>
      <c r="I32" s="37"/>
      <c r="J32" s="37"/>
      <c r="K32" s="37"/>
      <c r="L32" s="37"/>
      <c r="M32" s="290"/>
      <c r="N32" s="304"/>
      <c r="O32" s="301"/>
    </row>
    <row r="33" spans="1:15" s="1" customFormat="1" ht="13.35" customHeight="1" x14ac:dyDescent="0.2">
      <c r="A33" s="37"/>
      <c r="B33" s="272"/>
      <c r="C33" s="272"/>
      <c r="D33" s="37"/>
      <c r="E33" s="37"/>
      <c r="F33" s="37"/>
      <c r="G33" s="37"/>
      <c r="H33" s="37"/>
      <c r="I33" s="37"/>
      <c r="J33" s="37"/>
      <c r="K33" s="37"/>
      <c r="L33" s="37"/>
      <c r="M33" s="305"/>
      <c r="N33" s="304"/>
      <c r="O33" s="306"/>
    </row>
    <row r="34" spans="1:15" s="1" customFormat="1" ht="13.35" customHeight="1" x14ac:dyDescent="0.2">
      <c r="A34" s="37" t="str">
        <f>'[1]shipper master'!C63</f>
        <v>" THESE GOODS WILL BE RETURN TO JAPAN</v>
      </c>
      <c r="B34" s="307"/>
      <c r="C34" s="307"/>
      <c r="D34" s="307"/>
      <c r="E34" s="307"/>
      <c r="F34" s="307"/>
      <c r="G34" s="37"/>
      <c r="H34" s="37"/>
      <c r="I34" s="37" t="s">
        <v>122</v>
      </c>
      <c r="J34" s="37"/>
      <c r="K34" s="37"/>
      <c r="L34" s="37"/>
      <c r="M34" s="305" t="s">
        <v>123</v>
      </c>
      <c r="N34" s="304"/>
      <c r="O34" s="37"/>
    </row>
    <row r="35" spans="1:15" s="1" customFormat="1" ht="13.35" customHeight="1" x14ac:dyDescent="0.2">
      <c r="A35" s="419" t="str">
        <f>'[1]shipper master'!C64</f>
        <v xml:space="preserve">  AFTER MANUFACTURED AT VIET NAM "</v>
      </c>
      <c r="B35" s="419"/>
      <c r="C35" s="419"/>
      <c r="D35" s="419"/>
      <c r="E35" s="272"/>
      <c r="F35" s="37"/>
      <c r="G35" s="37"/>
      <c r="H35" s="37"/>
      <c r="I35" s="37" t="s">
        <v>124</v>
      </c>
      <c r="J35" s="37"/>
      <c r="K35" s="37"/>
      <c r="L35" s="37"/>
      <c r="M35" s="305" t="s">
        <v>125</v>
      </c>
      <c r="N35" s="304"/>
      <c r="O35" s="306"/>
    </row>
    <row r="36" spans="1:15" s="1" customFormat="1" ht="13.35" customHeight="1" x14ac:dyDescent="0.2">
      <c r="A36" s="37"/>
      <c r="B36" s="272"/>
      <c r="C36" s="272"/>
      <c r="D36" s="272">
        <f>'[1]shipper master'!C58</f>
        <v>0</v>
      </c>
      <c r="E36" s="272"/>
      <c r="F36" s="37"/>
      <c r="G36" s="37"/>
      <c r="H36" s="37"/>
      <c r="I36" s="37"/>
      <c r="J36" s="37"/>
      <c r="K36" s="37"/>
      <c r="L36" s="37"/>
      <c r="M36" s="290"/>
      <c r="N36" s="304"/>
      <c r="O36" s="37"/>
    </row>
    <row r="37" spans="1:15" s="1" customFormat="1" ht="13.35" customHeight="1" x14ac:dyDescent="0.2">
      <c r="A37" s="272" t="str">
        <f>'[1]shipper master'!C60</f>
        <v>COUNTRY OF ORIGIN : JAPAN</v>
      </c>
      <c r="B37" s="272"/>
      <c r="C37" s="272"/>
      <c r="D37" s="272"/>
      <c r="E37" s="272"/>
      <c r="F37" s="37"/>
      <c r="G37" s="37"/>
      <c r="H37" s="37"/>
      <c r="I37" s="37"/>
      <c r="J37" s="37"/>
      <c r="K37" s="37"/>
      <c r="L37" s="37"/>
      <c r="M37" s="290"/>
      <c r="N37" s="304"/>
      <c r="O37" s="37"/>
    </row>
    <row r="38" spans="1:15" s="1" customFormat="1" ht="13.35" customHeight="1" x14ac:dyDescent="0.2">
      <c r="A38" s="272"/>
      <c r="B38" s="272"/>
      <c r="C38" s="272"/>
      <c r="D38" s="272"/>
      <c r="E38" s="272"/>
      <c r="F38" s="37"/>
      <c r="G38" s="37"/>
      <c r="H38" s="37"/>
      <c r="I38" s="37"/>
      <c r="J38" s="37"/>
      <c r="K38" s="37"/>
      <c r="L38" s="37"/>
      <c r="M38" s="290"/>
      <c r="N38" s="304"/>
      <c r="O38" s="37"/>
    </row>
    <row r="39" spans="1:15" s="1" customFormat="1" ht="13.35" customHeight="1" x14ac:dyDescent="0.2">
      <c r="A39" s="308" t="s">
        <v>126</v>
      </c>
      <c r="B39" s="309"/>
      <c r="C39" s="309"/>
      <c r="D39" s="30" t="s">
        <v>427</v>
      </c>
      <c r="E39" s="272"/>
      <c r="F39" s="37"/>
      <c r="G39" s="37"/>
      <c r="H39" s="37"/>
      <c r="I39" s="37"/>
      <c r="J39" s="37"/>
      <c r="K39" s="37"/>
      <c r="L39" s="37"/>
      <c r="M39" s="290"/>
      <c r="N39" s="304"/>
      <c r="O39" s="37"/>
    </row>
    <row r="40" spans="1:15" s="1" customFormat="1" ht="13.35" customHeight="1" x14ac:dyDescent="0.2">
      <c r="A40" s="308" t="s">
        <v>127</v>
      </c>
      <c r="B40" s="309"/>
      <c r="C40" s="309"/>
      <c r="D40" s="30" t="s">
        <v>128</v>
      </c>
      <c r="E40" s="272"/>
      <c r="F40" s="37"/>
      <c r="G40" s="37"/>
      <c r="H40" s="37"/>
      <c r="I40" s="37"/>
      <c r="J40" s="37"/>
      <c r="K40" s="37"/>
      <c r="L40" s="37"/>
      <c r="M40" s="290"/>
      <c r="N40" s="304"/>
      <c r="O40" s="37"/>
    </row>
    <row r="41" spans="1:15" s="1" customFormat="1" ht="13.35" customHeight="1" x14ac:dyDescent="0.2">
      <c r="A41" s="310"/>
      <c r="B41" s="281"/>
      <c r="C41" s="281"/>
      <c r="D41" s="311"/>
      <c r="E41" s="281"/>
      <c r="F41" s="312"/>
      <c r="G41" s="312"/>
      <c r="H41" s="312"/>
      <c r="I41" s="37"/>
      <c r="J41" s="37"/>
      <c r="K41" s="37"/>
      <c r="L41" s="37"/>
      <c r="M41" s="290"/>
      <c r="N41" s="304"/>
      <c r="O41" s="37"/>
    </row>
    <row r="42" spans="1:15" ht="18" customHeight="1" x14ac:dyDescent="0.25">
      <c r="A42" s="310"/>
      <c r="B42" s="244"/>
      <c r="C42" s="244"/>
      <c r="D42" s="244"/>
      <c r="E42" s="244"/>
      <c r="F42" s="244"/>
      <c r="G42" s="244"/>
      <c r="H42" s="278"/>
      <c r="I42" s="244"/>
      <c r="J42" s="244"/>
      <c r="K42" s="244"/>
      <c r="L42" s="244"/>
      <c r="M42" s="278"/>
      <c r="N42" s="313"/>
      <c r="O42" s="244"/>
    </row>
    <row r="43" spans="1:15" ht="13.35" customHeight="1" x14ac:dyDescent="0.25">
      <c r="A43" s="244"/>
      <c r="B43" s="314"/>
      <c r="C43" s="314"/>
      <c r="D43" s="244"/>
      <c r="E43" s="244"/>
      <c r="F43" s="244"/>
      <c r="G43" s="244"/>
      <c r="H43" s="244"/>
      <c r="I43" s="244"/>
      <c r="J43" s="244"/>
      <c r="K43" s="244"/>
      <c r="L43" s="244"/>
      <c r="M43" s="315"/>
      <c r="N43" s="313"/>
      <c r="O43" s="244"/>
    </row>
    <row r="44" spans="1:15" ht="13.35" customHeight="1" x14ac:dyDescent="0.25">
      <c r="A44" s="244"/>
      <c r="B44" s="314"/>
      <c r="C44" s="314"/>
      <c r="D44" s="244"/>
      <c r="E44" s="244"/>
      <c r="F44" s="244"/>
      <c r="G44" s="244"/>
      <c r="H44" s="244"/>
      <c r="I44" s="244"/>
      <c r="J44" s="244"/>
      <c r="K44" s="244"/>
      <c r="L44" s="244"/>
      <c r="M44" s="315"/>
      <c r="N44" s="313"/>
      <c r="O44" s="244"/>
    </row>
    <row r="45" spans="1:15" ht="13.35" customHeight="1" x14ac:dyDescent="0.25">
      <c r="A45" s="244"/>
      <c r="B45" s="244"/>
      <c r="C45" s="244"/>
      <c r="D45" s="244"/>
      <c r="E45" s="244"/>
      <c r="F45" s="244"/>
      <c r="G45" s="244"/>
      <c r="H45" s="262"/>
      <c r="I45" s="262"/>
      <c r="J45" s="262"/>
      <c r="K45" s="262"/>
      <c r="L45" s="262"/>
      <c r="M45" s="316"/>
      <c r="N45" s="317"/>
      <c r="O45" s="262"/>
    </row>
    <row r="46" spans="1:15" ht="13.35" customHeight="1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32"/>
      <c r="N46" s="31"/>
      <c r="O46" s="26"/>
    </row>
    <row r="47" spans="1:15" ht="13.35" customHeight="1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32"/>
      <c r="N47" s="31"/>
      <c r="O47" s="26"/>
    </row>
    <row r="48" spans="1:15" ht="13.35" customHeight="1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32"/>
      <c r="N48" s="31"/>
      <c r="O48" s="26"/>
    </row>
    <row r="49" spans="1:15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32"/>
      <c r="N49" s="31"/>
      <c r="O49" s="26"/>
    </row>
    <row r="50" spans="1:15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32"/>
      <c r="N50" s="33"/>
      <c r="O50" s="26"/>
    </row>
    <row r="51" spans="1:15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32"/>
      <c r="N51" s="33"/>
      <c r="O51" s="26"/>
    </row>
    <row r="52" spans="1:15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32"/>
      <c r="N52" s="33"/>
      <c r="O52" s="26"/>
    </row>
    <row r="53" spans="1:15" x14ac:dyDescent="0.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32"/>
      <c r="N53" s="33"/>
      <c r="O53" s="26"/>
    </row>
    <row r="54" spans="1:15" x14ac:dyDescent="0.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32"/>
      <c r="N54" s="33"/>
      <c r="O54" s="26"/>
    </row>
    <row r="55" spans="1:15" x14ac:dyDescent="0.2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32"/>
      <c r="N55" s="33"/>
      <c r="O55" s="26"/>
    </row>
    <row r="56" spans="1:15" x14ac:dyDescent="0.2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32"/>
      <c r="N56" s="33"/>
      <c r="O56" s="26"/>
    </row>
    <row r="57" spans="1:15" x14ac:dyDescent="0.2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32"/>
      <c r="N57" s="33"/>
      <c r="O57" s="26"/>
    </row>
    <row r="58" spans="1:15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32"/>
      <c r="N58" s="33"/>
      <c r="O58" s="26"/>
    </row>
    <row r="59" spans="1:15" x14ac:dyDescent="0.2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32"/>
      <c r="N59" s="33"/>
      <c r="O59" s="26"/>
    </row>
    <row r="60" spans="1:15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32"/>
      <c r="N60" s="33"/>
      <c r="O60" s="26"/>
    </row>
    <row r="61" spans="1:15" x14ac:dyDescent="0.2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32"/>
      <c r="N61" s="33"/>
      <c r="O61" s="26"/>
    </row>
    <row r="62" spans="1:15" x14ac:dyDescent="0.2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32"/>
      <c r="N62" s="33"/>
      <c r="O62" s="26"/>
    </row>
    <row r="63" spans="1:15" x14ac:dyDescent="0.2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32"/>
      <c r="N63" s="33"/>
      <c r="O63" s="26"/>
    </row>
    <row r="64" spans="1:15" x14ac:dyDescent="0.2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32"/>
      <c r="N64" s="33"/>
      <c r="O64" s="26"/>
    </row>
    <row r="65" spans="1:15" x14ac:dyDescent="0.2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32"/>
      <c r="N65" s="33"/>
      <c r="O65" s="26"/>
    </row>
    <row r="66" spans="1:15" x14ac:dyDescent="0.2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32"/>
      <c r="N66" s="33"/>
      <c r="O66" s="26"/>
    </row>
    <row r="67" spans="1:15" x14ac:dyDescent="0.2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32"/>
      <c r="N67" s="33"/>
      <c r="O67" s="26"/>
    </row>
    <row r="68" spans="1:15" x14ac:dyDescent="0.2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32"/>
      <c r="N68" s="33"/>
      <c r="O68" s="26"/>
    </row>
    <row r="69" spans="1:15" x14ac:dyDescent="0.2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32"/>
      <c r="N69" s="33"/>
      <c r="O69" s="26"/>
    </row>
    <row r="70" spans="1:15" x14ac:dyDescent="0.2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32"/>
      <c r="N70" s="33"/>
      <c r="O70" s="26"/>
    </row>
    <row r="71" spans="1:15" x14ac:dyDescent="0.2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32"/>
      <c r="N71" s="33"/>
      <c r="O71" s="26"/>
    </row>
    <row r="72" spans="1:15" x14ac:dyDescent="0.2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32"/>
      <c r="N72" s="33"/>
      <c r="O72" s="26"/>
    </row>
    <row r="73" spans="1:15" x14ac:dyDescent="0.25">
      <c r="M73" s="34"/>
      <c r="N73" s="35"/>
    </row>
    <row r="74" spans="1:15" x14ac:dyDescent="0.25">
      <c r="M74" s="34"/>
      <c r="N74" s="35"/>
    </row>
    <row r="75" spans="1:15" x14ac:dyDescent="0.25">
      <c r="N75" s="35"/>
    </row>
    <row r="76" spans="1:15" x14ac:dyDescent="0.25">
      <c r="N76" s="35"/>
    </row>
    <row r="77" spans="1:15" x14ac:dyDescent="0.25">
      <c r="N77" s="35"/>
    </row>
    <row r="78" spans="1:15" x14ac:dyDescent="0.25">
      <c r="N78" s="35"/>
    </row>
    <row r="79" spans="1:15" x14ac:dyDescent="0.25">
      <c r="N79" s="35"/>
    </row>
    <row r="80" spans="1:15" x14ac:dyDescent="0.25">
      <c r="N80" s="35"/>
    </row>
    <row r="81" spans="14:14" x14ac:dyDescent="0.25">
      <c r="N81" s="35"/>
    </row>
    <row r="82" spans="14:14" x14ac:dyDescent="0.25">
      <c r="N82" s="35"/>
    </row>
    <row r="83" spans="14:14" x14ac:dyDescent="0.25">
      <c r="N83" s="35"/>
    </row>
    <row r="84" spans="14:14" x14ac:dyDescent="0.25">
      <c r="N84" s="35"/>
    </row>
    <row r="85" spans="14:14" x14ac:dyDescent="0.25">
      <c r="N85" s="35"/>
    </row>
    <row r="86" spans="14:14" x14ac:dyDescent="0.25">
      <c r="N86" s="35"/>
    </row>
    <row r="87" spans="14:14" x14ac:dyDescent="0.25">
      <c r="N87" s="35"/>
    </row>
    <row r="88" spans="14:14" x14ac:dyDescent="0.25">
      <c r="N88" s="35"/>
    </row>
    <row r="89" spans="14:14" x14ac:dyDescent="0.25">
      <c r="N89" s="35"/>
    </row>
    <row r="90" spans="14:14" x14ac:dyDescent="0.25">
      <c r="N90" s="35"/>
    </row>
    <row r="91" spans="14:14" x14ac:dyDescent="0.25">
      <c r="N91" s="35"/>
    </row>
    <row r="92" spans="14:14" x14ac:dyDescent="0.25">
      <c r="N92" s="35"/>
    </row>
  </sheetData>
  <mergeCells count="8">
    <mergeCell ref="A35:D35"/>
    <mergeCell ref="A1:O1"/>
    <mergeCell ref="F11:M11"/>
    <mergeCell ref="F13:M13"/>
    <mergeCell ref="F15:M15"/>
    <mergeCell ref="F17:M17"/>
    <mergeCell ref="E31:H31"/>
    <mergeCell ref="N24:O24"/>
  </mergeCells>
  <phoneticPr fontId="15"/>
  <pageMargins left="0.39370078740157483" right="0.19685039370078741" top="0.59055118110236227" bottom="0.39370078740157483" header="0.51181102362204722" footer="0.51181102362204722"/>
  <pageSetup paperSize="9" scale="8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F2D7-8C5B-4657-9A89-31A2E6BE6E68}">
  <dimension ref="A1:N190"/>
  <sheetViews>
    <sheetView tabSelected="1" view="pageBreakPreview" zoomScale="70" zoomScaleNormal="90" zoomScaleSheetLayoutView="70" workbookViewId="0">
      <selection activeCell="L80" sqref="L80"/>
    </sheetView>
  </sheetViews>
  <sheetFormatPr defaultColWidth="8.88671875" defaultRowHeight="13.2" x14ac:dyDescent="0.25"/>
  <cols>
    <col min="1" max="1" width="7.88671875" style="50" customWidth="1"/>
    <col min="2" max="2" width="36.88671875" style="49" bestFit="1" customWidth="1"/>
    <col min="3" max="3" width="24.109375" style="50" customWidth="1"/>
    <col min="4" max="4" width="60.33203125" style="51" customWidth="1"/>
    <col min="5" max="5" width="10.109375" style="50" customWidth="1"/>
    <col min="6" max="6" width="5.6640625" style="50" customWidth="1"/>
    <col min="7" max="7" width="13.44140625" style="50" customWidth="1"/>
    <col min="8" max="8" width="13.88671875" style="50" customWidth="1"/>
    <col min="9" max="9" width="17.44140625" style="50" bestFit="1" customWidth="1"/>
    <col min="10" max="10" width="7.21875" style="50" bestFit="1" customWidth="1"/>
    <col min="11" max="14" width="7.88671875" style="50" customWidth="1"/>
    <col min="15" max="16384" width="8.88671875" style="52"/>
  </cols>
  <sheetData>
    <row r="1" spans="1:14" x14ac:dyDescent="0.25">
      <c r="A1" s="48"/>
      <c r="I1" s="48"/>
      <c r="J1" s="48"/>
      <c r="K1" s="48"/>
      <c r="L1" s="48"/>
      <c r="M1" s="48"/>
      <c r="N1" s="48"/>
    </row>
    <row r="2" spans="1:14" ht="13.8" thickBot="1" x14ac:dyDescent="0.3">
      <c r="A2" s="446" t="s">
        <v>92</v>
      </c>
      <c r="B2" s="446"/>
      <c r="C2" s="446"/>
      <c r="D2" s="446"/>
      <c r="E2" s="446"/>
      <c r="F2" s="446"/>
      <c r="G2" s="446"/>
      <c r="H2" s="446"/>
      <c r="I2" s="53"/>
      <c r="L2" s="54"/>
      <c r="M2" s="54"/>
      <c r="N2" s="54"/>
    </row>
    <row r="3" spans="1:14" ht="13.8" thickBot="1" x14ac:dyDescent="0.3">
      <c r="A3" s="48"/>
      <c r="C3" s="48"/>
      <c r="D3" s="48"/>
      <c r="E3" s="48"/>
      <c r="F3" s="48"/>
      <c r="G3" s="48"/>
      <c r="H3" s="48"/>
      <c r="I3" s="53"/>
    </row>
    <row r="4" spans="1:14" ht="21.75" customHeight="1" x14ac:dyDescent="0.25">
      <c r="A4" s="116" t="s">
        <v>36</v>
      </c>
      <c r="B4" s="95" t="s">
        <v>90</v>
      </c>
      <c r="C4" s="67" t="s">
        <v>85</v>
      </c>
      <c r="D4" s="67" t="s">
        <v>86</v>
      </c>
      <c r="E4" s="67" t="s">
        <v>87</v>
      </c>
      <c r="F4" s="447" t="s">
        <v>88</v>
      </c>
      <c r="G4" s="447"/>
      <c r="H4" s="67" t="s">
        <v>89</v>
      </c>
      <c r="I4" s="214" t="s">
        <v>229</v>
      </c>
      <c r="J4" s="67" t="s">
        <v>230</v>
      </c>
      <c r="K4" s="67" t="s">
        <v>231</v>
      </c>
      <c r="L4" s="67" t="s">
        <v>226</v>
      </c>
      <c r="M4" s="67" t="s">
        <v>232</v>
      </c>
      <c r="N4" s="97" t="s">
        <v>233</v>
      </c>
    </row>
    <row r="5" spans="1:14" ht="19.2" customHeight="1" thickBot="1" x14ac:dyDescent="0.35">
      <c r="A5" s="215"/>
      <c r="B5" s="216"/>
      <c r="C5" s="217"/>
      <c r="D5" s="218"/>
      <c r="E5" s="217"/>
      <c r="F5" s="217"/>
      <c r="G5" s="82"/>
      <c r="H5" s="82"/>
      <c r="I5" s="82"/>
      <c r="J5" s="82"/>
      <c r="K5" s="82"/>
      <c r="L5" s="82"/>
      <c r="M5" s="82"/>
      <c r="N5" s="219"/>
    </row>
    <row r="6" spans="1:14" ht="19.2" customHeight="1" x14ac:dyDescent="0.3">
      <c r="A6" s="209"/>
      <c r="B6" s="210" t="s">
        <v>91</v>
      </c>
      <c r="C6" s="211"/>
      <c r="D6" s="212" t="str">
        <f>[3]invoice!B24</f>
        <v>FABRIC &amp; PARTS FOR WEAR &amp; SAMPLE CLOTHES</v>
      </c>
      <c r="E6" s="86"/>
      <c r="F6" s="86"/>
      <c r="G6" s="213" t="str">
        <f>'[2]shipper master'!C48</f>
        <v>F.O.B. TOKYO IN YEN</v>
      </c>
      <c r="H6" s="86"/>
      <c r="I6" s="86"/>
      <c r="J6" s="86"/>
      <c r="K6" s="86"/>
      <c r="L6" s="86"/>
      <c r="M6" s="86"/>
      <c r="N6" s="86"/>
    </row>
    <row r="7" spans="1:14" ht="19.2" customHeight="1" thickBot="1" x14ac:dyDescent="0.35">
      <c r="A7" s="57"/>
      <c r="B7" s="58"/>
      <c r="C7" s="59"/>
      <c r="D7" s="60" t="s">
        <v>234</v>
      </c>
      <c r="E7" s="59"/>
      <c r="F7" s="59"/>
      <c r="G7" s="61"/>
      <c r="H7" s="62"/>
      <c r="I7" s="62"/>
      <c r="J7" s="62"/>
      <c r="K7" s="62"/>
      <c r="L7" s="62"/>
      <c r="M7" s="62"/>
      <c r="N7" s="62"/>
    </row>
    <row r="8" spans="1:14" ht="19.2" customHeight="1" x14ac:dyDescent="0.25">
      <c r="A8" s="442" t="s">
        <v>242</v>
      </c>
      <c r="B8" s="63"/>
      <c r="C8" s="63"/>
      <c r="D8" s="64" t="s">
        <v>237</v>
      </c>
      <c r="E8" s="65"/>
      <c r="F8" s="65"/>
      <c r="G8" s="66"/>
      <c r="H8" s="67"/>
      <c r="I8" s="67"/>
      <c r="J8" s="96"/>
      <c r="K8" s="67"/>
      <c r="L8" s="67"/>
      <c r="M8" s="67"/>
      <c r="N8" s="433">
        <v>2</v>
      </c>
    </row>
    <row r="9" spans="1:14" ht="19.2" customHeight="1" x14ac:dyDescent="0.25">
      <c r="A9" s="431"/>
      <c r="B9" s="198" t="s">
        <v>239</v>
      </c>
      <c r="C9" s="199" t="s">
        <v>243</v>
      </c>
      <c r="D9" s="70" t="s">
        <v>223</v>
      </c>
      <c r="E9" s="75">
        <v>54.5</v>
      </c>
      <c r="F9" s="99" t="s">
        <v>134</v>
      </c>
      <c r="G9" s="105">
        <v>950</v>
      </c>
      <c r="H9" s="106">
        <f>E9*G9</f>
        <v>51775</v>
      </c>
      <c r="I9" s="55" t="s">
        <v>238</v>
      </c>
      <c r="J9" s="100" t="s">
        <v>225</v>
      </c>
      <c r="K9" s="55"/>
      <c r="L9" s="55"/>
      <c r="M9" s="55"/>
      <c r="N9" s="434"/>
    </row>
    <row r="10" spans="1:14" ht="19.2" customHeight="1" x14ac:dyDescent="0.25">
      <c r="A10" s="431"/>
      <c r="B10" s="70" t="s">
        <v>223</v>
      </c>
      <c r="C10" s="73"/>
      <c r="D10" s="74" t="s">
        <v>241</v>
      </c>
      <c r="E10" s="75">
        <v>53.5</v>
      </c>
      <c r="F10" s="99" t="s">
        <v>134</v>
      </c>
      <c r="G10" s="105">
        <v>950</v>
      </c>
      <c r="H10" s="106">
        <f>E10*G10</f>
        <v>50825</v>
      </c>
      <c r="I10" s="55"/>
      <c r="J10" s="100"/>
      <c r="K10" s="55"/>
      <c r="L10" s="55"/>
      <c r="M10" s="55"/>
      <c r="N10" s="434"/>
    </row>
    <row r="11" spans="1:14" ht="19.2" customHeight="1" x14ac:dyDescent="0.25">
      <c r="A11" s="431"/>
      <c r="B11" s="76" t="s">
        <v>250</v>
      </c>
      <c r="C11" s="73"/>
      <c r="D11" s="77" t="s">
        <v>240</v>
      </c>
      <c r="E11" s="75"/>
      <c r="F11" s="99"/>
      <c r="G11" s="105"/>
      <c r="H11" s="106"/>
      <c r="I11" s="55"/>
      <c r="J11" s="100"/>
      <c r="K11" s="55"/>
      <c r="L11" s="55"/>
      <c r="M11" s="55"/>
      <c r="N11" s="434"/>
    </row>
    <row r="12" spans="1:14" ht="19.2" customHeight="1" thickBot="1" x14ac:dyDescent="0.3">
      <c r="A12" s="432"/>
      <c r="B12" s="78" t="s">
        <v>224</v>
      </c>
      <c r="C12" s="79"/>
      <c r="D12" s="80"/>
      <c r="E12" s="81"/>
      <c r="F12" s="117"/>
      <c r="G12" s="107"/>
      <c r="H12" s="108"/>
      <c r="I12" s="82"/>
      <c r="J12" s="115"/>
      <c r="K12" s="82"/>
      <c r="L12" s="82"/>
      <c r="M12" s="82"/>
      <c r="N12" s="435"/>
    </row>
    <row r="13" spans="1:14" ht="19.2" customHeight="1" thickBot="1" x14ac:dyDescent="0.3">
      <c r="A13" s="221"/>
      <c r="B13" s="189"/>
      <c r="C13" s="83"/>
      <c r="D13" s="190"/>
      <c r="E13" s="89"/>
      <c r="F13" s="90"/>
      <c r="G13" s="109"/>
      <c r="H13" s="110"/>
      <c r="I13" s="91"/>
      <c r="J13" s="102"/>
      <c r="K13" s="91"/>
      <c r="L13" s="91"/>
      <c r="M13" s="91"/>
      <c r="N13" s="91"/>
    </row>
    <row r="14" spans="1:14" ht="19.2" customHeight="1" x14ac:dyDescent="0.25">
      <c r="A14" s="442" t="s">
        <v>244</v>
      </c>
      <c r="B14" s="63"/>
      <c r="C14" s="67"/>
      <c r="D14" s="64" t="s">
        <v>245</v>
      </c>
      <c r="E14" s="65"/>
      <c r="F14" s="65"/>
      <c r="G14" s="66"/>
      <c r="H14" s="67"/>
      <c r="I14" s="67"/>
      <c r="J14" s="96"/>
      <c r="K14" s="67"/>
      <c r="L14" s="67"/>
      <c r="M14" s="67"/>
      <c r="N14" s="433">
        <v>2</v>
      </c>
    </row>
    <row r="15" spans="1:14" ht="19.2" customHeight="1" x14ac:dyDescent="0.25">
      <c r="A15" s="431"/>
      <c r="B15" s="198" t="s">
        <v>247</v>
      </c>
      <c r="C15" s="73" t="s">
        <v>257</v>
      </c>
      <c r="D15" s="70" t="s">
        <v>133</v>
      </c>
      <c r="E15" s="75">
        <v>51</v>
      </c>
      <c r="F15" s="99" t="s">
        <v>134</v>
      </c>
      <c r="G15" s="105">
        <v>1380</v>
      </c>
      <c r="H15" s="106">
        <f>E15*G15</f>
        <v>70380</v>
      </c>
      <c r="I15" s="55" t="s">
        <v>246</v>
      </c>
      <c r="J15" s="100" t="s">
        <v>251</v>
      </c>
      <c r="K15" s="55"/>
      <c r="L15" s="55"/>
      <c r="M15" s="55"/>
      <c r="N15" s="434"/>
    </row>
    <row r="16" spans="1:14" ht="19.2" customHeight="1" x14ac:dyDescent="0.25">
      <c r="A16" s="431"/>
      <c r="B16" s="70" t="s">
        <v>133</v>
      </c>
      <c r="C16" s="73" t="s">
        <v>258</v>
      </c>
      <c r="D16" s="74" t="s">
        <v>249</v>
      </c>
      <c r="E16" s="75">
        <v>50</v>
      </c>
      <c r="F16" s="99" t="s">
        <v>134</v>
      </c>
      <c r="G16" s="105">
        <v>1380</v>
      </c>
      <c r="H16" s="106">
        <f>E16*G16</f>
        <v>69000</v>
      </c>
      <c r="I16" s="55"/>
      <c r="J16" s="100"/>
      <c r="K16" s="55"/>
      <c r="L16" s="55"/>
      <c r="M16" s="55"/>
      <c r="N16" s="434"/>
    </row>
    <row r="17" spans="1:14" ht="19.2" customHeight="1" x14ac:dyDescent="0.25">
      <c r="A17" s="431"/>
      <c r="B17" s="76" t="s">
        <v>250</v>
      </c>
      <c r="C17" s="73"/>
      <c r="D17" s="77" t="s">
        <v>248</v>
      </c>
      <c r="E17" s="75"/>
      <c r="F17" s="99"/>
      <c r="G17" s="105"/>
      <c r="H17" s="106"/>
      <c r="I17" s="55"/>
      <c r="J17" s="100"/>
      <c r="K17" s="55"/>
      <c r="L17" s="55"/>
      <c r="M17" s="55"/>
      <c r="N17" s="434"/>
    </row>
    <row r="18" spans="1:14" ht="19.2" customHeight="1" thickBot="1" x14ac:dyDescent="0.3">
      <c r="A18" s="432"/>
      <c r="B18" s="78" t="s">
        <v>139</v>
      </c>
      <c r="C18" s="79"/>
      <c r="D18" s="80"/>
      <c r="E18" s="81"/>
      <c r="F18" s="81"/>
      <c r="G18" s="107"/>
      <c r="H18" s="108"/>
      <c r="I18" s="82"/>
      <c r="J18" s="115"/>
      <c r="K18" s="82"/>
      <c r="L18" s="82"/>
      <c r="M18" s="82"/>
      <c r="N18" s="435"/>
    </row>
    <row r="19" spans="1:14" ht="19.2" customHeight="1" thickBot="1" x14ac:dyDescent="0.3">
      <c r="A19" s="221"/>
      <c r="B19" s="87"/>
      <c r="C19" s="83"/>
      <c r="D19" s="88"/>
      <c r="E19" s="89"/>
      <c r="F19" s="90"/>
      <c r="G19" s="109"/>
      <c r="H19" s="110"/>
      <c r="I19" s="91"/>
      <c r="J19" s="102"/>
      <c r="K19" s="91"/>
      <c r="L19" s="91"/>
      <c r="M19" s="91"/>
      <c r="N19" s="91"/>
    </row>
    <row r="20" spans="1:14" ht="19.2" customHeight="1" x14ac:dyDescent="0.25">
      <c r="A20" s="442" t="s">
        <v>252</v>
      </c>
      <c r="B20" s="63"/>
      <c r="C20" s="63"/>
      <c r="D20" s="64" t="s">
        <v>255</v>
      </c>
      <c r="E20" s="65"/>
      <c r="F20" s="65"/>
      <c r="G20" s="66"/>
      <c r="H20" s="67"/>
      <c r="I20" s="67"/>
      <c r="J20" s="96"/>
      <c r="K20" s="67"/>
      <c r="L20" s="67"/>
      <c r="M20" s="67"/>
      <c r="N20" s="433">
        <v>2</v>
      </c>
    </row>
    <row r="21" spans="1:14" ht="19.2" customHeight="1" x14ac:dyDescent="0.25">
      <c r="A21" s="431"/>
      <c r="B21" s="198" t="s">
        <v>256</v>
      </c>
      <c r="C21" s="73" t="s">
        <v>259</v>
      </c>
      <c r="D21" s="70" t="s">
        <v>223</v>
      </c>
      <c r="E21" s="75">
        <v>92</v>
      </c>
      <c r="F21" s="99" t="s">
        <v>135</v>
      </c>
      <c r="G21" s="105">
        <v>1060</v>
      </c>
      <c r="H21" s="106">
        <f>E21*G21</f>
        <v>97520</v>
      </c>
      <c r="I21" s="55" t="s">
        <v>254</v>
      </c>
      <c r="J21" s="100" t="s">
        <v>253</v>
      </c>
      <c r="K21" s="55"/>
      <c r="L21" s="55"/>
      <c r="M21" s="55"/>
      <c r="N21" s="434"/>
    </row>
    <row r="22" spans="1:14" ht="19.2" customHeight="1" x14ac:dyDescent="0.25">
      <c r="A22" s="431"/>
      <c r="B22" s="70" t="s">
        <v>223</v>
      </c>
      <c r="C22" s="73"/>
      <c r="D22" s="74" t="s">
        <v>260</v>
      </c>
      <c r="E22" s="75"/>
      <c r="F22" s="99"/>
      <c r="G22" s="105"/>
      <c r="H22" s="106"/>
      <c r="I22" s="55"/>
      <c r="J22" s="100"/>
      <c r="K22" s="55"/>
      <c r="L22" s="55"/>
      <c r="M22" s="55"/>
      <c r="N22" s="434"/>
    </row>
    <row r="23" spans="1:14" ht="19.2" customHeight="1" x14ac:dyDescent="0.25">
      <c r="A23" s="431"/>
      <c r="B23" s="76" t="s">
        <v>250</v>
      </c>
      <c r="C23" s="73"/>
      <c r="D23" s="77" t="s">
        <v>261</v>
      </c>
      <c r="E23" s="75"/>
      <c r="F23" s="99"/>
      <c r="G23" s="105"/>
      <c r="H23" s="106"/>
      <c r="I23" s="55"/>
      <c r="J23" s="100"/>
      <c r="K23" s="55"/>
      <c r="L23" s="55"/>
      <c r="M23" s="55"/>
      <c r="N23" s="434"/>
    </row>
    <row r="24" spans="1:14" ht="19.2" customHeight="1" thickBot="1" x14ac:dyDescent="0.3">
      <c r="A24" s="432"/>
      <c r="B24" s="78" t="s">
        <v>262</v>
      </c>
      <c r="C24" s="79"/>
      <c r="D24" s="80"/>
      <c r="E24" s="81"/>
      <c r="F24" s="81"/>
      <c r="G24" s="107"/>
      <c r="H24" s="108"/>
      <c r="I24" s="82"/>
      <c r="J24" s="115"/>
      <c r="K24" s="82"/>
      <c r="L24" s="82"/>
      <c r="M24" s="82"/>
      <c r="N24" s="435"/>
    </row>
    <row r="25" spans="1:14" ht="19.2" customHeight="1" thickBot="1" x14ac:dyDescent="0.3">
      <c r="A25" s="221"/>
      <c r="B25" s="189"/>
      <c r="C25" s="83"/>
      <c r="D25" s="190"/>
      <c r="E25" s="89"/>
      <c r="F25" s="90"/>
      <c r="G25" s="109"/>
      <c r="H25" s="110"/>
      <c r="I25" s="91"/>
      <c r="J25" s="102"/>
      <c r="K25" s="91"/>
      <c r="L25" s="91"/>
      <c r="M25" s="91"/>
      <c r="N25" s="91"/>
    </row>
    <row r="26" spans="1:14" ht="19.2" customHeight="1" x14ac:dyDescent="0.25">
      <c r="A26" s="442" t="s">
        <v>263</v>
      </c>
      <c r="B26" s="63"/>
      <c r="C26" s="63"/>
      <c r="D26" s="64" t="s">
        <v>264</v>
      </c>
      <c r="E26" s="65"/>
      <c r="F26" s="65"/>
      <c r="G26" s="66"/>
      <c r="H26" s="67"/>
      <c r="I26" s="67"/>
      <c r="J26" s="96"/>
      <c r="K26" s="67"/>
      <c r="L26" s="67"/>
      <c r="M26" s="67"/>
      <c r="N26" s="433">
        <v>2</v>
      </c>
    </row>
    <row r="27" spans="1:14" ht="19.2" customHeight="1" x14ac:dyDescent="0.25">
      <c r="A27" s="431"/>
      <c r="B27" s="198" t="s">
        <v>265</v>
      </c>
      <c r="C27" s="73" t="s">
        <v>270</v>
      </c>
      <c r="D27" s="70" t="s">
        <v>223</v>
      </c>
      <c r="E27" s="75">
        <v>30</v>
      </c>
      <c r="F27" s="99" t="s">
        <v>135</v>
      </c>
      <c r="G27" s="105">
        <v>1670</v>
      </c>
      <c r="H27" s="106">
        <f>E27*G27</f>
        <v>50100</v>
      </c>
      <c r="I27" s="55" t="s">
        <v>266</v>
      </c>
      <c r="J27" s="100" t="s">
        <v>267</v>
      </c>
      <c r="K27" s="55"/>
      <c r="L27" s="55"/>
      <c r="M27" s="55"/>
      <c r="N27" s="434"/>
    </row>
    <row r="28" spans="1:14" ht="19.2" customHeight="1" x14ac:dyDescent="0.25">
      <c r="A28" s="431"/>
      <c r="B28" s="70" t="s">
        <v>223</v>
      </c>
      <c r="C28" s="73" t="s">
        <v>270</v>
      </c>
      <c r="D28" s="74" t="s">
        <v>241</v>
      </c>
      <c r="E28" s="75">
        <v>50</v>
      </c>
      <c r="F28" s="99" t="s">
        <v>134</v>
      </c>
      <c r="G28" s="105">
        <v>1670</v>
      </c>
      <c r="H28" s="106">
        <f>E28*G28</f>
        <v>83500</v>
      </c>
      <c r="I28" s="55" t="s">
        <v>269</v>
      </c>
      <c r="J28" s="100" t="s">
        <v>267</v>
      </c>
      <c r="K28" s="55"/>
      <c r="L28" s="55"/>
      <c r="M28" s="55"/>
      <c r="N28" s="434"/>
    </row>
    <row r="29" spans="1:14" ht="19.2" customHeight="1" x14ac:dyDescent="0.25">
      <c r="A29" s="431"/>
      <c r="B29" s="76" t="s">
        <v>351</v>
      </c>
      <c r="C29" s="73"/>
      <c r="D29" s="77" t="s">
        <v>268</v>
      </c>
      <c r="E29" s="75"/>
      <c r="F29" s="99"/>
      <c r="G29" s="105"/>
      <c r="H29" s="106"/>
      <c r="I29" s="55"/>
      <c r="J29" s="100"/>
      <c r="K29" s="55"/>
      <c r="L29" s="55"/>
      <c r="M29" s="55"/>
      <c r="N29" s="434"/>
    </row>
    <row r="30" spans="1:14" ht="19.2" customHeight="1" thickBot="1" x14ac:dyDescent="0.3">
      <c r="A30" s="432"/>
      <c r="B30" s="78" t="s">
        <v>139</v>
      </c>
      <c r="C30" s="79"/>
      <c r="D30" s="80"/>
      <c r="E30" s="81"/>
      <c r="F30" s="81"/>
      <c r="G30" s="107"/>
      <c r="H30" s="108"/>
      <c r="I30" s="82"/>
      <c r="J30" s="115"/>
      <c r="K30" s="82"/>
      <c r="L30" s="82"/>
      <c r="M30" s="82"/>
      <c r="N30" s="435"/>
    </row>
    <row r="31" spans="1:14" ht="19.2" customHeight="1" thickBot="1" x14ac:dyDescent="0.3">
      <c r="A31" s="221"/>
      <c r="B31" s="189"/>
      <c r="C31" s="83"/>
      <c r="D31" s="190"/>
      <c r="E31" s="89"/>
      <c r="F31" s="90"/>
      <c r="G31" s="109"/>
      <c r="H31" s="110"/>
      <c r="I31" s="91"/>
      <c r="J31" s="102"/>
      <c r="K31" s="91"/>
      <c r="L31" s="91"/>
      <c r="M31" s="91"/>
      <c r="N31" s="91"/>
    </row>
    <row r="32" spans="1:14" ht="19.2" customHeight="1" x14ac:dyDescent="0.25">
      <c r="A32" s="442" t="s">
        <v>275</v>
      </c>
      <c r="B32" s="63"/>
      <c r="C32" s="67"/>
      <c r="D32" s="64" t="s">
        <v>272</v>
      </c>
      <c r="E32" s="65"/>
      <c r="F32" s="65"/>
      <c r="G32" s="66"/>
      <c r="H32" s="67"/>
      <c r="I32" s="67"/>
      <c r="J32" s="96"/>
      <c r="K32" s="67"/>
      <c r="L32" s="67"/>
      <c r="M32" s="67"/>
      <c r="N32" s="433">
        <v>2</v>
      </c>
    </row>
    <row r="33" spans="1:14" ht="19.2" customHeight="1" x14ac:dyDescent="0.25">
      <c r="A33" s="431"/>
      <c r="B33" s="198" t="s">
        <v>273</v>
      </c>
      <c r="C33" s="73" t="s">
        <v>277</v>
      </c>
      <c r="D33" s="70" t="s">
        <v>136</v>
      </c>
      <c r="E33" s="75">
        <v>29.7</v>
      </c>
      <c r="F33" s="99" t="s">
        <v>134</v>
      </c>
      <c r="G33" s="105">
        <v>1040</v>
      </c>
      <c r="H33" s="106">
        <f>E33*G33</f>
        <v>30888</v>
      </c>
      <c r="I33" s="55" t="s">
        <v>271</v>
      </c>
      <c r="J33" s="100" t="s">
        <v>251</v>
      </c>
      <c r="K33" s="55"/>
      <c r="L33" s="55"/>
      <c r="M33" s="55"/>
      <c r="N33" s="434"/>
    </row>
    <row r="34" spans="1:14" ht="19.2" customHeight="1" x14ac:dyDescent="0.25">
      <c r="A34" s="431"/>
      <c r="B34" s="70" t="s">
        <v>136</v>
      </c>
      <c r="C34" s="73" t="s">
        <v>274</v>
      </c>
      <c r="D34" s="74" t="s">
        <v>143</v>
      </c>
      <c r="E34" s="75">
        <v>27.8</v>
      </c>
      <c r="F34" s="99" t="s">
        <v>134</v>
      </c>
      <c r="G34" s="105">
        <v>1040</v>
      </c>
      <c r="H34" s="106">
        <f>E34*G34</f>
        <v>28912</v>
      </c>
      <c r="I34" s="55"/>
      <c r="J34" s="100"/>
      <c r="K34" s="55"/>
      <c r="L34" s="55"/>
      <c r="M34" s="55"/>
      <c r="N34" s="434"/>
    </row>
    <row r="35" spans="1:14" ht="19.2" customHeight="1" x14ac:dyDescent="0.25">
      <c r="A35" s="431"/>
      <c r="B35" s="76" t="s">
        <v>390</v>
      </c>
      <c r="C35" s="73"/>
      <c r="D35" s="77" t="s">
        <v>276</v>
      </c>
      <c r="E35" s="75"/>
      <c r="F35" s="99"/>
      <c r="G35" s="105"/>
      <c r="H35" s="106"/>
      <c r="I35" s="55"/>
      <c r="J35" s="100"/>
      <c r="K35" s="55"/>
      <c r="L35" s="55"/>
      <c r="M35" s="55"/>
      <c r="N35" s="434"/>
    </row>
    <row r="36" spans="1:14" ht="19.2" customHeight="1" thickBot="1" x14ac:dyDescent="0.3">
      <c r="A36" s="432"/>
      <c r="B36" s="78" t="s">
        <v>139</v>
      </c>
      <c r="C36" s="79"/>
      <c r="D36" s="80"/>
      <c r="E36" s="81"/>
      <c r="F36" s="81"/>
      <c r="G36" s="107"/>
      <c r="H36" s="108"/>
      <c r="I36" s="82"/>
      <c r="J36" s="115"/>
      <c r="K36" s="82"/>
      <c r="L36" s="82"/>
      <c r="M36" s="82"/>
      <c r="N36" s="435"/>
    </row>
    <row r="37" spans="1:14" ht="19.2" customHeight="1" thickBot="1" x14ac:dyDescent="0.3">
      <c r="A37" s="221"/>
      <c r="B37" s="189"/>
      <c r="C37" s="83"/>
      <c r="D37" s="190"/>
      <c r="E37" s="89"/>
      <c r="F37" s="90"/>
      <c r="G37" s="109"/>
      <c r="H37" s="110"/>
      <c r="I37" s="91"/>
      <c r="J37" s="102"/>
      <c r="K37" s="91"/>
      <c r="L37" s="91"/>
      <c r="M37" s="91"/>
      <c r="N37" s="91"/>
    </row>
    <row r="38" spans="1:14" ht="19.2" customHeight="1" x14ac:dyDescent="0.25">
      <c r="A38" s="442" t="s">
        <v>278</v>
      </c>
      <c r="B38" s="63"/>
      <c r="C38" s="67"/>
      <c r="D38" s="64" t="s">
        <v>279</v>
      </c>
      <c r="E38" s="65"/>
      <c r="F38" s="65"/>
      <c r="G38" s="66"/>
      <c r="H38" s="67"/>
      <c r="I38" s="67"/>
      <c r="J38" s="96"/>
      <c r="K38" s="67"/>
      <c r="L38" s="67"/>
      <c r="M38" s="67"/>
      <c r="N38" s="433">
        <v>2</v>
      </c>
    </row>
    <row r="39" spans="1:14" ht="19.2" customHeight="1" x14ac:dyDescent="0.25">
      <c r="A39" s="431"/>
      <c r="B39" s="198" t="s">
        <v>280</v>
      </c>
      <c r="C39" s="73" t="s">
        <v>158</v>
      </c>
      <c r="D39" s="350" t="s">
        <v>223</v>
      </c>
      <c r="E39" s="75">
        <v>214.3</v>
      </c>
      <c r="F39" s="99" t="s">
        <v>134</v>
      </c>
      <c r="G39" s="105">
        <v>1200</v>
      </c>
      <c r="H39" s="106">
        <f>E39*G39</f>
        <v>257160</v>
      </c>
      <c r="I39" s="55" t="s">
        <v>283</v>
      </c>
      <c r="J39" s="100" t="s">
        <v>284</v>
      </c>
      <c r="K39" s="55"/>
      <c r="L39" s="55"/>
      <c r="M39" s="55"/>
      <c r="N39" s="434"/>
    </row>
    <row r="40" spans="1:14" ht="19.2" customHeight="1" x14ac:dyDescent="0.25">
      <c r="A40" s="431"/>
      <c r="B40" s="70" t="s">
        <v>223</v>
      </c>
      <c r="C40" s="73"/>
      <c r="D40" s="353" t="s">
        <v>143</v>
      </c>
      <c r="E40" s="75"/>
      <c r="F40" s="99"/>
      <c r="G40" s="105"/>
      <c r="H40" s="106"/>
      <c r="I40" s="55"/>
      <c r="J40" s="100"/>
      <c r="K40" s="55"/>
      <c r="L40" s="55"/>
      <c r="M40" s="55"/>
      <c r="N40" s="434"/>
    </row>
    <row r="41" spans="1:14" ht="19.2" customHeight="1" x14ac:dyDescent="0.25">
      <c r="A41" s="431"/>
      <c r="B41" s="76" t="s">
        <v>281</v>
      </c>
      <c r="C41" s="73"/>
      <c r="D41" s="354" t="s">
        <v>285</v>
      </c>
      <c r="E41" s="75"/>
      <c r="F41" s="99"/>
      <c r="G41" s="105"/>
      <c r="H41" s="106"/>
      <c r="I41" s="55"/>
      <c r="J41" s="100"/>
      <c r="K41" s="55"/>
      <c r="L41" s="55"/>
      <c r="M41" s="55"/>
      <c r="N41" s="434"/>
    </row>
    <row r="42" spans="1:14" ht="19.2" customHeight="1" thickBot="1" x14ac:dyDescent="0.3">
      <c r="A42" s="432"/>
      <c r="B42" s="78" t="s">
        <v>282</v>
      </c>
      <c r="C42" s="79"/>
      <c r="D42" s="355"/>
      <c r="E42" s="81"/>
      <c r="F42" s="81"/>
      <c r="G42" s="107"/>
      <c r="H42" s="108"/>
      <c r="I42" s="82"/>
      <c r="J42" s="115"/>
      <c r="K42" s="82"/>
      <c r="L42" s="82"/>
      <c r="M42" s="82"/>
      <c r="N42" s="435"/>
    </row>
    <row r="43" spans="1:14" ht="19.2" customHeight="1" thickBot="1" x14ac:dyDescent="0.3">
      <c r="A43" s="221"/>
      <c r="B43" s="189"/>
      <c r="C43" s="83"/>
      <c r="D43" s="190"/>
      <c r="E43" s="89"/>
      <c r="F43" s="90"/>
      <c r="G43" s="109"/>
      <c r="H43" s="110"/>
      <c r="I43" s="91"/>
      <c r="J43" s="102"/>
      <c r="K43" s="91"/>
      <c r="L43" s="91"/>
      <c r="M43" s="91"/>
      <c r="N43" s="91"/>
    </row>
    <row r="44" spans="1:14" ht="19.2" customHeight="1" x14ac:dyDescent="0.25">
      <c r="A44" s="442" t="s">
        <v>288</v>
      </c>
      <c r="B44" s="63"/>
      <c r="C44" s="67"/>
      <c r="D44" s="64" t="s">
        <v>352</v>
      </c>
      <c r="E44" s="65"/>
      <c r="F44" s="65"/>
      <c r="G44" s="66"/>
      <c r="H44" s="67"/>
      <c r="I44" s="67"/>
      <c r="J44" s="96"/>
      <c r="K44" s="67"/>
      <c r="L44" s="67"/>
      <c r="M44" s="67"/>
      <c r="N44" s="433">
        <v>2</v>
      </c>
    </row>
    <row r="45" spans="1:14" ht="19.2" customHeight="1" x14ac:dyDescent="0.25">
      <c r="A45" s="431"/>
      <c r="B45" s="198" t="s">
        <v>353</v>
      </c>
      <c r="C45" s="73" t="s">
        <v>289</v>
      </c>
      <c r="D45" s="70" t="s">
        <v>136</v>
      </c>
      <c r="E45" s="75">
        <v>9.4</v>
      </c>
      <c r="F45" s="99" t="s">
        <v>134</v>
      </c>
      <c r="G45" s="105">
        <v>2530</v>
      </c>
      <c r="H45" s="106">
        <f>E45*G45</f>
        <v>23782</v>
      </c>
      <c r="I45" s="55" t="s">
        <v>290</v>
      </c>
      <c r="J45" s="100" t="s">
        <v>291</v>
      </c>
      <c r="K45" s="55"/>
      <c r="L45" s="55"/>
      <c r="M45" s="55"/>
      <c r="N45" s="434"/>
    </row>
    <row r="46" spans="1:14" ht="19.2" customHeight="1" x14ac:dyDescent="0.25">
      <c r="A46" s="431"/>
      <c r="B46" s="70" t="s">
        <v>136</v>
      </c>
      <c r="C46" s="73" t="s">
        <v>286</v>
      </c>
      <c r="D46" s="74" t="s">
        <v>292</v>
      </c>
      <c r="E46" s="75">
        <v>7</v>
      </c>
      <c r="F46" s="99" t="s">
        <v>134</v>
      </c>
      <c r="G46" s="105">
        <v>2530</v>
      </c>
      <c r="H46" s="106">
        <f t="shared" ref="H46:H47" si="0">E46*G46</f>
        <v>17710</v>
      </c>
      <c r="I46" s="55"/>
      <c r="J46" s="100"/>
      <c r="K46" s="55"/>
      <c r="L46" s="55"/>
      <c r="M46" s="55"/>
      <c r="N46" s="434"/>
    </row>
    <row r="47" spans="1:14" ht="19.2" customHeight="1" x14ac:dyDescent="0.25">
      <c r="A47" s="431"/>
      <c r="B47" s="76" t="s">
        <v>391</v>
      </c>
      <c r="C47" s="73" t="s">
        <v>287</v>
      </c>
      <c r="D47" s="77" t="s">
        <v>300</v>
      </c>
      <c r="E47" s="75">
        <v>18</v>
      </c>
      <c r="F47" s="99" t="s">
        <v>134</v>
      </c>
      <c r="G47" s="105">
        <v>2530</v>
      </c>
      <c r="H47" s="106">
        <f t="shared" si="0"/>
        <v>45540</v>
      </c>
      <c r="I47" s="55"/>
      <c r="J47" s="100"/>
      <c r="K47" s="55"/>
      <c r="L47" s="55"/>
      <c r="M47" s="55"/>
      <c r="N47" s="434"/>
    </row>
    <row r="48" spans="1:14" ht="19.2" customHeight="1" thickBot="1" x14ac:dyDescent="0.3">
      <c r="A48" s="432"/>
      <c r="B48" s="78" t="s">
        <v>262</v>
      </c>
      <c r="C48" s="79"/>
      <c r="D48" s="80"/>
      <c r="E48" s="81"/>
      <c r="F48" s="81"/>
      <c r="G48" s="107"/>
      <c r="H48" s="108"/>
      <c r="I48" s="82"/>
      <c r="J48" s="115"/>
      <c r="K48" s="82"/>
      <c r="L48" s="82"/>
      <c r="M48" s="82"/>
      <c r="N48" s="435"/>
    </row>
    <row r="49" spans="1:14" ht="19.2" customHeight="1" thickBot="1" x14ac:dyDescent="0.3">
      <c r="A49" s="221"/>
      <c r="B49" s="189"/>
      <c r="C49" s="83"/>
      <c r="D49" s="190"/>
      <c r="E49" s="89"/>
      <c r="F49" s="90"/>
      <c r="G49" s="109"/>
      <c r="H49" s="110"/>
      <c r="I49" s="91"/>
      <c r="J49" s="102"/>
      <c r="K49" s="91"/>
      <c r="L49" s="91"/>
      <c r="M49" s="91"/>
      <c r="N49" s="91"/>
    </row>
    <row r="50" spans="1:14" ht="19.2" customHeight="1" x14ac:dyDescent="0.25">
      <c r="A50" s="442" t="s">
        <v>293</v>
      </c>
      <c r="B50" s="63"/>
      <c r="C50" s="67"/>
      <c r="D50" s="64" t="s">
        <v>237</v>
      </c>
      <c r="E50" s="65"/>
      <c r="F50" s="65"/>
      <c r="G50" s="66"/>
      <c r="H50" s="67"/>
      <c r="I50" s="67"/>
      <c r="J50" s="96"/>
      <c r="K50" s="67"/>
      <c r="L50" s="67"/>
      <c r="M50" s="67"/>
      <c r="N50" s="433">
        <v>1</v>
      </c>
    </row>
    <row r="51" spans="1:14" ht="19.2" customHeight="1" x14ac:dyDescent="0.25">
      <c r="A51" s="431"/>
      <c r="B51" s="198" t="s">
        <v>294</v>
      </c>
      <c r="C51" s="199" t="s">
        <v>295</v>
      </c>
      <c r="D51" s="70" t="s">
        <v>223</v>
      </c>
      <c r="E51" s="75">
        <v>8</v>
      </c>
      <c r="F51" s="99" t="s">
        <v>134</v>
      </c>
      <c r="G51" s="105">
        <v>580</v>
      </c>
      <c r="H51" s="106">
        <f>E51*G51</f>
        <v>4640</v>
      </c>
      <c r="I51" s="55" t="s">
        <v>296</v>
      </c>
      <c r="J51" s="100" t="s">
        <v>297</v>
      </c>
      <c r="K51" s="55"/>
      <c r="L51" s="55"/>
      <c r="M51" s="55"/>
      <c r="N51" s="434"/>
    </row>
    <row r="52" spans="1:14" ht="19.2" customHeight="1" x14ac:dyDescent="0.25">
      <c r="A52" s="431"/>
      <c r="B52" s="70" t="s">
        <v>223</v>
      </c>
      <c r="C52" s="73"/>
      <c r="D52" s="74" t="s">
        <v>298</v>
      </c>
      <c r="E52" s="75"/>
      <c r="F52" s="99"/>
      <c r="G52" s="105"/>
      <c r="H52" s="106"/>
      <c r="I52" s="55"/>
      <c r="J52" s="100"/>
      <c r="K52" s="55"/>
      <c r="L52" s="55"/>
      <c r="M52" s="55"/>
      <c r="N52" s="434"/>
    </row>
    <row r="53" spans="1:14" ht="19.2" customHeight="1" x14ac:dyDescent="0.25">
      <c r="A53" s="431"/>
      <c r="B53" s="76" t="s">
        <v>301</v>
      </c>
      <c r="C53" s="73"/>
      <c r="D53" s="77" t="s">
        <v>299</v>
      </c>
      <c r="E53" s="75"/>
      <c r="F53" s="99"/>
      <c r="G53" s="105"/>
      <c r="H53" s="106"/>
      <c r="I53" s="55"/>
      <c r="J53" s="100"/>
      <c r="K53" s="55"/>
      <c r="L53" s="55"/>
      <c r="M53" s="55"/>
      <c r="N53" s="434"/>
    </row>
    <row r="54" spans="1:14" ht="19.2" customHeight="1" thickBot="1" x14ac:dyDescent="0.3">
      <c r="A54" s="432"/>
      <c r="B54" s="78" t="s">
        <v>224</v>
      </c>
      <c r="C54" s="79"/>
      <c r="D54" s="80"/>
      <c r="E54" s="81"/>
      <c r="F54" s="81"/>
      <c r="G54" s="107"/>
      <c r="H54" s="108"/>
      <c r="I54" s="82"/>
      <c r="J54" s="115"/>
      <c r="K54" s="82"/>
      <c r="L54" s="82"/>
      <c r="M54" s="82"/>
      <c r="N54" s="435"/>
    </row>
    <row r="55" spans="1:14" ht="19.2" customHeight="1" thickBot="1" x14ac:dyDescent="0.3">
      <c r="A55" s="221"/>
      <c r="B55" s="189"/>
      <c r="C55" s="83"/>
      <c r="D55" s="190"/>
      <c r="E55" s="89"/>
      <c r="F55" s="90"/>
      <c r="G55" s="109"/>
      <c r="H55" s="110"/>
      <c r="I55" s="91"/>
      <c r="J55" s="102"/>
      <c r="K55" s="91"/>
      <c r="L55" s="91"/>
      <c r="M55" s="91"/>
      <c r="N55" s="91"/>
    </row>
    <row r="56" spans="1:14" ht="19.2" customHeight="1" x14ac:dyDescent="0.25">
      <c r="A56" s="442" t="s">
        <v>302</v>
      </c>
      <c r="B56" s="63"/>
      <c r="C56" s="67"/>
      <c r="D56" s="64" t="s">
        <v>303</v>
      </c>
      <c r="E56" s="65"/>
      <c r="F56" s="65"/>
      <c r="G56" s="66"/>
      <c r="H56" s="67"/>
      <c r="I56" s="67"/>
      <c r="J56" s="96"/>
      <c r="K56" s="67"/>
      <c r="L56" s="67"/>
      <c r="M56" s="67"/>
      <c r="N56" s="433">
        <v>1</v>
      </c>
    </row>
    <row r="57" spans="1:14" ht="19.2" customHeight="1" x14ac:dyDescent="0.25">
      <c r="A57" s="431"/>
      <c r="B57" s="198" t="s">
        <v>304</v>
      </c>
      <c r="C57" s="199" t="s">
        <v>349</v>
      </c>
      <c r="D57" s="70" t="s">
        <v>223</v>
      </c>
      <c r="E57" s="75">
        <v>57.5</v>
      </c>
      <c r="F57" s="99" t="s">
        <v>134</v>
      </c>
      <c r="G57" s="105">
        <v>1030</v>
      </c>
      <c r="H57" s="106">
        <f>E57*G57</f>
        <v>59225</v>
      </c>
      <c r="I57" s="341" t="s">
        <v>423</v>
      </c>
      <c r="J57" s="342"/>
      <c r="K57" s="341"/>
      <c r="L57" s="55"/>
      <c r="M57" s="55"/>
      <c r="N57" s="434"/>
    </row>
    <row r="58" spans="1:14" ht="19.2" customHeight="1" x14ac:dyDescent="0.25">
      <c r="A58" s="431"/>
      <c r="B58" s="70" t="s">
        <v>223</v>
      </c>
      <c r="C58" s="73"/>
      <c r="D58" s="74" t="s">
        <v>298</v>
      </c>
      <c r="E58" s="75"/>
      <c r="F58" s="99"/>
      <c r="G58" s="105"/>
      <c r="H58" s="106"/>
      <c r="I58" s="55"/>
      <c r="J58" s="100"/>
      <c r="K58" s="55"/>
      <c r="L58" s="55"/>
      <c r="M58" s="55"/>
      <c r="N58" s="434"/>
    </row>
    <row r="59" spans="1:14" ht="19.2" customHeight="1" x14ac:dyDescent="0.25">
      <c r="A59" s="431"/>
      <c r="B59" s="76" t="s">
        <v>301</v>
      </c>
      <c r="C59" s="73"/>
      <c r="D59" s="77" t="s">
        <v>305</v>
      </c>
      <c r="E59" s="75"/>
      <c r="F59" s="99"/>
      <c r="G59" s="105"/>
      <c r="H59" s="106"/>
      <c r="I59" s="55"/>
      <c r="J59" s="100"/>
      <c r="K59" s="55"/>
      <c r="L59" s="55"/>
      <c r="M59" s="55"/>
      <c r="N59" s="434"/>
    </row>
    <row r="60" spans="1:14" ht="19.2" customHeight="1" thickBot="1" x14ac:dyDescent="0.3">
      <c r="A60" s="432"/>
      <c r="B60" s="78" t="s">
        <v>224</v>
      </c>
      <c r="C60" s="79"/>
      <c r="D60" s="80"/>
      <c r="E60" s="81"/>
      <c r="F60" s="81"/>
      <c r="G60" s="107"/>
      <c r="H60" s="108"/>
      <c r="I60" s="82"/>
      <c r="J60" s="115"/>
      <c r="K60" s="82"/>
      <c r="L60" s="82"/>
      <c r="M60" s="82"/>
      <c r="N60" s="435"/>
    </row>
    <row r="61" spans="1:14" ht="19.2" customHeight="1" thickBot="1" x14ac:dyDescent="0.3">
      <c r="A61" s="221"/>
      <c r="B61" s="189"/>
      <c r="C61" s="83"/>
      <c r="D61" s="190"/>
      <c r="E61" s="89"/>
      <c r="F61" s="90"/>
      <c r="G61" s="109"/>
      <c r="H61" s="110"/>
      <c r="I61" s="91"/>
      <c r="J61" s="102"/>
      <c r="K61" s="91"/>
      <c r="L61" s="91"/>
      <c r="M61" s="91"/>
      <c r="N61" s="91"/>
    </row>
    <row r="62" spans="1:14" ht="19.2" customHeight="1" x14ac:dyDescent="0.25">
      <c r="A62" s="442" t="s">
        <v>330</v>
      </c>
      <c r="B62" s="63"/>
      <c r="C62" s="67"/>
      <c r="D62" s="64" t="s">
        <v>357</v>
      </c>
      <c r="E62" s="65"/>
      <c r="F62" s="65"/>
      <c r="G62" s="66"/>
      <c r="H62" s="67"/>
      <c r="I62" s="67"/>
      <c r="J62" s="96"/>
      <c r="K62" s="67"/>
      <c r="L62" s="67"/>
      <c r="M62" s="67"/>
      <c r="N62" s="433">
        <v>2</v>
      </c>
    </row>
    <row r="63" spans="1:14" ht="19.2" customHeight="1" x14ac:dyDescent="0.25">
      <c r="A63" s="431"/>
      <c r="B63" s="198" t="s">
        <v>354</v>
      </c>
      <c r="C63" s="199" t="s">
        <v>356</v>
      </c>
      <c r="D63" s="70" t="s">
        <v>223</v>
      </c>
      <c r="E63" s="75">
        <v>51.2</v>
      </c>
      <c r="F63" s="99" t="s">
        <v>134</v>
      </c>
      <c r="G63" s="105">
        <v>1200</v>
      </c>
      <c r="H63" s="106">
        <f>E63*G63</f>
        <v>61440</v>
      </c>
      <c r="I63" s="341" t="s">
        <v>361</v>
      </c>
      <c r="J63" s="342"/>
      <c r="K63" s="341"/>
      <c r="L63" s="55"/>
      <c r="M63" s="55"/>
      <c r="N63" s="434"/>
    </row>
    <row r="64" spans="1:14" ht="19.2" customHeight="1" x14ac:dyDescent="0.25">
      <c r="A64" s="431"/>
      <c r="B64" s="70" t="s">
        <v>223</v>
      </c>
      <c r="C64" s="73"/>
      <c r="D64" s="74" t="s">
        <v>298</v>
      </c>
      <c r="E64" s="75"/>
      <c r="F64" s="99"/>
      <c r="G64" s="105"/>
      <c r="H64" s="106"/>
      <c r="I64" s="55"/>
      <c r="J64" s="100"/>
      <c r="K64" s="55"/>
      <c r="L64" s="55"/>
      <c r="M64" s="55"/>
      <c r="N64" s="434"/>
    </row>
    <row r="65" spans="1:14" ht="19.2" customHeight="1" x14ac:dyDescent="0.25">
      <c r="A65" s="431"/>
      <c r="B65" s="76" t="s">
        <v>355</v>
      </c>
      <c r="C65" s="73"/>
      <c r="D65" s="77" t="s">
        <v>358</v>
      </c>
      <c r="E65" s="75"/>
      <c r="F65" s="99"/>
      <c r="G65" s="105"/>
      <c r="H65" s="106"/>
      <c r="I65" s="55"/>
      <c r="J65" s="100"/>
      <c r="K65" s="55"/>
      <c r="L65" s="55"/>
      <c r="M65" s="55"/>
      <c r="N65" s="434"/>
    </row>
    <row r="66" spans="1:14" ht="19.2" customHeight="1" thickBot="1" x14ac:dyDescent="0.3">
      <c r="A66" s="432"/>
      <c r="B66" s="78" t="s">
        <v>359</v>
      </c>
      <c r="C66" s="79"/>
      <c r="D66" s="80"/>
      <c r="E66" s="81"/>
      <c r="F66" s="81"/>
      <c r="G66" s="107"/>
      <c r="H66" s="108"/>
      <c r="I66" s="82"/>
      <c r="J66" s="115"/>
      <c r="K66" s="82"/>
      <c r="L66" s="82"/>
      <c r="M66" s="82"/>
      <c r="N66" s="435"/>
    </row>
    <row r="67" spans="1:14" ht="19.2" customHeight="1" thickBot="1" x14ac:dyDescent="0.3">
      <c r="A67" s="221"/>
      <c r="B67" s="189"/>
      <c r="C67" s="83"/>
      <c r="D67" s="190"/>
      <c r="E67" s="89"/>
      <c r="F67" s="90"/>
      <c r="G67" s="109"/>
      <c r="H67" s="110"/>
      <c r="I67" s="91"/>
      <c r="J67" s="102"/>
      <c r="K67" s="91"/>
      <c r="L67" s="91"/>
      <c r="M67" s="91"/>
      <c r="N67" s="91"/>
    </row>
    <row r="68" spans="1:14" ht="19.2" customHeight="1" x14ac:dyDescent="0.25">
      <c r="A68" s="442" t="s">
        <v>375</v>
      </c>
      <c r="B68" s="63"/>
      <c r="C68" s="67"/>
      <c r="D68" s="64" t="s">
        <v>188</v>
      </c>
      <c r="E68" s="65"/>
      <c r="F68" s="65"/>
      <c r="G68" s="66"/>
      <c r="H68" s="67"/>
      <c r="I68" s="67"/>
      <c r="J68" s="96"/>
      <c r="K68" s="67"/>
      <c r="L68" s="67"/>
      <c r="M68" s="67"/>
      <c r="N68" s="433">
        <v>2</v>
      </c>
    </row>
    <row r="69" spans="1:14" ht="19.2" customHeight="1" x14ac:dyDescent="0.25">
      <c r="A69" s="431"/>
      <c r="B69" s="198" t="s">
        <v>368</v>
      </c>
      <c r="C69" s="199" t="s">
        <v>370</v>
      </c>
      <c r="D69" s="70" t="s">
        <v>223</v>
      </c>
      <c r="E69" s="75">
        <v>52.5</v>
      </c>
      <c r="F69" s="99" t="s">
        <v>134</v>
      </c>
      <c r="G69" s="105">
        <v>1200</v>
      </c>
      <c r="H69" s="106">
        <f>E69*G69</f>
        <v>63000</v>
      </c>
      <c r="I69" s="341" t="s">
        <v>392</v>
      </c>
      <c r="J69" s="342"/>
      <c r="K69" s="341"/>
      <c r="L69" s="55"/>
      <c r="M69" s="55"/>
      <c r="N69" s="434"/>
    </row>
    <row r="70" spans="1:14" ht="19.2" customHeight="1" x14ac:dyDescent="0.25">
      <c r="A70" s="431"/>
      <c r="B70" s="70" t="s">
        <v>223</v>
      </c>
      <c r="C70" s="73" t="s">
        <v>371</v>
      </c>
      <c r="D70" s="74" t="s">
        <v>373</v>
      </c>
      <c r="E70" s="75">
        <v>50.5</v>
      </c>
      <c r="F70" s="99" t="s">
        <v>134</v>
      </c>
      <c r="G70" s="105">
        <v>1200</v>
      </c>
      <c r="H70" s="106">
        <f>E70*G70</f>
        <v>60600</v>
      </c>
      <c r="I70" s="55">
        <v>4046120422</v>
      </c>
      <c r="J70" s="100"/>
      <c r="K70" s="55"/>
      <c r="L70" s="55"/>
      <c r="M70" s="55"/>
      <c r="N70" s="434"/>
    </row>
    <row r="71" spans="1:14" ht="19.2" customHeight="1" x14ac:dyDescent="0.25">
      <c r="A71" s="431"/>
      <c r="B71" s="76" t="s">
        <v>369</v>
      </c>
      <c r="C71" s="73"/>
      <c r="D71" s="77" t="s">
        <v>374</v>
      </c>
      <c r="E71" s="75"/>
      <c r="F71" s="99"/>
      <c r="G71" s="105"/>
      <c r="H71" s="106"/>
      <c r="I71" s="55"/>
      <c r="J71" s="100"/>
      <c r="K71" s="55"/>
      <c r="L71" s="55"/>
      <c r="M71" s="55"/>
      <c r="N71" s="434"/>
    </row>
    <row r="72" spans="1:14" ht="19.2" customHeight="1" thickBot="1" x14ac:dyDescent="0.3">
      <c r="A72" s="432"/>
      <c r="B72" s="78" t="s">
        <v>359</v>
      </c>
      <c r="C72" s="79"/>
      <c r="D72" s="80"/>
      <c r="E72" s="81"/>
      <c r="F72" s="81"/>
      <c r="G72" s="107"/>
      <c r="H72" s="108"/>
      <c r="I72" s="82"/>
      <c r="J72" s="115"/>
      <c r="K72" s="82"/>
      <c r="L72" s="82"/>
      <c r="M72" s="82"/>
      <c r="N72" s="435"/>
    </row>
    <row r="73" spans="1:14" ht="19.2" customHeight="1" thickBot="1" x14ac:dyDescent="0.3">
      <c r="A73" s="221"/>
      <c r="B73" s="189"/>
      <c r="C73" s="83"/>
      <c r="D73" s="190"/>
      <c r="E73" s="89"/>
      <c r="F73" s="90"/>
      <c r="G73" s="109"/>
      <c r="H73" s="110"/>
      <c r="I73" s="91"/>
      <c r="J73" s="102"/>
      <c r="K73" s="91"/>
      <c r="L73" s="91"/>
      <c r="M73" s="91"/>
      <c r="N73" s="91"/>
    </row>
    <row r="74" spans="1:14" ht="19.2" customHeight="1" x14ac:dyDescent="0.25">
      <c r="A74" s="443" t="s">
        <v>376</v>
      </c>
      <c r="B74" s="63"/>
      <c r="C74" s="67"/>
      <c r="D74" s="64" t="s">
        <v>216</v>
      </c>
      <c r="E74" s="65"/>
      <c r="F74" s="65"/>
      <c r="G74" s="66"/>
      <c r="H74" s="67"/>
      <c r="I74" s="67"/>
      <c r="J74" s="96"/>
      <c r="K74" s="67"/>
      <c r="L74" s="67"/>
      <c r="M74" s="67"/>
      <c r="N74" s="433">
        <v>2</v>
      </c>
    </row>
    <row r="75" spans="1:14" ht="19.2" customHeight="1" x14ac:dyDescent="0.25">
      <c r="A75" s="444"/>
      <c r="B75" s="198" t="s">
        <v>211</v>
      </c>
      <c r="C75" s="73" t="s">
        <v>213</v>
      </c>
      <c r="D75" s="70" t="s">
        <v>136</v>
      </c>
      <c r="E75" s="75">
        <v>1</v>
      </c>
      <c r="F75" s="99" t="s">
        <v>134</v>
      </c>
      <c r="G75" s="105">
        <v>530</v>
      </c>
      <c r="H75" s="106">
        <f>E75*G75</f>
        <v>530</v>
      </c>
      <c r="I75" s="55"/>
      <c r="J75" s="100"/>
      <c r="K75" s="55"/>
      <c r="L75" s="55"/>
      <c r="M75" s="55"/>
      <c r="N75" s="434"/>
    </row>
    <row r="76" spans="1:14" ht="19.2" customHeight="1" x14ac:dyDescent="0.25">
      <c r="A76" s="444"/>
      <c r="B76" s="70" t="s">
        <v>136</v>
      </c>
      <c r="C76" s="73" t="s">
        <v>214</v>
      </c>
      <c r="D76" s="74" t="s">
        <v>143</v>
      </c>
      <c r="E76" s="75">
        <v>1</v>
      </c>
      <c r="F76" s="99" t="s">
        <v>134</v>
      </c>
      <c r="G76" s="105">
        <v>530</v>
      </c>
      <c r="H76" s="106">
        <f t="shared" ref="H76:H77" si="1">E76*G76</f>
        <v>530</v>
      </c>
      <c r="I76" s="55"/>
      <c r="J76" s="100"/>
      <c r="K76" s="55"/>
      <c r="L76" s="55"/>
      <c r="M76" s="55"/>
      <c r="N76" s="434"/>
    </row>
    <row r="77" spans="1:14" ht="19.2" customHeight="1" x14ac:dyDescent="0.25">
      <c r="A77" s="444"/>
      <c r="B77" s="76" t="s">
        <v>212</v>
      </c>
      <c r="C77" s="73" t="s">
        <v>215</v>
      </c>
      <c r="D77" s="77" t="s">
        <v>235</v>
      </c>
      <c r="E77" s="75">
        <v>1</v>
      </c>
      <c r="F77" s="99" t="s">
        <v>134</v>
      </c>
      <c r="G77" s="105">
        <v>530</v>
      </c>
      <c r="H77" s="106">
        <f t="shared" si="1"/>
        <v>530</v>
      </c>
      <c r="I77" s="55"/>
      <c r="J77" s="100"/>
      <c r="K77" s="55"/>
      <c r="L77" s="55"/>
      <c r="M77" s="55"/>
      <c r="N77" s="434"/>
    </row>
    <row r="78" spans="1:14" ht="19.2" customHeight="1" x14ac:dyDescent="0.25">
      <c r="A78" s="444"/>
      <c r="B78" s="76" t="s">
        <v>139</v>
      </c>
      <c r="C78" s="73"/>
      <c r="D78" s="77"/>
      <c r="E78" s="200"/>
      <c r="F78" s="200"/>
      <c r="G78" s="105"/>
      <c r="H78" s="106"/>
      <c r="I78" s="55"/>
      <c r="J78" s="100"/>
      <c r="K78" s="55"/>
      <c r="L78" s="55"/>
      <c r="M78" s="55"/>
      <c r="N78" s="434"/>
    </row>
    <row r="79" spans="1:14" ht="19.2" customHeight="1" x14ac:dyDescent="0.25">
      <c r="A79" s="444"/>
      <c r="B79" s="198"/>
      <c r="C79" s="73"/>
      <c r="D79" s="74"/>
      <c r="E79" s="75"/>
      <c r="F79" s="99"/>
      <c r="G79" s="105"/>
      <c r="H79" s="106"/>
      <c r="I79" s="55"/>
      <c r="J79" s="100"/>
      <c r="K79" s="55"/>
      <c r="L79" s="55"/>
      <c r="M79" s="55"/>
      <c r="N79" s="434"/>
    </row>
    <row r="80" spans="1:14" ht="19.2" customHeight="1" x14ac:dyDescent="0.25">
      <c r="A80" s="444"/>
      <c r="B80" s="196"/>
      <c r="C80" s="55"/>
      <c r="D80" s="101" t="s">
        <v>216</v>
      </c>
      <c r="E80" s="197"/>
      <c r="F80" s="197"/>
      <c r="G80" s="105"/>
      <c r="H80" s="55"/>
      <c r="I80" s="55"/>
      <c r="J80" s="100"/>
      <c r="K80" s="55"/>
      <c r="L80" s="55"/>
      <c r="M80" s="55"/>
      <c r="N80" s="434"/>
    </row>
    <row r="81" spans="1:14" ht="19.2" customHeight="1" x14ac:dyDescent="0.25">
      <c r="A81" s="444"/>
      <c r="B81" s="198" t="s">
        <v>217</v>
      </c>
      <c r="C81" s="73" t="s">
        <v>219</v>
      </c>
      <c r="D81" s="70" t="s">
        <v>136</v>
      </c>
      <c r="E81" s="75">
        <v>1</v>
      </c>
      <c r="F81" s="99" t="s">
        <v>134</v>
      </c>
      <c r="G81" s="105">
        <v>750</v>
      </c>
      <c r="H81" s="106">
        <f>E81*G81</f>
        <v>750</v>
      </c>
      <c r="I81" s="55"/>
      <c r="J81" s="100"/>
      <c r="K81" s="55"/>
      <c r="L81" s="55"/>
      <c r="M81" s="55"/>
      <c r="N81" s="434"/>
    </row>
    <row r="82" spans="1:14" ht="19.2" customHeight="1" x14ac:dyDescent="0.25">
      <c r="A82" s="444"/>
      <c r="B82" s="70" t="s">
        <v>136</v>
      </c>
      <c r="C82" s="73" t="s">
        <v>220</v>
      </c>
      <c r="D82" s="74" t="s">
        <v>143</v>
      </c>
      <c r="E82" s="75">
        <v>1</v>
      </c>
      <c r="F82" s="99" t="s">
        <v>134</v>
      </c>
      <c r="G82" s="105">
        <v>750</v>
      </c>
      <c r="H82" s="106">
        <f t="shared" ref="H82:H83" si="2">E82*G82</f>
        <v>750</v>
      </c>
      <c r="I82" s="55"/>
      <c r="J82" s="100"/>
      <c r="K82" s="55"/>
      <c r="L82" s="55"/>
      <c r="M82" s="55"/>
      <c r="N82" s="434"/>
    </row>
    <row r="83" spans="1:14" ht="19.2" customHeight="1" x14ac:dyDescent="0.25">
      <c r="A83" s="444"/>
      <c r="B83" s="76" t="s">
        <v>218</v>
      </c>
      <c r="C83" s="73" t="s">
        <v>221</v>
      </c>
      <c r="D83" s="77" t="s">
        <v>236</v>
      </c>
      <c r="E83" s="75">
        <v>1</v>
      </c>
      <c r="F83" s="99" t="s">
        <v>134</v>
      </c>
      <c r="G83" s="105">
        <v>750</v>
      </c>
      <c r="H83" s="106">
        <f t="shared" si="2"/>
        <v>750</v>
      </c>
      <c r="I83" s="55"/>
      <c r="J83" s="100"/>
      <c r="K83" s="55"/>
      <c r="L83" s="55"/>
      <c r="M83" s="55"/>
      <c r="N83" s="434"/>
    </row>
    <row r="84" spans="1:14" ht="19.2" customHeight="1" x14ac:dyDescent="0.25">
      <c r="A84" s="444"/>
      <c r="B84" s="76" t="s">
        <v>139</v>
      </c>
      <c r="C84" s="73" t="s">
        <v>222</v>
      </c>
      <c r="D84" s="77"/>
      <c r="E84" s="75">
        <v>1</v>
      </c>
      <c r="F84" s="99" t="s">
        <v>134</v>
      </c>
      <c r="G84" s="105">
        <v>750</v>
      </c>
      <c r="H84" s="106">
        <f t="shared" ref="H84" si="3">E84*G84</f>
        <v>750</v>
      </c>
      <c r="I84" s="55"/>
      <c r="J84" s="100"/>
      <c r="K84" s="55"/>
      <c r="L84" s="55"/>
      <c r="M84" s="55"/>
      <c r="N84" s="434"/>
    </row>
    <row r="85" spans="1:14" ht="19.2" customHeight="1" x14ac:dyDescent="0.25">
      <c r="A85" s="444"/>
      <c r="B85" s="76"/>
      <c r="C85" s="73"/>
      <c r="D85" s="77"/>
      <c r="E85" s="200"/>
      <c r="F85" s="200"/>
      <c r="G85" s="105"/>
      <c r="H85" s="106"/>
      <c r="I85" s="341" t="s">
        <v>362</v>
      </c>
      <c r="J85" s="100"/>
      <c r="K85" s="55"/>
      <c r="L85" s="55"/>
      <c r="M85" s="55"/>
      <c r="N85" s="434"/>
    </row>
    <row r="86" spans="1:14" ht="19.2" customHeight="1" x14ac:dyDescent="0.25">
      <c r="A86" s="444"/>
      <c r="B86" s="85"/>
      <c r="C86" s="73"/>
      <c r="D86" s="77"/>
      <c r="E86" s="75"/>
      <c r="F86" s="99"/>
      <c r="G86" s="105"/>
      <c r="H86" s="106"/>
      <c r="I86" s="55"/>
      <c r="J86" s="100"/>
      <c r="K86" s="55"/>
      <c r="L86" s="55"/>
      <c r="M86" s="55"/>
      <c r="N86" s="434"/>
    </row>
    <row r="87" spans="1:14" ht="19.2" customHeight="1" x14ac:dyDescent="0.25">
      <c r="A87" s="444"/>
      <c r="B87" s="201"/>
      <c r="C87" s="196"/>
      <c r="D87" s="101" t="s">
        <v>145</v>
      </c>
      <c r="E87" s="197"/>
      <c r="F87" s="197"/>
      <c r="G87" s="105"/>
      <c r="H87" s="55"/>
      <c r="I87" s="55"/>
      <c r="J87" s="100"/>
      <c r="K87" s="55"/>
      <c r="L87" s="55"/>
      <c r="M87" s="55"/>
      <c r="N87" s="434"/>
    </row>
    <row r="88" spans="1:14" ht="19.2" customHeight="1" x14ac:dyDescent="0.25">
      <c r="A88" s="444"/>
      <c r="B88" s="202" t="s">
        <v>183</v>
      </c>
      <c r="C88" s="73" t="s">
        <v>159</v>
      </c>
      <c r="D88" s="70" t="s">
        <v>189</v>
      </c>
      <c r="E88" s="75">
        <v>340</v>
      </c>
      <c r="F88" s="99" t="s">
        <v>84</v>
      </c>
      <c r="G88" s="105">
        <v>50</v>
      </c>
      <c r="H88" s="106">
        <f>E88*G88</f>
        <v>17000</v>
      </c>
      <c r="I88" s="55"/>
      <c r="J88" s="100"/>
      <c r="K88" s="55"/>
      <c r="L88" s="55"/>
      <c r="M88" s="55"/>
      <c r="N88" s="434"/>
    </row>
    <row r="89" spans="1:14" ht="19.2" customHeight="1" x14ac:dyDescent="0.25">
      <c r="A89" s="444"/>
      <c r="B89" s="92" t="s">
        <v>184</v>
      </c>
      <c r="C89" s="73" t="s">
        <v>186</v>
      </c>
      <c r="D89" s="74"/>
      <c r="E89" s="75">
        <v>340</v>
      </c>
      <c r="F89" s="99" t="s">
        <v>84</v>
      </c>
      <c r="G89" s="105">
        <v>50</v>
      </c>
      <c r="H89" s="106">
        <f>E89*G89</f>
        <v>17000</v>
      </c>
      <c r="I89" s="55"/>
      <c r="J89" s="100"/>
      <c r="K89" s="55"/>
      <c r="L89" s="55"/>
      <c r="M89" s="55"/>
      <c r="N89" s="434"/>
    </row>
    <row r="90" spans="1:14" ht="19.2" customHeight="1" x14ac:dyDescent="0.25">
      <c r="A90" s="444"/>
      <c r="B90" s="93" t="s">
        <v>185</v>
      </c>
      <c r="C90" s="73"/>
      <c r="D90" s="77"/>
      <c r="E90" s="75"/>
      <c r="F90" s="99"/>
      <c r="G90" s="105"/>
      <c r="H90" s="106"/>
      <c r="I90" s="55"/>
      <c r="J90" s="100"/>
      <c r="K90" s="55"/>
      <c r="L90" s="55"/>
      <c r="M90" s="55"/>
      <c r="N90" s="434"/>
    </row>
    <row r="91" spans="1:14" ht="19.2" customHeight="1" x14ac:dyDescent="0.25">
      <c r="A91" s="444"/>
      <c r="B91" s="93"/>
      <c r="C91" s="73"/>
      <c r="D91" s="77"/>
      <c r="E91" s="200"/>
      <c r="F91" s="200"/>
      <c r="G91" s="105"/>
      <c r="H91" s="106"/>
      <c r="I91" s="55"/>
      <c r="J91" s="100"/>
      <c r="K91" s="55"/>
      <c r="L91" s="55"/>
      <c r="M91" s="55"/>
      <c r="N91" s="434"/>
    </row>
    <row r="92" spans="1:14" ht="19.2" customHeight="1" x14ac:dyDescent="0.25">
      <c r="A92" s="444"/>
      <c r="B92" s="85"/>
      <c r="C92" s="73"/>
      <c r="D92" s="77"/>
      <c r="E92" s="75"/>
      <c r="F92" s="99"/>
      <c r="G92" s="105"/>
      <c r="H92" s="106"/>
      <c r="I92" s="55"/>
      <c r="J92" s="100"/>
      <c r="K92" s="55"/>
      <c r="L92" s="55"/>
      <c r="M92" s="55"/>
      <c r="N92" s="434"/>
    </row>
    <row r="93" spans="1:14" ht="19.2" customHeight="1" x14ac:dyDescent="0.25">
      <c r="A93" s="444"/>
      <c r="B93" s="201"/>
      <c r="C93" s="196"/>
      <c r="D93" s="101" t="s">
        <v>188</v>
      </c>
      <c r="E93" s="197"/>
      <c r="F93" s="197"/>
      <c r="G93" s="105"/>
      <c r="H93" s="55"/>
      <c r="I93" s="55"/>
      <c r="J93" s="100"/>
      <c r="K93" s="55"/>
      <c r="L93" s="55"/>
      <c r="M93" s="55"/>
      <c r="N93" s="434"/>
    </row>
    <row r="94" spans="1:14" ht="19.2" customHeight="1" x14ac:dyDescent="0.25">
      <c r="A94" s="444"/>
      <c r="B94" s="202" t="s">
        <v>187</v>
      </c>
      <c r="C94" s="73" t="s">
        <v>148</v>
      </c>
      <c r="D94" s="70" t="s">
        <v>190</v>
      </c>
      <c r="E94" s="75">
        <v>30</v>
      </c>
      <c r="F94" s="99" t="s">
        <v>84</v>
      </c>
      <c r="G94" s="105">
        <v>30</v>
      </c>
      <c r="H94" s="106">
        <f>E94*G94</f>
        <v>900</v>
      </c>
      <c r="I94" s="55"/>
      <c r="J94" s="100"/>
      <c r="K94" s="55"/>
      <c r="L94" s="55"/>
      <c r="M94" s="55"/>
      <c r="N94" s="434"/>
    </row>
    <row r="95" spans="1:14" ht="19.2" customHeight="1" x14ac:dyDescent="0.25">
      <c r="A95" s="444"/>
      <c r="B95" s="92" t="s">
        <v>146</v>
      </c>
      <c r="C95" s="73"/>
      <c r="D95" s="74"/>
      <c r="E95" s="75"/>
      <c r="F95" s="99"/>
      <c r="G95" s="105"/>
      <c r="H95" s="106"/>
      <c r="I95" s="55"/>
      <c r="J95" s="100"/>
      <c r="K95" s="55"/>
      <c r="L95" s="55"/>
      <c r="M95" s="55"/>
      <c r="N95" s="434"/>
    </row>
    <row r="96" spans="1:14" ht="19.2" customHeight="1" x14ac:dyDescent="0.25">
      <c r="A96" s="444"/>
      <c r="B96" s="93" t="s">
        <v>147</v>
      </c>
      <c r="C96" s="73"/>
      <c r="D96" s="77"/>
      <c r="E96" s="75"/>
      <c r="F96" s="99"/>
      <c r="G96" s="105"/>
      <c r="H96" s="106"/>
      <c r="I96" s="55"/>
      <c r="J96" s="100"/>
      <c r="K96" s="55"/>
      <c r="L96" s="55"/>
      <c r="M96" s="55"/>
      <c r="N96" s="434"/>
    </row>
    <row r="97" spans="1:14" ht="19.2" customHeight="1" x14ac:dyDescent="0.25">
      <c r="A97" s="444"/>
      <c r="B97" s="203"/>
      <c r="C97" s="203"/>
      <c r="D97" s="191"/>
      <c r="E97" s="197"/>
      <c r="F97" s="197"/>
      <c r="G97" s="105"/>
      <c r="H97" s="55"/>
      <c r="I97" s="55"/>
      <c r="J97" s="100"/>
      <c r="K97" s="55"/>
      <c r="L97" s="55"/>
      <c r="M97" s="55"/>
      <c r="N97" s="434"/>
    </row>
    <row r="98" spans="1:14" ht="19.2" customHeight="1" x14ac:dyDescent="0.25">
      <c r="A98" s="444"/>
      <c r="B98" s="203"/>
      <c r="C98" s="196"/>
      <c r="D98" s="101" t="s">
        <v>195</v>
      </c>
      <c r="E98" s="197"/>
      <c r="F98" s="197"/>
      <c r="G98" s="105"/>
      <c r="H98" s="55"/>
      <c r="I98" s="55"/>
      <c r="J98" s="100"/>
      <c r="K98" s="55"/>
      <c r="L98" s="55"/>
      <c r="M98" s="55"/>
      <c r="N98" s="434"/>
    </row>
    <row r="99" spans="1:14" ht="19.2" customHeight="1" x14ac:dyDescent="0.25">
      <c r="A99" s="444"/>
      <c r="B99" s="204" t="s">
        <v>192</v>
      </c>
      <c r="C99" s="205"/>
      <c r="D99" s="206" t="s">
        <v>191</v>
      </c>
      <c r="E99" s="207">
        <v>300</v>
      </c>
      <c r="F99" s="99" t="s">
        <v>84</v>
      </c>
      <c r="G99" s="106">
        <v>30</v>
      </c>
      <c r="H99" s="106">
        <f t="shared" ref="H99" si="4">E99*G99</f>
        <v>9000</v>
      </c>
      <c r="I99" s="55"/>
      <c r="J99" s="100"/>
      <c r="K99" s="55"/>
      <c r="L99" s="55"/>
      <c r="M99" s="55"/>
      <c r="N99" s="434"/>
    </row>
    <row r="100" spans="1:14" ht="19.2" customHeight="1" x14ac:dyDescent="0.25">
      <c r="A100" s="444"/>
      <c r="B100" s="204" t="s">
        <v>194</v>
      </c>
      <c r="C100" s="205"/>
      <c r="D100" s="206" t="s">
        <v>193</v>
      </c>
      <c r="E100" s="207">
        <v>210</v>
      </c>
      <c r="F100" s="99" t="s">
        <v>84</v>
      </c>
      <c r="G100" s="106">
        <v>80</v>
      </c>
      <c r="H100" s="106">
        <f t="shared" ref="H100" si="5">E100*G100</f>
        <v>16800</v>
      </c>
      <c r="I100" s="55"/>
      <c r="J100" s="100"/>
      <c r="K100" s="55"/>
      <c r="L100" s="55"/>
      <c r="M100" s="55"/>
      <c r="N100" s="434"/>
    </row>
    <row r="101" spans="1:14" ht="19.2" customHeight="1" x14ac:dyDescent="0.25">
      <c r="A101" s="444"/>
      <c r="B101" s="203"/>
      <c r="C101" s="196"/>
      <c r="D101" s="101" t="s">
        <v>197</v>
      </c>
      <c r="E101" s="197"/>
      <c r="F101" s="197"/>
      <c r="G101" s="105"/>
      <c r="H101" s="55"/>
      <c r="I101" s="55"/>
      <c r="J101" s="100"/>
      <c r="K101" s="55"/>
      <c r="L101" s="55"/>
      <c r="M101" s="55"/>
      <c r="N101" s="434"/>
    </row>
    <row r="102" spans="1:14" ht="19.2" customHeight="1" x14ac:dyDescent="0.25">
      <c r="A102" s="444"/>
      <c r="B102" s="204" t="s">
        <v>196</v>
      </c>
      <c r="C102" s="205"/>
      <c r="D102" s="206" t="s">
        <v>196</v>
      </c>
      <c r="E102" s="207">
        <v>20</v>
      </c>
      <c r="F102" s="99" t="s">
        <v>84</v>
      </c>
      <c r="G102" s="106">
        <v>30</v>
      </c>
      <c r="H102" s="106">
        <f t="shared" ref="H102" si="6">E102*G102</f>
        <v>600</v>
      </c>
      <c r="I102" s="55"/>
      <c r="J102" s="100"/>
      <c r="K102" s="55"/>
      <c r="L102" s="55"/>
      <c r="M102" s="55"/>
      <c r="N102" s="434"/>
    </row>
    <row r="103" spans="1:14" ht="19.2" customHeight="1" x14ac:dyDescent="0.25">
      <c r="A103" s="444"/>
      <c r="B103" s="203"/>
      <c r="C103" s="196"/>
      <c r="D103" s="101" t="s">
        <v>202</v>
      </c>
      <c r="E103" s="197"/>
      <c r="F103" s="197"/>
      <c r="G103" s="105"/>
      <c r="H103" s="55"/>
      <c r="I103" s="55"/>
      <c r="J103" s="100"/>
      <c r="K103" s="55"/>
      <c r="L103" s="55"/>
      <c r="M103" s="55"/>
      <c r="N103" s="434"/>
    </row>
    <row r="104" spans="1:14" ht="19.2" customHeight="1" x14ac:dyDescent="0.25">
      <c r="A104" s="444"/>
      <c r="B104" s="204" t="s">
        <v>199</v>
      </c>
      <c r="C104" s="205"/>
      <c r="D104" s="206" t="s">
        <v>198</v>
      </c>
      <c r="E104" s="207">
        <v>120</v>
      </c>
      <c r="F104" s="99" t="s">
        <v>84</v>
      </c>
      <c r="G104" s="106">
        <v>30</v>
      </c>
      <c r="H104" s="106">
        <f t="shared" ref="H104:H105" si="7">E104*G104</f>
        <v>3600</v>
      </c>
      <c r="I104" s="55"/>
      <c r="J104" s="100"/>
      <c r="K104" s="55"/>
      <c r="L104" s="55"/>
      <c r="M104" s="55"/>
      <c r="N104" s="434"/>
    </row>
    <row r="105" spans="1:14" ht="19.2" customHeight="1" x14ac:dyDescent="0.25">
      <c r="A105" s="444"/>
      <c r="B105" s="204" t="s">
        <v>201</v>
      </c>
      <c r="C105" s="205"/>
      <c r="D105" s="206" t="s">
        <v>200</v>
      </c>
      <c r="E105" s="207">
        <v>120</v>
      </c>
      <c r="F105" s="99" t="s">
        <v>84</v>
      </c>
      <c r="G105" s="106">
        <v>20</v>
      </c>
      <c r="H105" s="106">
        <f t="shared" si="7"/>
        <v>2400</v>
      </c>
      <c r="I105" s="55"/>
      <c r="J105" s="100"/>
      <c r="K105" s="55"/>
      <c r="L105" s="55"/>
      <c r="M105" s="55"/>
      <c r="N105" s="434"/>
    </row>
    <row r="106" spans="1:14" ht="19.2" customHeight="1" x14ac:dyDescent="0.25">
      <c r="A106" s="444"/>
      <c r="B106" s="203"/>
      <c r="C106" s="196"/>
      <c r="D106" s="101" t="s">
        <v>207</v>
      </c>
      <c r="E106" s="197"/>
      <c r="F106" s="197"/>
      <c r="G106" s="105"/>
      <c r="H106" s="55"/>
      <c r="I106" s="55"/>
      <c r="J106" s="100"/>
      <c r="K106" s="55"/>
      <c r="L106" s="55"/>
      <c r="M106" s="55"/>
      <c r="N106" s="434"/>
    </row>
    <row r="107" spans="1:14" ht="19.2" customHeight="1" x14ac:dyDescent="0.25">
      <c r="A107" s="444"/>
      <c r="B107" s="204" t="s">
        <v>204</v>
      </c>
      <c r="C107" s="205"/>
      <c r="D107" s="206" t="s">
        <v>203</v>
      </c>
      <c r="E107" s="207">
        <v>110</v>
      </c>
      <c r="F107" s="99" t="s">
        <v>84</v>
      </c>
      <c r="G107" s="106">
        <v>30</v>
      </c>
      <c r="H107" s="106">
        <f t="shared" ref="H107:H108" si="8">E107*G107</f>
        <v>3300</v>
      </c>
      <c r="I107" s="55"/>
      <c r="J107" s="100"/>
      <c r="K107" s="55"/>
      <c r="L107" s="55"/>
      <c r="M107" s="55"/>
      <c r="N107" s="434"/>
    </row>
    <row r="108" spans="1:14" ht="19.2" customHeight="1" x14ac:dyDescent="0.25">
      <c r="A108" s="444"/>
      <c r="B108" s="204" t="s">
        <v>206</v>
      </c>
      <c r="C108" s="205"/>
      <c r="D108" s="206" t="s">
        <v>205</v>
      </c>
      <c r="E108" s="207">
        <v>100</v>
      </c>
      <c r="F108" s="99" t="s">
        <v>84</v>
      </c>
      <c r="G108" s="106">
        <v>20</v>
      </c>
      <c r="H108" s="106">
        <f t="shared" si="8"/>
        <v>2000</v>
      </c>
      <c r="I108" s="55"/>
      <c r="J108" s="100"/>
      <c r="K108" s="55"/>
      <c r="L108" s="55"/>
      <c r="M108" s="55"/>
      <c r="N108" s="434"/>
    </row>
    <row r="109" spans="1:14" ht="19.2" customHeight="1" x14ac:dyDescent="0.25">
      <c r="A109" s="444"/>
      <c r="B109" s="203"/>
      <c r="C109" s="196"/>
      <c r="D109" s="101" t="s">
        <v>210</v>
      </c>
      <c r="E109" s="197"/>
      <c r="F109" s="197"/>
      <c r="G109" s="105"/>
      <c r="H109" s="55"/>
      <c r="I109" s="55"/>
      <c r="J109" s="100"/>
      <c r="K109" s="55"/>
      <c r="L109" s="55"/>
      <c r="M109" s="55"/>
      <c r="N109" s="434"/>
    </row>
    <row r="110" spans="1:14" ht="19.2" customHeight="1" x14ac:dyDescent="0.25">
      <c r="A110" s="444"/>
      <c r="B110" s="204" t="s">
        <v>209</v>
      </c>
      <c r="C110" s="205"/>
      <c r="D110" s="206" t="s">
        <v>208</v>
      </c>
      <c r="E110" s="207">
        <v>40</v>
      </c>
      <c r="F110" s="99" t="s">
        <v>84</v>
      </c>
      <c r="G110" s="106">
        <v>40</v>
      </c>
      <c r="H110" s="106">
        <f t="shared" ref="H110" si="9">E110*G110</f>
        <v>1600</v>
      </c>
      <c r="I110" s="55"/>
      <c r="J110" s="100"/>
      <c r="K110" s="55"/>
      <c r="L110" s="55"/>
      <c r="M110" s="55"/>
      <c r="N110" s="434"/>
    </row>
    <row r="111" spans="1:14" ht="19.2" customHeight="1" x14ac:dyDescent="0.25">
      <c r="A111" s="444"/>
      <c r="B111" s="85"/>
      <c r="C111" s="73"/>
      <c r="D111" s="77"/>
      <c r="E111" s="75"/>
      <c r="F111" s="99"/>
      <c r="G111" s="105"/>
      <c r="H111" s="106"/>
      <c r="I111" s="55"/>
      <c r="J111" s="100"/>
      <c r="K111" s="55"/>
      <c r="L111" s="55"/>
      <c r="M111" s="55"/>
      <c r="N111" s="434"/>
    </row>
    <row r="112" spans="1:14" ht="19.2" customHeight="1" x14ac:dyDescent="0.25">
      <c r="A112" s="444"/>
      <c r="B112" s="206" t="s">
        <v>177</v>
      </c>
      <c r="C112" s="205"/>
      <c r="D112" s="208" t="s">
        <v>165</v>
      </c>
      <c r="E112" s="55">
        <v>1</v>
      </c>
      <c r="F112" s="99" t="s">
        <v>84</v>
      </c>
      <c r="G112" s="106">
        <v>2000</v>
      </c>
      <c r="H112" s="106">
        <f t="shared" ref="H112:H123" si="10">E112*G112</f>
        <v>2000</v>
      </c>
      <c r="I112" s="55"/>
      <c r="J112" s="100"/>
      <c r="K112" s="55"/>
      <c r="L112" s="55"/>
      <c r="M112" s="55"/>
      <c r="N112" s="434"/>
    </row>
    <row r="113" spans="1:14" ht="19.2" customHeight="1" x14ac:dyDescent="0.25">
      <c r="A113" s="444"/>
      <c r="B113" s="206" t="s">
        <v>178</v>
      </c>
      <c r="C113" s="205"/>
      <c r="D113" s="208" t="s">
        <v>166</v>
      </c>
      <c r="E113" s="55">
        <v>1</v>
      </c>
      <c r="F113" s="99" t="s">
        <v>84</v>
      </c>
      <c r="G113" s="106">
        <v>2000</v>
      </c>
      <c r="H113" s="106">
        <f t="shared" si="10"/>
        <v>2000</v>
      </c>
      <c r="I113" s="55"/>
      <c r="J113" s="100"/>
      <c r="K113" s="55"/>
      <c r="L113" s="55"/>
      <c r="M113" s="55"/>
      <c r="N113" s="434"/>
    </row>
    <row r="114" spans="1:14" ht="19.2" customHeight="1" x14ac:dyDescent="0.25">
      <c r="A114" s="444"/>
      <c r="B114" s="206" t="s">
        <v>179</v>
      </c>
      <c r="C114" s="205"/>
      <c r="D114" s="208" t="s">
        <v>167</v>
      </c>
      <c r="E114" s="55">
        <v>1</v>
      </c>
      <c r="F114" s="99" t="s">
        <v>84</v>
      </c>
      <c r="G114" s="106">
        <v>2000</v>
      </c>
      <c r="H114" s="106">
        <f t="shared" si="10"/>
        <v>2000</v>
      </c>
      <c r="I114" s="55"/>
      <c r="J114" s="100"/>
      <c r="K114" s="55"/>
      <c r="L114" s="55"/>
      <c r="M114" s="55"/>
      <c r="N114" s="434"/>
    </row>
    <row r="115" spans="1:14" ht="19.2" customHeight="1" x14ac:dyDescent="0.25">
      <c r="A115" s="444"/>
      <c r="B115" s="206" t="s">
        <v>180</v>
      </c>
      <c r="C115" s="205"/>
      <c r="D115" s="208" t="s">
        <v>169</v>
      </c>
      <c r="E115" s="55">
        <v>2</v>
      </c>
      <c r="F115" s="99" t="s">
        <v>84</v>
      </c>
      <c r="G115" s="106">
        <v>2000</v>
      </c>
      <c r="H115" s="106">
        <f t="shared" si="10"/>
        <v>4000</v>
      </c>
      <c r="I115" s="55"/>
      <c r="J115" s="100"/>
      <c r="K115" s="55"/>
      <c r="L115" s="55"/>
      <c r="M115" s="55"/>
      <c r="N115" s="434"/>
    </row>
    <row r="116" spans="1:14" ht="19.2" customHeight="1" x14ac:dyDescent="0.25">
      <c r="A116" s="444"/>
      <c r="B116" s="206" t="s">
        <v>182</v>
      </c>
      <c r="C116" s="205"/>
      <c r="D116" s="208" t="s">
        <v>170</v>
      </c>
      <c r="E116" s="55">
        <v>2</v>
      </c>
      <c r="F116" s="99" t="s">
        <v>84</v>
      </c>
      <c r="G116" s="106">
        <v>2000</v>
      </c>
      <c r="H116" s="106">
        <f t="shared" si="10"/>
        <v>4000</v>
      </c>
      <c r="I116" s="55"/>
      <c r="J116" s="100"/>
      <c r="K116" s="55"/>
      <c r="L116" s="55"/>
      <c r="M116" s="55"/>
      <c r="N116" s="434"/>
    </row>
    <row r="117" spans="1:14" ht="19.2" customHeight="1" x14ac:dyDescent="0.25">
      <c r="A117" s="444"/>
      <c r="B117" s="206" t="s">
        <v>181</v>
      </c>
      <c r="C117" s="205"/>
      <c r="D117" s="208" t="s">
        <v>168</v>
      </c>
      <c r="E117" s="55">
        <v>2</v>
      </c>
      <c r="F117" s="99" t="s">
        <v>84</v>
      </c>
      <c r="G117" s="106">
        <v>2000</v>
      </c>
      <c r="H117" s="106">
        <f t="shared" si="10"/>
        <v>4000</v>
      </c>
      <c r="I117" s="55"/>
      <c r="J117" s="100"/>
      <c r="K117" s="55"/>
      <c r="L117" s="55"/>
      <c r="M117" s="55"/>
      <c r="N117" s="434"/>
    </row>
    <row r="118" spans="1:14" ht="19.2" customHeight="1" x14ac:dyDescent="0.25">
      <c r="A118" s="444"/>
      <c r="B118" s="206" t="s">
        <v>172</v>
      </c>
      <c r="C118" s="205"/>
      <c r="D118" s="208" t="s">
        <v>161</v>
      </c>
      <c r="E118" s="55">
        <v>1</v>
      </c>
      <c r="F118" s="99" t="s">
        <v>84</v>
      </c>
      <c r="G118" s="106">
        <v>2000</v>
      </c>
      <c r="H118" s="106">
        <f t="shared" si="10"/>
        <v>2000</v>
      </c>
      <c r="I118" s="55"/>
      <c r="J118" s="100"/>
      <c r="K118" s="55"/>
      <c r="L118" s="55"/>
      <c r="M118" s="55"/>
      <c r="N118" s="434"/>
    </row>
    <row r="119" spans="1:14" ht="19.2" customHeight="1" x14ac:dyDescent="0.25">
      <c r="A119" s="444"/>
      <c r="B119" s="206" t="s">
        <v>171</v>
      </c>
      <c r="C119" s="205"/>
      <c r="D119" s="208" t="s">
        <v>160</v>
      </c>
      <c r="E119" s="55">
        <v>1</v>
      </c>
      <c r="F119" s="99" t="s">
        <v>84</v>
      </c>
      <c r="G119" s="106">
        <v>2000</v>
      </c>
      <c r="H119" s="106">
        <f t="shared" si="10"/>
        <v>2000</v>
      </c>
      <c r="I119" s="55"/>
      <c r="J119" s="100"/>
      <c r="K119" s="55"/>
      <c r="L119" s="55"/>
      <c r="M119" s="55"/>
      <c r="N119" s="434"/>
    </row>
    <row r="120" spans="1:14" ht="19.2" customHeight="1" x14ac:dyDescent="0.25">
      <c r="A120" s="444"/>
      <c r="B120" s="206" t="s">
        <v>175</v>
      </c>
      <c r="C120" s="205"/>
      <c r="D120" s="208" t="s">
        <v>163</v>
      </c>
      <c r="E120" s="55">
        <v>1</v>
      </c>
      <c r="F120" s="99" t="s">
        <v>84</v>
      </c>
      <c r="G120" s="106">
        <v>2000</v>
      </c>
      <c r="H120" s="106">
        <f t="shared" si="10"/>
        <v>2000</v>
      </c>
      <c r="I120" s="55"/>
      <c r="J120" s="100"/>
      <c r="K120" s="55"/>
      <c r="L120" s="55"/>
      <c r="M120" s="55"/>
      <c r="N120" s="434"/>
    </row>
    <row r="121" spans="1:14" ht="19.2" customHeight="1" x14ac:dyDescent="0.25">
      <c r="A121" s="444"/>
      <c r="B121" s="206" t="s">
        <v>173</v>
      </c>
      <c r="C121" s="205"/>
      <c r="D121" s="208" t="s">
        <v>162</v>
      </c>
      <c r="E121" s="55">
        <v>1</v>
      </c>
      <c r="F121" s="99" t="s">
        <v>84</v>
      </c>
      <c r="G121" s="106">
        <v>2000</v>
      </c>
      <c r="H121" s="106">
        <f t="shared" si="10"/>
        <v>2000</v>
      </c>
      <c r="I121" s="55"/>
      <c r="J121" s="100"/>
      <c r="K121" s="55"/>
      <c r="L121" s="55"/>
      <c r="M121" s="55"/>
      <c r="N121" s="434"/>
    </row>
    <row r="122" spans="1:14" ht="19.2" customHeight="1" x14ac:dyDescent="0.25">
      <c r="A122" s="444"/>
      <c r="B122" s="206" t="s">
        <v>174</v>
      </c>
      <c r="C122" s="205"/>
      <c r="D122" s="208" t="s">
        <v>162</v>
      </c>
      <c r="E122" s="55">
        <v>1</v>
      </c>
      <c r="F122" s="99" t="s">
        <v>84</v>
      </c>
      <c r="G122" s="106">
        <v>2000</v>
      </c>
      <c r="H122" s="106">
        <f t="shared" si="10"/>
        <v>2000</v>
      </c>
      <c r="I122" s="55"/>
      <c r="J122" s="100"/>
      <c r="K122" s="55"/>
      <c r="L122" s="55"/>
      <c r="M122" s="55"/>
      <c r="N122" s="434"/>
    </row>
    <row r="123" spans="1:14" ht="19.2" customHeight="1" thickBot="1" x14ac:dyDescent="0.3">
      <c r="A123" s="445"/>
      <c r="B123" s="224" t="s">
        <v>176</v>
      </c>
      <c r="C123" s="223"/>
      <c r="D123" s="222" t="s">
        <v>164</v>
      </c>
      <c r="E123" s="82">
        <v>1</v>
      </c>
      <c r="F123" s="117" t="s">
        <v>84</v>
      </c>
      <c r="G123" s="108">
        <v>2000</v>
      </c>
      <c r="H123" s="108">
        <f t="shared" si="10"/>
        <v>2000</v>
      </c>
      <c r="I123" s="82"/>
      <c r="J123" s="115"/>
      <c r="K123" s="82"/>
      <c r="L123" s="82"/>
      <c r="M123" s="82"/>
      <c r="N123" s="435"/>
    </row>
    <row r="124" spans="1:14" s="38" customFormat="1" ht="19.8" thickBot="1" x14ac:dyDescent="0.3">
      <c r="A124" s="46"/>
      <c r="B124" s="40"/>
      <c r="C124" s="69"/>
      <c r="D124" s="47"/>
      <c r="E124" s="367"/>
      <c r="F124" s="368"/>
      <c r="G124" s="474"/>
      <c r="H124" s="475"/>
      <c r="I124" s="91"/>
      <c r="J124" s="476"/>
      <c r="K124" s="369"/>
      <c r="L124" s="369"/>
      <c r="M124" s="369"/>
      <c r="N124" s="477"/>
    </row>
    <row r="125" spans="1:14" s="38" customFormat="1" ht="18.45" customHeight="1" x14ac:dyDescent="0.25">
      <c r="A125" s="436" t="s">
        <v>377</v>
      </c>
      <c r="B125" s="370"/>
      <c r="C125" s="63"/>
      <c r="D125" s="371" t="s">
        <v>365</v>
      </c>
      <c r="E125" s="372"/>
      <c r="F125" s="372"/>
      <c r="G125" s="373"/>
      <c r="H125" s="374"/>
      <c r="I125" s="375"/>
      <c r="J125" s="478"/>
      <c r="K125" s="376"/>
      <c r="L125" s="374"/>
      <c r="M125" s="374"/>
      <c r="N125" s="439">
        <v>1</v>
      </c>
    </row>
    <row r="126" spans="1:14" s="38" customFormat="1" ht="19.2" x14ac:dyDescent="0.25">
      <c r="A126" s="437"/>
      <c r="B126" s="40" t="s">
        <v>363</v>
      </c>
      <c r="C126" s="69" t="s">
        <v>364</v>
      </c>
      <c r="D126" s="377" t="s">
        <v>366</v>
      </c>
      <c r="E126" s="343">
        <v>310</v>
      </c>
      <c r="F126" s="344" t="s">
        <v>132</v>
      </c>
      <c r="G126" s="479">
        <v>100</v>
      </c>
      <c r="H126" s="480">
        <f>E126*G126</f>
        <v>31000</v>
      </c>
      <c r="I126" s="55" t="s">
        <v>367</v>
      </c>
      <c r="J126" s="481"/>
      <c r="K126" s="378"/>
      <c r="L126" s="378"/>
      <c r="M126" s="378"/>
      <c r="N126" s="440"/>
    </row>
    <row r="127" spans="1:14" s="38" customFormat="1" ht="19.8" thickBot="1" x14ac:dyDescent="0.3">
      <c r="A127" s="438"/>
      <c r="B127" s="44"/>
      <c r="C127" s="79"/>
      <c r="D127" s="45"/>
      <c r="E127" s="379"/>
      <c r="F127" s="380"/>
      <c r="G127" s="482"/>
      <c r="H127" s="483"/>
      <c r="I127" s="381"/>
      <c r="J127" s="484"/>
      <c r="K127" s="382"/>
      <c r="L127" s="382"/>
      <c r="M127" s="382"/>
      <c r="N127" s="441"/>
    </row>
    <row r="128" spans="1:14" ht="19.2" customHeight="1" thickBot="1" x14ac:dyDescent="0.3">
      <c r="A128" s="220"/>
      <c r="B128" s="68"/>
      <c r="C128" s="69"/>
      <c r="D128" s="84"/>
      <c r="E128" s="71"/>
      <c r="F128" s="72"/>
      <c r="G128" s="103"/>
      <c r="H128" s="104"/>
      <c r="I128" s="86"/>
      <c r="J128" s="114"/>
      <c r="K128" s="86"/>
      <c r="L128" s="86"/>
      <c r="M128" s="86"/>
      <c r="N128" s="86"/>
    </row>
    <row r="129" spans="1:14" ht="19.2" customHeight="1" x14ac:dyDescent="0.25">
      <c r="A129" s="430">
        <v>28</v>
      </c>
      <c r="B129" s="63"/>
      <c r="C129" s="67"/>
      <c r="D129" s="64" t="s">
        <v>303</v>
      </c>
      <c r="E129" s="65"/>
      <c r="F129" s="65"/>
      <c r="G129" s="66"/>
      <c r="H129" s="67"/>
      <c r="I129" s="67"/>
      <c r="J129" s="96"/>
      <c r="K129" s="67"/>
      <c r="L129" s="67"/>
      <c r="M129" s="67"/>
      <c r="N129" s="433">
        <v>1</v>
      </c>
    </row>
    <row r="130" spans="1:14" ht="19.2" customHeight="1" x14ac:dyDescent="0.25">
      <c r="A130" s="431"/>
      <c r="B130" s="198" t="s">
        <v>425</v>
      </c>
      <c r="C130" s="199" t="s">
        <v>430</v>
      </c>
      <c r="D130" s="70" t="s">
        <v>223</v>
      </c>
      <c r="E130" s="75">
        <v>51.5</v>
      </c>
      <c r="F130" s="99" t="s">
        <v>134</v>
      </c>
      <c r="G130" s="105">
        <v>1180</v>
      </c>
      <c r="H130" s="106">
        <f>E130*G130</f>
        <v>60770</v>
      </c>
      <c r="I130" s="341" t="s">
        <v>424</v>
      </c>
      <c r="J130" s="342" t="s">
        <v>225</v>
      </c>
      <c r="K130" s="341"/>
      <c r="L130" s="55"/>
      <c r="M130" s="55"/>
      <c r="N130" s="434"/>
    </row>
    <row r="131" spans="1:14" ht="19.2" customHeight="1" x14ac:dyDescent="0.25">
      <c r="A131" s="431"/>
      <c r="B131" s="70" t="s">
        <v>223</v>
      </c>
      <c r="C131" s="73"/>
      <c r="D131" s="74" t="s">
        <v>298</v>
      </c>
      <c r="E131" s="75"/>
      <c r="F131" s="99"/>
      <c r="G131" s="105"/>
      <c r="H131" s="106"/>
      <c r="I131" s="55"/>
      <c r="J131" s="100"/>
      <c r="K131" s="55"/>
      <c r="L131" s="55"/>
      <c r="M131" s="55"/>
      <c r="N131" s="434"/>
    </row>
    <row r="132" spans="1:14" ht="19.2" customHeight="1" x14ac:dyDescent="0.25">
      <c r="A132" s="431"/>
      <c r="B132" s="76" t="s">
        <v>431</v>
      </c>
      <c r="C132" s="73"/>
      <c r="D132" s="77" t="s">
        <v>432</v>
      </c>
      <c r="E132" s="75"/>
      <c r="F132" s="99"/>
      <c r="G132" s="105"/>
      <c r="H132" s="106"/>
      <c r="I132" s="55"/>
      <c r="J132" s="100"/>
      <c r="K132" s="55"/>
      <c r="L132" s="55"/>
      <c r="M132" s="55"/>
      <c r="N132" s="434"/>
    </row>
    <row r="133" spans="1:14" ht="19.2" customHeight="1" thickBot="1" x14ac:dyDescent="0.3">
      <c r="A133" s="432"/>
      <c r="B133" s="78" t="s">
        <v>224</v>
      </c>
      <c r="C133" s="79"/>
      <c r="D133" s="80"/>
      <c r="E133" s="81"/>
      <c r="F133" s="81"/>
      <c r="G133" s="107"/>
      <c r="H133" s="108"/>
      <c r="I133" s="82"/>
      <c r="J133" s="115"/>
      <c r="K133" s="82"/>
      <c r="L133" s="82"/>
      <c r="M133" s="82"/>
      <c r="N133" s="435"/>
    </row>
    <row r="134" spans="1:14" ht="19.2" customHeight="1" x14ac:dyDescent="0.25">
      <c r="A134" s="221"/>
      <c r="B134" s="189"/>
      <c r="C134" s="83"/>
      <c r="D134" s="190"/>
      <c r="E134" s="89"/>
      <c r="F134" s="90"/>
      <c r="G134" s="109"/>
      <c r="H134" s="110"/>
      <c r="I134" s="91"/>
      <c r="J134" s="102"/>
      <c r="K134" s="91"/>
      <c r="L134" s="91"/>
      <c r="M134" s="91"/>
      <c r="N134" s="91"/>
    </row>
    <row r="135" spans="1:14" ht="19.2" customHeight="1" x14ac:dyDescent="0.3">
      <c r="A135" s="56"/>
      <c r="B135" s="70"/>
      <c r="C135" s="191"/>
      <c r="D135" s="94"/>
      <c r="E135" s="192">
        <f>SUMIF($F$8:$F$133,"M.",$E$8:$E$133)</f>
        <v>965.4</v>
      </c>
      <c r="F135" s="99" t="s">
        <v>134</v>
      </c>
      <c r="G135" s="106"/>
      <c r="H135" s="193">
        <f>SUMIF($F$8:$F$131,"M.",$H$8:$H$131)</f>
        <v>1191357</v>
      </c>
      <c r="I135" s="106"/>
      <c r="J135" s="100"/>
      <c r="K135" s="55"/>
      <c r="L135" s="55"/>
      <c r="M135" s="55"/>
      <c r="N135" s="55"/>
    </row>
    <row r="136" spans="1:14" ht="19.2" customHeight="1" x14ac:dyDescent="0.25">
      <c r="A136" s="55"/>
      <c r="B136" s="70"/>
      <c r="C136" s="55"/>
      <c r="D136" s="98"/>
      <c r="E136" s="192">
        <f>SUMIF($F$8:$F$131,"PCS.",$E$8:$E$131)</f>
        <v>2055</v>
      </c>
      <c r="F136" s="99" t="s">
        <v>84</v>
      </c>
      <c r="G136" s="55"/>
      <c r="H136" s="193">
        <f>SUMIF($F$8:$F$127,"PCS.",$H$8:$H$131)</f>
        <v>135200</v>
      </c>
      <c r="I136" s="55"/>
      <c r="J136" s="100"/>
      <c r="K136" s="55"/>
      <c r="L136" s="55"/>
      <c r="M136" s="55"/>
      <c r="N136" s="55"/>
    </row>
    <row r="137" spans="1:14" ht="19.2" customHeight="1" x14ac:dyDescent="0.25">
      <c r="A137" s="55"/>
      <c r="B137" s="70"/>
      <c r="C137" s="55"/>
      <c r="D137" s="94"/>
      <c r="E137" s="192"/>
      <c r="F137" s="99"/>
      <c r="G137" s="55"/>
      <c r="H137" s="193"/>
      <c r="I137" s="55"/>
      <c r="J137" s="100"/>
      <c r="K137" s="55"/>
      <c r="L137" s="55"/>
      <c r="M137" s="55"/>
      <c r="N137" s="55"/>
    </row>
    <row r="138" spans="1:14" ht="19.2" customHeight="1" x14ac:dyDescent="0.25">
      <c r="A138" s="94"/>
      <c r="B138" s="55" t="s">
        <v>131</v>
      </c>
      <c r="C138" s="225" t="s">
        <v>426</v>
      </c>
      <c r="D138" s="94"/>
      <c r="E138" s="55"/>
      <c r="F138" s="485"/>
      <c r="G138" s="55" t="s">
        <v>137</v>
      </c>
      <c r="H138" s="106">
        <f>SUM(H135:H136)</f>
        <v>1326557</v>
      </c>
      <c r="I138" s="55"/>
      <c r="J138" s="194"/>
      <c r="K138" s="195"/>
      <c r="L138" s="195"/>
      <c r="M138" s="55"/>
      <c r="N138" s="55"/>
    </row>
    <row r="142" spans="1:14" x14ac:dyDescent="0.25">
      <c r="C142" s="51"/>
    </row>
    <row r="143" spans="1:14" x14ac:dyDescent="0.25">
      <c r="C143" s="51"/>
    </row>
    <row r="190" spans="1:1" x14ac:dyDescent="0.25">
      <c r="A190" s="50" t="s">
        <v>93</v>
      </c>
    </row>
  </sheetData>
  <sortState xmlns:xlrd2="http://schemas.microsoft.com/office/spreadsheetml/2017/richdata2" ref="B112:H123">
    <sortCondition ref="B112:B123"/>
  </sortState>
  <mergeCells count="30">
    <mergeCell ref="A50:A54"/>
    <mergeCell ref="N50:N54"/>
    <mergeCell ref="A2:H2"/>
    <mergeCell ref="F4:G4"/>
    <mergeCell ref="A8:A12"/>
    <mergeCell ref="N8:N12"/>
    <mergeCell ref="A14:A18"/>
    <mergeCell ref="N14:N18"/>
    <mergeCell ref="A20:A24"/>
    <mergeCell ref="N20:N24"/>
    <mergeCell ref="A74:A123"/>
    <mergeCell ref="N74:N123"/>
    <mergeCell ref="A26:A30"/>
    <mergeCell ref="N26:N30"/>
    <mergeCell ref="N32:N36"/>
    <mergeCell ref="A32:A36"/>
    <mergeCell ref="A62:A66"/>
    <mergeCell ref="N62:N66"/>
    <mergeCell ref="A56:A60"/>
    <mergeCell ref="N56:N60"/>
    <mergeCell ref="A38:A42"/>
    <mergeCell ref="N38:N42"/>
    <mergeCell ref="A44:A48"/>
    <mergeCell ref="N44:N48"/>
    <mergeCell ref="A129:A133"/>
    <mergeCell ref="N129:N133"/>
    <mergeCell ref="A125:A127"/>
    <mergeCell ref="N125:N127"/>
    <mergeCell ref="A68:A72"/>
    <mergeCell ref="N68:N72"/>
  </mergeCells>
  <phoneticPr fontId="15"/>
  <pageMargins left="0.51181102362204722" right="0" top="0.74803149606299213" bottom="0.74803149606299213" header="0.31496062992125984" footer="0.31496062992125984"/>
  <pageSetup paperSize="9" scale="31" fitToWidth="0" fitToHeight="0" orientation="portrait" r:id="rId1"/>
  <headerFooter>
    <oddFooter>&amp;C&amp;"Century Gothic,太字"&amp;10&amp;  -   P A G E  3- &amp;P   -</oddFooter>
  </headerFooter>
  <ignoredErrors>
    <ignoredError sqref="B15 B51 A50:A60 B75:B8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20D41-CB12-4392-848A-452A1D720898}">
  <sheetPr>
    <pageSetUpPr fitToPage="1"/>
  </sheetPr>
  <dimension ref="A1:O88"/>
  <sheetViews>
    <sheetView view="pageBreakPreview" topLeftCell="A31" zoomScale="70" zoomScaleNormal="60" zoomScaleSheetLayoutView="70" workbookViewId="0">
      <selection activeCell="H43" sqref="H43"/>
    </sheetView>
  </sheetViews>
  <sheetFormatPr defaultColWidth="8.88671875" defaultRowHeight="19.2" x14ac:dyDescent="0.25"/>
  <cols>
    <col min="1" max="1" width="7.88671875" style="38" customWidth="1"/>
    <col min="2" max="2" width="23.109375" style="156" bestFit="1" customWidth="1"/>
    <col min="3" max="3" width="13.88671875" style="112" bestFit="1" customWidth="1"/>
    <col min="4" max="4" width="67.5546875" style="112" bestFit="1" customWidth="1"/>
    <col min="5" max="5" width="10.44140625" style="112" customWidth="1"/>
    <col min="6" max="6" width="5.6640625" style="112" customWidth="1"/>
    <col min="7" max="7" width="15.44140625" style="112" customWidth="1"/>
    <col min="8" max="8" width="13.88671875" style="112" customWidth="1"/>
    <col min="9" max="9" width="24.44140625" style="112" customWidth="1"/>
    <col min="10" max="10" width="14.44140625" style="112" customWidth="1"/>
    <col min="11" max="14" width="11.109375" style="112" customWidth="1"/>
    <col min="15" max="16384" width="8.88671875" style="38"/>
  </cols>
  <sheetData>
    <row r="1" spans="1:14" x14ac:dyDescent="0.25">
      <c r="A1" s="124"/>
      <c r="I1" s="125"/>
      <c r="J1" s="125"/>
      <c r="K1" s="125"/>
      <c r="L1" s="125"/>
      <c r="M1" s="125"/>
      <c r="N1" s="125"/>
    </row>
    <row r="2" spans="1:14" ht="19.8" thickBot="1" x14ac:dyDescent="0.3">
      <c r="A2" s="448" t="s">
        <v>92</v>
      </c>
      <c r="B2" s="448"/>
      <c r="C2" s="448"/>
      <c r="D2" s="448"/>
      <c r="E2" s="448"/>
      <c r="F2" s="448"/>
      <c r="G2" s="448"/>
      <c r="H2" s="448"/>
      <c r="I2" s="126"/>
      <c r="J2" s="113"/>
      <c r="K2" s="113"/>
      <c r="L2" s="127"/>
      <c r="M2" s="127"/>
      <c r="N2" s="127"/>
    </row>
    <row r="3" spans="1:14" x14ac:dyDescent="0.25">
      <c r="A3" s="125"/>
      <c r="B3" s="125"/>
      <c r="C3" s="125"/>
      <c r="D3" s="125"/>
      <c r="E3" s="125"/>
      <c r="F3" s="125"/>
      <c r="G3" s="125"/>
      <c r="H3" s="125"/>
      <c r="I3" s="126"/>
      <c r="J3" s="113"/>
      <c r="K3" s="113"/>
      <c r="L3" s="113"/>
      <c r="M3" s="113"/>
      <c r="N3" s="113"/>
    </row>
    <row r="4" spans="1:14" ht="19.2" customHeight="1" x14ac:dyDescent="0.25">
      <c r="A4" s="164" t="s">
        <v>36</v>
      </c>
      <c r="B4" s="144" t="s">
        <v>90</v>
      </c>
      <c r="C4" s="129" t="s">
        <v>85</v>
      </c>
      <c r="D4" s="129" t="s">
        <v>86</v>
      </c>
      <c r="E4" s="129" t="s">
        <v>87</v>
      </c>
      <c r="F4" s="449" t="s">
        <v>88</v>
      </c>
      <c r="G4" s="449"/>
      <c r="H4" s="129" t="s">
        <v>89</v>
      </c>
      <c r="I4" s="165" t="s">
        <v>229</v>
      </c>
      <c r="J4" s="129" t="s">
        <v>230</v>
      </c>
      <c r="K4" s="129" t="s">
        <v>231</v>
      </c>
      <c r="L4" s="129" t="s">
        <v>226</v>
      </c>
      <c r="M4" s="129" t="s">
        <v>232</v>
      </c>
      <c r="N4" s="129" t="s">
        <v>233</v>
      </c>
    </row>
    <row r="5" spans="1:14" ht="19.2" customHeight="1" x14ac:dyDescent="0.45">
      <c r="A5" s="166"/>
      <c r="B5" s="157"/>
      <c r="C5" s="128"/>
      <c r="D5" s="158"/>
      <c r="E5" s="128"/>
      <c r="F5" s="128"/>
      <c r="G5" s="129"/>
      <c r="H5" s="129"/>
      <c r="I5" s="129"/>
      <c r="J5" s="129"/>
      <c r="K5" s="129"/>
      <c r="L5" s="129"/>
      <c r="M5" s="129"/>
      <c r="N5" s="129"/>
    </row>
    <row r="6" spans="1:14" ht="19.2" customHeight="1" x14ac:dyDescent="0.45">
      <c r="A6" s="167"/>
      <c r="B6" s="168" t="s">
        <v>91</v>
      </c>
      <c r="C6" s="128"/>
      <c r="D6" s="128" t="s">
        <v>334</v>
      </c>
      <c r="E6" s="123"/>
      <c r="F6" s="123"/>
      <c r="G6" s="169" t="str">
        <f>'[4]shipper master'!C48</f>
        <v>F.O.B. TOKYO IN YEN</v>
      </c>
      <c r="H6" s="129"/>
      <c r="I6" s="129"/>
      <c r="J6" s="129"/>
      <c r="K6" s="129"/>
      <c r="L6" s="129"/>
      <c r="M6" s="129"/>
      <c r="N6" s="129"/>
    </row>
    <row r="7" spans="1:14" ht="19.2" customHeight="1" x14ac:dyDescent="0.45">
      <c r="A7" s="167"/>
      <c r="B7" s="144"/>
      <c r="C7" s="128"/>
      <c r="D7" s="128" t="s">
        <v>234</v>
      </c>
      <c r="E7" s="128"/>
      <c r="F7" s="128"/>
      <c r="G7" s="169"/>
      <c r="H7" s="129"/>
      <c r="I7" s="129"/>
      <c r="J7" s="129"/>
      <c r="K7" s="129"/>
      <c r="L7" s="129"/>
      <c r="M7" s="129"/>
      <c r="N7" s="129"/>
    </row>
    <row r="8" spans="1:14" ht="19.2" customHeight="1" thickBot="1" x14ac:dyDescent="0.5">
      <c r="A8" s="175"/>
      <c r="B8" s="131"/>
      <c r="C8" s="131"/>
      <c r="D8" s="176"/>
      <c r="E8" s="176"/>
      <c r="F8" s="131"/>
      <c r="G8" s="177"/>
      <c r="H8" s="177"/>
      <c r="I8" s="130"/>
      <c r="J8" s="130"/>
      <c r="K8" s="130"/>
      <c r="L8" s="130"/>
      <c r="M8" s="131"/>
      <c r="N8" s="131"/>
    </row>
    <row r="9" spans="1:14" ht="19.2" customHeight="1" x14ac:dyDescent="0.25">
      <c r="A9" s="450" t="s">
        <v>418</v>
      </c>
      <c r="B9" s="182"/>
      <c r="C9" s="183"/>
      <c r="D9" s="184" t="s">
        <v>306</v>
      </c>
      <c r="E9" s="141"/>
      <c r="F9" s="142"/>
      <c r="G9" s="143"/>
      <c r="H9" s="151"/>
      <c r="I9" s="453" t="s">
        <v>320</v>
      </c>
      <c r="J9" s="453" t="s">
        <v>321</v>
      </c>
      <c r="K9" s="185"/>
      <c r="L9" s="185"/>
      <c r="M9" s="456"/>
      <c r="N9" s="458">
        <v>2</v>
      </c>
    </row>
    <row r="10" spans="1:14" ht="19.2" customHeight="1" x14ac:dyDescent="0.25">
      <c r="A10" s="451"/>
      <c r="B10" s="129" t="s">
        <v>307</v>
      </c>
      <c r="C10" s="144" t="s">
        <v>308</v>
      </c>
      <c r="D10" s="145" t="s">
        <v>309</v>
      </c>
      <c r="E10" s="146">
        <v>150</v>
      </c>
      <c r="F10" s="129" t="s">
        <v>134</v>
      </c>
      <c r="G10" s="147">
        <v>190</v>
      </c>
      <c r="H10" s="163">
        <f>SUM(E10*G10)</f>
        <v>28500</v>
      </c>
      <c r="I10" s="454"/>
      <c r="J10" s="454"/>
      <c r="K10" s="168"/>
      <c r="L10" s="168"/>
      <c r="M10" s="449"/>
      <c r="N10" s="459"/>
    </row>
    <row r="11" spans="1:14" ht="19.2" customHeight="1" x14ac:dyDescent="0.25">
      <c r="A11" s="451"/>
      <c r="B11" s="345" t="s">
        <v>388</v>
      </c>
      <c r="C11" s="144"/>
      <c r="D11" s="145"/>
      <c r="E11" s="146"/>
      <c r="F11" s="129"/>
      <c r="G11" s="147"/>
      <c r="H11" s="163"/>
      <c r="I11" s="454"/>
      <c r="J11" s="454"/>
      <c r="K11" s="168"/>
      <c r="L11" s="168"/>
      <c r="M11" s="449"/>
      <c r="N11" s="459"/>
    </row>
    <row r="12" spans="1:14" ht="19.2" customHeight="1" x14ac:dyDescent="0.25">
      <c r="A12" s="451"/>
      <c r="B12" s="129" t="s">
        <v>310</v>
      </c>
      <c r="C12" s="144"/>
      <c r="D12" s="145" t="s">
        <v>311</v>
      </c>
      <c r="E12" s="146">
        <v>288</v>
      </c>
      <c r="F12" s="129" t="s">
        <v>84</v>
      </c>
      <c r="G12" s="147">
        <v>40</v>
      </c>
      <c r="H12" s="163">
        <f>SUM(E12*G12)</f>
        <v>11520</v>
      </c>
      <c r="I12" s="454"/>
      <c r="J12" s="454"/>
      <c r="K12" s="168"/>
      <c r="L12" s="168"/>
      <c r="M12" s="449"/>
      <c r="N12" s="459"/>
    </row>
    <row r="13" spans="1:14" ht="19.2" customHeight="1" x14ac:dyDescent="0.25">
      <c r="A13" s="451"/>
      <c r="B13" s="345" t="s">
        <v>379</v>
      </c>
      <c r="C13" s="144"/>
      <c r="D13" s="145" t="s">
        <v>322</v>
      </c>
      <c r="E13" s="146"/>
      <c r="F13" s="129"/>
      <c r="G13" s="147"/>
      <c r="H13" s="163"/>
      <c r="I13" s="454"/>
      <c r="J13" s="454"/>
      <c r="K13" s="168"/>
      <c r="L13" s="168"/>
      <c r="M13" s="449"/>
      <c r="N13" s="459"/>
    </row>
    <row r="14" spans="1:14" ht="19.2" customHeight="1" x14ac:dyDescent="0.25">
      <c r="A14" s="451"/>
      <c r="B14" s="129"/>
      <c r="C14" s="144"/>
      <c r="D14" s="145"/>
      <c r="E14" s="146"/>
      <c r="F14" s="129"/>
      <c r="G14" s="147"/>
      <c r="H14" s="163"/>
      <c r="I14" s="454"/>
      <c r="J14" s="454"/>
      <c r="K14" s="168"/>
      <c r="L14" s="168"/>
      <c r="M14" s="449"/>
      <c r="N14" s="459"/>
    </row>
    <row r="15" spans="1:14" ht="19.2" customHeight="1" x14ac:dyDescent="0.25">
      <c r="A15" s="451"/>
      <c r="B15" s="164"/>
      <c r="C15" s="171"/>
      <c r="D15" s="170" t="s">
        <v>312</v>
      </c>
      <c r="E15" s="146"/>
      <c r="F15" s="129"/>
      <c r="G15" s="147"/>
      <c r="H15" s="163"/>
      <c r="I15" s="454"/>
      <c r="J15" s="454"/>
      <c r="K15" s="168"/>
      <c r="L15" s="168"/>
      <c r="M15" s="449"/>
      <c r="N15" s="459"/>
    </row>
    <row r="16" spans="1:14" ht="19.2" customHeight="1" x14ac:dyDescent="0.25">
      <c r="A16" s="451"/>
      <c r="B16" s="129">
        <v>1000</v>
      </c>
      <c r="C16" s="144"/>
      <c r="D16" s="145" t="s">
        <v>227</v>
      </c>
      <c r="E16" s="146"/>
      <c r="F16" s="129"/>
      <c r="G16" s="147"/>
      <c r="H16" s="163"/>
      <c r="I16" s="454"/>
      <c r="J16" s="454"/>
      <c r="K16" s="168"/>
      <c r="L16" s="168"/>
      <c r="M16" s="449"/>
      <c r="N16" s="459"/>
    </row>
    <row r="17" spans="1:14" ht="19.2" customHeight="1" x14ac:dyDescent="0.25">
      <c r="A17" s="451"/>
      <c r="B17" s="345" t="s">
        <v>378</v>
      </c>
      <c r="C17" s="144"/>
      <c r="D17" s="145" t="s">
        <v>313</v>
      </c>
      <c r="E17" s="146">
        <v>50</v>
      </c>
      <c r="F17" s="129" t="s">
        <v>135</v>
      </c>
      <c r="G17" s="147">
        <v>540</v>
      </c>
      <c r="H17" s="163">
        <f>SUM(E17*G17)</f>
        <v>27000</v>
      </c>
      <c r="I17" s="454"/>
      <c r="J17" s="454"/>
      <c r="K17" s="168"/>
      <c r="L17" s="168"/>
      <c r="M17" s="449"/>
      <c r="N17" s="459"/>
    </row>
    <row r="18" spans="1:14" ht="19.2" customHeight="1" x14ac:dyDescent="0.25">
      <c r="A18" s="451"/>
      <c r="B18" s="129"/>
      <c r="C18" s="144"/>
      <c r="D18" s="145"/>
      <c r="E18" s="146"/>
      <c r="F18" s="129"/>
      <c r="G18" s="147"/>
      <c r="H18" s="163"/>
      <c r="I18" s="454"/>
      <c r="J18" s="454"/>
      <c r="K18" s="168"/>
      <c r="L18" s="168"/>
      <c r="M18" s="449"/>
      <c r="N18" s="459"/>
    </row>
    <row r="19" spans="1:14" ht="19.2" customHeight="1" x14ac:dyDescent="0.25">
      <c r="A19" s="451"/>
      <c r="B19" s="164"/>
      <c r="C19" s="171"/>
      <c r="D19" s="170" t="s">
        <v>314</v>
      </c>
      <c r="E19" s="146"/>
      <c r="F19" s="129"/>
      <c r="G19" s="147"/>
      <c r="H19" s="163"/>
      <c r="I19" s="454"/>
      <c r="J19" s="454"/>
      <c r="K19" s="168"/>
      <c r="L19" s="168"/>
      <c r="M19" s="449"/>
      <c r="N19" s="459"/>
    </row>
    <row r="20" spans="1:14" ht="19.2" customHeight="1" x14ac:dyDescent="0.25">
      <c r="A20" s="451"/>
      <c r="B20" s="129" t="s">
        <v>315</v>
      </c>
      <c r="C20" s="144" t="s">
        <v>316</v>
      </c>
      <c r="D20" s="145" t="s">
        <v>383</v>
      </c>
      <c r="E20" s="146">
        <v>35</v>
      </c>
      <c r="F20" s="129" t="s">
        <v>132</v>
      </c>
      <c r="G20" s="147">
        <v>80</v>
      </c>
      <c r="H20" s="163">
        <f>SUM(E20*G20)</f>
        <v>2800</v>
      </c>
      <c r="I20" s="454"/>
      <c r="J20" s="454"/>
      <c r="K20" s="168"/>
      <c r="L20" s="168"/>
      <c r="M20" s="449"/>
      <c r="N20" s="459"/>
    </row>
    <row r="21" spans="1:14" ht="19.2" customHeight="1" x14ac:dyDescent="0.25">
      <c r="A21" s="451"/>
      <c r="B21" s="345" t="s">
        <v>379</v>
      </c>
      <c r="C21" s="144" t="s">
        <v>317</v>
      </c>
      <c r="D21" s="145" t="s">
        <v>318</v>
      </c>
      <c r="E21" s="146"/>
      <c r="F21" s="129"/>
      <c r="G21" s="147"/>
      <c r="H21" s="163"/>
      <c r="I21" s="454"/>
      <c r="J21" s="454"/>
      <c r="K21" s="168"/>
      <c r="L21" s="168"/>
      <c r="M21" s="449"/>
      <c r="N21" s="459"/>
    </row>
    <row r="22" spans="1:14" ht="19.2" customHeight="1" x14ac:dyDescent="0.25">
      <c r="A22" s="451"/>
      <c r="B22" s="129"/>
      <c r="C22" s="144"/>
      <c r="D22" s="145"/>
      <c r="E22" s="146"/>
      <c r="F22" s="129"/>
      <c r="G22" s="147"/>
      <c r="H22" s="153"/>
      <c r="I22" s="454"/>
      <c r="J22" s="454"/>
      <c r="K22" s="168"/>
      <c r="L22" s="168"/>
      <c r="M22" s="449"/>
      <c r="N22" s="459"/>
    </row>
    <row r="23" spans="1:14" ht="19.2" customHeight="1" x14ac:dyDescent="0.25">
      <c r="A23" s="451"/>
      <c r="B23" s="164"/>
      <c r="C23" s="171"/>
      <c r="D23" s="170" t="s">
        <v>324</v>
      </c>
      <c r="E23" s="146"/>
      <c r="F23" s="129"/>
      <c r="G23" s="147"/>
      <c r="H23" s="163"/>
      <c r="I23" s="454"/>
      <c r="J23" s="454"/>
      <c r="K23" s="168"/>
      <c r="L23" s="168"/>
      <c r="M23" s="449"/>
      <c r="N23" s="459"/>
    </row>
    <row r="24" spans="1:14" ht="19.2" customHeight="1" x14ac:dyDescent="0.25">
      <c r="A24" s="451"/>
      <c r="B24" s="129" t="s">
        <v>319</v>
      </c>
      <c r="C24" s="144"/>
      <c r="D24" s="145" t="s">
        <v>385</v>
      </c>
      <c r="E24" s="146"/>
      <c r="F24" s="129"/>
      <c r="G24" s="162"/>
      <c r="H24" s="163"/>
      <c r="I24" s="454"/>
      <c r="J24" s="454"/>
      <c r="K24" s="168"/>
      <c r="L24" s="168"/>
      <c r="M24" s="449"/>
      <c r="N24" s="459"/>
    </row>
    <row r="25" spans="1:14" ht="19.2" customHeight="1" x14ac:dyDescent="0.25">
      <c r="A25" s="451"/>
      <c r="B25" s="345" t="s">
        <v>381</v>
      </c>
      <c r="C25" s="144"/>
      <c r="D25" s="145" t="s">
        <v>323</v>
      </c>
      <c r="E25" s="146">
        <v>288</v>
      </c>
      <c r="F25" s="129" t="s">
        <v>132</v>
      </c>
      <c r="G25" s="162">
        <v>40</v>
      </c>
      <c r="H25" s="163">
        <f>SUM(E25*G25)</f>
        <v>11520</v>
      </c>
      <c r="I25" s="454"/>
      <c r="J25" s="454"/>
      <c r="K25" s="168"/>
      <c r="L25" s="168"/>
      <c r="M25" s="449"/>
      <c r="N25" s="459"/>
    </row>
    <row r="26" spans="1:14" ht="19.2" customHeight="1" x14ac:dyDescent="0.25">
      <c r="A26" s="451"/>
      <c r="B26" s="129"/>
      <c r="C26" s="144"/>
      <c r="D26" s="145"/>
      <c r="E26" s="146"/>
      <c r="F26" s="129"/>
      <c r="G26" s="147"/>
      <c r="H26" s="163"/>
      <c r="I26" s="454"/>
      <c r="J26" s="454"/>
      <c r="K26" s="168"/>
      <c r="L26" s="168"/>
      <c r="M26" s="449"/>
      <c r="N26" s="459"/>
    </row>
    <row r="27" spans="1:14" ht="19.2" customHeight="1" x14ac:dyDescent="0.25">
      <c r="A27" s="451"/>
      <c r="B27" s="164"/>
      <c r="C27" s="171"/>
      <c r="D27" s="170" t="s">
        <v>325</v>
      </c>
      <c r="E27" s="146"/>
      <c r="F27" s="129"/>
      <c r="G27" s="147"/>
      <c r="H27" s="163"/>
      <c r="I27" s="454"/>
      <c r="J27" s="454"/>
      <c r="K27" s="168"/>
      <c r="L27" s="168"/>
      <c r="M27" s="449"/>
      <c r="N27" s="459"/>
    </row>
    <row r="28" spans="1:14" ht="19.2" customHeight="1" x14ac:dyDescent="0.25">
      <c r="A28" s="451"/>
      <c r="B28" s="129" t="s">
        <v>315</v>
      </c>
      <c r="C28" s="144"/>
      <c r="D28" s="145" t="s">
        <v>383</v>
      </c>
      <c r="E28" s="146"/>
      <c r="F28" s="129"/>
      <c r="G28" s="162"/>
      <c r="H28" s="163"/>
      <c r="I28" s="454"/>
      <c r="J28" s="454"/>
      <c r="K28" s="168"/>
      <c r="L28" s="168"/>
      <c r="M28" s="449"/>
      <c r="N28" s="459"/>
    </row>
    <row r="29" spans="1:14" ht="19.2" customHeight="1" x14ac:dyDescent="0.25">
      <c r="A29" s="451"/>
      <c r="B29" s="345" t="s">
        <v>381</v>
      </c>
      <c r="C29" s="144"/>
      <c r="D29" s="145" t="s">
        <v>326</v>
      </c>
      <c r="E29" s="146">
        <v>35</v>
      </c>
      <c r="F29" s="129" t="s">
        <v>132</v>
      </c>
      <c r="G29" s="162">
        <v>80</v>
      </c>
      <c r="H29" s="163">
        <f>SUM(E29*G29)</f>
        <v>2800</v>
      </c>
      <c r="I29" s="454"/>
      <c r="J29" s="454"/>
      <c r="K29" s="168"/>
      <c r="L29" s="168"/>
      <c r="M29" s="449"/>
      <c r="N29" s="459"/>
    </row>
    <row r="30" spans="1:14" ht="19.2" customHeight="1" x14ac:dyDescent="0.25">
      <c r="A30" s="451"/>
      <c r="B30" s="129"/>
      <c r="C30" s="144"/>
      <c r="D30" s="145" t="s">
        <v>327</v>
      </c>
      <c r="E30" s="146">
        <v>35</v>
      </c>
      <c r="F30" s="129" t="s">
        <v>132</v>
      </c>
      <c r="G30" s="162">
        <v>80</v>
      </c>
      <c r="H30" s="163">
        <f t="shared" ref="H30" si="0">SUM(E30*G30)</f>
        <v>2800</v>
      </c>
      <c r="I30" s="454"/>
      <c r="J30" s="454"/>
      <c r="K30" s="168"/>
      <c r="L30" s="168"/>
      <c r="M30" s="449"/>
      <c r="N30" s="459"/>
    </row>
    <row r="31" spans="1:14" ht="19.2" customHeight="1" x14ac:dyDescent="0.25">
      <c r="A31" s="451"/>
      <c r="B31" s="129"/>
      <c r="C31" s="144"/>
      <c r="D31" s="145"/>
      <c r="E31" s="146"/>
      <c r="F31" s="129"/>
      <c r="G31" s="147"/>
      <c r="H31" s="163"/>
      <c r="I31" s="454"/>
      <c r="J31" s="454"/>
      <c r="K31" s="168"/>
      <c r="L31" s="168"/>
      <c r="M31" s="449"/>
      <c r="N31" s="459"/>
    </row>
    <row r="32" spans="1:14" ht="19.2" customHeight="1" x14ac:dyDescent="0.25">
      <c r="A32" s="451"/>
      <c r="B32" s="164"/>
      <c r="C32" s="171"/>
      <c r="D32" s="170" t="s">
        <v>325</v>
      </c>
      <c r="E32" s="146"/>
      <c r="F32" s="129"/>
      <c r="G32" s="147"/>
      <c r="H32" s="163"/>
      <c r="I32" s="454"/>
      <c r="J32" s="454"/>
      <c r="K32" s="168"/>
      <c r="L32" s="168"/>
      <c r="M32" s="449"/>
      <c r="N32" s="459"/>
    </row>
    <row r="33" spans="1:14" ht="19.2" customHeight="1" x14ac:dyDescent="0.25">
      <c r="A33" s="451"/>
      <c r="B33" s="129" t="s">
        <v>328</v>
      </c>
      <c r="C33" s="144"/>
      <c r="D33" s="145" t="s">
        <v>387</v>
      </c>
      <c r="E33" s="146"/>
      <c r="F33" s="129"/>
      <c r="G33" s="162"/>
      <c r="H33" s="163"/>
      <c r="I33" s="454"/>
      <c r="J33" s="454"/>
      <c r="K33" s="168"/>
      <c r="L33" s="168"/>
      <c r="M33" s="449"/>
      <c r="N33" s="459"/>
    </row>
    <row r="34" spans="1:14" ht="19.2" customHeight="1" x14ac:dyDescent="0.25">
      <c r="A34" s="451"/>
      <c r="B34" s="345" t="s">
        <v>381</v>
      </c>
      <c r="C34" s="144"/>
      <c r="D34" s="145" t="s">
        <v>329</v>
      </c>
      <c r="E34" s="146">
        <v>144</v>
      </c>
      <c r="F34" s="129" t="s">
        <v>132</v>
      </c>
      <c r="G34" s="162">
        <v>42</v>
      </c>
      <c r="H34" s="163">
        <f>SUM(E34*G34)</f>
        <v>6048</v>
      </c>
      <c r="I34" s="454"/>
      <c r="J34" s="454"/>
      <c r="K34" s="168"/>
      <c r="L34" s="168"/>
      <c r="M34" s="449"/>
      <c r="N34" s="459"/>
    </row>
    <row r="35" spans="1:14" ht="19.2" customHeight="1" thickBot="1" x14ac:dyDescent="0.3">
      <c r="A35" s="452"/>
      <c r="B35" s="138"/>
      <c r="C35" s="135"/>
      <c r="D35" s="136"/>
      <c r="E35" s="137"/>
      <c r="F35" s="138"/>
      <c r="G35" s="139"/>
      <c r="H35" s="187"/>
      <c r="I35" s="455"/>
      <c r="J35" s="455"/>
      <c r="K35" s="188"/>
      <c r="L35" s="188"/>
      <c r="M35" s="457"/>
      <c r="N35" s="460"/>
    </row>
    <row r="36" spans="1:14" ht="19.2" customHeight="1" x14ac:dyDescent="0.25">
      <c r="A36" s="450" t="s">
        <v>419</v>
      </c>
      <c r="B36" s="182"/>
      <c r="C36" s="183"/>
      <c r="D36" s="184" t="s">
        <v>333</v>
      </c>
      <c r="E36" s="141"/>
      <c r="F36" s="142"/>
      <c r="G36" s="143"/>
      <c r="H36" s="151"/>
      <c r="I36" s="453" t="s">
        <v>332</v>
      </c>
      <c r="J36" s="453" t="s">
        <v>291</v>
      </c>
      <c r="K36" s="185"/>
      <c r="L36" s="185"/>
      <c r="M36" s="456"/>
      <c r="N36" s="458">
        <v>1</v>
      </c>
    </row>
    <row r="37" spans="1:14" ht="19.2" customHeight="1" x14ac:dyDescent="0.25">
      <c r="A37" s="451"/>
      <c r="B37" s="129" t="s">
        <v>335</v>
      </c>
      <c r="C37" s="144"/>
      <c r="D37" s="145" t="s">
        <v>380</v>
      </c>
      <c r="E37" s="146"/>
      <c r="F37" s="129"/>
      <c r="G37" s="147"/>
      <c r="H37" s="163"/>
      <c r="I37" s="454"/>
      <c r="J37" s="454"/>
      <c r="K37" s="168"/>
      <c r="L37" s="168"/>
      <c r="M37" s="449"/>
      <c r="N37" s="459"/>
    </row>
    <row r="38" spans="1:14" ht="19.2" customHeight="1" x14ac:dyDescent="0.25">
      <c r="A38" s="451"/>
      <c r="B38" s="345" t="s">
        <v>381</v>
      </c>
      <c r="C38" s="144"/>
      <c r="D38" s="145" t="s">
        <v>336</v>
      </c>
      <c r="E38" s="146">
        <v>18</v>
      </c>
      <c r="F38" s="129" t="s">
        <v>132</v>
      </c>
      <c r="G38" s="162">
        <v>200</v>
      </c>
      <c r="H38" s="163">
        <f t="shared" ref="H38:H40" si="1">E38*G38</f>
        <v>3600</v>
      </c>
      <c r="I38" s="454"/>
      <c r="J38" s="454"/>
      <c r="K38" s="168"/>
      <c r="L38" s="168"/>
      <c r="M38" s="449"/>
      <c r="N38" s="459"/>
    </row>
    <row r="39" spans="1:14" ht="19.2" customHeight="1" x14ac:dyDescent="0.25">
      <c r="A39" s="451"/>
      <c r="B39" s="129"/>
      <c r="C39" s="144"/>
      <c r="D39" s="145" t="s">
        <v>337</v>
      </c>
      <c r="E39" s="146">
        <v>30</v>
      </c>
      <c r="F39" s="129" t="s">
        <v>132</v>
      </c>
      <c r="G39" s="147">
        <v>206</v>
      </c>
      <c r="H39" s="163">
        <f t="shared" si="1"/>
        <v>6180</v>
      </c>
      <c r="I39" s="454"/>
      <c r="J39" s="454"/>
      <c r="K39" s="168"/>
      <c r="L39" s="168"/>
      <c r="M39" s="449"/>
      <c r="N39" s="459"/>
    </row>
    <row r="40" spans="1:14" ht="19.2" customHeight="1" x14ac:dyDescent="0.25">
      <c r="A40" s="451"/>
      <c r="B40" s="129"/>
      <c r="C40" s="144"/>
      <c r="D40" s="145" t="s">
        <v>338</v>
      </c>
      <c r="E40" s="146">
        <v>24</v>
      </c>
      <c r="F40" s="129" t="s">
        <v>132</v>
      </c>
      <c r="G40" s="162">
        <v>207</v>
      </c>
      <c r="H40" s="163">
        <f t="shared" si="1"/>
        <v>4968</v>
      </c>
      <c r="I40" s="454"/>
      <c r="J40" s="454"/>
      <c r="K40" s="168"/>
      <c r="L40" s="168"/>
      <c r="M40" s="449"/>
      <c r="N40" s="459"/>
    </row>
    <row r="41" spans="1:14" ht="19.2" customHeight="1" thickBot="1" x14ac:dyDescent="0.3">
      <c r="A41" s="452"/>
      <c r="B41" s="138"/>
      <c r="C41" s="135"/>
      <c r="D41" s="136"/>
      <c r="E41" s="137"/>
      <c r="F41" s="138"/>
      <c r="G41" s="139"/>
      <c r="H41" s="187"/>
      <c r="I41" s="455"/>
      <c r="J41" s="455"/>
      <c r="K41" s="188"/>
      <c r="L41" s="188"/>
      <c r="M41" s="457"/>
      <c r="N41" s="460"/>
    </row>
    <row r="42" spans="1:14" ht="19.2" customHeight="1" x14ac:dyDescent="0.25">
      <c r="A42" s="227"/>
      <c r="B42" s="140" t="s">
        <v>339</v>
      </c>
      <c r="C42" s="160" t="s">
        <v>340</v>
      </c>
      <c r="D42" s="142"/>
      <c r="E42" s="228">
        <f>SUMIF($F$8:$F$40,"M.",$E$8:$E$40)</f>
        <v>200</v>
      </c>
      <c r="F42" s="150" t="s">
        <v>134</v>
      </c>
      <c r="G42" s="151"/>
      <c r="H42" s="229">
        <f>SUMIF($F$8:$F$40,"M.",$H$8:$H$40)</f>
        <v>55500</v>
      </c>
      <c r="I42" s="142"/>
      <c r="J42" s="230"/>
      <c r="K42" s="231"/>
      <c r="L42" s="231"/>
      <c r="M42" s="142"/>
      <c r="N42" s="186"/>
    </row>
    <row r="43" spans="1:14" ht="19.2" customHeight="1" x14ac:dyDescent="0.25">
      <c r="A43" s="232"/>
      <c r="B43" s="144"/>
      <c r="C43" s="129"/>
      <c r="D43" s="161"/>
      <c r="E43" s="173">
        <f>SUMIF($F$8:$F$40,"PCS.",$E$8:$E$40)</f>
        <v>897</v>
      </c>
      <c r="F43" s="152" t="s">
        <v>84</v>
      </c>
      <c r="G43" s="153"/>
      <c r="H43" s="172">
        <f>SUMIF($F$8:$F$40,"PCS.",$H$8:$H$40)</f>
        <v>52236</v>
      </c>
      <c r="I43" s="134"/>
      <c r="J43" s="226"/>
      <c r="K43" s="155"/>
      <c r="L43" s="155"/>
      <c r="M43" s="134"/>
      <c r="N43" s="233"/>
    </row>
    <row r="44" spans="1:14" ht="19.2" customHeight="1" x14ac:dyDescent="0.25">
      <c r="A44" s="232"/>
      <c r="B44" s="144"/>
      <c r="C44" s="129"/>
      <c r="D44" s="161"/>
      <c r="E44" s="174" t="s">
        <v>341</v>
      </c>
      <c r="F44" s="152" t="s">
        <v>228</v>
      </c>
      <c r="G44" s="153"/>
      <c r="H44" s="172">
        <f>SUMIF($F$9:$F$35,"SET.",$H$9:$H$35)</f>
        <v>0</v>
      </c>
      <c r="I44" s="134"/>
      <c r="J44" s="226"/>
      <c r="K44" s="155"/>
      <c r="L44" s="155"/>
      <c r="M44" s="134"/>
      <c r="N44" s="233"/>
    </row>
    <row r="45" spans="1:14" ht="19.2" customHeight="1" thickBot="1" x14ac:dyDescent="0.3">
      <c r="A45" s="154"/>
      <c r="B45" s="138"/>
      <c r="C45" s="138"/>
      <c r="D45" s="138"/>
      <c r="E45" s="138"/>
      <c r="F45" s="234"/>
      <c r="G45" s="138" t="s">
        <v>137</v>
      </c>
      <c r="H45" s="235">
        <f>SUM(H42:H44)</f>
        <v>107736</v>
      </c>
      <c r="I45" s="148"/>
      <c r="J45" s="236"/>
      <c r="K45" s="237"/>
      <c r="L45" s="237"/>
      <c r="M45" s="148"/>
      <c r="N45" s="238"/>
    </row>
    <row r="46" spans="1:14" ht="19.2" customHeight="1" x14ac:dyDescent="0.25">
      <c r="A46" s="178"/>
      <c r="B46" s="134"/>
      <c r="C46" s="132"/>
      <c r="D46" s="159"/>
      <c r="E46" s="133"/>
      <c r="F46" s="134"/>
      <c r="G46" s="179"/>
      <c r="H46" s="149"/>
      <c r="I46" s="180"/>
      <c r="J46" s="181"/>
      <c r="K46" s="181"/>
      <c r="L46" s="181"/>
      <c r="M46" s="181"/>
      <c r="N46" s="134"/>
    </row>
    <row r="88" spans="1:15" s="111" customFormat="1" x14ac:dyDescent="0.25">
      <c r="A88" s="38" t="s">
        <v>93</v>
      </c>
      <c r="B88" s="156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38"/>
    </row>
  </sheetData>
  <mergeCells count="12">
    <mergeCell ref="N9:N35"/>
    <mergeCell ref="J9:J35"/>
    <mergeCell ref="A36:A41"/>
    <mergeCell ref="I36:I41"/>
    <mergeCell ref="J36:J41"/>
    <mergeCell ref="M36:M41"/>
    <mergeCell ref="N36:N41"/>
    <mergeCell ref="A2:H2"/>
    <mergeCell ref="F4:G4"/>
    <mergeCell ref="A9:A35"/>
    <mergeCell ref="I9:I35"/>
    <mergeCell ref="M9:M35"/>
  </mergeCells>
  <phoneticPr fontId="15"/>
  <pageMargins left="0.51181102362204722" right="0" top="0.74803149606299213" bottom="0.74803149606299213" header="0.31496062992125984" footer="0.31496062992125984"/>
  <pageSetup paperSize="9" scale="40" fitToHeight="0" orientation="portrait" r:id="rId1"/>
  <headerFooter>
    <oddFooter>&amp;C&amp;"Century Gothic,太字"&amp;10&amp;  -   P A G E  3- &amp;P   -</oddFooter>
  </headerFooter>
  <ignoredErrors>
    <ignoredError sqref="C2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AAA30-AEBA-411D-862A-A9F51C8583D4}">
  <sheetPr>
    <tabColor rgb="FFFF0000"/>
    <pageSetUpPr fitToPage="1"/>
  </sheetPr>
  <dimension ref="A1:I14"/>
  <sheetViews>
    <sheetView view="pageBreakPreview" topLeftCell="A10" zoomScale="40" zoomScaleNormal="90" zoomScaleSheetLayoutView="40" workbookViewId="0">
      <selection activeCell="L7" sqref="L7"/>
    </sheetView>
  </sheetViews>
  <sheetFormatPr defaultColWidth="8.88671875" defaultRowHeight="38.4" x14ac:dyDescent="0.25"/>
  <cols>
    <col min="1" max="1" width="13.109375" style="38" customWidth="1"/>
    <col min="2" max="2" width="41.5546875" style="321" customWidth="1"/>
    <col min="3" max="3" width="34.88671875" style="322" customWidth="1"/>
    <col min="4" max="4" width="40.21875" style="322" customWidth="1"/>
    <col min="5" max="5" width="37.109375" style="322" bestFit="1" customWidth="1"/>
    <col min="6" max="6" width="41.21875" style="323" bestFit="1" customWidth="1"/>
    <col min="7" max="7" width="55.44140625" style="323" customWidth="1"/>
    <col min="8" max="8" width="40.44140625" style="322" bestFit="1" customWidth="1"/>
    <col min="9" max="9" width="52.6640625" style="324" customWidth="1"/>
    <col min="10" max="16" width="34.88671875" style="38" customWidth="1"/>
    <col min="17" max="16384" width="8.88671875" style="38"/>
  </cols>
  <sheetData>
    <row r="1" spans="1:9" x14ac:dyDescent="0.25">
      <c r="A1" s="334"/>
      <c r="B1" s="335"/>
      <c r="C1" s="336"/>
      <c r="D1" s="336" t="s">
        <v>149</v>
      </c>
      <c r="E1" s="336"/>
      <c r="F1" s="337"/>
      <c r="G1" s="337"/>
      <c r="H1" s="336"/>
      <c r="I1" s="338"/>
    </row>
    <row r="2" spans="1:9" s="329" customFormat="1" ht="88.35" customHeight="1" x14ac:dyDescent="0.25">
      <c r="A2" s="325"/>
      <c r="B2" s="326" t="s">
        <v>150</v>
      </c>
      <c r="C2" s="327" t="s">
        <v>151</v>
      </c>
      <c r="D2" s="327"/>
      <c r="E2" s="327" t="s">
        <v>152</v>
      </c>
      <c r="F2" s="328" t="s">
        <v>153</v>
      </c>
      <c r="G2" s="328" t="s">
        <v>154</v>
      </c>
      <c r="H2" s="340" t="s">
        <v>155</v>
      </c>
      <c r="I2" s="328" t="s">
        <v>156</v>
      </c>
    </row>
    <row r="3" spans="1:9" ht="160.19999999999999" customHeight="1" x14ac:dyDescent="0.25">
      <c r="A3" s="330"/>
      <c r="B3" s="240" t="s">
        <v>165</v>
      </c>
      <c r="C3" s="346" t="s">
        <v>393</v>
      </c>
      <c r="D3" s="239" t="s">
        <v>177</v>
      </c>
      <c r="E3" s="331" t="s">
        <v>157</v>
      </c>
      <c r="F3" s="332" t="s">
        <v>348</v>
      </c>
      <c r="G3" s="333"/>
      <c r="H3" s="340" t="s">
        <v>260</v>
      </c>
      <c r="I3" s="461" t="s">
        <v>400</v>
      </c>
    </row>
    <row r="4" spans="1:9" ht="160.19999999999999" customHeight="1" x14ac:dyDescent="0.25">
      <c r="A4" s="330"/>
      <c r="B4" s="240" t="s">
        <v>166</v>
      </c>
      <c r="C4" s="346" t="s">
        <v>394</v>
      </c>
      <c r="D4" s="239" t="s">
        <v>178</v>
      </c>
      <c r="E4" s="331" t="s">
        <v>157</v>
      </c>
      <c r="F4" s="332" t="s">
        <v>348</v>
      </c>
      <c r="G4" s="333"/>
      <c r="H4" s="322" t="s">
        <v>350</v>
      </c>
      <c r="I4" s="462"/>
    </row>
    <row r="5" spans="1:9" ht="160.19999999999999" customHeight="1" x14ac:dyDescent="0.25">
      <c r="A5" s="330"/>
      <c r="B5" s="240" t="s">
        <v>167</v>
      </c>
      <c r="C5" s="346" t="s">
        <v>395</v>
      </c>
      <c r="D5" s="239" t="s">
        <v>179</v>
      </c>
      <c r="E5" s="331" t="s">
        <v>157</v>
      </c>
      <c r="F5" s="332" t="s">
        <v>348</v>
      </c>
      <c r="G5" s="333"/>
      <c r="H5" s="340" t="s">
        <v>350</v>
      </c>
      <c r="I5" s="462"/>
    </row>
    <row r="6" spans="1:9" ht="160.19999999999999" customHeight="1" x14ac:dyDescent="0.25">
      <c r="A6" s="330"/>
      <c r="B6" s="240" t="s">
        <v>169</v>
      </c>
      <c r="C6" s="346" t="s">
        <v>396</v>
      </c>
      <c r="D6" s="239" t="s">
        <v>180</v>
      </c>
      <c r="E6" s="331" t="s">
        <v>157</v>
      </c>
      <c r="F6" s="332" t="s">
        <v>348</v>
      </c>
      <c r="G6" s="333"/>
      <c r="H6" s="340" t="s">
        <v>372</v>
      </c>
      <c r="I6" s="462"/>
    </row>
    <row r="7" spans="1:9" ht="160.19999999999999" customHeight="1" x14ac:dyDescent="0.25">
      <c r="A7" s="330"/>
      <c r="B7" s="240" t="s">
        <v>170</v>
      </c>
      <c r="C7" s="346" t="s">
        <v>397</v>
      </c>
      <c r="D7" s="239" t="s">
        <v>182</v>
      </c>
      <c r="E7" s="331" t="s">
        <v>157</v>
      </c>
      <c r="F7" s="332" t="s">
        <v>348</v>
      </c>
      <c r="G7" s="333"/>
      <c r="H7" s="340" t="s">
        <v>389</v>
      </c>
      <c r="I7" s="462"/>
    </row>
    <row r="8" spans="1:9" ht="160.19999999999999" customHeight="1" x14ac:dyDescent="0.25">
      <c r="A8" s="330"/>
      <c r="B8" s="240" t="s">
        <v>168</v>
      </c>
      <c r="C8" s="346" t="s">
        <v>396</v>
      </c>
      <c r="D8" s="239" t="s">
        <v>181</v>
      </c>
      <c r="E8" s="331" t="s">
        <v>157</v>
      </c>
      <c r="F8" s="332" t="s">
        <v>348</v>
      </c>
      <c r="G8" s="333"/>
      <c r="H8" s="340" t="s">
        <v>298</v>
      </c>
      <c r="I8" s="462"/>
    </row>
    <row r="9" spans="1:9" ht="160.19999999999999" customHeight="1" x14ac:dyDescent="0.25">
      <c r="A9" s="333"/>
      <c r="B9" s="240" t="s">
        <v>161</v>
      </c>
      <c r="C9" s="347" t="s">
        <v>398</v>
      </c>
      <c r="D9" s="239" t="s">
        <v>172</v>
      </c>
      <c r="E9" s="331" t="s">
        <v>157</v>
      </c>
      <c r="F9" s="332" t="s">
        <v>348</v>
      </c>
      <c r="G9" s="332"/>
      <c r="H9" s="340" t="s">
        <v>298</v>
      </c>
      <c r="I9" s="462"/>
    </row>
    <row r="10" spans="1:9" ht="160.19999999999999" customHeight="1" x14ac:dyDescent="0.25">
      <c r="A10" s="333"/>
      <c r="B10" s="240" t="s">
        <v>160</v>
      </c>
      <c r="C10" s="347" t="s">
        <v>395</v>
      </c>
      <c r="D10" s="239" t="s">
        <v>171</v>
      </c>
      <c r="E10" s="331" t="s">
        <v>157</v>
      </c>
      <c r="F10" s="332" t="s">
        <v>348</v>
      </c>
      <c r="G10" s="332"/>
      <c r="H10" s="340" t="s">
        <v>298</v>
      </c>
      <c r="I10" s="462"/>
    </row>
    <row r="11" spans="1:9" ht="160.19999999999999" customHeight="1" x14ac:dyDescent="0.25">
      <c r="A11" s="333"/>
      <c r="B11" s="240" t="s">
        <v>163</v>
      </c>
      <c r="C11" s="347" t="s">
        <v>399</v>
      </c>
      <c r="D11" s="239" t="s">
        <v>175</v>
      </c>
      <c r="E11" s="331" t="s">
        <v>157</v>
      </c>
      <c r="F11" s="332" t="s">
        <v>348</v>
      </c>
      <c r="G11" s="332"/>
      <c r="H11" s="340" t="s">
        <v>144</v>
      </c>
      <c r="I11" s="462"/>
    </row>
    <row r="12" spans="1:9" ht="160.19999999999999" customHeight="1" x14ac:dyDescent="0.25">
      <c r="A12" s="333"/>
      <c r="B12" s="240" t="s">
        <v>162</v>
      </c>
      <c r="C12" s="347" t="s">
        <v>395</v>
      </c>
      <c r="D12" s="239" t="s">
        <v>173</v>
      </c>
      <c r="E12" s="331" t="s">
        <v>157</v>
      </c>
      <c r="F12" s="332" t="s">
        <v>348</v>
      </c>
      <c r="G12" s="332"/>
      <c r="H12" s="340" t="s">
        <v>298</v>
      </c>
      <c r="I12" s="462"/>
    </row>
    <row r="13" spans="1:9" ht="160.19999999999999" customHeight="1" x14ac:dyDescent="0.25">
      <c r="A13" s="333"/>
      <c r="B13" s="240" t="s">
        <v>162</v>
      </c>
      <c r="C13" s="347" t="s">
        <v>394</v>
      </c>
      <c r="D13" s="239" t="s">
        <v>174</v>
      </c>
      <c r="E13" s="331" t="s">
        <v>157</v>
      </c>
      <c r="F13" s="332" t="s">
        <v>348</v>
      </c>
      <c r="G13" s="332"/>
      <c r="H13" s="340" t="s">
        <v>298</v>
      </c>
      <c r="I13" s="462"/>
    </row>
    <row r="14" spans="1:9" ht="160.19999999999999" customHeight="1" thickBot="1" x14ac:dyDescent="0.3">
      <c r="A14" s="333"/>
      <c r="B14" s="339" t="s">
        <v>164</v>
      </c>
      <c r="C14" s="347" t="s">
        <v>393</v>
      </c>
      <c r="D14" s="239" t="s">
        <v>176</v>
      </c>
      <c r="E14" s="331" t="s">
        <v>157</v>
      </c>
      <c r="F14" s="332" t="s">
        <v>348</v>
      </c>
      <c r="G14" s="332"/>
      <c r="H14" s="340" t="s">
        <v>401</v>
      </c>
      <c r="I14" s="463"/>
    </row>
  </sheetData>
  <sortState xmlns:xlrd2="http://schemas.microsoft.com/office/spreadsheetml/2017/richdata2" ref="D3:G14">
    <sortCondition ref="D3:D14"/>
  </sortState>
  <mergeCells count="1">
    <mergeCell ref="I3:I14"/>
  </mergeCells>
  <phoneticPr fontId="15"/>
  <pageMargins left="0.51181102362204722" right="0" top="0.74803149606299213" bottom="0.74803149606299213" header="0.31496062992125984" footer="0.31496062992125984"/>
  <pageSetup paperSize="9" scale="27" fitToHeight="0" orientation="portrait" r:id="rId1"/>
  <headerFooter>
    <oddFooter>&amp;C&amp;"Century Gothic,太字"&amp;10&amp;  -   P A G E  3- &amp;P   -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9116-90FB-4047-B450-817A19232B01}">
  <sheetPr>
    <pageSetUpPr fitToPage="1"/>
  </sheetPr>
  <dimension ref="A1:D179"/>
  <sheetViews>
    <sheetView view="pageBreakPreview" zoomScale="60" zoomScaleNormal="70" workbookViewId="0">
      <selection activeCell="H15" sqref="H15"/>
    </sheetView>
  </sheetViews>
  <sheetFormatPr defaultColWidth="8.88671875" defaultRowHeight="19.2" x14ac:dyDescent="0.25"/>
  <cols>
    <col min="1" max="1" width="7.88671875" style="386" customWidth="1"/>
    <col min="2" max="2" width="38.109375" style="111" customWidth="1"/>
    <col min="3" max="3" width="51.21875" style="38" bestFit="1" customWidth="1"/>
    <col min="4" max="4" width="23.6640625" style="112" customWidth="1"/>
    <col min="5" max="16384" width="8.88671875" style="38"/>
  </cols>
  <sheetData>
    <row r="1" spans="1:4" ht="17.55" customHeight="1" x14ac:dyDescent="0.25">
      <c r="A1" s="412"/>
      <c r="B1" s="413"/>
      <c r="C1" s="334"/>
      <c r="D1" s="414"/>
    </row>
    <row r="2" spans="1:4" ht="15" customHeight="1" x14ac:dyDescent="0.25">
      <c r="A2" s="473" t="s">
        <v>129</v>
      </c>
      <c r="B2" s="473"/>
      <c r="C2" s="415"/>
      <c r="D2" s="414"/>
    </row>
    <row r="3" spans="1:4" ht="15.6" customHeight="1" thickBot="1" x14ac:dyDescent="0.3">
      <c r="A3" s="416"/>
      <c r="B3" s="417"/>
      <c r="C3" s="418"/>
      <c r="D3" s="414"/>
    </row>
    <row r="4" spans="1:4" ht="21.75" customHeight="1" thickBot="1" x14ac:dyDescent="0.3">
      <c r="A4" s="118" t="s">
        <v>36</v>
      </c>
      <c r="B4" s="119" t="s">
        <v>90</v>
      </c>
      <c r="C4" s="376" t="s">
        <v>86</v>
      </c>
      <c r="D4" s="408" t="s">
        <v>130</v>
      </c>
    </row>
    <row r="5" spans="1:4" ht="16.05" customHeight="1" x14ac:dyDescent="0.25">
      <c r="A5" s="470" t="s">
        <v>242</v>
      </c>
      <c r="B5" s="63"/>
      <c r="C5" s="64" t="s">
        <v>237</v>
      </c>
      <c r="D5" s="120"/>
    </row>
    <row r="6" spans="1:4" ht="16.05" customHeight="1" x14ac:dyDescent="0.25">
      <c r="A6" s="471"/>
      <c r="B6" s="198" t="s">
        <v>239</v>
      </c>
      <c r="C6" s="70" t="s">
        <v>223</v>
      </c>
      <c r="D6" s="121" t="s">
        <v>142</v>
      </c>
    </row>
    <row r="7" spans="1:4" ht="16.05" customHeight="1" x14ac:dyDescent="0.25">
      <c r="A7" s="471"/>
      <c r="B7" s="70" t="s">
        <v>223</v>
      </c>
      <c r="C7" s="74" t="s">
        <v>241</v>
      </c>
      <c r="D7" s="121" t="s">
        <v>65</v>
      </c>
    </row>
    <row r="8" spans="1:4" ht="16.05" customHeight="1" x14ac:dyDescent="0.25">
      <c r="A8" s="471"/>
      <c r="B8" s="76" t="s">
        <v>250</v>
      </c>
      <c r="C8" s="77" t="s">
        <v>240</v>
      </c>
      <c r="D8" s="121"/>
    </row>
    <row r="9" spans="1:4" ht="16.05" customHeight="1" thickBot="1" x14ac:dyDescent="0.3">
      <c r="A9" s="472"/>
      <c r="B9" s="78" t="s">
        <v>224</v>
      </c>
      <c r="C9" s="80"/>
      <c r="D9" s="122"/>
    </row>
    <row r="10" spans="1:4" ht="15" customHeight="1" x14ac:dyDescent="0.25">
      <c r="A10" s="402"/>
      <c r="B10" s="40"/>
      <c r="C10" s="47"/>
      <c r="D10" s="134"/>
    </row>
    <row r="11" spans="1:4" ht="21.75" customHeight="1" thickBot="1" x14ac:dyDescent="0.3">
      <c r="A11" s="391" t="s">
        <v>36</v>
      </c>
      <c r="B11" s="396" t="s">
        <v>90</v>
      </c>
      <c r="C11" s="397" t="s">
        <v>86</v>
      </c>
      <c r="D11" s="131" t="s">
        <v>130</v>
      </c>
    </row>
    <row r="12" spans="1:4" ht="16.95" customHeight="1" x14ac:dyDescent="0.25">
      <c r="A12" s="470" t="s">
        <v>244</v>
      </c>
      <c r="B12" s="63"/>
      <c r="C12" s="64" t="s">
        <v>245</v>
      </c>
      <c r="D12" s="186"/>
    </row>
    <row r="13" spans="1:4" ht="16.350000000000001" customHeight="1" x14ac:dyDescent="0.25">
      <c r="A13" s="471"/>
      <c r="B13" s="198" t="s">
        <v>247</v>
      </c>
      <c r="C13" s="70" t="s">
        <v>133</v>
      </c>
      <c r="D13" s="121" t="s">
        <v>141</v>
      </c>
    </row>
    <row r="14" spans="1:4" ht="15" customHeight="1" x14ac:dyDescent="0.25">
      <c r="A14" s="471"/>
      <c r="B14" s="70" t="s">
        <v>133</v>
      </c>
      <c r="C14" s="74" t="s">
        <v>249</v>
      </c>
      <c r="D14" s="121" t="s">
        <v>65</v>
      </c>
    </row>
    <row r="15" spans="1:4" ht="15" customHeight="1" x14ac:dyDescent="0.25">
      <c r="A15" s="471"/>
      <c r="B15" s="76" t="s">
        <v>250</v>
      </c>
      <c r="C15" s="77" t="s">
        <v>248</v>
      </c>
      <c r="D15" s="121"/>
    </row>
    <row r="16" spans="1:4" ht="15" customHeight="1" thickBot="1" x14ac:dyDescent="0.3">
      <c r="A16" s="472"/>
      <c r="B16" s="78" t="s">
        <v>139</v>
      </c>
      <c r="C16" s="80"/>
      <c r="D16" s="122"/>
    </row>
    <row r="17" spans="1:4" ht="15" customHeight="1" x14ac:dyDescent="0.25">
      <c r="A17" s="402"/>
      <c r="B17" s="403"/>
      <c r="C17" s="404"/>
      <c r="D17" s="181"/>
    </row>
    <row r="18" spans="1:4" ht="21.75" customHeight="1" thickBot="1" x14ac:dyDescent="0.3">
      <c r="A18" s="391" t="s">
        <v>36</v>
      </c>
      <c r="B18" s="396" t="s">
        <v>90</v>
      </c>
      <c r="C18" s="397" t="s">
        <v>86</v>
      </c>
      <c r="D18" s="131" t="s">
        <v>130</v>
      </c>
    </row>
    <row r="19" spans="1:4" ht="16.5" customHeight="1" x14ac:dyDescent="0.25">
      <c r="A19" s="470" t="s">
        <v>252</v>
      </c>
      <c r="B19" s="63"/>
      <c r="C19" s="64" t="s">
        <v>255</v>
      </c>
      <c r="D19" s="120"/>
    </row>
    <row r="20" spans="1:4" ht="16.350000000000001" customHeight="1" x14ac:dyDescent="0.25">
      <c r="A20" s="471"/>
      <c r="B20" s="198" t="s">
        <v>256</v>
      </c>
      <c r="C20" s="70" t="s">
        <v>223</v>
      </c>
      <c r="D20" s="121" t="s">
        <v>141</v>
      </c>
    </row>
    <row r="21" spans="1:4" ht="15" customHeight="1" x14ac:dyDescent="0.25">
      <c r="A21" s="471"/>
      <c r="B21" s="70" t="s">
        <v>223</v>
      </c>
      <c r="C21" s="74" t="s">
        <v>260</v>
      </c>
      <c r="D21" s="121" t="s">
        <v>140</v>
      </c>
    </row>
    <row r="22" spans="1:4" ht="15" customHeight="1" x14ac:dyDescent="0.25">
      <c r="A22" s="471"/>
      <c r="B22" s="76" t="s">
        <v>250</v>
      </c>
      <c r="C22" s="77" t="s">
        <v>261</v>
      </c>
      <c r="D22" s="121"/>
    </row>
    <row r="23" spans="1:4" ht="15" customHeight="1" thickBot="1" x14ac:dyDescent="0.3">
      <c r="A23" s="472"/>
      <c r="B23" s="78" t="s">
        <v>262</v>
      </c>
      <c r="C23" s="80"/>
      <c r="D23" s="366"/>
    </row>
    <row r="24" spans="1:4" ht="15" customHeight="1" x14ac:dyDescent="0.25">
      <c r="A24" s="402"/>
      <c r="B24" s="403"/>
      <c r="C24" s="404"/>
      <c r="D24" s="181"/>
    </row>
    <row r="25" spans="1:4" ht="21.75" customHeight="1" thickBot="1" x14ac:dyDescent="0.3">
      <c r="A25" s="391" t="s">
        <v>36</v>
      </c>
      <c r="B25" s="396" t="s">
        <v>90</v>
      </c>
      <c r="C25" s="391" t="s">
        <v>86</v>
      </c>
      <c r="D25" s="131" t="s">
        <v>130</v>
      </c>
    </row>
    <row r="26" spans="1:4" ht="16.05" customHeight="1" x14ac:dyDescent="0.25">
      <c r="A26" s="470" t="s">
        <v>263</v>
      </c>
      <c r="B26" s="63"/>
      <c r="C26" s="64" t="s">
        <v>264</v>
      </c>
      <c r="D26" s="120"/>
    </row>
    <row r="27" spans="1:4" ht="16.05" customHeight="1" x14ac:dyDescent="0.25">
      <c r="A27" s="471"/>
      <c r="B27" s="198" t="s">
        <v>265</v>
      </c>
      <c r="C27" s="70" t="s">
        <v>223</v>
      </c>
      <c r="D27" s="121" t="s">
        <v>142</v>
      </c>
    </row>
    <row r="28" spans="1:4" ht="16.05" customHeight="1" x14ac:dyDescent="0.25">
      <c r="A28" s="471"/>
      <c r="B28" s="70" t="s">
        <v>223</v>
      </c>
      <c r="C28" s="74" t="s">
        <v>241</v>
      </c>
      <c r="D28" s="121" t="s">
        <v>65</v>
      </c>
    </row>
    <row r="29" spans="1:4" ht="16.05" customHeight="1" x14ac:dyDescent="0.25">
      <c r="A29" s="471"/>
      <c r="B29" s="76" t="s">
        <v>351</v>
      </c>
      <c r="C29" s="77" t="s">
        <v>268</v>
      </c>
      <c r="D29" s="121"/>
    </row>
    <row r="30" spans="1:4" ht="16.05" customHeight="1" thickBot="1" x14ac:dyDescent="0.3">
      <c r="A30" s="472"/>
      <c r="B30" s="78" t="s">
        <v>139</v>
      </c>
      <c r="C30" s="80"/>
      <c r="D30" s="122"/>
    </row>
    <row r="31" spans="1:4" ht="15" customHeight="1" x14ac:dyDescent="0.25">
      <c r="A31" s="402"/>
      <c r="B31" s="40"/>
      <c r="C31" s="47"/>
      <c r="D31" s="134"/>
    </row>
    <row r="32" spans="1:4" ht="21.75" customHeight="1" thickBot="1" x14ac:dyDescent="0.3">
      <c r="A32" s="391" t="s">
        <v>36</v>
      </c>
      <c r="B32" s="396" t="s">
        <v>90</v>
      </c>
      <c r="C32" s="397" t="s">
        <v>86</v>
      </c>
      <c r="D32" s="131" t="s">
        <v>130</v>
      </c>
    </row>
    <row r="33" spans="1:4" ht="16.95" customHeight="1" x14ac:dyDescent="0.25">
      <c r="A33" s="470" t="s">
        <v>275</v>
      </c>
      <c r="B33" s="63"/>
      <c r="C33" s="64" t="s">
        <v>272</v>
      </c>
      <c r="D33" s="186"/>
    </row>
    <row r="34" spans="1:4" ht="16.350000000000001" customHeight="1" x14ac:dyDescent="0.25">
      <c r="A34" s="471"/>
      <c r="B34" s="198" t="s">
        <v>273</v>
      </c>
      <c r="C34" s="70" t="s">
        <v>136</v>
      </c>
      <c r="D34" s="121" t="s">
        <v>141</v>
      </c>
    </row>
    <row r="35" spans="1:4" ht="15" customHeight="1" x14ac:dyDescent="0.25">
      <c r="A35" s="471"/>
      <c r="B35" s="70" t="s">
        <v>136</v>
      </c>
      <c r="C35" s="74" t="s">
        <v>143</v>
      </c>
      <c r="D35" s="121" t="s">
        <v>65</v>
      </c>
    </row>
    <row r="36" spans="1:4" ht="15" customHeight="1" x14ac:dyDescent="0.25">
      <c r="A36" s="471"/>
      <c r="B36" s="76" t="s">
        <v>390</v>
      </c>
      <c r="C36" s="77" t="s">
        <v>276</v>
      </c>
      <c r="D36" s="121"/>
    </row>
    <row r="37" spans="1:4" ht="15" customHeight="1" thickBot="1" x14ac:dyDescent="0.3">
      <c r="A37" s="472"/>
      <c r="B37" s="78" t="s">
        <v>139</v>
      </c>
      <c r="C37" s="80"/>
      <c r="D37" s="122"/>
    </row>
    <row r="38" spans="1:4" ht="15" customHeight="1" x14ac:dyDescent="0.25">
      <c r="A38" s="402"/>
      <c r="B38" s="403"/>
      <c r="C38" s="404"/>
      <c r="D38" s="181"/>
    </row>
    <row r="39" spans="1:4" ht="21.75" customHeight="1" thickBot="1" x14ac:dyDescent="0.3">
      <c r="A39" s="391" t="s">
        <v>36</v>
      </c>
      <c r="B39" s="396" t="s">
        <v>90</v>
      </c>
      <c r="C39" s="397" t="s">
        <v>86</v>
      </c>
      <c r="D39" s="131" t="s">
        <v>130</v>
      </c>
    </row>
    <row r="40" spans="1:4" ht="16.5" customHeight="1" x14ac:dyDescent="0.25">
      <c r="A40" s="470" t="s">
        <v>278</v>
      </c>
      <c r="B40" s="63"/>
      <c r="C40" s="64" t="s">
        <v>279</v>
      </c>
      <c r="D40" s="120"/>
    </row>
    <row r="41" spans="1:4" ht="16.350000000000001" customHeight="1" x14ac:dyDescent="0.25">
      <c r="A41" s="471"/>
      <c r="B41" s="198" t="s">
        <v>280</v>
      </c>
      <c r="C41" s="350" t="s">
        <v>223</v>
      </c>
      <c r="D41" s="121" t="s">
        <v>141</v>
      </c>
    </row>
    <row r="42" spans="1:4" ht="15" customHeight="1" x14ac:dyDescent="0.25">
      <c r="A42" s="471"/>
      <c r="B42" s="70" t="s">
        <v>223</v>
      </c>
      <c r="C42" s="353" t="s">
        <v>143</v>
      </c>
      <c r="D42" s="121" t="s">
        <v>140</v>
      </c>
    </row>
    <row r="43" spans="1:4" ht="15" customHeight="1" x14ac:dyDescent="0.25">
      <c r="A43" s="471"/>
      <c r="B43" s="76" t="s">
        <v>281</v>
      </c>
      <c r="C43" s="354" t="s">
        <v>285</v>
      </c>
      <c r="D43" s="121"/>
    </row>
    <row r="44" spans="1:4" ht="15" customHeight="1" thickBot="1" x14ac:dyDescent="0.3">
      <c r="A44" s="472"/>
      <c r="B44" s="78" t="s">
        <v>282</v>
      </c>
      <c r="C44" s="355"/>
      <c r="D44" s="366"/>
    </row>
    <row r="45" spans="1:4" ht="15" customHeight="1" x14ac:dyDescent="0.25">
      <c r="A45" s="402"/>
      <c r="B45" s="403"/>
      <c r="C45" s="404"/>
      <c r="D45" s="181"/>
    </row>
    <row r="46" spans="1:4" ht="21.75" customHeight="1" thickBot="1" x14ac:dyDescent="0.3">
      <c r="A46" s="391" t="s">
        <v>36</v>
      </c>
      <c r="B46" s="396" t="s">
        <v>90</v>
      </c>
      <c r="C46" s="397" t="s">
        <v>86</v>
      </c>
      <c r="D46" s="131" t="s">
        <v>130</v>
      </c>
    </row>
    <row r="47" spans="1:4" ht="16.5" customHeight="1" x14ac:dyDescent="0.25">
      <c r="A47" s="470" t="s">
        <v>288</v>
      </c>
      <c r="B47" s="63"/>
      <c r="C47" s="64" t="s">
        <v>352</v>
      </c>
      <c r="D47" s="120"/>
    </row>
    <row r="48" spans="1:4" ht="16.350000000000001" customHeight="1" x14ac:dyDescent="0.25">
      <c r="A48" s="471"/>
      <c r="B48" s="198" t="s">
        <v>353</v>
      </c>
      <c r="C48" s="70" t="s">
        <v>136</v>
      </c>
      <c r="D48" s="121" t="s">
        <v>141</v>
      </c>
    </row>
    <row r="49" spans="1:4" ht="15" customHeight="1" x14ac:dyDescent="0.25">
      <c r="A49" s="471"/>
      <c r="B49" s="70" t="s">
        <v>136</v>
      </c>
      <c r="C49" s="74" t="s">
        <v>292</v>
      </c>
      <c r="D49" s="121" t="s">
        <v>140</v>
      </c>
    </row>
    <row r="50" spans="1:4" ht="15" customHeight="1" x14ac:dyDescent="0.25">
      <c r="A50" s="471"/>
      <c r="B50" s="76" t="s">
        <v>391</v>
      </c>
      <c r="C50" s="77" t="s">
        <v>300</v>
      </c>
      <c r="D50" s="121"/>
    </row>
    <row r="51" spans="1:4" ht="15" customHeight="1" thickBot="1" x14ac:dyDescent="0.3">
      <c r="A51" s="472"/>
      <c r="B51" s="78" t="s">
        <v>262</v>
      </c>
      <c r="C51" s="80"/>
      <c r="D51" s="366"/>
    </row>
    <row r="52" spans="1:4" ht="15" customHeight="1" x14ac:dyDescent="0.25">
      <c r="A52" s="402"/>
      <c r="B52" s="403"/>
      <c r="C52" s="404"/>
      <c r="D52" s="181"/>
    </row>
    <row r="53" spans="1:4" ht="21.75" customHeight="1" thickBot="1" x14ac:dyDescent="0.3">
      <c r="A53" s="391" t="s">
        <v>36</v>
      </c>
      <c r="B53" s="396" t="s">
        <v>90</v>
      </c>
      <c r="C53" s="397" t="s">
        <v>86</v>
      </c>
      <c r="D53" s="131" t="s">
        <v>130</v>
      </c>
    </row>
    <row r="54" spans="1:4" ht="16.5" customHeight="1" x14ac:dyDescent="0.25">
      <c r="A54" s="470" t="s">
        <v>293</v>
      </c>
      <c r="B54" s="63"/>
      <c r="C54" s="64" t="s">
        <v>237</v>
      </c>
      <c r="D54" s="120"/>
    </row>
    <row r="55" spans="1:4" ht="16.350000000000001" customHeight="1" x14ac:dyDescent="0.25">
      <c r="A55" s="471"/>
      <c r="B55" s="198" t="s">
        <v>294</v>
      </c>
      <c r="C55" s="70" t="s">
        <v>223</v>
      </c>
      <c r="D55" s="121" t="s">
        <v>141</v>
      </c>
    </row>
    <row r="56" spans="1:4" ht="15" customHeight="1" x14ac:dyDescent="0.25">
      <c r="A56" s="471"/>
      <c r="B56" s="70" t="s">
        <v>223</v>
      </c>
      <c r="C56" s="74" t="s">
        <v>298</v>
      </c>
      <c r="D56" s="121" t="s">
        <v>140</v>
      </c>
    </row>
    <row r="57" spans="1:4" ht="15" customHeight="1" x14ac:dyDescent="0.25">
      <c r="A57" s="471"/>
      <c r="B57" s="76" t="s">
        <v>301</v>
      </c>
      <c r="C57" s="77" t="s">
        <v>299</v>
      </c>
      <c r="D57" s="121"/>
    </row>
    <row r="58" spans="1:4" ht="15" customHeight="1" thickBot="1" x14ac:dyDescent="0.3">
      <c r="A58" s="472"/>
      <c r="B58" s="78" t="s">
        <v>224</v>
      </c>
      <c r="C58" s="80"/>
      <c r="D58" s="366"/>
    </row>
    <row r="59" spans="1:4" ht="15" customHeight="1" x14ac:dyDescent="0.25">
      <c r="A59" s="402"/>
      <c r="B59" s="403"/>
      <c r="C59" s="404"/>
      <c r="D59" s="181"/>
    </row>
    <row r="60" spans="1:4" ht="21.75" customHeight="1" thickBot="1" x14ac:dyDescent="0.3">
      <c r="A60" s="391" t="s">
        <v>36</v>
      </c>
      <c r="B60" s="396" t="s">
        <v>90</v>
      </c>
      <c r="C60" s="397" t="s">
        <v>86</v>
      </c>
      <c r="D60" s="131" t="s">
        <v>130</v>
      </c>
    </row>
    <row r="61" spans="1:4" ht="16.5" customHeight="1" x14ac:dyDescent="0.25">
      <c r="A61" s="470" t="s">
        <v>302</v>
      </c>
      <c r="B61" s="63"/>
      <c r="C61" s="64" t="s">
        <v>303</v>
      </c>
      <c r="D61" s="120"/>
    </row>
    <row r="62" spans="1:4" ht="16.350000000000001" customHeight="1" x14ac:dyDescent="0.25">
      <c r="A62" s="471"/>
      <c r="B62" s="198" t="s">
        <v>304</v>
      </c>
      <c r="C62" s="70" t="s">
        <v>223</v>
      </c>
      <c r="D62" s="121" t="s">
        <v>141</v>
      </c>
    </row>
    <row r="63" spans="1:4" ht="15" customHeight="1" x14ac:dyDescent="0.25">
      <c r="A63" s="471"/>
      <c r="B63" s="70" t="s">
        <v>223</v>
      </c>
      <c r="C63" s="74" t="s">
        <v>298</v>
      </c>
      <c r="D63" s="121" t="s">
        <v>140</v>
      </c>
    </row>
    <row r="64" spans="1:4" ht="15" customHeight="1" x14ac:dyDescent="0.25">
      <c r="A64" s="471"/>
      <c r="B64" s="76" t="s">
        <v>301</v>
      </c>
      <c r="C64" s="77" t="s">
        <v>305</v>
      </c>
      <c r="D64" s="121"/>
    </row>
    <row r="65" spans="1:4" ht="15" customHeight="1" thickBot="1" x14ac:dyDescent="0.3">
      <c r="A65" s="472"/>
      <c r="B65" s="78" t="s">
        <v>224</v>
      </c>
      <c r="C65" s="80"/>
      <c r="D65" s="366"/>
    </row>
    <row r="66" spans="1:4" ht="15" customHeight="1" x14ac:dyDescent="0.25">
      <c r="A66" s="402"/>
      <c r="B66" s="403"/>
      <c r="C66" s="404"/>
      <c r="D66" s="181"/>
    </row>
    <row r="67" spans="1:4" ht="21.75" customHeight="1" thickBot="1" x14ac:dyDescent="0.3">
      <c r="A67" s="391" t="s">
        <v>36</v>
      </c>
      <c r="B67" s="396" t="s">
        <v>90</v>
      </c>
      <c r="C67" s="397" t="s">
        <v>86</v>
      </c>
      <c r="D67" s="131" t="s">
        <v>130</v>
      </c>
    </row>
    <row r="68" spans="1:4" ht="16.5" customHeight="1" x14ac:dyDescent="0.25">
      <c r="A68" s="470" t="s">
        <v>330</v>
      </c>
      <c r="B68" s="63"/>
      <c r="C68" s="64" t="s">
        <v>357</v>
      </c>
      <c r="D68" s="120"/>
    </row>
    <row r="69" spans="1:4" ht="16.350000000000001" customHeight="1" x14ac:dyDescent="0.25">
      <c r="A69" s="471"/>
      <c r="B69" s="198" t="s">
        <v>354</v>
      </c>
      <c r="C69" s="70" t="s">
        <v>223</v>
      </c>
      <c r="D69" s="121" t="s">
        <v>141</v>
      </c>
    </row>
    <row r="70" spans="1:4" ht="15" customHeight="1" x14ac:dyDescent="0.25">
      <c r="A70" s="471"/>
      <c r="B70" s="70" t="s">
        <v>223</v>
      </c>
      <c r="C70" s="74" t="s">
        <v>298</v>
      </c>
      <c r="D70" s="121" t="s">
        <v>140</v>
      </c>
    </row>
    <row r="71" spans="1:4" ht="15" customHeight="1" x14ac:dyDescent="0.25">
      <c r="A71" s="471"/>
      <c r="B71" s="76" t="s">
        <v>355</v>
      </c>
      <c r="C71" s="77" t="s">
        <v>358</v>
      </c>
      <c r="D71" s="121"/>
    </row>
    <row r="72" spans="1:4" ht="15" customHeight="1" thickBot="1" x14ac:dyDescent="0.3">
      <c r="A72" s="472"/>
      <c r="B72" s="78" t="s">
        <v>359</v>
      </c>
      <c r="C72" s="80"/>
      <c r="D72" s="366"/>
    </row>
    <row r="73" spans="1:4" ht="15" customHeight="1" x14ac:dyDescent="0.25">
      <c r="A73" s="402"/>
      <c r="B73" s="403"/>
      <c r="C73" s="404"/>
      <c r="D73" s="181"/>
    </row>
    <row r="74" spans="1:4" ht="21.75" customHeight="1" thickBot="1" x14ac:dyDescent="0.3">
      <c r="A74" s="391" t="s">
        <v>36</v>
      </c>
      <c r="B74" s="396" t="s">
        <v>90</v>
      </c>
      <c r="C74" s="397" t="s">
        <v>86</v>
      </c>
      <c r="D74" s="131" t="s">
        <v>130</v>
      </c>
    </row>
    <row r="75" spans="1:4" ht="16.5" customHeight="1" x14ac:dyDescent="0.25">
      <c r="A75" s="470" t="s">
        <v>375</v>
      </c>
      <c r="B75" s="63"/>
      <c r="C75" s="64" t="s">
        <v>188</v>
      </c>
      <c r="D75" s="120"/>
    </row>
    <row r="76" spans="1:4" ht="16.350000000000001" customHeight="1" x14ac:dyDescent="0.25">
      <c r="A76" s="471"/>
      <c r="B76" s="198" t="s">
        <v>368</v>
      </c>
      <c r="C76" s="70" t="s">
        <v>223</v>
      </c>
      <c r="D76" s="121" t="s">
        <v>141</v>
      </c>
    </row>
    <row r="77" spans="1:4" ht="15" customHeight="1" x14ac:dyDescent="0.25">
      <c r="A77" s="471"/>
      <c r="B77" s="70" t="s">
        <v>223</v>
      </c>
      <c r="C77" s="74" t="s">
        <v>373</v>
      </c>
      <c r="D77" s="121" t="s">
        <v>140</v>
      </c>
    </row>
    <row r="78" spans="1:4" ht="15" customHeight="1" x14ac:dyDescent="0.25">
      <c r="A78" s="471"/>
      <c r="B78" s="76" t="s">
        <v>369</v>
      </c>
      <c r="C78" s="77" t="s">
        <v>374</v>
      </c>
      <c r="D78" s="121"/>
    </row>
    <row r="79" spans="1:4" ht="15" customHeight="1" thickBot="1" x14ac:dyDescent="0.3">
      <c r="A79" s="472"/>
      <c r="B79" s="78" t="s">
        <v>359</v>
      </c>
      <c r="C79" s="80"/>
      <c r="D79" s="366"/>
    </row>
    <row r="80" spans="1:4" ht="15" customHeight="1" x14ac:dyDescent="0.25">
      <c r="A80" s="402"/>
      <c r="B80" s="403"/>
      <c r="C80" s="404"/>
      <c r="D80" s="181"/>
    </row>
    <row r="81" spans="1:4" ht="21.75" customHeight="1" thickBot="1" x14ac:dyDescent="0.3">
      <c r="A81" s="391" t="s">
        <v>36</v>
      </c>
      <c r="B81" s="396" t="s">
        <v>90</v>
      </c>
      <c r="C81" s="397" t="s">
        <v>86</v>
      </c>
      <c r="D81" s="131" t="s">
        <v>130</v>
      </c>
    </row>
    <row r="82" spans="1:4" ht="16.5" customHeight="1" x14ac:dyDescent="0.25">
      <c r="A82" s="465" t="s">
        <v>376</v>
      </c>
      <c r="B82" s="63"/>
      <c r="C82" s="64" t="s">
        <v>216</v>
      </c>
      <c r="D82" s="120"/>
    </row>
    <row r="83" spans="1:4" ht="16.5" customHeight="1" x14ac:dyDescent="0.25">
      <c r="A83" s="466"/>
      <c r="B83" s="198" t="s">
        <v>211</v>
      </c>
      <c r="C83" s="70" t="s">
        <v>136</v>
      </c>
      <c r="D83" s="121"/>
    </row>
    <row r="84" spans="1:4" ht="16.5" customHeight="1" x14ac:dyDescent="0.25">
      <c r="A84" s="466"/>
      <c r="B84" s="70" t="s">
        <v>136</v>
      </c>
      <c r="C84" s="74" t="s">
        <v>143</v>
      </c>
      <c r="D84" s="121"/>
    </row>
    <row r="85" spans="1:4" ht="16.5" customHeight="1" x14ac:dyDescent="0.25">
      <c r="A85" s="466"/>
      <c r="B85" s="76" t="s">
        <v>212</v>
      </c>
      <c r="C85" s="77" t="s">
        <v>235</v>
      </c>
      <c r="D85" s="121"/>
    </row>
    <row r="86" spans="1:4" ht="16.5" customHeight="1" x14ac:dyDescent="0.25">
      <c r="A86" s="466"/>
      <c r="B86" s="76" t="s">
        <v>139</v>
      </c>
      <c r="C86" s="77"/>
      <c r="D86" s="121"/>
    </row>
    <row r="87" spans="1:4" ht="16.5" customHeight="1" x14ac:dyDescent="0.25">
      <c r="A87" s="466"/>
      <c r="B87" s="198"/>
      <c r="C87" s="74"/>
      <c r="D87" s="121"/>
    </row>
    <row r="88" spans="1:4" ht="16.5" customHeight="1" x14ac:dyDescent="0.25">
      <c r="A88" s="466"/>
      <c r="B88" s="196"/>
      <c r="C88" s="101" t="s">
        <v>216</v>
      </c>
      <c r="D88" s="121"/>
    </row>
    <row r="89" spans="1:4" ht="16.5" customHeight="1" x14ac:dyDescent="0.25">
      <c r="A89" s="466"/>
      <c r="B89" s="198" t="s">
        <v>217</v>
      </c>
      <c r="C89" s="70" t="s">
        <v>136</v>
      </c>
      <c r="D89" s="121"/>
    </row>
    <row r="90" spans="1:4" ht="16.5" customHeight="1" x14ac:dyDescent="0.25">
      <c r="A90" s="466"/>
      <c r="B90" s="70" t="s">
        <v>136</v>
      </c>
      <c r="C90" s="74" t="s">
        <v>143</v>
      </c>
      <c r="D90" s="121"/>
    </row>
    <row r="91" spans="1:4" ht="16.5" customHeight="1" x14ac:dyDescent="0.25">
      <c r="A91" s="466"/>
      <c r="B91" s="76" t="s">
        <v>218</v>
      </c>
      <c r="C91" s="77" t="s">
        <v>236</v>
      </c>
      <c r="D91" s="121"/>
    </row>
    <row r="92" spans="1:4" ht="16.5" customHeight="1" x14ac:dyDescent="0.25">
      <c r="A92" s="466"/>
      <c r="B92" s="76" t="s">
        <v>139</v>
      </c>
      <c r="C92" s="77"/>
      <c r="D92" s="121"/>
    </row>
    <row r="93" spans="1:4" ht="16.5" customHeight="1" x14ac:dyDescent="0.25">
      <c r="A93" s="466"/>
      <c r="B93" s="76"/>
      <c r="C93" s="77"/>
      <c r="D93" s="121"/>
    </row>
    <row r="94" spans="1:4" ht="16.5" customHeight="1" x14ac:dyDescent="0.25">
      <c r="A94" s="466"/>
      <c r="B94" s="85"/>
      <c r="C94" s="77"/>
      <c r="D94" s="121"/>
    </row>
    <row r="95" spans="1:4" ht="16.5" customHeight="1" x14ac:dyDescent="0.25">
      <c r="A95" s="466"/>
      <c r="B95" s="201"/>
      <c r="C95" s="101" t="s">
        <v>145</v>
      </c>
      <c r="D95" s="121"/>
    </row>
    <row r="96" spans="1:4" ht="16.5" customHeight="1" x14ac:dyDescent="0.25">
      <c r="A96" s="466"/>
      <c r="B96" s="202" t="s">
        <v>183</v>
      </c>
      <c r="C96" s="70" t="s">
        <v>189</v>
      </c>
      <c r="D96" s="121"/>
    </row>
    <row r="97" spans="1:4" ht="16.5" customHeight="1" x14ac:dyDescent="0.25">
      <c r="A97" s="466"/>
      <c r="B97" s="92" t="s">
        <v>184</v>
      </c>
      <c r="C97" s="74"/>
      <c r="D97" s="121"/>
    </row>
    <row r="98" spans="1:4" ht="16.5" customHeight="1" x14ac:dyDescent="0.25">
      <c r="A98" s="466"/>
      <c r="B98" s="93" t="s">
        <v>185</v>
      </c>
      <c r="C98" s="77"/>
      <c r="D98" s="121"/>
    </row>
    <row r="99" spans="1:4" ht="16.5" customHeight="1" x14ac:dyDescent="0.25">
      <c r="A99" s="466"/>
      <c r="B99" s="93"/>
      <c r="C99" s="77"/>
      <c r="D99" s="121"/>
    </row>
    <row r="100" spans="1:4" ht="16.5" customHeight="1" x14ac:dyDescent="0.25">
      <c r="A100" s="466"/>
      <c r="B100" s="85"/>
      <c r="C100" s="77"/>
      <c r="D100" s="121" t="s">
        <v>141</v>
      </c>
    </row>
    <row r="101" spans="1:4" ht="16.5" customHeight="1" x14ac:dyDescent="0.25">
      <c r="A101" s="466"/>
      <c r="B101" s="201"/>
      <c r="C101" s="101" t="s">
        <v>188</v>
      </c>
      <c r="D101" s="121" t="s">
        <v>140</v>
      </c>
    </row>
    <row r="102" spans="1:4" ht="16.5" customHeight="1" x14ac:dyDescent="0.25">
      <c r="A102" s="466"/>
      <c r="B102" s="202" t="s">
        <v>187</v>
      </c>
      <c r="C102" s="70" t="s">
        <v>190</v>
      </c>
      <c r="D102" s="121"/>
    </row>
    <row r="103" spans="1:4" ht="16.5" customHeight="1" x14ac:dyDescent="0.25">
      <c r="A103" s="466"/>
      <c r="B103" s="92" t="s">
        <v>146</v>
      </c>
      <c r="C103" s="74"/>
      <c r="D103" s="121"/>
    </row>
    <row r="104" spans="1:4" ht="16.5" customHeight="1" x14ac:dyDescent="0.25">
      <c r="A104" s="466"/>
      <c r="B104" s="93" t="s">
        <v>147</v>
      </c>
      <c r="C104" s="77"/>
      <c r="D104" s="121"/>
    </row>
    <row r="105" spans="1:4" ht="16.5" customHeight="1" x14ac:dyDescent="0.25">
      <c r="A105" s="466"/>
      <c r="B105" s="203"/>
      <c r="C105" s="191"/>
      <c r="D105" s="121"/>
    </row>
    <row r="106" spans="1:4" ht="16.5" customHeight="1" x14ac:dyDescent="0.25">
      <c r="A106" s="466"/>
      <c r="B106" s="203"/>
      <c r="C106" s="101" t="s">
        <v>195</v>
      </c>
      <c r="D106" s="121"/>
    </row>
    <row r="107" spans="1:4" ht="16.5" customHeight="1" x14ac:dyDescent="0.25">
      <c r="A107" s="466"/>
      <c r="B107" s="204" t="s">
        <v>192</v>
      </c>
      <c r="C107" s="206" t="s">
        <v>191</v>
      </c>
      <c r="D107" s="121"/>
    </row>
    <row r="108" spans="1:4" ht="16.5" customHeight="1" x14ac:dyDescent="0.25">
      <c r="A108" s="466"/>
      <c r="B108" s="204" t="s">
        <v>194</v>
      </c>
      <c r="C108" s="206" t="s">
        <v>193</v>
      </c>
      <c r="D108" s="121"/>
    </row>
    <row r="109" spans="1:4" ht="16.5" customHeight="1" x14ac:dyDescent="0.25">
      <c r="A109" s="466"/>
      <c r="B109" s="203"/>
      <c r="C109" s="101" t="s">
        <v>197</v>
      </c>
      <c r="D109" s="121"/>
    </row>
    <row r="110" spans="1:4" ht="16.5" customHeight="1" x14ac:dyDescent="0.25">
      <c r="A110" s="466"/>
      <c r="B110" s="204" t="s">
        <v>196</v>
      </c>
      <c r="C110" s="206" t="s">
        <v>196</v>
      </c>
      <c r="D110" s="121"/>
    </row>
    <row r="111" spans="1:4" ht="16.5" customHeight="1" x14ac:dyDescent="0.25">
      <c r="A111" s="466"/>
      <c r="B111" s="203"/>
      <c r="C111" s="101" t="s">
        <v>202</v>
      </c>
      <c r="D111" s="121"/>
    </row>
    <row r="112" spans="1:4" ht="16.5" customHeight="1" x14ac:dyDescent="0.25">
      <c r="A112" s="466"/>
      <c r="B112" s="204" t="s">
        <v>199</v>
      </c>
      <c r="C112" s="206" t="s">
        <v>198</v>
      </c>
      <c r="D112" s="121"/>
    </row>
    <row r="113" spans="1:4" ht="16.350000000000001" customHeight="1" x14ac:dyDescent="0.25">
      <c r="A113" s="466"/>
      <c r="B113" s="204" t="s">
        <v>201</v>
      </c>
      <c r="C113" s="206" t="s">
        <v>200</v>
      </c>
      <c r="D113" s="121"/>
    </row>
    <row r="114" spans="1:4" ht="15" customHeight="1" x14ac:dyDescent="0.25">
      <c r="A114" s="466"/>
      <c r="B114" s="203"/>
      <c r="C114" s="101" t="s">
        <v>207</v>
      </c>
      <c r="D114" s="121"/>
    </row>
    <row r="115" spans="1:4" ht="15" customHeight="1" x14ac:dyDescent="0.25">
      <c r="A115" s="466"/>
      <c r="B115" s="204" t="s">
        <v>204</v>
      </c>
      <c r="C115" s="206" t="s">
        <v>203</v>
      </c>
      <c r="D115" s="121"/>
    </row>
    <row r="116" spans="1:4" ht="15" customHeight="1" x14ac:dyDescent="0.25">
      <c r="A116" s="466"/>
      <c r="B116" s="204" t="s">
        <v>206</v>
      </c>
      <c r="C116" s="206" t="s">
        <v>205</v>
      </c>
      <c r="D116" s="409"/>
    </row>
    <row r="117" spans="1:4" x14ac:dyDescent="0.25">
      <c r="A117" s="466"/>
      <c r="B117" s="203"/>
      <c r="C117" s="101" t="s">
        <v>210</v>
      </c>
      <c r="D117" s="409"/>
    </row>
    <row r="118" spans="1:4" x14ac:dyDescent="0.25">
      <c r="A118" s="466"/>
      <c r="B118" s="204" t="s">
        <v>209</v>
      </c>
      <c r="C118" s="206" t="s">
        <v>208</v>
      </c>
      <c r="D118" s="409"/>
    </row>
    <row r="119" spans="1:4" x14ac:dyDescent="0.25">
      <c r="A119" s="466"/>
      <c r="B119" s="85"/>
      <c r="C119" s="77"/>
      <c r="D119" s="409"/>
    </row>
    <row r="120" spans="1:4" x14ac:dyDescent="0.25">
      <c r="A120" s="466"/>
      <c r="B120" s="206" t="s">
        <v>177</v>
      </c>
      <c r="C120" s="208" t="s">
        <v>165</v>
      </c>
      <c r="D120" s="409"/>
    </row>
    <row r="121" spans="1:4" x14ac:dyDescent="0.25">
      <c r="A121" s="466"/>
      <c r="B121" s="206" t="s">
        <v>178</v>
      </c>
      <c r="C121" s="208" t="s">
        <v>166</v>
      </c>
      <c r="D121" s="121"/>
    </row>
    <row r="122" spans="1:4" x14ac:dyDescent="0.25">
      <c r="A122" s="466"/>
      <c r="B122" s="206" t="s">
        <v>179</v>
      </c>
      <c r="C122" s="208" t="s">
        <v>167</v>
      </c>
      <c r="D122" s="121"/>
    </row>
    <row r="123" spans="1:4" x14ac:dyDescent="0.25">
      <c r="A123" s="466"/>
      <c r="B123" s="206" t="s">
        <v>180</v>
      </c>
      <c r="C123" s="208" t="s">
        <v>169</v>
      </c>
      <c r="D123" s="121"/>
    </row>
    <row r="124" spans="1:4" x14ac:dyDescent="0.25">
      <c r="A124" s="466"/>
      <c r="B124" s="206" t="s">
        <v>182</v>
      </c>
      <c r="C124" s="208" t="s">
        <v>170</v>
      </c>
      <c r="D124" s="121"/>
    </row>
    <row r="125" spans="1:4" x14ac:dyDescent="0.25">
      <c r="A125" s="466"/>
      <c r="B125" s="206" t="s">
        <v>181</v>
      </c>
      <c r="C125" s="208" t="s">
        <v>168</v>
      </c>
      <c r="D125" s="121"/>
    </row>
    <row r="126" spans="1:4" x14ac:dyDescent="0.25">
      <c r="A126" s="466"/>
      <c r="B126" s="206" t="s">
        <v>172</v>
      </c>
      <c r="C126" s="208" t="s">
        <v>161</v>
      </c>
      <c r="D126" s="121"/>
    </row>
    <row r="127" spans="1:4" x14ac:dyDescent="0.25">
      <c r="A127" s="466"/>
      <c r="B127" s="206" t="s">
        <v>171</v>
      </c>
      <c r="C127" s="208" t="s">
        <v>160</v>
      </c>
      <c r="D127" s="121"/>
    </row>
    <row r="128" spans="1:4" x14ac:dyDescent="0.25">
      <c r="A128" s="466"/>
      <c r="B128" s="206" t="s">
        <v>175</v>
      </c>
      <c r="C128" s="208" t="s">
        <v>163</v>
      </c>
      <c r="D128" s="121"/>
    </row>
    <row r="129" spans="1:4" x14ac:dyDescent="0.25">
      <c r="A129" s="466"/>
      <c r="B129" s="206" t="s">
        <v>173</v>
      </c>
      <c r="C129" s="208" t="s">
        <v>162</v>
      </c>
      <c r="D129" s="121"/>
    </row>
    <row r="130" spans="1:4" x14ac:dyDescent="0.25">
      <c r="A130" s="466"/>
      <c r="B130" s="206" t="s">
        <v>174</v>
      </c>
      <c r="C130" s="208" t="s">
        <v>162</v>
      </c>
      <c r="D130" s="121"/>
    </row>
    <row r="131" spans="1:4" ht="19.8" thickBot="1" x14ac:dyDescent="0.3">
      <c r="A131" s="467"/>
      <c r="B131" s="224" t="s">
        <v>176</v>
      </c>
      <c r="C131" s="222" t="s">
        <v>164</v>
      </c>
      <c r="D131" s="122"/>
    </row>
    <row r="132" spans="1:4" ht="15" customHeight="1" x14ac:dyDescent="0.25">
      <c r="A132" s="407"/>
      <c r="B132" s="403"/>
      <c r="C132" s="404"/>
      <c r="D132" s="410"/>
    </row>
    <row r="133" spans="1:4" ht="21.75" customHeight="1" thickBot="1" x14ac:dyDescent="0.3">
      <c r="A133" s="405" t="s">
        <v>36</v>
      </c>
      <c r="B133" s="396" t="s">
        <v>90</v>
      </c>
      <c r="C133" s="397" t="s">
        <v>86</v>
      </c>
      <c r="D133" s="411" t="s">
        <v>130</v>
      </c>
    </row>
    <row r="134" spans="1:4" ht="16.5" customHeight="1" x14ac:dyDescent="0.25">
      <c r="A134" s="465" t="s">
        <v>377</v>
      </c>
      <c r="B134" s="370"/>
      <c r="C134" s="406" t="s">
        <v>365</v>
      </c>
      <c r="D134" s="120"/>
    </row>
    <row r="135" spans="1:4" ht="16.350000000000001" customHeight="1" x14ac:dyDescent="0.25">
      <c r="A135" s="466"/>
      <c r="B135" s="387" t="s">
        <v>363</v>
      </c>
      <c r="C135" s="377" t="s">
        <v>366</v>
      </c>
      <c r="D135" s="121" t="s">
        <v>141</v>
      </c>
    </row>
    <row r="136" spans="1:4" ht="15" customHeight="1" thickBot="1" x14ac:dyDescent="0.3">
      <c r="A136" s="467"/>
      <c r="B136" s="44"/>
      <c r="C136" s="45"/>
      <c r="D136" s="122" t="s">
        <v>140</v>
      </c>
    </row>
    <row r="137" spans="1:4" ht="15" customHeight="1" x14ac:dyDescent="0.25">
      <c r="A137" s="402"/>
      <c r="B137" s="403"/>
      <c r="C137" s="404"/>
      <c r="D137" s="181"/>
    </row>
    <row r="138" spans="1:4" ht="21.75" customHeight="1" thickBot="1" x14ac:dyDescent="0.3">
      <c r="A138" s="391" t="s">
        <v>36</v>
      </c>
      <c r="B138" s="396" t="s">
        <v>90</v>
      </c>
      <c r="C138" s="397" t="s">
        <v>86</v>
      </c>
      <c r="D138" s="131" t="s">
        <v>130</v>
      </c>
    </row>
    <row r="139" spans="1:4" ht="16.5" customHeight="1" x14ac:dyDescent="0.25">
      <c r="A139" s="383" t="s">
        <v>360</v>
      </c>
      <c r="B139" s="348"/>
      <c r="C139" s="39" t="s">
        <v>406</v>
      </c>
      <c r="D139" s="120"/>
    </row>
    <row r="140" spans="1:4" ht="16.5" customHeight="1" x14ac:dyDescent="0.25">
      <c r="A140" s="384"/>
      <c r="B140" s="349" t="s">
        <v>402</v>
      </c>
      <c r="C140" s="41" t="s">
        <v>407</v>
      </c>
      <c r="D140" s="121"/>
    </row>
    <row r="141" spans="1:4" ht="16.5" customHeight="1" x14ac:dyDescent="0.25">
      <c r="A141" s="384"/>
      <c r="B141" s="350" t="s">
        <v>388</v>
      </c>
      <c r="C141" s="42"/>
      <c r="D141" s="121"/>
    </row>
    <row r="142" spans="1:4" ht="16.5" customHeight="1" x14ac:dyDescent="0.25">
      <c r="A142" s="384"/>
      <c r="B142" s="351" t="s">
        <v>403</v>
      </c>
      <c r="C142" s="43" t="s">
        <v>408</v>
      </c>
      <c r="D142" s="121"/>
    </row>
    <row r="143" spans="1:4" ht="16.5" customHeight="1" x14ac:dyDescent="0.25">
      <c r="A143" s="384"/>
      <c r="B143" s="351" t="s">
        <v>379</v>
      </c>
      <c r="C143" s="43" t="s">
        <v>409</v>
      </c>
      <c r="D143" s="121"/>
    </row>
    <row r="144" spans="1:4" ht="16.5" customHeight="1" x14ac:dyDescent="0.25">
      <c r="A144" s="384"/>
      <c r="B144" s="349"/>
      <c r="C144" s="43"/>
      <c r="D144" s="121"/>
    </row>
    <row r="145" spans="1:4" ht="16.5" customHeight="1" x14ac:dyDescent="0.25">
      <c r="A145" s="384"/>
      <c r="B145" s="203"/>
      <c r="C145" s="356" t="s">
        <v>410</v>
      </c>
      <c r="D145" s="121"/>
    </row>
    <row r="146" spans="1:4" ht="16.5" customHeight="1" x14ac:dyDescent="0.25">
      <c r="A146" s="384"/>
      <c r="B146" s="349">
        <v>1000</v>
      </c>
      <c r="C146" s="41" t="s">
        <v>227</v>
      </c>
      <c r="D146" s="121"/>
    </row>
    <row r="147" spans="1:4" ht="16.5" customHeight="1" x14ac:dyDescent="0.25">
      <c r="A147" s="384"/>
      <c r="B147" s="350" t="s">
        <v>378</v>
      </c>
      <c r="C147" s="41" t="s">
        <v>411</v>
      </c>
      <c r="D147" s="121"/>
    </row>
    <row r="148" spans="1:4" ht="16.5" customHeight="1" x14ac:dyDescent="0.25">
      <c r="A148" s="384"/>
      <c r="B148" s="351"/>
      <c r="C148" s="41"/>
      <c r="D148" s="121"/>
    </row>
    <row r="149" spans="1:4" ht="16.5" customHeight="1" x14ac:dyDescent="0.25">
      <c r="A149" s="384"/>
      <c r="B149" s="351"/>
      <c r="C149" s="41" t="s">
        <v>412</v>
      </c>
      <c r="D149" s="121"/>
    </row>
    <row r="150" spans="1:4" ht="16.5" customHeight="1" x14ac:dyDescent="0.25">
      <c r="A150" s="384"/>
      <c r="B150" s="351" t="s">
        <v>404</v>
      </c>
      <c r="C150" s="41" t="s">
        <v>382</v>
      </c>
      <c r="D150" s="121"/>
    </row>
    <row r="151" spans="1:4" ht="16.5" customHeight="1" x14ac:dyDescent="0.25">
      <c r="A151" s="384"/>
      <c r="B151" s="352" t="s">
        <v>379</v>
      </c>
      <c r="C151" s="41" t="s">
        <v>413</v>
      </c>
      <c r="D151" s="121"/>
    </row>
    <row r="152" spans="1:4" ht="16.5" customHeight="1" x14ac:dyDescent="0.25">
      <c r="A152" s="384"/>
      <c r="B152" s="203"/>
      <c r="C152" s="41"/>
      <c r="D152" s="121"/>
    </row>
    <row r="153" spans="1:4" ht="16.5" customHeight="1" x14ac:dyDescent="0.25">
      <c r="A153" s="384"/>
      <c r="B153" s="349"/>
      <c r="C153" s="41" t="s">
        <v>324</v>
      </c>
      <c r="D153" s="121"/>
    </row>
    <row r="154" spans="1:4" ht="16.5" customHeight="1" x14ac:dyDescent="0.25">
      <c r="A154" s="384"/>
      <c r="B154" s="350" t="s">
        <v>405</v>
      </c>
      <c r="C154" s="41" t="s">
        <v>384</v>
      </c>
      <c r="D154" s="121"/>
    </row>
    <row r="155" spans="1:4" ht="16.5" customHeight="1" x14ac:dyDescent="0.25">
      <c r="A155" s="384"/>
      <c r="B155" s="351" t="s">
        <v>381</v>
      </c>
      <c r="C155" s="41" t="s">
        <v>414</v>
      </c>
      <c r="D155" s="121"/>
    </row>
    <row r="156" spans="1:4" ht="16.5" customHeight="1" x14ac:dyDescent="0.25">
      <c r="A156" s="384"/>
      <c r="B156" s="351"/>
      <c r="C156" s="41"/>
      <c r="D156" s="121"/>
    </row>
    <row r="157" spans="1:4" ht="16.5" customHeight="1" x14ac:dyDescent="0.25">
      <c r="A157" s="384"/>
      <c r="B157" s="352"/>
      <c r="C157" s="42" t="s">
        <v>412</v>
      </c>
      <c r="D157" s="121" t="s">
        <v>141</v>
      </c>
    </row>
    <row r="158" spans="1:4" ht="16.5" customHeight="1" x14ac:dyDescent="0.25">
      <c r="A158" s="384"/>
      <c r="B158" s="203" t="s">
        <v>404</v>
      </c>
      <c r="C158" s="43" t="s">
        <v>382</v>
      </c>
      <c r="D158" s="121" t="s">
        <v>140</v>
      </c>
    </row>
    <row r="159" spans="1:4" ht="16.5" customHeight="1" x14ac:dyDescent="0.25">
      <c r="A159" s="384"/>
      <c r="B159" s="349" t="s">
        <v>381</v>
      </c>
      <c r="C159" s="43" t="s">
        <v>415</v>
      </c>
      <c r="D159" s="121"/>
    </row>
    <row r="160" spans="1:4" ht="16.5" customHeight="1" x14ac:dyDescent="0.25">
      <c r="A160" s="384"/>
      <c r="B160" s="350"/>
      <c r="C160" s="356" t="s">
        <v>416</v>
      </c>
      <c r="D160" s="121"/>
    </row>
    <row r="161" spans="1:4" ht="16.5" customHeight="1" x14ac:dyDescent="0.25">
      <c r="A161" s="384"/>
      <c r="B161" s="351"/>
      <c r="C161" s="41"/>
      <c r="D161" s="121"/>
    </row>
    <row r="162" spans="1:4" ht="16.5" customHeight="1" x14ac:dyDescent="0.25">
      <c r="A162" s="384"/>
      <c r="B162" s="203"/>
      <c r="C162" s="42" t="s">
        <v>412</v>
      </c>
      <c r="D162" s="121"/>
    </row>
    <row r="163" spans="1:4" ht="16.5" customHeight="1" x14ac:dyDescent="0.25">
      <c r="A163" s="384"/>
      <c r="B163" s="203" t="s">
        <v>328</v>
      </c>
      <c r="C163" s="43" t="s">
        <v>386</v>
      </c>
      <c r="D163" s="121"/>
    </row>
    <row r="164" spans="1:4" ht="16.5" customHeight="1" thickBot="1" x14ac:dyDescent="0.3">
      <c r="A164" s="385"/>
      <c r="B164" s="400" t="s">
        <v>381</v>
      </c>
      <c r="C164" s="401" t="s">
        <v>417</v>
      </c>
      <c r="D164" s="122"/>
    </row>
    <row r="165" spans="1:4" ht="19.8" thickBot="1" x14ac:dyDescent="0.3">
      <c r="A165" s="369"/>
      <c r="B165" s="398"/>
      <c r="C165" s="399"/>
      <c r="D165" s="395"/>
    </row>
    <row r="166" spans="1:4" ht="21.75" customHeight="1" x14ac:dyDescent="0.25">
      <c r="A166" s="389" t="s">
        <v>36</v>
      </c>
      <c r="B166" s="390" t="s">
        <v>90</v>
      </c>
      <c r="C166" s="372" t="s">
        <v>86</v>
      </c>
      <c r="D166" s="186" t="s">
        <v>130</v>
      </c>
    </row>
    <row r="167" spans="1:4" ht="16.5" customHeight="1" x14ac:dyDescent="0.25">
      <c r="A167" s="468" t="s">
        <v>331</v>
      </c>
      <c r="B167" s="196"/>
      <c r="C167" s="388" t="s">
        <v>333</v>
      </c>
      <c r="D167" s="121"/>
    </row>
    <row r="168" spans="1:4" ht="16.5" customHeight="1" x14ac:dyDescent="0.25">
      <c r="A168" s="468"/>
      <c r="B168" s="358" t="s">
        <v>335</v>
      </c>
      <c r="C168" s="145" t="s">
        <v>380</v>
      </c>
      <c r="D168" s="121" t="s">
        <v>141</v>
      </c>
    </row>
    <row r="169" spans="1:4" ht="16.5" customHeight="1" x14ac:dyDescent="0.25">
      <c r="A169" s="468"/>
      <c r="B169" s="359" t="s">
        <v>381</v>
      </c>
      <c r="C169" s="145" t="s">
        <v>336</v>
      </c>
      <c r="D169" s="121" t="s">
        <v>140</v>
      </c>
    </row>
    <row r="170" spans="1:4" ht="16.5" customHeight="1" x14ac:dyDescent="0.25">
      <c r="A170" s="468"/>
      <c r="B170" s="357"/>
      <c r="C170" s="145" t="s">
        <v>337</v>
      </c>
      <c r="D170" s="121"/>
    </row>
    <row r="171" spans="1:4" ht="16.5" customHeight="1" x14ac:dyDescent="0.25">
      <c r="A171" s="468"/>
      <c r="B171" s="129"/>
      <c r="C171" s="145" t="s">
        <v>338</v>
      </c>
      <c r="D171" s="121"/>
    </row>
    <row r="172" spans="1:4" ht="16.5" customHeight="1" thickBot="1" x14ac:dyDescent="0.3">
      <c r="A172" s="469"/>
      <c r="B172" s="138"/>
      <c r="C172" s="135"/>
      <c r="D172" s="122"/>
    </row>
    <row r="173" spans="1:4" ht="16.5" customHeight="1" thickBot="1" x14ac:dyDescent="0.3">
      <c r="A173" s="392"/>
      <c r="B173" s="393"/>
      <c r="C173" s="394"/>
      <c r="D173" s="395"/>
    </row>
    <row r="174" spans="1:4" ht="25.2" customHeight="1" x14ac:dyDescent="0.25">
      <c r="A174" s="389" t="s">
        <v>36</v>
      </c>
      <c r="B174" s="390" t="s">
        <v>90</v>
      </c>
      <c r="C174" s="372" t="s">
        <v>86</v>
      </c>
      <c r="D174" s="186" t="s">
        <v>130</v>
      </c>
    </row>
    <row r="175" spans="1:4" ht="16.5" customHeight="1" x14ac:dyDescent="0.25">
      <c r="A175" s="464">
        <v>28</v>
      </c>
      <c r="B175" s="196"/>
      <c r="C175" s="101" t="s">
        <v>303</v>
      </c>
      <c r="D175" s="121"/>
    </row>
    <row r="176" spans="1:4" x14ac:dyDescent="0.25">
      <c r="A176" s="431"/>
      <c r="B176" s="198" t="s">
        <v>425</v>
      </c>
      <c r="C176" s="70" t="s">
        <v>223</v>
      </c>
      <c r="D176" s="121" t="s">
        <v>141</v>
      </c>
    </row>
    <row r="177" spans="1:4" x14ac:dyDescent="0.25">
      <c r="A177" s="431"/>
      <c r="B177" s="70" t="s">
        <v>223</v>
      </c>
      <c r="C177" s="74" t="s">
        <v>298</v>
      </c>
      <c r="D177" s="121" t="s">
        <v>140</v>
      </c>
    </row>
    <row r="178" spans="1:4" x14ac:dyDescent="0.25">
      <c r="A178" s="431"/>
      <c r="B178" s="76" t="s">
        <v>431</v>
      </c>
      <c r="C178" s="77" t="s">
        <v>432</v>
      </c>
      <c r="D178" s="121"/>
    </row>
    <row r="179" spans="1:4" ht="19.8" thickBot="1" x14ac:dyDescent="0.3">
      <c r="A179" s="432"/>
      <c r="B179" s="78" t="s">
        <v>224</v>
      </c>
      <c r="C179" s="80"/>
      <c r="D179" s="122"/>
    </row>
  </sheetData>
  <mergeCells count="16">
    <mergeCell ref="A175:A179"/>
    <mergeCell ref="A134:A136"/>
    <mergeCell ref="A167:A172"/>
    <mergeCell ref="A19:A23"/>
    <mergeCell ref="A2:B2"/>
    <mergeCell ref="A5:A9"/>
    <mergeCell ref="A12:A16"/>
    <mergeCell ref="A26:A30"/>
    <mergeCell ref="A33:A37"/>
    <mergeCell ref="A40:A44"/>
    <mergeCell ref="A47:A51"/>
    <mergeCell ref="A54:A58"/>
    <mergeCell ref="A61:A65"/>
    <mergeCell ref="A68:A72"/>
    <mergeCell ref="A75:A79"/>
    <mergeCell ref="A82:A131"/>
  </mergeCells>
  <phoneticPr fontId="15"/>
  <pageMargins left="0.51181102362204722" right="0" top="0.74803149606299213" bottom="0.74803149606299213" header="0.31496062992125984" footer="0.31496062992125984"/>
  <pageSetup paperSize="310" fitToHeight="0" orientation="portrait" r:id="rId1"/>
  <headerFooter>
    <oddFooter>&amp;C&amp;"Century Gothic,太字"&amp;10&amp;  -   P A G E  3- &amp;P   -</oddFooter>
  </headerFooter>
  <rowBreaks count="1" manualBreakCount="1">
    <brk id="137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8</vt:i4>
      </vt:variant>
    </vt:vector>
  </HeadingPairs>
  <TitlesOfParts>
    <vt:vector size="15" baseType="lpstr">
      <vt:lpstr>shipper master</vt:lpstr>
      <vt:lpstr>case mark </vt:lpstr>
      <vt:lpstr>invoice</vt:lpstr>
      <vt:lpstr>NARITA</vt:lpstr>
      <vt:lpstr>NARITA2</vt:lpstr>
      <vt:lpstr>サンプル製品カタログ</vt:lpstr>
      <vt:lpstr>LABEL</vt:lpstr>
      <vt:lpstr>LABEL!Print_Area</vt:lpstr>
      <vt:lpstr>NARITA!Print_Area</vt:lpstr>
      <vt:lpstr>NARITA2!Print_Area</vt:lpstr>
      <vt:lpstr>サンプル製品カタログ!Print_Area</vt:lpstr>
      <vt:lpstr>LABEL!Print_Titles</vt:lpstr>
      <vt:lpstr>NARITA!Print_Titles</vt:lpstr>
      <vt:lpstr>NARITA2!Print_Titles</vt:lpstr>
      <vt:lpstr>サンプル製品カタログ!Print_Titles</vt:lpstr>
    </vt:vector>
  </TitlesOfParts>
  <Company>I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Lam</dc:creator>
  <cp:lastModifiedBy>銀月 後藤</cp:lastModifiedBy>
  <cp:lastPrinted>2024-11-22T00:33:10Z</cp:lastPrinted>
  <dcterms:created xsi:type="dcterms:W3CDTF">2002-07-31T13:14:08Z</dcterms:created>
  <dcterms:modified xsi:type="dcterms:W3CDTF">2026-06-02T08:09:25Z</dcterms:modified>
</cp:coreProperties>
</file>