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SE\CSMC\ex03\"/>
    </mc:Choice>
  </mc:AlternateContent>
  <xr:revisionPtr revIDLastSave="0" documentId="13_ncr:1_{C0D6B42A-CEFF-4D60-8AF8-D785F15F984C}" xr6:coauthVersionLast="47" xr6:coauthVersionMax="47" xr10:uidLastSave="{00000000-0000-0000-0000-000000000000}"/>
  <bookViews>
    <workbookView xWindow="-120" yWindow="16080" windowWidth="29040" windowHeight="15840" activeTab="2" xr2:uid="{00000000-000D-0000-FFFF-FFFF00000000}"/>
  </bookViews>
  <sheets>
    <sheet name="sum_skip_k" sheetId="7" r:id="rId1"/>
    <sheet name="sum_every_kth" sheetId="1" r:id="rId2"/>
    <sheet name="transpose1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8" l="1"/>
  <c r="C18" i="8"/>
  <c r="C19" i="8"/>
  <c r="C20" i="8"/>
  <c r="C41" i="8"/>
  <c r="C40" i="8"/>
  <c r="C39" i="8"/>
  <c r="C38" i="8"/>
  <c r="C31" i="8"/>
  <c r="C30" i="8"/>
  <c r="C29" i="8"/>
  <c r="C28" i="8"/>
  <c r="C10" i="8"/>
  <c r="C9" i="8"/>
  <c r="C8" i="8"/>
  <c r="C7" i="8"/>
  <c r="G5" i="7"/>
  <c r="F5" i="7"/>
  <c r="E5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C7" i="1"/>
  <c r="D7" i="1" s="1"/>
  <c r="C8" i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C42" i="1"/>
  <c r="C43" i="1"/>
  <c r="C44" i="1"/>
  <c r="D44" i="1" s="1"/>
  <c r="C45" i="1"/>
  <c r="D45" i="1" s="1"/>
  <c r="C46" i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C6" i="1"/>
  <c r="D6" i="1" s="1"/>
  <c r="D8" i="1"/>
  <c r="D9" i="1"/>
  <c r="D25" i="1"/>
  <c r="D41" i="1"/>
  <c r="D42" i="1"/>
  <c r="D43" i="1"/>
  <c r="D46" i="1"/>
  <c r="D57" i="1"/>
  <c r="C6" i="7"/>
  <c r="C7" i="7"/>
  <c r="C8" i="7"/>
  <c r="C9" i="7"/>
  <c r="C10" i="7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C23" i="7"/>
  <c r="C24" i="7"/>
  <c r="C25" i="7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C39" i="7"/>
  <c r="C40" i="7"/>
  <c r="C41" i="7"/>
  <c r="C42" i="7"/>
  <c r="C43" i="7"/>
  <c r="C44" i="7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C55" i="7"/>
  <c r="C56" i="7"/>
  <c r="C57" i="7"/>
  <c r="D57" i="7" s="1"/>
  <c r="C58" i="7"/>
  <c r="C59" i="7"/>
  <c r="C60" i="7"/>
  <c r="C61" i="7"/>
  <c r="D61" i="7" s="1"/>
  <c r="C62" i="7"/>
  <c r="D62" i="7" s="1"/>
  <c r="C63" i="7"/>
  <c r="C64" i="7"/>
  <c r="C65" i="7"/>
  <c r="C66" i="7"/>
  <c r="C67" i="7"/>
  <c r="C68" i="7"/>
  <c r="D68" i="7" s="1"/>
  <c r="C5" i="7"/>
  <c r="D5" i="7" s="1"/>
  <c r="D58" i="7"/>
  <c r="D59" i="7"/>
  <c r="D60" i="7"/>
  <c r="D63" i="7"/>
  <c r="D64" i="7"/>
  <c r="D65" i="7"/>
  <c r="D66" i="7"/>
  <c r="D67" i="7"/>
  <c r="D56" i="7"/>
  <c r="D55" i="7"/>
  <c r="D54" i="7"/>
  <c r="D44" i="7"/>
  <c r="D43" i="7"/>
  <c r="D42" i="7"/>
  <c r="D41" i="7"/>
  <c r="D40" i="7"/>
  <c r="D39" i="7"/>
  <c r="D38" i="7"/>
  <c r="T28" i="7"/>
  <c r="D25" i="7"/>
  <c r="D24" i="7"/>
  <c r="D23" i="7"/>
  <c r="D22" i="7"/>
  <c r="D10" i="7"/>
  <c r="D9" i="7"/>
  <c r="D8" i="7"/>
  <c r="D7" i="7"/>
  <c r="D6" i="7"/>
  <c r="Y29" i="1"/>
</calcChain>
</file>

<file path=xl/sharedStrings.xml><?xml version="1.0" encoding="utf-8"?>
<sst xmlns="http://schemas.openxmlformats.org/spreadsheetml/2006/main" count="65" uniqueCount="31">
  <si>
    <t>repetitions = 10</t>
  </si>
  <si>
    <t>summing vectors on GPU (every k-th entry)</t>
  </si>
  <si>
    <t>-----------------------------------------</t>
  </si>
  <si>
    <t>k</t>
  </si>
  <si>
    <t>moved data</t>
  </si>
  <si>
    <t>vector_size</t>
  </si>
  <si>
    <t>utilized memory bandwidth</t>
  </si>
  <si>
    <t>threads per workgroup</t>
  </si>
  <si>
    <t>threads per warp</t>
  </si>
  <si>
    <t>bytes per request</t>
  </si>
  <si>
    <t>bytes per double</t>
  </si>
  <si>
    <t>doubles needed per operation</t>
  </si>
  <si>
    <t>bytes needed per operation</t>
  </si>
  <si>
    <t>operations possible per request</t>
  </si>
  <si>
    <t xml:space="preserve"> median elapsed time in seconds</t>
  </si>
  <si>
    <t>data moved</t>
  </si>
  <si>
    <t>skip_k memory bandwidth</t>
  </si>
  <si>
    <t>offset access</t>
  </si>
  <si>
    <t>strided access</t>
  </si>
  <si>
    <t>maximum bandwidth * 1/k</t>
  </si>
  <si>
    <t>min</t>
  </si>
  <si>
    <t>max</t>
  </si>
  <si>
    <t>transposing matrix</t>
  </si>
  <si>
    <t>N</t>
  </si>
  <si>
    <t>memory bandwidth in GB/s</t>
  </si>
  <si>
    <t>we always call like this: &lt;&lt;&lt;num_workgroups, BLOCK_DIM*BLOCK_DIM&gt;&gt;&gt;</t>
  </si>
  <si>
    <t>unoptimized</t>
  </si>
  <si>
    <t>repetitions = 11</t>
  </si>
  <si>
    <t>opt1</t>
  </si>
  <si>
    <t>opt2</t>
  </si>
  <si>
    <t>opt2_inplace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</si>
</sst>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09514435695539"/>
          <c:y val="5.0925925925925923E-2"/>
          <c:w val="0.76179330708661408"/>
          <c:h val="0.80923592884222806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sum_skip_k!$B$1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sum_skip_k!$A$5:$A$68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sum_skip_k!$B$5:$B$68</c:f>
              <c:numCache>
                <c:formatCode>0.00E+00</c:formatCode>
                <c:ptCount val="64"/>
                <c:pt idx="0">
                  <c:v>6.9080000000000001E-3</c:v>
                </c:pt>
                <c:pt idx="1">
                  <c:v>8.8739999999999999E-3</c:v>
                </c:pt>
                <c:pt idx="2">
                  <c:v>8.8269999999999998E-3</c:v>
                </c:pt>
                <c:pt idx="3">
                  <c:v>8.7910000000000002E-3</c:v>
                </c:pt>
                <c:pt idx="4">
                  <c:v>9.2940000000000002E-3</c:v>
                </c:pt>
                <c:pt idx="5">
                  <c:v>9.3710000000000009E-3</c:v>
                </c:pt>
                <c:pt idx="6">
                  <c:v>9.3509999999999999E-3</c:v>
                </c:pt>
                <c:pt idx="7">
                  <c:v>9.3640000000000008E-3</c:v>
                </c:pt>
                <c:pt idx="8">
                  <c:v>9.5610000000000001E-3</c:v>
                </c:pt>
                <c:pt idx="9">
                  <c:v>9.3959999999999998E-3</c:v>
                </c:pt>
                <c:pt idx="10">
                  <c:v>9.3620000000000005E-3</c:v>
                </c:pt>
                <c:pt idx="11">
                  <c:v>9.3810000000000004E-3</c:v>
                </c:pt>
                <c:pt idx="12">
                  <c:v>9.2289999999999994E-3</c:v>
                </c:pt>
                <c:pt idx="13">
                  <c:v>9.2790000000000008E-3</c:v>
                </c:pt>
                <c:pt idx="14">
                  <c:v>9.2849999999999999E-3</c:v>
                </c:pt>
                <c:pt idx="15">
                  <c:v>9.2689999999999995E-3</c:v>
                </c:pt>
                <c:pt idx="16">
                  <c:v>7.7330000000000003E-3</c:v>
                </c:pt>
                <c:pt idx="17">
                  <c:v>8.9859999999999992E-3</c:v>
                </c:pt>
                <c:pt idx="18">
                  <c:v>8.9899999999999997E-3</c:v>
                </c:pt>
                <c:pt idx="19">
                  <c:v>8.9730000000000001E-3</c:v>
                </c:pt>
                <c:pt idx="20">
                  <c:v>9.2919999999999999E-3</c:v>
                </c:pt>
                <c:pt idx="21">
                  <c:v>9.3509999999999999E-3</c:v>
                </c:pt>
                <c:pt idx="22">
                  <c:v>9.325E-3</c:v>
                </c:pt>
                <c:pt idx="23">
                  <c:v>9.3600000000000003E-3</c:v>
                </c:pt>
                <c:pt idx="24">
                  <c:v>9.6050000000000007E-3</c:v>
                </c:pt>
                <c:pt idx="25">
                  <c:v>9.5329999999999998E-3</c:v>
                </c:pt>
                <c:pt idx="26">
                  <c:v>9.5149999999999992E-3</c:v>
                </c:pt>
                <c:pt idx="27">
                  <c:v>9.5289999999999993E-3</c:v>
                </c:pt>
                <c:pt idx="28">
                  <c:v>9.3519999999999992E-3</c:v>
                </c:pt>
                <c:pt idx="29">
                  <c:v>9.2569999999999996E-3</c:v>
                </c:pt>
                <c:pt idx="30">
                  <c:v>9.2420000000000002E-3</c:v>
                </c:pt>
                <c:pt idx="31">
                  <c:v>9.2110000000000004E-3</c:v>
                </c:pt>
                <c:pt idx="32">
                  <c:v>6.901E-3</c:v>
                </c:pt>
                <c:pt idx="33">
                  <c:v>8.9200000000000008E-3</c:v>
                </c:pt>
                <c:pt idx="34">
                  <c:v>8.9130000000000008E-3</c:v>
                </c:pt>
                <c:pt idx="35">
                  <c:v>8.9339999999999992E-3</c:v>
                </c:pt>
                <c:pt idx="36">
                  <c:v>9.3419999999999996E-3</c:v>
                </c:pt>
                <c:pt idx="37">
                  <c:v>9.443E-3</c:v>
                </c:pt>
                <c:pt idx="38">
                  <c:v>9.3950000000000006E-3</c:v>
                </c:pt>
                <c:pt idx="39">
                  <c:v>9.4739999999999998E-3</c:v>
                </c:pt>
                <c:pt idx="40">
                  <c:v>9.6539999999999994E-3</c:v>
                </c:pt>
                <c:pt idx="41">
                  <c:v>9.4289999999999999E-3</c:v>
                </c:pt>
                <c:pt idx="42">
                  <c:v>9.4140000000000005E-3</c:v>
                </c:pt>
                <c:pt idx="43">
                  <c:v>9.4319999999999994E-3</c:v>
                </c:pt>
                <c:pt idx="44">
                  <c:v>9.2709999999999997E-3</c:v>
                </c:pt>
                <c:pt idx="45">
                  <c:v>9.3399999999999993E-3</c:v>
                </c:pt>
                <c:pt idx="46">
                  <c:v>9.3120000000000008E-3</c:v>
                </c:pt>
                <c:pt idx="47">
                  <c:v>9.3600000000000003E-3</c:v>
                </c:pt>
                <c:pt idx="48">
                  <c:v>7.7609999999999997E-3</c:v>
                </c:pt>
                <c:pt idx="49">
                  <c:v>9.0600000000000003E-3</c:v>
                </c:pt>
                <c:pt idx="50">
                  <c:v>9.0449999999999992E-3</c:v>
                </c:pt>
                <c:pt idx="51">
                  <c:v>9.0530000000000003E-3</c:v>
                </c:pt>
                <c:pt idx="52">
                  <c:v>9.3539999999999995E-3</c:v>
                </c:pt>
                <c:pt idx="53">
                  <c:v>9.4179999999999993E-3</c:v>
                </c:pt>
                <c:pt idx="54">
                  <c:v>9.3559999999999997E-3</c:v>
                </c:pt>
                <c:pt idx="55">
                  <c:v>9.3690000000000006E-3</c:v>
                </c:pt>
                <c:pt idx="56">
                  <c:v>9.6439999999999998E-3</c:v>
                </c:pt>
                <c:pt idx="57">
                  <c:v>9.528E-3</c:v>
                </c:pt>
                <c:pt idx="58">
                  <c:v>9.5230000000000002E-3</c:v>
                </c:pt>
                <c:pt idx="59">
                  <c:v>9.5409999999999991E-3</c:v>
                </c:pt>
                <c:pt idx="60">
                  <c:v>9.3889999999999998E-3</c:v>
                </c:pt>
                <c:pt idx="61">
                  <c:v>9.2630000000000004E-3</c:v>
                </c:pt>
                <c:pt idx="62">
                  <c:v>9.2540000000000001E-3</c:v>
                </c:pt>
                <c:pt idx="63">
                  <c:v>9.2530000000000008E-3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F-4922-A453-8B6C627D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039"/>
        <c:axId val="273553295"/>
      </c:scatterChart>
      <c:valAx>
        <c:axId val="2735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295"/>
        <c:crosses val="autoZero"/>
        <c:crossBetween val="midCat"/>
        <c:majorUnit val="8"/>
      </c:valAx>
      <c:valAx>
        <c:axId val="2735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in seconds</a:t>
                </a:r>
              </a:p>
            </c:rich>
          </c:tx>
          <c:layout>
            <c:manualLayout>
              <c:xMode val="edge"/>
              <c:yMode val="edge"/>
              <c:x val="2.6541776027996501E-2"/>
              <c:y val="0.280011300670749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7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65069991251093"/>
          <c:y val="5.0925925925925923E-2"/>
          <c:w val="0.8062377515310587"/>
          <c:h val="0.80923592884222806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sum_skip_k!$D$1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sum_skip_k!$A$6:$A$68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sum_skip_k!$D$6:$D$68</c:f>
              <c:numCache>
                <c:formatCode>0.00E+00</c:formatCode>
                <c:ptCount val="63"/>
                <c:pt idx="0">
                  <c:v>270.45300608519267</c:v>
                </c:pt>
                <c:pt idx="1">
                  <c:v>271.89304996034895</c:v>
                </c:pt>
                <c:pt idx="2">
                  <c:v>273.00647571379818</c:v>
                </c:pt>
                <c:pt idx="3">
                  <c:v>258.23110652033569</c:v>
                </c:pt>
                <c:pt idx="4">
                  <c:v>256.10926048447334</c:v>
                </c:pt>
                <c:pt idx="5">
                  <c:v>256.65702662816813</c:v>
                </c:pt>
                <c:pt idx="6">
                  <c:v>256.30070824434</c:v>
                </c:pt>
                <c:pt idx="7">
                  <c:v>251.01974772513336</c:v>
                </c:pt>
                <c:pt idx="8">
                  <c:v>255.42781864623245</c:v>
                </c:pt>
                <c:pt idx="9">
                  <c:v>256.35545396282845</c:v>
                </c:pt>
                <c:pt idx="10">
                  <c:v>255.83623664854491</c:v>
                </c:pt>
                <c:pt idx="11">
                  <c:v>260.04981168057213</c:v>
                </c:pt>
                <c:pt idx="12">
                  <c:v>258.64852764306499</c:v>
                </c:pt>
                <c:pt idx="13">
                  <c:v>258.48138546042003</c:v>
                </c:pt>
                <c:pt idx="14">
                  <c:v>258.92756931707845</c:v>
                </c:pt>
                <c:pt idx="15">
                  <c:v>310.35815543773435</c:v>
                </c:pt>
                <c:pt idx="16">
                  <c:v>267.08208235032276</c:v>
                </c:pt>
                <c:pt idx="17">
                  <c:v>266.96324449388209</c:v>
                </c:pt>
                <c:pt idx="18">
                  <c:v>267.46902306920759</c:v>
                </c:pt>
                <c:pt idx="19">
                  <c:v>258.28664657770128</c:v>
                </c:pt>
                <c:pt idx="20">
                  <c:v>256.65698812961182</c:v>
                </c:pt>
                <c:pt idx="21">
                  <c:v>257.37259753351208</c:v>
                </c:pt>
                <c:pt idx="22">
                  <c:v>256.41019743589743</c:v>
                </c:pt>
                <c:pt idx="23">
                  <c:v>249.86979947943777</c:v>
                </c:pt>
                <c:pt idx="24">
                  <c:v>251.75699150319943</c:v>
                </c:pt>
                <c:pt idx="25">
                  <c:v>252.23325023646876</c:v>
                </c:pt>
                <c:pt idx="26">
                  <c:v>251.86266680659043</c:v>
                </c:pt>
                <c:pt idx="27">
                  <c:v>256.62952609067582</c:v>
                </c:pt>
                <c:pt idx="28">
                  <c:v>259.26318504915201</c:v>
                </c:pt>
                <c:pt idx="29">
                  <c:v>259.6839731659814</c:v>
                </c:pt>
                <c:pt idx="30">
                  <c:v>260.55794767126258</c:v>
                </c:pt>
                <c:pt idx="31">
                  <c:v>347.77557339516011</c:v>
                </c:pt>
                <c:pt idx="32">
                  <c:v>269.05820717488785</c:v>
                </c:pt>
                <c:pt idx="33">
                  <c:v>269.26951464153484</c:v>
                </c:pt>
                <c:pt idx="34">
                  <c:v>268.63657488247145</c:v>
                </c:pt>
                <c:pt idx="35">
                  <c:v>256.90421066152862</c:v>
                </c:pt>
                <c:pt idx="36">
                  <c:v>254.15642401779095</c:v>
                </c:pt>
                <c:pt idx="37">
                  <c:v>255.45493219797763</c:v>
                </c:pt>
                <c:pt idx="38">
                  <c:v>253.3247903736542</c:v>
                </c:pt>
                <c:pt idx="39">
                  <c:v>248.60151646985705</c:v>
                </c:pt>
                <c:pt idx="40">
                  <c:v>254.53378046452434</c:v>
                </c:pt>
                <c:pt idx="41">
                  <c:v>254.93934480560864</c:v>
                </c:pt>
                <c:pt idx="42">
                  <c:v>254.45281679389316</c:v>
                </c:pt>
                <c:pt idx="43">
                  <c:v>258.87163671664331</c:v>
                </c:pt>
                <c:pt idx="44">
                  <c:v>256.95919914346894</c:v>
                </c:pt>
                <c:pt idx="45">
                  <c:v>257.73184020618555</c:v>
                </c:pt>
                <c:pt idx="46">
                  <c:v>256.41013589743591</c:v>
                </c:pt>
                <c:pt idx="47">
                  <c:v>309.23835175879401</c:v>
                </c:pt>
                <c:pt idx="48">
                  <c:v>264.90053245033113</c:v>
                </c:pt>
                <c:pt idx="49">
                  <c:v>265.33983416252073</c:v>
                </c:pt>
                <c:pt idx="50">
                  <c:v>265.10535468905334</c:v>
                </c:pt>
                <c:pt idx="51">
                  <c:v>256.57459397049394</c:v>
                </c:pt>
                <c:pt idx="52">
                  <c:v>254.83103928647273</c:v>
                </c:pt>
                <c:pt idx="53">
                  <c:v>256.51974176998721</c:v>
                </c:pt>
                <c:pt idx="54">
                  <c:v>256.16380403458214</c:v>
                </c:pt>
                <c:pt idx="55">
                  <c:v>248.85925508087931</c:v>
                </c:pt>
                <c:pt idx="56">
                  <c:v>251.88902518891686</c:v>
                </c:pt>
                <c:pt idx="57">
                  <c:v>252.02127564843011</c:v>
                </c:pt>
                <c:pt idx="58">
                  <c:v>251.54581113090873</c:v>
                </c:pt>
                <c:pt idx="59">
                  <c:v>255.61812333581852</c:v>
                </c:pt>
                <c:pt idx="60">
                  <c:v>259.09516744035409</c:v>
                </c:pt>
                <c:pt idx="61">
                  <c:v>259.34714847633455</c:v>
                </c:pt>
                <c:pt idx="62">
                  <c:v>259.37517432184154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3-4978-A767-AD86A065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039"/>
        <c:axId val="273553295"/>
      </c:scatterChart>
      <c:valAx>
        <c:axId val="27355703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295"/>
        <c:crosses val="autoZero"/>
        <c:crossBetween val="midCat"/>
      </c:valAx>
      <c:valAx>
        <c:axId val="27355329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utilized</a:t>
                </a:r>
                <a:r>
                  <a:rPr lang="en-GB" sz="1100" baseline="0"/>
                  <a:t> memory bandwidth in GB/s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4.0430664916885392E-2"/>
              <c:y val="5.778907844852727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7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6181102362206"/>
          <c:y val="5.0925925925925923E-2"/>
          <c:w val="0.79512664041994763"/>
          <c:h val="0.80923592884222806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sum_skip_k!$D$1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sum_skip_k!$A$5:$A$68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sum_skip_k!$D$5:$D$68</c:f>
              <c:numCache>
                <c:formatCode>0.00E+00</c:formatCode>
                <c:ptCount val="64"/>
                <c:pt idx="0">
                  <c:v>347.4232773595831</c:v>
                </c:pt>
                <c:pt idx="1">
                  <c:v>270.45300608519267</c:v>
                </c:pt>
                <c:pt idx="2">
                  <c:v>271.89304996034895</c:v>
                </c:pt>
                <c:pt idx="3">
                  <c:v>273.00647571379818</c:v>
                </c:pt>
                <c:pt idx="4">
                  <c:v>258.23110652033569</c:v>
                </c:pt>
                <c:pt idx="5">
                  <c:v>256.10926048447334</c:v>
                </c:pt>
                <c:pt idx="6">
                  <c:v>256.65702662816813</c:v>
                </c:pt>
                <c:pt idx="7">
                  <c:v>256.30070824434</c:v>
                </c:pt>
                <c:pt idx="8">
                  <c:v>251.01974772513336</c:v>
                </c:pt>
                <c:pt idx="9">
                  <c:v>255.42781864623245</c:v>
                </c:pt>
                <c:pt idx="10">
                  <c:v>256.35545396282845</c:v>
                </c:pt>
                <c:pt idx="11">
                  <c:v>255.83623664854491</c:v>
                </c:pt>
                <c:pt idx="12">
                  <c:v>260.04981168057213</c:v>
                </c:pt>
                <c:pt idx="13">
                  <c:v>258.64852764306499</c:v>
                </c:pt>
                <c:pt idx="14">
                  <c:v>258.48138546042003</c:v>
                </c:pt>
                <c:pt idx="15">
                  <c:v>258.92756931707845</c:v>
                </c:pt>
                <c:pt idx="16">
                  <c:v>310.35815543773435</c:v>
                </c:pt>
                <c:pt idx="17">
                  <c:v>267.08208235032276</c:v>
                </c:pt>
                <c:pt idx="18">
                  <c:v>266.96324449388209</c:v>
                </c:pt>
                <c:pt idx="19">
                  <c:v>267.46902306920759</c:v>
                </c:pt>
                <c:pt idx="20">
                  <c:v>258.28664657770128</c:v>
                </c:pt>
                <c:pt idx="21">
                  <c:v>256.65698812961182</c:v>
                </c:pt>
                <c:pt idx="22">
                  <c:v>257.37259753351208</c:v>
                </c:pt>
                <c:pt idx="23">
                  <c:v>256.41019743589743</c:v>
                </c:pt>
                <c:pt idx="24">
                  <c:v>249.86979947943777</c:v>
                </c:pt>
                <c:pt idx="25">
                  <c:v>251.75699150319943</c:v>
                </c:pt>
                <c:pt idx="26">
                  <c:v>252.23325023646876</c:v>
                </c:pt>
                <c:pt idx="27">
                  <c:v>251.86266680659043</c:v>
                </c:pt>
                <c:pt idx="28">
                  <c:v>256.62952609067582</c:v>
                </c:pt>
                <c:pt idx="29">
                  <c:v>259.26318504915201</c:v>
                </c:pt>
                <c:pt idx="30">
                  <c:v>259.6839731659814</c:v>
                </c:pt>
                <c:pt idx="31">
                  <c:v>260.55794767126258</c:v>
                </c:pt>
                <c:pt idx="32">
                  <c:v>347.77557339516011</c:v>
                </c:pt>
                <c:pt idx="33">
                  <c:v>269.05820717488785</c:v>
                </c:pt>
                <c:pt idx="34">
                  <c:v>269.26951464153484</c:v>
                </c:pt>
                <c:pt idx="35">
                  <c:v>268.63657488247145</c:v>
                </c:pt>
                <c:pt idx="36">
                  <c:v>256.90421066152862</c:v>
                </c:pt>
                <c:pt idx="37">
                  <c:v>254.15642401779095</c:v>
                </c:pt>
                <c:pt idx="38">
                  <c:v>255.45493219797763</c:v>
                </c:pt>
                <c:pt idx="39">
                  <c:v>253.3247903736542</c:v>
                </c:pt>
                <c:pt idx="40">
                  <c:v>248.60151646985705</c:v>
                </c:pt>
                <c:pt idx="41">
                  <c:v>254.53378046452434</c:v>
                </c:pt>
                <c:pt idx="42">
                  <c:v>254.93934480560864</c:v>
                </c:pt>
                <c:pt idx="43">
                  <c:v>254.45281679389316</c:v>
                </c:pt>
                <c:pt idx="44">
                  <c:v>258.87163671664331</c:v>
                </c:pt>
                <c:pt idx="45">
                  <c:v>256.95919914346894</c:v>
                </c:pt>
                <c:pt idx="46">
                  <c:v>257.73184020618555</c:v>
                </c:pt>
                <c:pt idx="47">
                  <c:v>256.41013589743591</c:v>
                </c:pt>
                <c:pt idx="48">
                  <c:v>309.23835175879401</c:v>
                </c:pt>
                <c:pt idx="49">
                  <c:v>264.90053245033113</c:v>
                </c:pt>
                <c:pt idx="50">
                  <c:v>265.33983416252073</c:v>
                </c:pt>
                <c:pt idx="51">
                  <c:v>265.10535468905334</c:v>
                </c:pt>
                <c:pt idx="52">
                  <c:v>256.57459397049394</c:v>
                </c:pt>
                <c:pt idx="53">
                  <c:v>254.83103928647273</c:v>
                </c:pt>
                <c:pt idx="54">
                  <c:v>256.51974176998721</c:v>
                </c:pt>
                <c:pt idx="55">
                  <c:v>256.16380403458214</c:v>
                </c:pt>
                <c:pt idx="56">
                  <c:v>248.85925508087931</c:v>
                </c:pt>
                <c:pt idx="57">
                  <c:v>251.88902518891686</c:v>
                </c:pt>
                <c:pt idx="58">
                  <c:v>252.02127564843011</c:v>
                </c:pt>
                <c:pt idx="59">
                  <c:v>251.54581113090873</c:v>
                </c:pt>
                <c:pt idx="60">
                  <c:v>255.61812333581852</c:v>
                </c:pt>
                <c:pt idx="61">
                  <c:v>259.09516744035409</c:v>
                </c:pt>
                <c:pt idx="62">
                  <c:v>259.34714847633455</c:v>
                </c:pt>
                <c:pt idx="63">
                  <c:v>259.37517432184154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4EDB-9D15-7CDEE661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039"/>
        <c:axId val="273553295"/>
      </c:scatterChart>
      <c:valAx>
        <c:axId val="2735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295"/>
        <c:crosses val="autoZero"/>
        <c:crossBetween val="midCat"/>
        <c:majorUnit val="8"/>
      </c:valAx>
      <c:valAx>
        <c:axId val="273553295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utilized</a:t>
                </a:r>
                <a:r>
                  <a:rPr lang="en-GB" sz="1100" baseline="0"/>
                  <a:t> memory bandwidth in GB/s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3.4875109361329835E-2"/>
              <c:y val="7.630759696704579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7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09514435695539"/>
          <c:y val="5.0925925925925923E-2"/>
          <c:w val="0.76179330708661408"/>
          <c:h val="0.80923592884222806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sum_every_kth!$B$1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sum_every_kth!$A$6:$A$69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sum_every_kth!$B$6:$B$69</c:f>
              <c:numCache>
                <c:formatCode>0.00E+00</c:formatCode>
                <c:ptCount val="64"/>
                <c:pt idx="0">
                  <c:v>6.8999999999999999E-3</c:v>
                </c:pt>
                <c:pt idx="1">
                  <c:v>9.3139999999999994E-3</c:v>
                </c:pt>
                <c:pt idx="2">
                  <c:v>9.6600000000000002E-3</c:v>
                </c:pt>
                <c:pt idx="3">
                  <c:v>9.1830000000000002E-3</c:v>
                </c:pt>
                <c:pt idx="4">
                  <c:v>8.267E-3</c:v>
                </c:pt>
                <c:pt idx="5">
                  <c:v>6.9909999999999998E-3</c:v>
                </c:pt>
                <c:pt idx="6">
                  <c:v>6.5729999999999998E-3</c:v>
                </c:pt>
                <c:pt idx="7">
                  <c:v>5.0689999999999997E-3</c:v>
                </c:pt>
                <c:pt idx="8">
                  <c:v>5.7949999999999998E-3</c:v>
                </c:pt>
                <c:pt idx="9">
                  <c:v>5.5760000000000002E-3</c:v>
                </c:pt>
                <c:pt idx="10">
                  <c:v>5.4920000000000004E-3</c:v>
                </c:pt>
                <c:pt idx="11">
                  <c:v>4.3680000000000004E-3</c:v>
                </c:pt>
                <c:pt idx="12">
                  <c:v>5.0489999999999997E-3</c:v>
                </c:pt>
                <c:pt idx="13">
                  <c:v>4.6860000000000001E-3</c:v>
                </c:pt>
                <c:pt idx="14">
                  <c:v>4.8349999999999999E-3</c:v>
                </c:pt>
                <c:pt idx="15">
                  <c:v>3.9849999999999998E-3</c:v>
                </c:pt>
                <c:pt idx="16">
                  <c:v>4.6909999999999999E-3</c:v>
                </c:pt>
                <c:pt idx="17">
                  <c:v>4.6740000000000002E-3</c:v>
                </c:pt>
                <c:pt idx="18">
                  <c:v>4.7149999999999996E-3</c:v>
                </c:pt>
                <c:pt idx="19">
                  <c:v>4.3210000000000002E-3</c:v>
                </c:pt>
                <c:pt idx="20">
                  <c:v>4.5129999999999997E-3</c:v>
                </c:pt>
                <c:pt idx="21">
                  <c:v>4.3819999999999996E-3</c:v>
                </c:pt>
                <c:pt idx="22">
                  <c:v>4.3730000000000002E-3</c:v>
                </c:pt>
                <c:pt idx="23">
                  <c:v>4.0790000000000002E-3</c:v>
                </c:pt>
                <c:pt idx="24">
                  <c:v>4.1310000000000001E-3</c:v>
                </c:pt>
                <c:pt idx="25">
                  <c:v>4.0400000000000002E-3</c:v>
                </c:pt>
                <c:pt idx="26">
                  <c:v>3.9880000000000002E-3</c:v>
                </c:pt>
                <c:pt idx="27">
                  <c:v>3.8070000000000001E-3</c:v>
                </c:pt>
                <c:pt idx="28">
                  <c:v>3.8310000000000002E-3</c:v>
                </c:pt>
                <c:pt idx="29">
                  <c:v>3.686E-3</c:v>
                </c:pt>
                <c:pt idx="30">
                  <c:v>3.5330000000000001E-3</c:v>
                </c:pt>
                <c:pt idx="31">
                  <c:v>2.8040000000000001E-3</c:v>
                </c:pt>
                <c:pt idx="32">
                  <c:v>3.3159999999999999E-3</c:v>
                </c:pt>
                <c:pt idx="33">
                  <c:v>3.3809999999999999E-3</c:v>
                </c:pt>
                <c:pt idx="34">
                  <c:v>3.359E-3</c:v>
                </c:pt>
                <c:pt idx="35">
                  <c:v>3.29E-3</c:v>
                </c:pt>
                <c:pt idx="36">
                  <c:v>3.3080000000000002E-3</c:v>
                </c:pt>
                <c:pt idx="37">
                  <c:v>3.2490000000000002E-3</c:v>
                </c:pt>
                <c:pt idx="38">
                  <c:v>3.1809999999999998E-3</c:v>
                </c:pt>
                <c:pt idx="39">
                  <c:v>3.0560000000000001E-3</c:v>
                </c:pt>
                <c:pt idx="40">
                  <c:v>3.078E-3</c:v>
                </c:pt>
                <c:pt idx="41">
                  <c:v>3.0330000000000001E-3</c:v>
                </c:pt>
                <c:pt idx="42">
                  <c:v>3.0119999999999999E-3</c:v>
                </c:pt>
                <c:pt idx="43">
                  <c:v>2.9320000000000001E-3</c:v>
                </c:pt>
                <c:pt idx="44">
                  <c:v>2.9169999999999999E-3</c:v>
                </c:pt>
                <c:pt idx="45">
                  <c:v>2.8900000000000002E-3</c:v>
                </c:pt>
                <c:pt idx="46">
                  <c:v>2.8440000000000002E-3</c:v>
                </c:pt>
                <c:pt idx="47">
                  <c:v>2.8080000000000002E-3</c:v>
                </c:pt>
                <c:pt idx="48">
                  <c:v>2.7439999999999999E-3</c:v>
                </c:pt>
                <c:pt idx="49">
                  <c:v>2.6819999999999999E-3</c:v>
                </c:pt>
                <c:pt idx="50">
                  <c:v>2.6020000000000001E-3</c:v>
                </c:pt>
                <c:pt idx="51">
                  <c:v>2.5490000000000001E-3</c:v>
                </c:pt>
                <c:pt idx="52">
                  <c:v>2.493E-3</c:v>
                </c:pt>
                <c:pt idx="53">
                  <c:v>2.4290000000000002E-3</c:v>
                </c:pt>
                <c:pt idx="54">
                  <c:v>2.3549999999999999E-3</c:v>
                </c:pt>
                <c:pt idx="55">
                  <c:v>2.3029999999999999E-3</c:v>
                </c:pt>
                <c:pt idx="56">
                  <c:v>2.2460000000000002E-3</c:v>
                </c:pt>
                <c:pt idx="57">
                  <c:v>2.1949999999999999E-3</c:v>
                </c:pt>
                <c:pt idx="58">
                  <c:v>2.1180000000000001E-3</c:v>
                </c:pt>
                <c:pt idx="59">
                  <c:v>2.0609999999999999E-3</c:v>
                </c:pt>
                <c:pt idx="60">
                  <c:v>2.0119999999999999E-3</c:v>
                </c:pt>
                <c:pt idx="61">
                  <c:v>1.9499999999999999E-3</c:v>
                </c:pt>
                <c:pt idx="62">
                  <c:v>1.879E-3</c:v>
                </c:pt>
                <c:pt idx="63">
                  <c:v>1.6639999999999999E-3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6F-454B-BAD7-0E59D1B4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039"/>
        <c:axId val="273553295"/>
      </c:scatterChart>
      <c:valAx>
        <c:axId val="2735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295"/>
        <c:crosses val="autoZero"/>
        <c:crossBetween val="midCat"/>
        <c:majorUnit val="8"/>
      </c:valAx>
      <c:valAx>
        <c:axId val="2735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in seconds</a:t>
                </a:r>
              </a:p>
            </c:rich>
          </c:tx>
          <c:layout>
            <c:manualLayout>
              <c:xMode val="edge"/>
              <c:yMode val="edge"/>
              <c:x val="2.6541776027996501E-2"/>
              <c:y val="0.280011300670749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7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65069991251093"/>
          <c:y val="5.0925925925925923E-2"/>
          <c:w val="0.8062377515310587"/>
          <c:h val="0.80923592884222806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sum_every_kth!$D$3</c:f>
              <c:strCache>
                <c:ptCount val="1"/>
                <c:pt idx="0">
                  <c:v>strided access</c:v>
                </c:pt>
              </c:strCache>
            </c:strRef>
          </c:tx>
          <c:marker>
            <c:symbol val="none"/>
          </c:marker>
          <c:xVal>
            <c:numRef>
              <c:f>sum_every_kth!$A$6:$A$69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sum_every_kth!$D$6:$D$69</c:f>
              <c:numCache>
                <c:formatCode>0.00E+00</c:formatCode>
                <c:ptCount val="64"/>
                <c:pt idx="0">
                  <c:v>347.82608695652175</c:v>
                </c:pt>
                <c:pt idx="1">
                  <c:v>128.83830792355593</c:v>
                </c:pt>
                <c:pt idx="2">
                  <c:v>82.815734989648021</c:v>
                </c:pt>
                <c:pt idx="3">
                  <c:v>65.338124795818359</c:v>
                </c:pt>
                <c:pt idx="4">
                  <c:v>58.062174912301927</c:v>
                </c:pt>
                <c:pt idx="5">
                  <c:v>57.216421112859393</c:v>
                </c:pt>
                <c:pt idx="6">
                  <c:v>52.161439655734497</c:v>
                </c:pt>
                <c:pt idx="7">
                  <c:v>59.183270862102979</c:v>
                </c:pt>
                <c:pt idx="8">
                  <c:v>46.016681046879491</c:v>
                </c:pt>
                <c:pt idx="9">
                  <c:v>43.0416068866571</c:v>
                </c:pt>
                <c:pt idx="10">
                  <c:v>39.727206515261862</c:v>
                </c:pt>
                <c:pt idx="11">
                  <c:v>45.787545787545781</c:v>
                </c:pt>
                <c:pt idx="12">
                  <c:v>36.564742447095391</c:v>
                </c:pt>
                <c:pt idx="13">
                  <c:v>36.583135174684472</c:v>
                </c:pt>
                <c:pt idx="14">
                  <c:v>33.092037228541884</c:v>
                </c:pt>
                <c:pt idx="15">
                  <c:v>37.641154328732753</c:v>
                </c:pt>
                <c:pt idx="16">
                  <c:v>30.095175994081284</c:v>
                </c:pt>
                <c:pt idx="17">
                  <c:v>28.526601055484239</c:v>
                </c:pt>
                <c:pt idx="18">
                  <c:v>26.790199252106937</c:v>
                </c:pt>
                <c:pt idx="19">
                  <c:v>27.771349224716499</c:v>
                </c:pt>
                <c:pt idx="20">
                  <c:v>25.323668133329114</c:v>
                </c:pt>
                <c:pt idx="21">
                  <c:v>24.895232562964196</c:v>
                </c:pt>
                <c:pt idx="22">
                  <c:v>23.861839946708557</c:v>
                </c:pt>
                <c:pt idx="23">
                  <c:v>24.515812699190977</c:v>
                </c:pt>
                <c:pt idx="24">
                  <c:v>23.238925199709513</c:v>
                </c:pt>
                <c:pt idx="25">
                  <c:v>22.848438690022846</c:v>
                </c:pt>
                <c:pt idx="26">
                  <c:v>22.289089490694305</c:v>
                </c:pt>
                <c:pt idx="27">
                  <c:v>22.514916131937408</c:v>
                </c:pt>
                <c:pt idx="28">
                  <c:v>21.602354656657575</c:v>
                </c:pt>
                <c:pt idx="29">
                  <c:v>21.703743895822029</c:v>
                </c:pt>
                <c:pt idx="30">
                  <c:v>21.913205445431554</c:v>
                </c:pt>
                <c:pt idx="31">
                  <c:v>26.747503566333808</c:v>
                </c:pt>
                <c:pt idx="32">
                  <c:v>21.932229411119643</c:v>
                </c:pt>
                <c:pt idx="33">
                  <c:v>20.877916383944882</c:v>
                </c:pt>
                <c:pt idx="34">
                  <c:v>20.414238931654825</c:v>
                </c:pt>
                <c:pt idx="35">
                  <c:v>20.263424518743669</c:v>
                </c:pt>
                <c:pt idx="36">
                  <c:v>19.608483937383571</c:v>
                </c:pt>
                <c:pt idx="37">
                  <c:v>19.43917966661807</c:v>
                </c:pt>
                <c:pt idx="38">
                  <c:v>19.345633932241917</c:v>
                </c:pt>
                <c:pt idx="39">
                  <c:v>19.633507853403142</c:v>
                </c:pt>
                <c:pt idx="40">
                  <c:v>19.017734036989495</c:v>
                </c:pt>
                <c:pt idx="41">
                  <c:v>18.840374923460974</c:v>
                </c:pt>
                <c:pt idx="42">
                  <c:v>18.530529046604283</c:v>
                </c:pt>
                <c:pt idx="43">
                  <c:v>18.603497457522014</c:v>
                </c:pt>
                <c:pt idx="44">
                  <c:v>18.283624728602447</c:v>
                </c:pt>
                <c:pt idx="45">
                  <c:v>18.053257108469985</c:v>
                </c:pt>
                <c:pt idx="46">
                  <c:v>17.954933117874134</c:v>
                </c:pt>
                <c:pt idx="47">
                  <c:v>17.806267806267808</c:v>
                </c:pt>
                <c:pt idx="48">
                  <c:v>17.849705479859583</c:v>
                </c:pt>
                <c:pt idx="49">
                  <c:v>17.897091722595079</c:v>
                </c:pt>
                <c:pt idx="50">
                  <c:v>18.085635484016819</c:v>
                </c:pt>
                <c:pt idx="51">
                  <c:v>18.106648157648547</c:v>
                </c:pt>
                <c:pt idx="52">
                  <c:v>18.164066934586653</c:v>
                </c:pt>
                <c:pt idx="53">
                  <c:v>18.297424637482273</c:v>
                </c:pt>
                <c:pt idx="54">
                  <c:v>18.529241459177765</c:v>
                </c:pt>
                <c:pt idx="55">
                  <c:v>18.609267415172756</c:v>
                </c:pt>
                <c:pt idx="56">
                  <c:v>18.74677789754886</c:v>
                </c:pt>
                <c:pt idx="57">
                  <c:v>18.851622024978401</c:v>
                </c:pt>
                <c:pt idx="58">
                  <c:v>19.205838574926776</c:v>
                </c:pt>
                <c:pt idx="59">
                  <c:v>19.408054342552159</c:v>
                </c:pt>
                <c:pt idx="60">
                  <c:v>19.554802333539744</c:v>
                </c:pt>
                <c:pt idx="61">
                  <c:v>19.851116625310176</c:v>
                </c:pt>
                <c:pt idx="62">
                  <c:v>20.274208672292758</c:v>
                </c:pt>
                <c:pt idx="63">
                  <c:v>22.536057692307693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2-4123-A91A-6211933DA1EE}"/>
            </c:ext>
          </c:extLst>
        </c:ser>
        <c:ser>
          <c:idx val="0"/>
          <c:order val="1"/>
          <c:tx>
            <c:strRef>
              <c:f>sum_every_kth!$E$3</c:f>
              <c:strCache>
                <c:ptCount val="1"/>
                <c:pt idx="0">
                  <c:v>offset access</c:v>
                </c:pt>
              </c:strCache>
            </c:strRef>
          </c:tx>
          <c:marker>
            <c:symbol val="none"/>
          </c:marker>
          <c:xVal>
            <c:numRef>
              <c:f>sum_every_kth!$A$5:$A$68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sum_every_kth!$E$5:$E$68</c:f>
              <c:numCache>
                <c:formatCode>General</c:formatCode>
                <c:ptCount val="64"/>
                <c:pt idx="0">
                  <c:v>347.4232773595831</c:v>
                </c:pt>
                <c:pt idx="1">
                  <c:v>270.45300608519267</c:v>
                </c:pt>
                <c:pt idx="2">
                  <c:v>271.89304996034895</c:v>
                </c:pt>
                <c:pt idx="3">
                  <c:v>273.00647571379818</c:v>
                </c:pt>
                <c:pt idx="4">
                  <c:v>258.23110652033569</c:v>
                </c:pt>
                <c:pt idx="5">
                  <c:v>256.10926048447334</c:v>
                </c:pt>
                <c:pt idx="6">
                  <c:v>256.65702662816813</c:v>
                </c:pt>
                <c:pt idx="7">
                  <c:v>256.30070824434</c:v>
                </c:pt>
                <c:pt idx="8">
                  <c:v>251.01974772513336</c:v>
                </c:pt>
                <c:pt idx="9">
                  <c:v>255.42781864623245</c:v>
                </c:pt>
                <c:pt idx="10">
                  <c:v>256.35545396282845</c:v>
                </c:pt>
                <c:pt idx="11">
                  <c:v>255.83623664854491</c:v>
                </c:pt>
                <c:pt idx="12">
                  <c:v>260.04981168057213</c:v>
                </c:pt>
                <c:pt idx="13">
                  <c:v>258.64852764306499</c:v>
                </c:pt>
                <c:pt idx="14">
                  <c:v>258.48138546042003</c:v>
                </c:pt>
                <c:pt idx="15">
                  <c:v>258.92756931707845</c:v>
                </c:pt>
                <c:pt idx="16">
                  <c:v>310.35815543773435</c:v>
                </c:pt>
                <c:pt idx="17">
                  <c:v>267.08208235032276</c:v>
                </c:pt>
                <c:pt idx="18">
                  <c:v>266.96324449388209</c:v>
                </c:pt>
                <c:pt idx="19">
                  <c:v>267.46902306920759</c:v>
                </c:pt>
                <c:pt idx="20">
                  <c:v>258.28664657770128</c:v>
                </c:pt>
                <c:pt idx="21">
                  <c:v>256.65698812961182</c:v>
                </c:pt>
                <c:pt idx="22">
                  <c:v>257.37259753351208</c:v>
                </c:pt>
                <c:pt idx="23">
                  <c:v>256.41019743589743</c:v>
                </c:pt>
                <c:pt idx="24">
                  <c:v>249.86979947943777</c:v>
                </c:pt>
                <c:pt idx="25">
                  <c:v>251.75699150319943</c:v>
                </c:pt>
                <c:pt idx="26">
                  <c:v>252.23325023646876</c:v>
                </c:pt>
                <c:pt idx="27">
                  <c:v>251.86266680659043</c:v>
                </c:pt>
                <c:pt idx="28">
                  <c:v>256.62952609067582</c:v>
                </c:pt>
                <c:pt idx="29">
                  <c:v>259.26318504915201</c:v>
                </c:pt>
                <c:pt idx="30">
                  <c:v>259.6839731659814</c:v>
                </c:pt>
                <c:pt idx="31">
                  <c:v>260.55794767126258</c:v>
                </c:pt>
                <c:pt idx="32">
                  <c:v>347.77557339516011</c:v>
                </c:pt>
                <c:pt idx="33">
                  <c:v>269.05820717488785</c:v>
                </c:pt>
                <c:pt idx="34">
                  <c:v>269.26951464153484</c:v>
                </c:pt>
                <c:pt idx="35">
                  <c:v>268.63657488247145</c:v>
                </c:pt>
                <c:pt idx="36">
                  <c:v>256.90421066152862</c:v>
                </c:pt>
                <c:pt idx="37">
                  <c:v>254.15642401779095</c:v>
                </c:pt>
                <c:pt idx="38">
                  <c:v>255.45493219797763</c:v>
                </c:pt>
                <c:pt idx="39">
                  <c:v>253.3247903736542</c:v>
                </c:pt>
                <c:pt idx="40">
                  <c:v>248.60151646985705</c:v>
                </c:pt>
                <c:pt idx="41">
                  <c:v>254.53378046452434</c:v>
                </c:pt>
                <c:pt idx="42">
                  <c:v>254.93934480560864</c:v>
                </c:pt>
                <c:pt idx="43">
                  <c:v>254.45281679389316</c:v>
                </c:pt>
                <c:pt idx="44">
                  <c:v>258.87163671664331</c:v>
                </c:pt>
                <c:pt idx="45">
                  <c:v>256.95919914346894</c:v>
                </c:pt>
                <c:pt idx="46">
                  <c:v>257.73184020618555</c:v>
                </c:pt>
                <c:pt idx="47">
                  <c:v>256.41013589743591</c:v>
                </c:pt>
                <c:pt idx="48">
                  <c:v>309.23835175879401</c:v>
                </c:pt>
                <c:pt idx="49">
                  <c:v>264.90053245033113</c:v>
                </c:pt>
                <c:pt idx="50">
                  <c:v>265.33983416252073</c:v>
                </c:pt>
                <c:pt idx="51">
                  <c:v>265.10535468905334</c:v>
                </c:pt>
                <c:pt idx="52">
                  <c:v>256.57459397049394</c:v>
                </c:pt>
                <c:pt idx="53">
                  <c:v>254.83103928647273</c:v>
                </c:pt>
                <c:pt idx="54">
                  <c:v>256.51974176998721</c:v>
                </c:pt>
                <c:pt idx="55">
                  <c:v>256.16380403458214</c:v>
                </c:pt>
                <c:pt idx="56">
                  <c:v>248.85925508087931</c:v>
                </c:pt>
                <c:pt idx="57">
                  <c:v>251.88902518891686</c:v>
                </c:pt>
                <c:pt idx="58">
                  <c:v>252.02127564843011</c:v>
                </c:pt>
                <c:pt idx="59">
                  <c:v>251.54581113090873</c:v>
                </c:pt>
                <c:pt idx="60">
                  <c:v>255.61812333581852</c:v>
                </c:pt>
                <c:pt idx="61">
                  <c:v>259.09516744035409</c:v>
                </c:pt>
                <c:pt idx="62">
                  <c:v>259.34714847633455</c:v>
                </c:pt>
                <c:pt idx="63">
                  <c:v>259.37517432184154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A2-4123-A91A-6211933D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039"/>
        <c:axId val="273553295"/>
      </c:scatterChart>
      <c:valAx>
        <c:axId val="2735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295"/>
        <c:crosses val="autoZero"/>
        <c:crossBetween val="midCat"/>
        <c:majorUnit val="8"/>
      </c:valAx>
      <c:valAx>
        <c:axId val="273553295"/>
        <c:scaling>
          <c:logBase val="2"/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utilized</a:t>
                </a:r>
                <a:r>
                  <a:rPr lang="en-GB" sz="1100" baseline="0"/>
                  <a:t> memory bandwidth in GB/s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4.0430664916885392E-2"/>
              <c:y val="5.778907844852727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703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158267716535428"/>
          <c:y val="0.36998651210265382"/>
          <c:w val="0.2407108884424747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6181102362206"/>
          <c:y val="5.0925925925925923E-2"/>
          <c:w val="0.79512664041994763"/>
          <c:h val="0.80923592884222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sum_every_kth!$D$1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sum_every_kth!$A$6:$A$69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sum_every_kth!$D$6:$D$69</c:f>
              <c:numCache>
                <c:formatCode>0.00E+00</c:formatCode>
                <c:ptCount val="64"/>
                <c:pt idx="0">
                  <c:v>347.82608695652175</c:v>
                </c:pt>
                <c:pt idx="1">
                  <c:v>128.83830792355593</c:v>
                </c:pt>
                <c:pt idx="2">
                  <c:v>82.815734989648021</c:v>
                </c:pt>
                <c:pt idx="3">
                  <c:v>65.338124795818359</c:v>
                </c:pt>
                <c:pt idx="4">
                  <c:v>58.062174912301927</c:v>
                </c:pt>
                <c:pt idx="5">
                  <c:v>57.216421112859393</c:v>
                </c:pt>
                <c:pt idx="6">
                  <c:v>52.161439655734497</c:v>
                </c:pt>
                <c:pt idx="7">
                  <c:v>59.183270862102979</c:v>
                </c:pt>
                <c:pt idx="8">
                  <c:v>46.016681046879491</c:v>
                </c:pt>
                <c:pt idx="9">
                  <c:v>43.0416068866571</c:v>
                </c:pt>
                <c:pt idx="10">
                  <c:v>39.727206515261862</c:v>
                </c:pt>
                <c:pt idx="11">
                  <c:v>45.787545787545781</c:v>
                </c:pt>
                <c:pt idx="12">
                  <c:v>36.564742447095391</c:v>
                </c:pt>
                <c:pt idx="13">
                  <c:v>36.583135174684472</c:v>
                </c:pt>
                <c:pt idx="14">
                  <c:v>33.092037228541884</c:v>
                </c:pt>
                <c:pt idx="15">
                  <c:v>37.641154328732753</c:v>
                </c:pt>
                <c:pt idx="16">
                  <c:v>30.095175994081284</c:v>
                </c:pt>
                <c:pt idx="17">
                  <c:v>28.526601055484239</c:v>
                </c:pt>
                <c:pt idx="18">
                  <c:v>26.790199252106937</c:v>
                </c:pt>
                <c:pt idx="19">
                  <c:v>27.771349224716499</c:v>
                </c:pt>
                <c:pt idx="20">
                  <c:v>25.323668133329114</c:v>
                </c:pt>
                <c:pt idx="21">
                  <c:v>24.895232562964196</c:v>
                </c:pt>
                <c:pt idx="22">
                  <c:v>23.861839946708557</c:v>
                </c:pt>
                <c:pt idx="23">
                  <c:v>24.515812699190977</c:v>
                </c:pt>
                <c:pt idx="24">
                  <c:v>23.238925199709513</c:v>
                </c:pt>
                <c:pt idx="25">
                  <c:v>22.848438690022846</c:v>
                </c:pt>
                <c:pt idx="26">
                  <c:v>22.289089490694305</c:v>
                </c:pt>
                <c:pt idx="27">
                  <c:v>22.514916131937408</c:v>
                </c:pt>
                <c:pt idx="28">
                  <c:v>21.602354656657575</c:v>
                </c:pt>
                <c:pt idx="29">
                  <c:v>21.703743895822029</c:v>
                </c:pt>
                <c:pt idx="30">
                  <c:v>21.913205445431554</c:v>
                </c:pt>
                <c:pt idx="31">
                  <c:v>26.747503566333808</c:v>
                </c:pt>
                <c:pt idx="32">
                  <c:v>21.932229411119643</c:v>
                </c:pt>
                <c:pt idx="33">
                  <c:v>20.877916383944882</c:v>
                </c:pt>
                <c:pt idx="34">
                  <c:v>20.414238931654825</c:v>
                </c:pt>
                <c:pt idx="35">
                  <c:v>20.263424518743669</c:v>
                </c:pt>
                <c:pt idx="36">
                  <c:v>19.608483937383571</c:v>
                </c:pt>
                <c:pt idx="37">
                  <c:v>19.43917966661807</c:v>
                </c:pt>
                <c:pt idx="38">
                  <c:v>19.345633932241917</c:v>
                </c:pt>
                <c:pt idx="39">
                  <c:v>19.633507853403142</c:v>
                </c:pt>
                <c:pt idx="40">
                  <c:v>19.017734036989495</c:v>
                </c:pt>
                <c:pt idx="41">
                  <c:v>18.840374923460974</c:v>
                </c:pt>
                <c:pt idx="42">
                  <c:v>18.530529046604283</c:v>
                </c:pt>
                <c:pt idx="43">
                  <c:v>18.603497457522014</c:v>
                </c:pt>
                <c:pt idx="44">
                  <c:v>18.283624728602447</c:v>
                </c:pt>
                <c:pt idx="45">
                  <c:v>18.053257108469985</c:v>
                </c:pt>
                <c:pt idx="46">
                  <c:v>17.954933117874134</c:v>
                </c:pt>
                <c:pt idx="47">
                  <c:v>17.806267806267808</c:v>
                </c:pt>
                <c:pt idx="48">
                  <c:v>17.849705479859583</c:v>
                </c:pt>
                <c:pt idx="49">
                  <c:v>17.897091722595079</c:v>
                </c:pt>
                <c:pt idx="50">
                  <c:v>18.085635484016819</c:v>
                </c:pt>
                <c:pt idx="51">
                  <c:v>18.106648157648547</c:v>
                </c:pt>
                <c:pt idx="52">
                  <c:v>18.164066934586653</c:v>
                </c:pt>
                <c:pt idx="53">
                  <c:v>18.297424637482273</c:v>
                </c:pt>
                <c:pt idx="54">
                  <c:v>18.529241459177765</c:v>
                </c:pt>
                <c:pt idx="55">
                  <c:v>18.609267415172756</c:v>
                </c:pt>
                <c:pt idx="56">
                  <c:v>18.74677789754886</c:v>
                </c:pt>
                <c:pt idx="57">
                  <c:v>18.851622024978401</c:v>
                </c:pt>
                <c:pt idx="58">
                  <c:v>19.205838574926776</c:v>
                </c:pt>
                <c:pt idx="59">
                  <c:v>19.408054342552159</c:v>
                </c:pt>
                <c:pt idx="60">
                  <c:v>19.554802333539744</c:v>
                </c:pt>
                <c:pt idx="61">
                  <c:v>19.851116625310176</c:v>
                </c:pt>
                <c:pt idx="62">
                  <c:v>20.274208672292758</c:v>
                </c:pt>
                <c:pt idx="63">
                  <c:v>22.536057692307693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1A-4B32-9BA6-D3A6C165015B}"/>
            </c:ext>
          </c:extLst>
        </c:ser>
        <c:ser>
          <c:idx val="1"/>
          <c:order val="1"/>
          <c:tx>
            <c:strRef>
              <c:f>sum_every_kth!$D$1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sum_every_kth!$A$6:$A$69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sum_every_kth!$F$6:$F$69</c:f>
              <c:numCache>
                <c:formatCode>0.00E+00</c:formatCode>
                <c:ptCount val="64"/>
                <c:pt idx="0">
                  <c:v>347.82608695652175</c:v>
                </c:pt>
                <c:pt idx="1">
                  <c:v>173.91304347826087</c:v>
                </c:pt>
                <c:pt idx="2">
                  <c:v>115.94202898550725</c:v>
                </c:pt>
                <c:pt idx="3">
                  <c:v>86.956521739130437</c:v>
                </c:pt>
                <c:pt idx="4">
                  <c:v>69.565217391304344</c:v>
                </c:pt>
                <c:pt idx="5">
                  <c:v>57.971014492753625</c:v>
                </c:pt>
                <c:pt idx="6">
                  <c:v>49.689440993788821</c:v>
                </c:pt>
                <c:pt idx="7">
                  <c:v>43.478260869565219</c:v>
                </c:pt>
                <c:pt idx="8">
                  <c:v>38.647342995169083</c:v>
                </c:pt>
                <c:pt idx="9">
                  <c:v>34.782608695652172</c:v>
                </c:pt>
                <c:pt idx="10">
                  <c:v>31.620553359683797</c:v>
                </c:pt>
                <c:pt idx="11">
                  <c:v>28.985507246376812</c:v>
                </c:pt>
                <c:pt idx="12">
                  <c:v>26.755852842809364</c:v>
                </c:pt>
                <c:pt idx="13">
                  <c:v>24.844720496894411</c:v>
                </c:pt>
                <c:pt idx="14">
                  <c:v>23.188405797101449</c:v>
                </c:pt>
                <c:pt idx="15">
                  <c:v>21.739130434782609</c:v>
                </c:pt>
                <c:pt idx="16">
                  <c:v>20.460358056265985</c:v>
                </c:pt>
                <c:pt idx="17">
                  <c:v>19.323671497584542</c:v>
                </c:pt>
                <c:pt idx="18">
                  <c:v>18.306636155606409</c:v>
                </c:pt>
                <c:pt idx="19">
                  <c:v>17.391304347826086</c:v>
                </c:pt>
                <c:pt idx="20">
                  <c:v>16.563146997929607</c:v>
                </c:pt>
                <c:pt idx="21">
                  <c:v>15.810276679841898</c:v>
                </c:pt>
                <c:pt idx="22">
                  <c:v>15.122873345935728</c:v>
                </c:pt>
                <c:pt idx="23">
                  <c:v>14.492753623188406</c:v>
                </c:pt>
                <c:pt idx="24">
                  <c:v>13.913043478260869</c:v>
                </c:pt>
                <c:pt idx="25">
                  <c:v>13.377926421404682</c:v>
                </c:pt>
                <c:pt idx="26">
                  <c:v>12.882447665056361</c:v>
                </c:pt>
                <c:pt idx="27">
                  <c:v>12.422360248447205</c:v>
                </c:pt>
                <c:pt idx="28">
                  <c:v>11.994002998500751</c:v>
                </c:pt>
                <c:pt idx="29">
                  <c:v>11.594202898550725</c:v>
                </c:pt>
                <c:pt idx="30">
                  <c:v>11.220196353436185</c:v>
                </c:pt>
                <c:pt idx="31">
                  <c:v>10.869565217391305</c:v>
                </c:pt>
                <c:pt idx="32">
                  <c:v>10.540184453227932</c:v>
                </c:pt>
                <c:pt idx="33">
                  <c:v>10.230179028132993</c:v>
                </c:pt>
                <c:pt idx="34">
                  <c:v>9.937888198757765</c:v>
                </c:pt>
                <c:pt idx="35">
                  <c:v>9.6618357487922708</c:v>
                </c:pt>
                <c:pt idx="36">
                  <c:v>9.4007050528789655</c:v>
                </c:pt>
                <c:pt idx="37">
                  <c:v>9.1533180778032044</c:v>
                </c:pt>
                <c:pt idx="38">
                  <c:v>8.9186176142697882</c:v>
                </c:pt>
                <c:pt idx="39">
                  <c:v>8.695652173913043</c:v>
                </c:pt>
                <c:pt idx="40">
                  <c:v>8.4835630965005304</c:v>
                </c:pt>
                <c:pt idx="41">
                  <c:v>8.2815734989648035</c:v>
                </c:pt>
                <c:pt idx="42">
                  <c:v>8.0889787664307384</c:v>
                </c:pt>
                <c:pt idx="43">
                  <c:v>7.9051383399209492</c:v>
                </c:pt>
                <c:pt idx="44">
                  <c:v>7.729468599033817</c:v>
                </c:pt>
                <c:pt idx="45">
                  <c:v>7.5614366729678641</c:v>
                </c:pt>
                <c:pt idx="46">
                  <c:v>7.4005550416281221</c:v>
                </c:pt>
                <c:pt idx="47">
                  <c:v>7.2463768115942031</c:v>
                </c:pt>
                <c:pt idx="48">
                  <c:v>7.0984915705412606</c:v>
                </c:pt>
                <c:pt idx="49">
                  <c:v>6.9565217391304346</c:v>
                </c:pt>
                <c:pt idx="50">
                  <c:v>6.8201193520886614</c:v>
                </c:pt>
                <c:pt idx="51">
                  <c:v>6.6889632107023411</c:v>
                </c:pt>
                <c:pt idx="52">
                  <c:v>6.5627563576702217</c:v>
                </c:pt>
                <c:pt idx="53">
                  <c:v>6.4412238325281805</c:v>
                </c:pt>
                <c:pt idx="54">
                  <c:v>6.3241106719367588</c:v>
                </c:pt>
                <c:pt idx="55">
                  <c:v>6.2111801242236027</c:v>
                </c:pt>
                <c:pt idx="56">
                  <c:v>6.1022120518688023</c:v>
                </c:pt>
                <c:pt idx="57">
                  <c:v>5.9970014992503753</c:v>
                </c:pt>
                <c:pt idx="58">
                  <c:v>5.8953574060427414</c:v>
                </c:pt>
                <c:pt idx="59">
                  <c:v>5.7971014492753623</c:v>
                </c:pt>
                <c:pt idx="60">
                  <c:v>5.7020669992872417</c:v>
                </c:pt>
                <c:pt idx="61">
                  <c:v>5.6100981767180924</c:v>
                </c:pt>
                <c:pt idx="62">
                  <c:v>5.521048999309869</c:v>
                </c:pt>
                <c:pt idx="63">
                  <c:v>5.4347826086956523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A-4B32-9BA6-D3A6C1650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039"/>
        <c:axId val="273553295"/>
      </c:scatterChart>
      <c:valAx>
        <c:axId val="2735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295"/>
        <c:crosses val="autoZero"/>
        <c:crossBetween val="midCat"/>
        <c:majorUnit val="8"/>
      </c:valAx>
      <c:valAx>
        <c:axId val="2735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utilized</a:t>
                </a:r>
                <a:r>
                  <a:rPr lang="en-GB" sz="1100" baseline="0"/>
                  <a:t> memory bandwidth in GB/s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3.4875109361329835E-2"/>
              <c:y val="7.630759696704579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7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65069991251093"/>
          <c:y val="5.0925925925925923E-2"/>
          <c:w val="0.8062377515310587"/>
          <c:h val="0.80923592884222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sum_every_kth!$D$3</c:f>
              <c:strCache>
                <c:ptCount val="1"/>
                <c:pt idx="0">
                  <c:v>strided access</c:v>
                </c:pt>
              </c:strCache>
            </c:strRef>
          </c:tx>
          <c:marker>
            <c:symbol val="none"/>
          </c:marker>
          <c:xVal>
            <c:numRef>
              <c:f>sum_every_kth!$A$6:$A$69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sum_every_kth!$D$6:$D$69</c:f>
              <c:numCache>
                <c:formatCode>0.00E+00</c:formatCode>
                <c:ptCount val="64"/>
                <c:pt idx="0">
                  <c:v>347.82608695652175</c:v>
                </c:pt>
                <c:pt idx="1">
                  <c:v>128.83830792355593</c:v>
                </c:pt>
                <c:pt idx="2">
                  <c:v>82.815734989648021</c:v>
                </c:pt>
                <c:pt idx="3">
                  <c:v>65.338124795818359</c:v>
                </c:pt>
                <c:pt idx="4">
                  <c:v>58.062174912301927</c:v>
                </c:pt>
                <c:pt idx="5">
                  <c:v>57.216421112859393</c:v>
                </c:pt>
                <c:pt idx="6">
                  <c:v>52.161439655734497</c:v>
                </c:pt>
                <c:pt idx="7">
                  <c:v>59.183270862102979</c:v>
                </c:pt>
                <c:pt idx="8">
                  <c:v>46.016681046879491</c:v>
                </c:pt>
                <c:pt idx="9">
                  <c:v>43.0416068866571</c:v>
                </c:pt>
                <c:pt idx="10">
                  <c:v>39.727206515261862</c:v>
                </c:pt>
                <c:pt idx="11">
                  <c:v>45.787545787545781</c:v>
                </c:pt>
                <c:pt idx="12">
                  <c:v>36.564742447095391</c:v>
                </c:pt>
                <c:pt idx="13">
                  <c:v>36.583135174684472</c:v>
                </c:pt>
                <c:pt idx="14">
                  <c:v>33.092037228541884</c:v>
                </c:pt>
                <c:pt idx="15">
                  <c:v>37.641154328732753</c:v>
                </c:pt>
                <c:pt idx="16">
                  <c:v>30.095175994081284</c:v>
                </c:pt>
                <c:pt idx="17">
                  <c:v>28.526601055484239</c:v>
                </c:pt>
                <c:pt idx="18">
                  <c:v>26.790199252106937</c:v>
                </c:pt>
                <c:pt idx="19">
                  <c:v>27.771349224716499</c:v>
                </c:pt>
                <c:pt idx="20">
                  <c:v>25.323668133329114</c:v>
                </c:pt>
                <c:pt idx="21">
                  <c:v>24.895232562964196</c:v>
                </c:pt>
                <c:pt idx="22">
                  <c:v>23.861839946708557</c:v>
                </c:pt>
                <c:pt idx="23">
                  <c:v>24.515812699190977</c:v>
                </c:pt>
                <c:pt idx="24">
                  <c:v>23.238925199709513</c:v>
                </c:pt>
                <c:pt idx="25">
                  <c:v>22.848438690022846</c:v>
                </c:pt>
                <c:pt idx="26">
                  <c:v>22.289089490694305</c:v>
                </c:pt>
                <c:pt idx="27">
                  <c:v>22.514916131937408</c:v>
                </c:pt>
                <c:pt idx="28">
                  <c:v>21.602354656657575</c:v>
                </c:pt>
                <c:pt idx="29">
                  <c:v>21.703743895822029</c:v>
                </c:pt>
                <c:pt idx="30">
                  <c:v>21.913205445431554</c:v>
                </c:pt>
                <c:pt idx="31">
                  <c:v>26.747503566333808</c:v>
                </c:pt>
                <c:pt idx="32">
                  <c:v>21.932229411119643</c:v>
                </c:pt>
                <c:pt idx="33">
                  <c:v>20.877916383944882</c:v>
                </c:pt>
                <c:pt idx="34">
                  <c:v>20.414238931654825</c:v>
                </c:pt>
                <c:pt idx="35">
                  <c:v>20.263424518743669</c:v>
                </c:pt>
                <c:pt idx="36">
                  <c:v>19.608483937383571</c:v>
                </c:pt>
                <c:pt idx="37">
                  <c:v>19.43917966661807</c:v>
                </c:pt>
                <c:pt idx="38">
                  <c:v>19.345633932241917</c:v>
                </c:pt>
                <c:pt idx="39">
                  <c:v>19.633507853403142</c:v>
                </c:pt>
                <c:pt idx="40">
                  <c:v>19.017734036989495</c:v>
                </c:pt>
                <c:pt idx="41">
                  <c:v>18.840374923460974</c:v>
                </c:pt>
                <c:pt idx="42">
                  <c:v>18.530529046604283</c:v>
                </c:pt>
                <c:pt idx="43">
                  <c:v>18.603497457522014</c:v>
                </c:pt>
                <c:pt idx="44">
                  <c:v>18.283624728602447</c:v>
                </c:pt>
                <c:pt idx="45">
                  <c:v>18.053257108469985</c:v>
                </c:pt>
                <c:pt idx="46">
                  <c:v>17.954933117874134</c:v>
                </c:pt>
                <c:pt idx="47">
                  <c:v>17.806267806267808</c:v>
                </c:pt>
                <c:pt idx="48">
                  <c:v>17.849705479859583</c:v>
                </c:pt>
                <c:pt idx="49">
                  <c:v>17.897091722595079</c:v>
                </c:pt>
                <c:pt idx="50">
                  <c:v>18.085635484016819</c:v>
                </c:pt>
                <c:pt idx="51">
                  <c:v>18.106648157648547</c:v>
                </c:pt>
                <c:pt idx="52">
                  <c:v>18.164066934586653</c:v>
                </c:pt>
                <c:pt idx="53">
                  <c:v>18.297424637482273</c:v>
                </c:pt>
                <c:pt idx="54">
                  <c:v>18.529241459177765</c:v>
                </c:pt>
                <c:pt idx="55">
                  <c:v>18.609267415172756</c:v>
                </c:pt>
                <c:pt idx="56">
                  <c:v>18.74677789754886</c:v>
                </c:pt>
                <c:pt idx="57">
                  <c:v>18.851622024978401</c:v>
                </c:pt>
                <c:pt idx="58">
                  <c:v>19.205838574926776</c:v>
                </c:pt>
                <c:pt idx="59">
                  <c:v>19.408054342552159</c:v>
                </c:pt>
                <c:pt idx="60">
                  <c:v>19.554802333539744</c:v>
                </c:pt>
                <c:pt idx="61">
                  <c:v>19.851116625310176</c:v>
                </c:pt>
                <c:pt idx="62">
                  <c:v>20.274208672292758</c:v>
                </c:pt>
                <c:pt idx="63">
                  <c:v>22.536057692307693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1E-48A5-8B74-41AC347E6BBA}"/>
            </c:ext>
          </c:extLst>
        </c:ser>
        <c:ser>
          <c:idx val="1"/>
          <c:order val="1"/>
          <c:tx>
            <c:strRef>
              <c:f>sum_every_kth!$F$3</c:f>
              <c:strCache>
                <c:ptCount val="1"/>
                <c:pt idx="0">
                  <c:v>maximum bandwidth * 1/k</c:v>
                </c:pt>
              </c:strCache>
            </c:strRef>
          </c:tx>
          <c:marker>
            <c:symbol val="none"/>
          </c:marker>
          <c:xVal>
            <c:numRef>
              <c:f>sum_every_kth!$A$6:$A$69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sum_every_kth!$F$6:$F$69</c:f>
              <c:numCache>
                <c:formatCode>0.00E+00</c:formatCode>
                <c:ptCount val="64"/>
                <c:pt idx="0">
                  <c:v>347.82608695652175</c:v>
                </c:pt>
                <c:pt idx="1">
                  <c:v>173.91304347826087</c:v>
                </c:pt>
                <c:pt idx="2">
                  <c:v>115.94202898550725</c:v>
                </c:pt>
                <c:pt idx="3">
                  <c:v>86.956521739130437</c:v>
                </c:pt>
                <c:pt idx="4">
                  <c:v>69.565217391304344</c:v>
                </c:pt>
                <c:pt idx="5">
                  <c:v>57.971014492753625</c:v>
                </c:pt>
                <c:pt idx="6">
                  <c:v>49.689440993788821</c:v>
                </c:pt>
                <c:pt idx="7">
                  <c:v>43.478260869565219</c:v>
                </c:pt>
                <c:pt idx="8">
                  <c:v>38.647342995169083</c:v>
                </c:pt>
                <c:pt idx="9">
                  <c:v>34.782608695652172</c:v>
                </c:pt>
                <c:pt idx="10">
                  <c:v>31.620553359683797</c:v>
                </c:pt>
                <c:pt idx="11">
                  <c:v>28.985507246376812</c:v>
                </c:pt>
                <c:pt idx="12">
                  <c:v>26.755852842809364</c:v>
                </c:pt>
                <c:pt idx="13">
                  <c:v>24.844720496894411</c:v>
                </c:pt>
                <c:pt idx="14">
                  <c:v>23.188405797101449</c:v>
                </c:pt>
                <c:pt idx="15">
                  <c:v>21.739130434782609</c:v>
                </c:pt>
                <c:pt idx="16">
                  <c:v>20.460358056265985</c:v>
                </c:pt>
                <c:pt idx="17">
                  <c:v>19.323671497584542</c:v>
                </c:pt>
                <c:pt idx="18">
                  <c:v>18.306636155606409</c:v>
                </c:pt>
                <c:pt idx="19">
                  <c:v>17.391304347826086</c:v>
                </c:pt>
                <c:pt idx="20">
                  <c:v>16.563146997929607</c:v>
                </c:pt>
                <c:pt idx="21">
                  <c:v>15.810276679841898</c:v>
                </c:pt>
                <c:pt idx="22">
                  <c:v>15.122873345935728</c:v>
                </c:pt>
                <c:pt idx="23">
                  <c:v>14.492753623188406</c:v>
                </c:pt>
                <c:pt idx="24">
                  <c:v>13.913043478260869</c:v>
                </c:pt>
                <c:pt idx="25">
                  <c:v>13.377926421404682</c:v>
                </c:pt>
                <c:pt idx="26">
                  <c:v>12.882447665056361</c:v>
                </c:pt>
                <c:pt idx="27">
                  <c:v>12.422360248447205</c:v>
                </c:pt>
                <c:pt idx="28">
                  <c:v>11.994002998500751</c:v>
                </c:pt>
                <c:pt idx="29">
                  <c:v>11.594202898550725</c:v>
                </c:pt>
                <c:pt idx="30">
                  <c:v>11.220196353436185</c:v>
                </c:pt>
                <c:pt idx="31">
                  <c:v>10.869565217391305</c:v>
                </c:pt>
                <c:pt idx="32">
                  <c:v>10.540184453227932</c:v>
                </c:pt>
                <c:pt idx="33">
                  <c:v>10.230179028132993</c:v>
                </c:pt>
                <c:pt idx="34">
                  <c:v>9.937888198757765</c:v>
                </c:pt>
                <c:pt idx="35">
                  <c:v>9.6618357487922708</c:v>
                </c:pt>
                <c:pt idx="36">
                  <c:v>9.4007050528789655</c:v>
                </c:pt>
                <c:pt idx="37">
                  <c:v>9.1533180778032044</c:v>
                </c:pt>
                <c:pt idx="38">
                  <c:v>8.9186176142697882</c:v>
                </c:pt>
                <c:pt idx="39">
                  <c:v>8.695652173913043</c:v>
                </c:pt>
                <c:pt idx="40">
                  <c:v>8.4835630965005304</c:v>
                </c:pt>
                <c:pt idx="41">
                  <c:v>8.2815734989648035</c:v>
                </c:pt>
                <c:pt idx="42">
                  <c:v>8.0889787664307384</c:v>
                </c:pt>
                <c:pt idx="43">
                  <c:v>7.9051383399209492</c:v>
                </c:pt>
                <c:pt idx="44">
                  <c:v>7.729468599033817</c:v>
                </c:pt>
                <c:pt idx="45">
                  <c:v>7.5614366729678641</c:v>
                </c:pt>
                <c:pt idx="46">
                  <c:v>7.4005550416281221</c:v>
                </c:pt>
                <c:pt idx="47">
                  <c:v>7.2463768115942031</c:v>
                </c:pt>
                <c:pt idx="48">
                  <c:v>7.0984915705412606</c:v>
                </c:pt>
                <c:pt idx="49">
                  <c:v>6.9565217391304346</c:v>
                </c:pt>
                <c:pt idx="50">
                  <c:v>6.8201193520886614</c:v>
                </c:pt>
                <c:pt idx="51">
                  <c:v>6.6889632107023411</c:v>
                </c:pt>
                <c:pt idx="52">
                  <c:v>6.5627563576702217</c:v>
                </c:pt>
                <c:pt idx="53">
                  <c:v>6.4412238325281805</c:v>
                </c:pt>
                <c:pt idx="54">
                  <c:v>6.3241106719367588</c:v>
                </c:pt>
                <c:pt idx="55">
                  <c:v>6.2111801242236027</c:v>
                </c:pt>
                <c:pt idx="56">
                  <c:v>6.1022120518688023</c:v>
                </c:pt>
                <c:pt idx="57">
                  <c:v>5.9970014992503753</c:v>
                </c:pt>
                <c:pt idx="58">
                  <c:v>5.8953574060427414</c:v>
                </c:pt>
                <c:pt idx="59">
                  <c:v>5.7971014492753623</c:v>
                </c:pt>
                <c:pt idx="60">
                  <c:v>5.7020669992872417</c:v>
                </c:pt>
                <c:pt idx="61">
                  <c:v>5.6100981767180924</c:v>
                </c:pt>
                <c:pt idx="62">
                  <c:v>5.521048999309869</c:v>
                </c:pt>
                <c:pt idx="63">
                  <c:v>5.4347826086956523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E-48A5-8B74-41AC347E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039"/>
        <c:axId val="273553295"/>
      </c:scatterChart>
      <c:valAx>
        <c:axId val="27355703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295"/>
        <c:crosses val="autoZero"/>
        <c:crossBetween val="midCat"/>
        <c:majorUnit val="2"/>
      </c:valAx>
      <c:valAx>
        <c:axId val="273553295"/>
        <c:scaling>
          <c:logBase val="2"/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utilized</a:t>
                </a:r>
                <a:r>
                  <a:rPr lang="en-GB" sz="1100" baseline="0"/>
                  <a:t> memory bandwidth in GB/s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4.0430664916885392E-2"/>
              <c:y val="5.778907844852727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703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236756157305289"/>
          <c:y val="9.2208734324876071E-2"/>
          <c:w val="0.40797250691592429"/>
          <c:h val="0.20523913677456984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2003499562558"/>
          <c:y val="5.0925925925925923E-2"/>
          <c:w val="0.79404308836395465"/>
          <c:h val="0.79442913385826774"/>
        </c:manualLayout>
      </c:layout>
      <c:scatterChart>
        <c:scatterStyle val="lineMarker"/>
        <c:varyColors val="0"/>
        <c:ser>
          <c:idx val="2"/>
          <c:order val="0"/>
          <c:tx>
            <c:strRef>
              <c:f>transpose1!$A$2</c:f>
              <c:strCache>
                <c:ptCount val="1"/>
                <c:pt idx="0">
                  <c:v>unoptimized</c:v>
                </c:pt>
              </c:strCache>
            </c:strRef>
          </c:tx>
          <c:marker>
            <c:symbol val="none"/>
          </c:marker>
          <c:xVal>
            <c:numRef>
              <c:f>transpose1!$A$7:$A$10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xVal>
          <c:yVal>
            <c:numRef>
              <c:f>transpose1!$C$7:$C$10</c:f>
              <c:numCache>
                <c:formatCode>0.00E+00</c:formatCode>
                <c:ptCount val="4"/>
                <c:pt idx="0">
                  <c:v>29.127111111111109</c:v>
                </c:pt>
                <c:pt idx="1">
                  <c:v>32.451094777562865</c:v>
                </c:pt>
                <c:pt idx="2">
                  <c:v>138.08408230452676</c:v>
                </c:pt>
                <c:pt idx="3">
                  <c:v>111.80152269887547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4E-4C19-BE33-F79BDFF1C60F}"/>
            </c:ext>
          </c:extLst>
        </c:ser>
        <c:ser>
          <c:idx val="3"/>
          <c:order val="1"/>
          <c:tx>
            <c:strRef>
              <c:f>transpose1!$A$12</c:f>
              <c:strCache>
                <c:ptCount val="1"/>
                <c:pt idx="0">
                  <c:v>opt1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transpose1!$A$17:$A$20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xVal>
          <c:yVal>
            <c:numRef>
              <c:f>transpose1!$C$17:$C$20</c:f>
              <c:numCache>
                <c:formatCode>0.00E+00</c:formatCode>
                <c:ptCount val="4"/>
                <c:pt idx="0">
                  <c:v>24.244531791907512</c:v>
                </c:pt>
                <c:pt idx="1">
                  <c:v>53.261003174603175</c:v>
                </c:pt>
                <c:pt idx="2">
                  <c:v>231.40987586206896</c:v>
                </c:pt>
                <c:pt idx="3">
                  <c:v>219.31001307189541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4E-4C19-BE33-F79BDFF1C60F}"/>
            </c:ext>
          </c:extLst>
        </c:ser>
        <c:ser>
          <c:idx val="1"/>
          <c:order val="2"/>
          <c:tx>
            <c:strRef>
              <c:f>transpose1!$A$23</c:f>
              <c:strCache>
                <c:ptCount val="1"/>
                <c:pt idx="0">
                  <c:v>opt2</c:v>
                </c:pt>
              </c:strCache>
            </c:strRef>
          </c:tx>
          <c:marker>
            <c:symbol val="none"/>
          </c:marker>
          <c:xVal>
            <c:numRef>
              <c:f>transpose1!$A$28:$A$31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xVal>
          <c:yVal>
            <c:numRef>
              <c:f>transpose1!$C$28:$C$31</c:f>
              <c:numCache>
                <c:formatCode>0.00E+00</c:formatCode>
                <c:ptCount val="4"/>
                <c:pt idx="0">
                  <c:v>27.413751633986926</c:v>
                </c:pt>
                <c:pt idx="1">
                  <c:v>61.230715328467156</c:v>
                </c:pt>
                <c:pt idx="2">
                  <c:v>316.55124528301889</c:v>
                </c:pt>
                <c:pt idx="3">
                  <c:v>295.30853245324533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4E-4C19-BE33-F79BDFF1C60F}"/>
            </c:ext>
          </c:extLst>
        </c:ser>
        <c:ser>
          <c:idx val="0"/>
          <c:order val="3"/>
          <c:tx>
            <c:strRef>
              <c:f>transpose1!$A$33</c:f>
              <c:strCache>
                <c:ptCount val="1"/>
                <c:pt idx="0">
                  <c:v>opt2_inplace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transpose1!$A$38:$A$41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xVal>
          <c:yVal>
            <c:numRef>
              <c:f>transpose1!$C$38:$C$41</c:f>
              <c:numCache>
                <c:formatCode>0.00E+00</c:formatCode>
                <c:ptCount val="4"/>
                <c:pt idx="0">
                  <c:v>28.92623448275862</c:v>
                </c:pt>
                <c:pt idx="1">
                  <c:v>34.169482688391035</c:v>
                </c:pt>
                <c:pt idx="2">
                  <c:v>312.13425116279069</c:v>
                </c:pt>
                <c:pt idx="3">
                  <c:v>302.97455530474042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4E-4C19-BE33-F79BDFF1C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39568"/>
        <c:axId val="609726160"/>
      </c:scatterChart>
      <c:valAx>
        <c:axId val="614839568"/>
        <c:scaling>
          <c:logBase val="2"/>
          <c:orientation val="minMax"/>
          <c:min val="5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matrix size</a:t>
                </a:r>
              </a:p>
            </c:rich>
          </c:tx>
          <c:layout>
            <c:manualLayout>
              <c:xMode val="edge"/>
              <c:yMode val="edge"/>
              <c:x val="0.49285958005249342"/>
              <c:y val="0.914675925925925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26160"/>
        <c:crosses val="autoZero"/>
        <c:crossBetween val="midCat"/>
        <c:majorUnit val="2"/>
      </c:valAx>
      <c:valAx>
        <c:axId val="6097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memory bandidth usage in GB/s</a:t>
                </a:r>
              </a:p>
            </c:rich>
          </c:tx>
          <c:layout>
            <c:manualLayout>
              <c:xMode val="edge"/>
              <c:yMode val="edge"/>
              <c:x val="2.1597331583552055E-2"/>
              <c:y val="0.1014621609798775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54853455818023"/>
          <c:y val="8.2565616797900268E-2"/>
          <c:w val="0.31951465441819771"/>
          <c:h val="0.3024613589967920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607958</xdr:colOff>
      <xdr:row>4</xdr:row>
      <xdr:rowOff>64212</xdr:rowOff>
    </xdr:from>
    <xdr:to>
      <xdr:col>16</xdr:col>
      <xdr:colOff>303158</xdr:colOff>
      <xdr:row>18</xdr:row>
      <xdr:rowOff>140412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32124-A11E-469D-A257-585D9519F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20</xdr:row>
      <xdr:rowOff>28575</xdr:rowOff>
    </xdr:from>
    <xdr:to>
      <xdr:col>16</xdr:col>
      <xdr:colOff>333375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49864-5644-4F42-B57C-B4BAB5F1A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304800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0DE8B-A42B-49A7-951A-C4FE848B7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607958</xdr:colOff>
      <xdr:row>5</xdr:row>
      <xdr:rowOff>64212</xdr:rowOff>
    </xdr:from>
    <xdr:to>
      <xdr:col>21</xdr:col>
      <xdr:colOff>303158</xdr:colOff>
      <xdr:row>19</xdr:row>
      <xdr:rowOff>140412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D6BA5-961C-46C1-BADA-828AF35B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21</xdr:row>
      <xdr:rowOff>28575</xdr:rowOff>
    </xdr:from>
    <xdr:to>
      <xdr:col>21</xdr:col>
      <xdr:colOff>333375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D7098-8CC7-43A8-B373-0D999CF97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21</xdr:col>
      <xdr:colOff>304800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A59C3A-4454-4F08-A8D0-D5AF2A3D7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304800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E5D912-150A-4327-8683-2D43CC34D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3</xdr:row>
      <xdr:rowOff>23812</xdr:rowOff>
    </xdr:from>
    <xdr:to>
      <xdr:col>15</xdr:col>
      <xdr:colOff>466725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139A8-3211-4720-A5FC-4098348D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A923-DBF1-4B6D-AE67-3C1A7403474A}">
  <dimension ref="A1:U68"/>
  <sheetViews>
    <sheetView topLeftCell="A2" zoomScale="115" zoomScaleNormal="115" workbookViewId="0">
      <selection activeCell="G5" sqref="G5"/>
    </sheetView>
  </sheetViews>
  <sheetFormatPr defaultRowHeight="15"/>
  <sheetData>
    <row r="1" spans="1:8">
      <c r="A1" s="2" t="s">
        <v>1</v>
      </c>
      <c r="F1" t="s">
        <v>5</v>
      </c>
      <c r="G1" s="1">
        <v>100000000</v>
      </c>
    </row>
    <row r="2" spans="1:8">
      <c r="A2" s="2" t="s">
        <v>2</v>
      </c>
      <c r="B2" s="1"/>
      <c r="C2" s="1"/>
    </row>
    <row r="3" spans="1:8">
      <c r="A3" s="2" t="s">
        <v>0</v>
      </c>
      <c r="B3" s="1"/>
      <c r="C3" s="1"/>
    </row>
    <row r="4" spans="1:8">
      <c r="A4" s="2" t="s">
        <v>3</v>
      </c>
      <c r="B4" t="s">
        <v>14</v>
      </c>
      <c r="C4" s="2" t="s">
        <v>4</v>
      </c>
      <c r="D4" t="s">
        <v>6</v>
      </c>
      <c r="E4" t="s">
        <v>20</v>
      </c>
      <c r="F4" t="s">
        <v>21</v>
      </c>
      <c r="G4" s="2"/>
    </row>
    <row r="5" spans="1:8">
      <c r="A5" s="2">
        <v>0</v>
      </c>
      <c r="B5" s="1">
        <v>6.9080000000000001E-3</v>
      </c>
      <c r="C5" s="3">
        <f>($G$1-A5)*8*3</f>
        <v>2400000000</v>
      </c>
      <c r="D5" s="1">
        <f>C5/B5/1000000000</f>
        <v>347.4232773595831</v>
      </c>
      <c r="E5" s="1">
        <f>MIN(D5:D68)</f>
        <v>248.60151646985705</v>
      </c>
      <c r="F5" s="1">
        <f>MAX(D5:D68)</f>
        <v>347.77557339516011</v>
      </c>
      <c r="G5" s="3">
        <f>E5/F5</f>
        <v>0.71483317256265</v>
      </c>
      <c r="H5" s="1"/>
    </row>
    <row r="6" spans="1:8">
      <c r="A6" s="2">
        <v>1</v>
      </c>
      <c r="B6" s="1">
        <v>8.8739999999999999E-3</v>
      </c>
      <c r="C6" s="3">
        <f t="shared" ref="C6:C68" si="0">($G$1-A6)*8*3</f>
        <v>2399999976</v>
      </c>
      <c r="D6" s="1">
        <f t="shared" ref="D6:D68" si="1">C6/B6/1000000000</f>
        <v>270.45300608519267</v>
      </c>
      <c r="G6" s="2"/>
      <c r="H6" s="1"/>
    </row>
    <row r="7" spans="1:8">
      <c r="A7" s="2">
        <v>2</v>
      </c>
      <c r="B7" s="1">
        <v>8.8269999999999998E-3</v>
      </c>
      <c r="C7" s="3">
        <f t="shared" si="0"/>
        <v>2399999952</v>
      </c>
      <c r="D7" s="1">
        <f t="shared" si="1"/>
        <v>271.89304996034895</v>
      </c>
      <c r="G7" s="2"/>
      <c r="H7" s="1"/>
    </row>
    <row r="8" spans="1:8">
      <c r="A8" s="2">
        <v>3</v>
      </c>
      <c r="B8" s="1">
        <v>8.7910000000000002E-3</v>
      </c>
      <c r="C8" s="3">
        <f t="shared" si="0"/>
        <v>2399999928</v>
      </c>
      <c r="D8" s="1">
        <f t="shared" si="1"/>
        <v>273.00647571379818</v>
      </c>
      <c r="G8" s="2"/>
      <c r="H8" s="1"/>
    </row>
    <row r="9" spans="1:8">
      <c r="A9" s="2">
        <v>4</v>
      </c>
      <c r="B9" s="1">
        <v>9.2940000000000002E-3</v>
      </c>
      <c r="C9" s="3">
        <f t="shared" si="0"/>
        <v>2399999904</v>
      </c>
      <c r="D9" s="1">
        <f t="shared" si="1"/>
        <v>258.23110652033569</v>
      </c>
      <c r="G9" s="2"/>
      <c r="H9" s="1"/>
    </row>
    <row r="10" spans="1:8">
      <c r="A10" s="2">
        <v>5</v>
      </c>
      <c r="B10" s="1">
        <v>9.3710000000000009E-3</v>
      </c>
      <c r="C10" s="3">
        <f t="shared" si="0"/>
        <v>2399999880</v>
      </c>
      <c r="D10" s="1">
        <f t="shared" si="1"/>
        <v>256.10926048447334</v>
      </c>
      <c r="G10" s="2"/>
      <c r="H10" s="1"/>
    </row>
    <row r="11" spans="1:8">
      <c r="A11" s="2">
        <v>6</v>
      </c>
      <c r="B11" s="1">
        <v>9.3509999999999999E-3</v>
      </c>
      <c r="C11" s="3">
        <f t="shared" si="0"/>
        <v>2399999856</v>
      </c>
      <c r="D11" s="1">
        <f t="shared" si="1"/>
        <v>256.65702662816813</v>
      </c>
      <c r="G11" s="2"/>
      <c r="H11" s="1"/>
    </row>
    <row r="12" spans="1:8">
      <c r="A12" s="2">
        <v>7</v>
      </c>
      <c r="B12" s="1">
        <v>9.3640000000000008E-3</v>
      </c>
      <c r="C12" s="3">
        <f t="shared" si="0"/>
        <v>2399999832</v>
      </c>
      <c r="D12" s="1">
        <f t="shared" si="1"/>
        <v>256.30070824434</v>
      </c>
      <c r="G12" s="2"/>
      <c r="H12" s="1"/>
    </row>
    <row r="13" spans="1:8">
      <c r="A13" s="2">
        <v>8</v>
      </c>
      <c r="B13" s="1">
        <v>9.5610000000000001E-3</v>
      </c>
      <c r="C13" s="3">
        <f t="shared" si="0"/>
        <v>2399999808</v>
      </c>
      <c r="D13" s="1">
        <f t="shared" si="1"/>
        <v>251.01974772513336</v>
      </c>
      <c r="G13" s="2"/>
      <c r="H13" s="1"/>
    </row>
    <row r="14" spans="1:8">
      <c r="A14" s="2">
        <v>9</v>
      </c>
      <c r="B14" s="1">
        <v>9.3959999999999998E-3</v>
      </c>
      <c r="C14" s="3">
        <f t="shared" si="0"/>
        <v>2399999784</v>
      </c>
      <c r="D14" s="1">
        <f t="shared" si="1"/>
        <v>255.42781864623245</v>
      </c>
      <c r="G14" s="2"/>
      <c r="H14" s="1"/>
    </row>
    <row r="15" spans="1:8">
      <c r="A15" s="2">
        <v>10</v>
      </c>
      <c r="B15" s="1">
        <v>9.3620000000000005E-3</v>
      </c>
      <c r="C15" s="3">
        <f t="shared" si="0"/>
        <v>2399999760</v>
      </c>
      <c r="D15" s="1">
        <f t="shared" si="1"/>
        <v>256.35545396282845</v>
      </c>
      <c r="G15" s="2"/>
      <c r="H15" s="1"/>
    </row>
    <row r="16" spans="1:8">
      <c r="A16" s="2">
        <v>11</v>
      </c>
      <c r="B16" s="1">
        <v>9.3810000000000004E-3</v>
      </c>
      <c r="C16" s="3">
        <f t="shared" si="0"/>
        <v>2399999736</v>
      </c>
      <c r="D16" s="1">
        <f t="shared" si="1"/>
        <v>255.83623664854491</v>
      </c>
      <c r="G16" s="2"/>
      <c r="H16" s="1"/>
    </row>
    <row r="17" spans="1:21">
      <c r="A17" s="2">
        <v>12</v>
      </c>
      <c r="B17" s="1">
        <v>9.2289999999999994E-3</v>
      </c>
      <c r="C17" s="3">
        <f t="shared" si="0"/>
        <v>2399999712</v>
      </c>
      <c r="D17" s="1">
        <f t="shared" si="1"/>
        <v>260.04981168057213</v>
      </c>
      <c r="G17" s="2"/>
      <c r="H17" s="1"/>
    </row>
    <row r="18" spans="1:21">
      <c r="A18" s="2">
        <v>13</v>
      </c>
      <c r="B18" s="1">
        <v>9.2790000000000008E-3</v>
      </c>
      <c r="C18" s="3">
        <f t="shared" si="0"/>
        <v>2399999688</v>
      </c>
      <c r="D18" s="1">
        <f t="shared" si="1"/>
        <v>258.64852764306499</v>
      </c>
      <c r="G18" s="2"/>
      <c r="H18" s="1"/>
    </row>
    <row r="19" spans="1:21">
      <c r="A19" s="2">
        <v>14</v>
      </c>
      <c r="B19" s="1">
        <v>9.2849999999999999E-3</v>
      </c>
      <c r="C19" s="3">
        <f t="shared" si="0"/>
        <v>2399999664</v>
      </c>
      <c r="D19" s="1">
        <f t="shared" si="1"/>
        <v>258.48138546042003</v>
      </c>
      <c r="G19" s="2"/>
      <c r="H19" s="1"/>
    </row>
    <row r="20" spans="1:21">
      <c r="A20" s="2">
        <v>15</v>
      </c>
      <c r="B20" s="1">
        <v>9.2689999999999995E-3</v>
      </c>
      <c r="C20" s="3">
        <f t="shared" si="0"/>
        <v>2399999640</v>
      </c>
      <c r="D20" s="1">
        <f t="shared" si="1"/>
        <v>258.92756931707845</v>
      </c>
      <c r="G20" s="2"/>
      <c r="H20" s="1"/>
    </row>
    <row r="21" spans="1:21">
      <c r="A21" s="2">
        <v>16</v>
      </c>
      <c r="B21" s="1">
        <v>7.7330000000000003E-3</v>
      </c>
      <c r="C21" s="3">
        <f t="shared" si="0"/>
        <v>2399999616</v>
      </c>
      <c r="D21" s="1">
        <f t="shared" si="1"/>
        <v>310.35815543773435</v>
      </c>
      <c r="G21" s="2"/>
      <c r="H21" s="1"/>
    </row>
    <row r="22" spans="1:21">
      <c r="A22" s="2">
        <v>17</v>
      </c>
      <c r="B22" s="1">
        <v>8.9859999999999992E-3</v>
      </c>
      <c r="C22" s="3">
        <f t="shared" si="0"/>
        <v>2399999592</v>
      </c>
      <c r="D22" s="1">
        <f t="shared" si="1"/>
        <v>267.08208235032276</v>
      </c>
      <c r="G22" s="2"/>
      <c r="H22" s="1"/>
      <c r="T22">
        <v>256</v>
      </c>
      <c r="U22" t="s">
        <v>7</v>
      </c>
    </row>
    <row r="23" spans="1:21">
      <c r="A23" s="2">
        <v>18</v>
      </c>
      <c r="B23" s="1">
        <v>8.9899999999999997E-3</v>
      </c>
      <c r="C23" s="3">
        <f t="shared" si="0"/>
        <v>2399999568</v>
      </c>
      <c r="D23" s="1">
        <f t="shared" si="1"/>
        <v>266.96324449388209</v>
      </c>
      <c r="G23" s="2"/>
      <c r="H23" s="1"/>
      <c r="T23">
        <v>32</v>
      </c>
      <c r="U23" t="s">
        <v>8</v>
      </c>
    </row>
    <row r="24" spans="1:21">
      <c r="A24" s="2">
        <v>19</v>
      </c>
      <c r="B24" s="1">
        <v>8.9730000000000001E-3</v>
      </c>
      <c r="C24" s="3">
        <f t="shared" si="0"/>
        <v>2399999544</v>
      </c>
      <c r="D24" s="1">
        <f t="shared" si="1"/>
        <v>267.46902306920759</v>
      </c>
      <c r="G24" s="2"/>
      <c r="H24" s="1"/>
      <c r="T24">
        <v>128</v>
      </c>
      <c r="U24" t="s">
        <v>9</v>
      </c>
    </row>
    <row r="25" spans="1:21">
      <c r="A25" s="2">
        <v>20</v>
      </c>
      <c r="B25" s="1">
        <v>9.2919999999999999E-3</v>
      </c>
      <c r="C25" s="3">
        <f t="shared" si="0"/>
        <v>2399999520</v>
      </c>
      <c r="D25" s="1">
        <f t="shared" si="1"/>
        <v>258.28664657770128</v>
      </c>
      <c r="G25" s="2"/>
      <c r="H25" s="1"/>
      <c r="T25">
        <v>8</v>
      </c>
      <c r="U25" t="s">
        <v>10</v>
      </c>
    </row>
    <row r="26" spans="1:21">
      <c r="A26" s="2">
        <v>21</v>
      </c>
      <c r="B26" s="1">
        <v>9.3509999999999999E-3</v>
      </c>
      <c r="C26" s="3">
        <f t="shared" si="0"/>
        <v>2399999496</v>
      </c>
      <c r="D26" s="1">
        <f t="shared" si="1"/>
        <v>256.65698812961182</v>
      </c>
      <c r="G26" s="2"/>
      <c r="H26" s="1"/>
      <c r="T26">
        <v>2</v>
      </c>
      <c r="U26" t="s">
        <v>11</v>
      </c>
    </row>
    <row r="27" spans="1:21">
      <c r="A27" s="2">
        <v>22</v>
      </c>
      <c r="B27" s="1">
        <v>9.325E-3</v>
      </c>
      <c r="C27" s="3">
        <f t="shared" si="0"/>
        <v>2399999472</v>
      </c>
      <c r="D27" s="1">
        <f t="shared" si="1"/>
        <v>257.37259753351208</v>
      </c>
      <c r="G27" s="2"/>
      <c r="H27" s="1"/>
      <c r="T27">
        <v>16</v>
      </c>
      <c r="U27" t="s">
        <v>12</v>
      </c>
    </row>
    <row r="28" spans="1:21">
      <c r="A28" s="2">
        <v>23</v>
      </c>
      <c r="B28" s="1">
        <v>9.3600000000000003E-3</v>
      </c>
      <c r="C28" s="3">
        <f t="shared" si="0"/>
        <v>2399999448</v>
      </c>
      <c r="D28" s="1">
        <f t="shared" si="1"/>
        <v>256.41019743589743</v>
      </c>
      <c r="G28" s="2"/>
      <c r="H28" s="1"/>
      <c r="T28">
        <f>T24/T27</f>
        <v>8</v>
      </c>
      <c r="U28" t="s">
        <v>13</v>
      </c>
    </row>
    <row r="29" spans="1:21">
      <c r="A29" s="2">
        <v>24</v>
      </c>
      <c r="B29" s="1">
        <v>9.6050000000000007E-3</v>
      </c>
      <c r="C29" s="3">
        <f t="shared" si="0"/>
        <v>2399999424</v>
      </c>
      <c r="D29" s="1">
        <f t="shared" si="1"/>
        <v>249.86979947943777</v>
      </c>
      <c r="G29" s="2"/>
      <c r="H29" s="1"/>
    </row>
    <row r="30" spans="1:21">
      <c r="A30" s="2">
        <v>25</v>
      </c>
      <c r="B30" s="1">
        <v>9.5329999999999998E-3</v>
      </c>
      <c r="C30" s="3">
        <f t="shared" si="0"/>
        <v>2399999400</v>
      </c>
      <c r="D30" s="1">
        <f t="shared" si="1"/>
        <v>251.75699150319943</v>
      </c>
      <c r="G30" s="2"/>
      <c r="H30" s="1"/>
    </row>
    <row r="31" spans="1:21">
      <c r="A31" s="2">
        <v>26</v>
      </c>
      <c r="B31" s="1">
        <v>9.5149999999999992E-3</v>
      </c>
      <c r="C31" s="3">
        <f t="shared" si="0"/>
        <v>2399999376</v>
      </c>
      <c r="D31" s="1">
        <f t="shared" si="1"/>
        <v>252.23325023646876</v>
      </c>
      <c r="G31" s="2"/>
      <c r="H31" s="1"/>
    </row>
    <row r="32" spans="1:21">
      <c r="A32" s="2">
        <v>27</v>
      </c>
      <c r="B32" s="1">
        <v>9.5289999999999993E-3</v>
      </c>
      <c r="C32" s="3">
        <f t="shared" si="0"/>
        <v>2399999352</v>
      </c>
      <c r="D32" s="1">
        <f t="shared" si="1"/>
        <v>251.86266680659043</v>
      </c>
      <c r="G32" s="2"/>
      <c r="H32" s="1"/>
    </row>
    <row r="33" spans="1:8">
      <c r="A33" s="2">
        <v>28</v>
      </c>
      <c r="B33" s="1">
        <v>9.3519999999999992E-3</v>
      </c>
      <c r="C33" s="3">
        <f t="shared" si="0"/>
        <v>2399999328</v>
      </c>
      <c r="D33" s="1">
        <f t="shared" si="1"/>
        <v>256.62952609067582</v>
      </c>
      <c r="G33" s="2"/>
      <c r="H33" s="1"/>
    </row>
    <row r="34" spans="1:8">
      <c r="A34" s="2">
        <v>29</v>
      </c>
      <c r="B34" s="1">
        <v>9.2569999999999996E-3</v>
      </c>
      <c r="C34" s="3">
        <f t="shared" si="0"/>
        <v>2399999304</v>
      </c>
      <c r="D34" s="1">
        <f t="shared" si="1"/>
        <v>259.26318504915201</v>
      </c>
      <c r="G34" s="2"/>
      <c r="H34" s="1"/>
    </row>
    <row r="35" spans="1:8">
      <c r="A35" s="2">
        <v>30</v>
      </c>
      <c r="B35" s="1">
        <v>9.2420000000000002E-3</v>
      </c>
      <c r="C35" s="3">
        <f t="shared" si="0"/>
        <v>2399999280</v>
      </c>
      <c r="D35" s="1">
        <f t="shared" si="1"/>
        <v>259.6839731659814</v>
      </c>
      <c r="G35" s="2"/>
      <c r="H35" s="1"/>
    </row>
    <row r="36" spans="1:8">
      <c r="A36" s="2">
        <v>31</v>
      </c>
      <c r="B36" s="1">
        <v>9.2110000000000004E-3</v>
      </c>
      <c r="C36" s="3">
        <f t="shared" si="0"/>
        <v>2399999256</v>
      </c>
      <c r="D36" s="1">
        <f t="shared" si="1"/>
        <v>260.55794767126258</v>
      </c>
      <c r="G36" s="2"/>
      <c r="H36" s="1"/>
    </row>
    <row r="37" spans="1:8">
      <c r="A37" s="2">
        <v>32</v>
      </c>
      <c r="B37" s="1">
        <v>6.901E-3</v>
      </c>
      <c r="C37" s="3">
        <f t="shared" si="0"/>
        <v>2399999232</v>
      </c>
      <c r="D37" s="1">
        <f t="shared" si="1"/>
        <v>347.77557339516011</v>
      </c>
      <c r="G37" s="2"/>
      <c r="H37" s="1"/>
    </row>
    <row r="38" spans="1:8">
      <c r="A38" s="2">
        <v>33</v>
      </c>
      <c r="B38" s="1">
        <v>8.9200000000000008E-3</v>
      </c>
      <c r="C38" s="3">
        <f t="shared" si="0"/>
        <v>2399999208</v>
      </c>
      <c r="D38" s="1">
        <f t="shared" si="1"/>
        <v>269.05820717488785</v>
      </c>
      <c r="G38" s="2"/>
      <c r="H38" s="1"/>
    </row>
    <row r="39" spans="1:8">
      <c r="A39" s="2">
        <v>34</v>
      </c>
      <c r="B39" s="1">
        <v>8.9130000000000008E-3</v>
      </c>
      <c r="C39" s="3">
        <f t="shared" si="0"/>
        <v>2399999184</v>
      </c>
      <c r="D39" s="1">
        <f t="shared" si="1"/>
        <v>269.26951464153484</v>
      </c>
      <c r="G39" s="2"/>
      <c r="H39" s="1"/>
    </row>
    <row r="40" spans="1:8">
      <c r="A40" s="2">
        <v>35</v>
      </c>
      <c r="B40" s="1">
        <v>8.9339999999999992E-3</v>
      </c>
      <c r="C40" s="3">
        <f t="shared" si="0"/>
        <v>2399999160</v>
      </c>
      <c r="D40" s="1">
        <f t="shared" si="1"/>
        <v>268.63657488247145</v>
      </c>
      <c r="G40" s="2"/>
      <c r="H40" s="1"/>
    </row>
    <row r="41" spans="1:8">
      <c r="A41" s="2">
        <v>36</v>
      </c>
      <c r="B41" s="1">
        <v>9.3419999999999996E-3</v>
      </c>
      <c r="C41" s="3">
        <f t="shared" si="0"/>
        <v>2399999136</v>
      </c>
      <c r="D41" s="1">
        <f t="shared" si="1"/>
        <v>256.90421066152862</v>
      </c>
      <c r="G41" s="2"/>
      <c r="H41" s="1"/>
    </row>
    <row r="42" spans="1:8">
      <c r="A42" s="2">
        <v>37</v>
      </c>
      <c r="B42" s="1">
        <v>9.443E-3</v>
      </c>
      <c r="C42" s="3">
        <f t="shared" si="0"/>
        <v>2399999112</v>
      </c>
      <c r="D42" s="1">
        <f t="shared" si="1"/>
        <v>254.15642401779095</v>
      </c>
      <c r="G42" s="2"/>
      <c r="H42" s="1"/>
    </row>
    <row r="43" spans="1:8">
      <c r="A43" s="2">
        <v>38</v>
      </c>
      <c r="B43" s="1">
        <v>9.3950000000000006E-3</v>
      </c>
      <c r="C43" s="3">
        <f t="shared" si="0"/>
        <v>2399999088</v>
      </c>
      <c r="D43" s="1">
        <f t="shared" si="1"/>
        <v>255.45493219797763</v>
      </c>
      <c r="G43" s="2"/>
      <c r="H43" s="1"/>
    </row>
    <row r="44" spans="1:8">
      <c r="A44" s="2">
        <v>39</v>
      </c>
      <c r="B44" s="1">
        <v>9.4739999999999998E-3</v>
      </c>
      <c r="C44" s="3">
        <f t="shared" si="0"/>
        <v>2399999064</v>
      </c>
      <c r="D44" s="1">
        <f t="shared" si="1"/>
        <v>253.3247903736542</v>
      </c>
      <c r="G44" s="2"/>
      <c r="H44" s="1"/>
    </row>
    <row r="45" spans="1:8">
      <c r="A45" s="2">
        <v>40</v>
      </c>
      <c r="B45" s="1">
        <v>9.6539999999999994E-3</v>
      </c>
      <c r="C45" s="3">
        <f t="shared" si="0"/>
        <v>2399999040</v>
      </c>
      <c r="D45" s="1">
        <f t="shared" si="1"/>
        <v>248.60151646985705</v>
      </c>
      <c r="G45" s="2"/>
      <c r="H45" s="1"/>
    </row>
    <row r="46" spans="1:8">
      <c r="A46" s="2">
        <v>41</v>
      </c>
      <c r="B46" s="1">
        <v>9.4289999999999999E-3</v>
      </c>
      <c r="C46" s="3">
        <f t="shared" si="0"/>
        <v>2399999016</v>
      </c>
      <c r="D46" s="1">
        <f t="shared" si="1"/>
        <v>254.53378046452434</v>
      </c>
      <c r="G46" s="2"/>
      <c r="H46" s="1"/>
    </row>
    <row r="47" spans="1:8">
      <c r="A47" s="2">
        <v>42</v>
      </c>
      <c r="B47" s="1">
        <v>9.4140000000000005E-3</v>
      </c>
      <c r="C47" s="3">
        <f t="shared" si="0"/>
        <v>2399998992</v>
      </c>
      <c r="D47" s="1">
        <f t="shared" si="1"/>
        <v>254.93934480560864</v>
      </c>
      <c r="G47" s="2"/>
      <c r="H47" s="1"/>
    </row>
    <row r="48" spans="1:8">
      <c r="A48" s="2">
        <v>43</v>
      </c>
      <c r="B48" s="1">
        <v>9.4319999999999994E-3</v>
      </c>
      <c r="C48" s="3">
        <f t="shared" si="0"/>
        <v>2399998968</v>
      </c>
      <c r="D48" s="1">
        <f t="shared" si="1"/>
        <v>254.45281679389316</v>
      </c>
      <c r="G48" s="2"/>
      <c r="H48" s="1"/>
    </row>
    <row r="49" spans="1:8">
      <c r="A49" s="2">
        <v>44</v>
      </c>
      <c r="B49" s="1">
        <v>9.2709999999999997E-3</v>
      </c>
      <c r="C49" s="3">
        <f t="shared" si="0"/>
        <v>2399998944</v>
      </c>
      <c r="D49" s="1">
        <f t="shared" si="1"/>
        <v>258.87163671664331</v>
      </c>
      <c r="G49" s="2"/>
      <c r="H49" s="1"/>
    </row>
    <row r="50" spans="1:8">
      <c r="A50" s="2">
        <v>45</v>
      </c>
      <c r="B50" s="1">
        <v>9.3399999999999993E-3</v>
      </c>
      <c r="C50" s="3">
        <f t="shared" si="0"/>
        <v>2399998920</v>
      </c>
      <c r="D50" s="1">
        <f t="shared" si="1"/>
        <v>256.95919914346894</v>
      </c>
      <c r="G50" s="2"/>
      <c r="H50" s="1"/>
    </row>
    <row r="51" spans="1:8">
      <c r="A51" s="2">
        <v>46</v>
      </c>
      <c r="B51" s="1">
        <v>9.3120000000000008E-3</v>
      </c>
      <c r="C51" s="3">
        <f t="shared" si="0"/>
        <v>2399998896</v>
      </c>
      <c r="D51" s="1">
        <f t="shared" si="1"/>
        <v>257.73184020618555</v>
      </c>
      <c r="G51" s="2"/>
      <c r="H51" s="1"/>
    </row>
    <row r="52" spans="1:8">
      <c r="A52" s="2">
        <v>47</v>
      </c>
      <c r="B52" s="1">
        <v>9.3600000000000003E-3</v>
      </c>
      <c r="C52" s="3">
        <f t="shared" si="0"/>
        <v>2399998872</v>
      </c>
      <c r="D52" s="1">
        <f t="shared" si="1"/>
        <v>256.41013589743591</v>
      </c>
      <c r="G52" s="2"/>
      <c r="H52" s="1"/>
    </row>
    <row r="53" spans="1:8">
      <c r="A53" s="2">
        <v>48</v>
      </c>
      <c r="B53" s="1">
        <v>7.7609999999999997E-3</v>
      </c>
      <c r="C53" s="3">
        <f t="shared" si="0"/>
        <v>2399998848</v>
      </c>
      <c r="D53" s="1">
        <f t="shared" si="1"/>
        <v>309.23835175879401</v>
      </c>
      <c r="G53" s="2"/>
      <c r="H53" s="1"/>
    </row>
    <row r="54" spans="1:8">
      <c r="A54" s="2">
        <v>49</v>
      </c>
      <c r="B54" s="1">
        <v>9.0600000000000003E-3</v>
      </c>
      <c r="C54" s="3">
        <f t="shared" si="0"/>
        <v>2399998824</v>
      </c>
      <c r="D54" s="1">
        <f t="shared" si="1"/>
        <v>264.90053245033113</v>
      </c>
      <c r="G54" s="2"/>
      <c r="H54" s="1"/>
    </row>
    <row r="55" spans="1:8">
      <c r="A55" s="2">
        <v>50</v>
      </c>
      <c r="B55" s="1">
        <v>9.0449999999999992E-3</v>
      </c>
      <c r="C55" s="3">
        <f t="shared" si="0"/>
        <v>2399998800</v>
      </c>
      <c r="D55" s="1">
        <f t="shared" si="1"/>
        <v>265.33983416252073</v>
      </c>
      <c r="G55" s="2"/>
      <c r="H55" s="1"/>
    </row>
    <row r="56" spans="1:8">
      <c r="A56" s="2">
        <v>51</v>
      </c>
      <c r="B56" s="1">
        <v>9.0530000000000003E-3</v>
      </c>
      <c r="C56" s="3">
        <f t="shared" si="0"/>
        <v>2399998776</v>
      </c>
      <c r="D56" s="1">
        <f t="shared" si="1"/>
        <v>265.10535468905334</v>
      </c>
      <c r="G56" s="2"/>
      <c r="H56" s="1"/>
    </row>
    <row r="57" spans="1:8">
      <c r="A57" s="2">
        <v>52</v>
      </c>
      <c r="B57" s="1">
        <v>9.3539999999999995E-3</v>
      </c>
      <c r="C57" s="3">
        <f t="shared" si="0"/>
        <v>2399998752</v>
      </c>
      <c r="D57" s="1">
        <f t="shared" si="1"/>
        <v>256.57459397049394</v>
      </c>
      <c r="G57" s="2"/>
      <c r="H57" s="1"/>
    </row>
    <row r="58" spans="1:8">
      <c r="A58" s="2">
        <v>53</v>
      </c>
      <c r="B58" s="1">
        <v>9.4179999999999993E-3</v>
      </c>
      <c r="C58" s="3">
        <f t="shared" si="0"/>
        <v>2399998728</v>
      </c>
      <c r="D58" s="1">
        <f t="shared" si="1"/>
        <v>254.83103928647273</v>
      </c>
      <c r="G58" s="2"/>
      <c r="H58" s="1"/>
    </row>
    <row r="59" spans="1:8">
      <c r="A59" s="2">
        <v>54</v>
      </c>
      <c r="B59" s="1">
        <v>9.3559999999999997E-3</v>
      </c>
      <c r="C59" s="3">
        <f t="shared" si="0"/>
        <v>2399998704</v>
      </c>
      <c r="D59" s="1">
        <f t="shared" si="1"/>
        <v>256.51974176998721</v>
      </c>
      <c r="G59" s="2"/>
      <c r="H59" s="1"/>
    </row>
    <row r="60" spans="1:8">
      <c r="A60" s="2">
        <v>55</v>
      </c>
      <c r="B60" s="1">
        <v>9.3690000000000006E-3</v>
      </c>
      <c r="C60" s="3">
        <f t="shared" si="0"/>
        <v>2399998680</v>
      </c>
      <c r="D60" s="1">
        <f t="shared" si="1"/>
        <v>256.16380403458214</v>
      </c>
      <c r="G60" s="2"/>
      <c r="H60" s="1"/>
    </row>
    <row r="61" spans="1:8">
      <c r="A61" s="2">
        <v>56</v>
      </c>
      <c r="B61" s="1">
        <v>9.6439999999999998E-3</v>
      </c>
      <c r="C61" s="3">
        <f t="shared" si="0"/>
        <v>2399998656</v>
      </c>
      <c r="D61" s="1">
        <f t="shared" si="1"/>
        <v>248.85925508087931</v>
      </c>
      <c r="G61" s="2"/>
      <c r="H61" s="1"/>
    </row>
    <row r="62" spans="1:8">
      <c r="A62" s="2">
        <v>57</v>
      </c>
      <c r="B62" s="1">
        <v>9.528E-3</v>
      </c>
      <c r="C62" s="3">
        <f t="shared" si="0"/>
        <v>2399998632</v>
      </c>
      <c r="D62" s="1">
        <f t="shared" si="1"/>
        <v>251.88902518891686</v>
      </c>
      <c r="G62" s="2"/>
      <c r="H62" s="1"/>
    </row>
    <row r="63" spans="1:8">
      <c r="A63" s="2">
        <v>58</v>
      </c>
      <c r="B63" s="1">
        <v>9.5230000000000002E-3</v>
      </c>
      <c r="C63" s="3">
        <f t="shared" si="0"/>
        <v>2399998608</v>
      </c>
      <c r="D63" s="1">
        <f t="shared" si="1"/>
        <v>252.02127564843011</v>
      </c>
      <c r="G63" s="2"/>
      <c r="H63" s="1"/>
    </row>
    <row r="64" spans="1:8">
      <c r="A64" s="2">
        <v>59</v>
      </c>
      <c r="B64" s="1">
        <v>9.5409999999999991E-3</v>
      </c>
      <c r="C64" s="3">
        <f t="shared" si="0"/>
        <v>2399998584</v>
      </c>
      <c r="D64" s="1">
        <f t="shared" si="1"/>
        <v>251.54581113090873</v>
      </c>
      <c r="G64" s="2"/>
      <c r="H64" s="1"/>
    </row>
    <row r="65" spans="1:8">
      <c r="A65" s="2">
        <v>60</v>
      </c>
      <c r="B65" s="1">
        <v>9.3889999999999998E-3</v>
      </c>
      <c r="C65" s="3">
        <f t="shared" si="0"/>
        <v>2399998560</v>
      </c>
      <c r="D65" s="1">
        <f t="shared" si="1"/>
        <v>255.61812333581852</v>
      </c>
      <c r="G65" s="2"/>
      <c r="H65" s="1"/>
    </row>
    <row r="66" spans="1:8">
      <c r="A66" s="2">
        <v>61</v>
      </c>
      <c r="B66" s="1">
        <v>9.2630000000000004E-3</v>
      </c>
      <c r="C66" s="3">
        <f t="shared" si="0"/>
        <v>2399998536</v>
      </c>
      <c r="D66" s="1">
        <f t="shared" si="1"/>
        <v>259.09516744035409</v>
      </c>
      <c r="G66" s="2"/>
      <c r="H66" s="1"/>
    </row>
    <row r="67" spans="1:8">
      <c r="A67" s="2">
        <v>62</v>
      </c>
      <c r="B67" s="1">
        <v>9.2540000000000001E-3</v>
      </c>
      <c r="C67" s="3">
        <f t="shared" si="0"/>
        <v>2399998512</v>
      </c>
      <c r="D67" s="1">
        <f t="shared" si="1"/>
        <v>259.34714847633455</v>
      </c>
      <c r="G67" s="2"/>
      <c r="H67" s="1"/>
    </row>
    <row r="68" spans="1:8">
      <c r="A68" s="2">
        <v>63</v>
      </c>
      <c r="B68" s="1">
        <v>9.2530000000000008E-3</v>
      </c>
      <c r="C68" s="3">
        <f t="shared" si="0"/>
        <v>2399998488</v>
      </c>
      <c r="D68" s="1">
        <f t="shared" si="1"/>
        <v>259.37517432184154</v>
      </c>
      <c r="G68" s="2"/>
      <c r="H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topLeftCell="A10" zoomScale="85" zoomScaleNormal="85" workbookViewId="0">
      <selection activeCell="W37" sqref="W37"/>
    </sheetView>
  </sheetViews>
  <sheetFormatPr defaultRowHeight="15"/>
  <sheetData>
    <row r="1" spans="1:12">
      <c r="A1" s="2" t="s">
        <v>1</v>
      </c>
      <c r="F1" t="s">
        <v>5</v>
      </c>
      <c r="G1" s="1">
        <v>100000000</v>
      </c>
      <c r="H1" s="1"/>
      <c r="I1" s="1"/>
      <c r="J1" s="1"/>
      <c r="K1" s="1"/>
      <c r="L1" s="1"/>
    </row>
    <row r="2" spans="1:12">
      <c r="A2" s="2" t="s">
        <v>2</v>
      </c>
      <c r="B2" s="1"/>
      <c r="C2" s="1"/>
    </row>
    <row r="3" spans="1:12">
      <c r="A3" s="2" t="s">
        <v>0</v>
      </c>
      <c r="B3" s="1"/>
      <c r="C3" s="1"/>
      <c r="D3" t="s">
        <v>18</v>
      </c>
      <c r="E3" t="s">
        <v>17</v>
      </c>
      <c r="F3" t="s">
        <v>19</v>
      </c>
    </row>
    <row r="4" spans="1:12">
      <c r="A4" s="2" t="s">
        <v>3</v>
      </c>
      <c r="B4" t="s">
        <v>14</v>
      </c>
      <c r="C4" s="2" t="s">
        <v>15</v>
      </c>
      <c r="D4" t="s">
        <v>6</v>
      </c>
      <c r="E4" t="s">
        <v>16</v>
      </c>
    </row>
    <row r="5" spans="1:12">
      <c r="A5" s="2">
        <v>0</v>
      </c>
      <c r="C5" s="2"/>
      <c r="E5">
        <f>sum_skip_k!D5</f>
        <v>347.4232773595831</v>
      </c>
    </row>
    <row r="6" spans="1:12">
      <c r="A6" s="2">
        <v>1</v>
      </c>
      <c r="B6" s="1">
        <v>6.8999999999999999E-3</v>
      </c>
      <c r="C6" s="3">
        <f>$G$1*3*8/A6</f>
        <v>2400000000</v>
      </c>
      <c r="D6" s="1">
        <f>C6/B6/1000000000</f>
        <v>347.82608695652175</v>
      </c>
      <c r="E6">
        <f>sum_skip_k!D6</f>
        <v>270.45300608519267</v>
      </c>
      <c r="F6" s="1">
        <f>$D$6*1/A6</f>
        <v>347.82608695652175</v>
      </c>
    </row>
    <row r="7" spans="1:12">
      <c r="A7" s="2">
        <v>2</v>
      </c>
      <c r="B7" s="1">
        <v>9.3139999999999994E-3</v>
      </c>
      <c r="C7" s="3">
        <f t="shared" ref="C7:C70" si="0">$G$1*3*8/A7</f>
        <v>1200000000</v>
      </c>
      <c r="D7" s="1">
        <f t="shared" ref="D7:D69" si="1">C7/B7/1000000000</f>
        <v>128.83830792355593</v>
      </c>
      <c r="E7">
        <f>sum_skip_k!D7</f>
        <v>271.89304996034895</v>
      </c>
      <c r="F7" s="1">
        <f t="shared" ref="F7:F70" si="2">$D$6*1/A7</f>
        <v>173.91304347826087</v>
      </c>
    </row>
    <row r="8" spans="1:12">
      <c r="A8" s="2">
        <v>3</v>
      </c>
      <c r="B8" s="1">
        <v>9.6600000000000002E-3</v>
      </c>
      <c r="C8" s="3">
        <f t="shared" si="0"/>
        <v>800000000</v>
      </c>
      <c r="D8" s="1">
        <f t="shared" si="1"/>
        <v>82.815734989648021</v>
      </c>
      <c r="E8">
        <f>sum_skip_k!D8</f>
        <v>273.00647571379818</v>
      </c>
      <c r="F8" s="1">
        <f t="shared" si="2"/>
        <v>115.94202898550725</v>
      </c>
    </row>
    <row r="9" spans="1:12">
      <c r="A9" s="2">
        <v>4</v>
      </c>
      <c r="B9" s="1">
        <v>9.1830000000000002E-3</v>
      </c>
      <c r="C9" s="3">
        <f t="shared" si="0"/>
        <v>600000000</v>
      </c>
      <c r="D9" s="1">
        <f t="shared" si="1"/>
        <v>65.338124795818359</v>
      </c>
      <c r="E9">
        <f>sum_skip_k!D9</f>
        <v>258.23110652033569</v>
      </c>
      <c r="F9" s="1">
        <f t="shared" si="2"/>
        <v>86.956521739130437</v>
      </c>
    </row>
    <row r="10" spans="1:12">
      <c r="A10" s="2">
        <v>5</v>
      </c>
      <c r="B10" s="1">
        <v>8.267E-3</v>
      </c>
      <c r="C10" s="3">
        <f t="shared" si="0"/>
        <v>480000000</v>
      </c>
      <c r="D10" s="1">
        <f t="shared" si="1"/>
        <v>58.062174912301927</v>
      </c>
      <c r="E10">
        <f>sum_skip_k!D10</f>
        <v>256.10926048447334</v>
      </c>
      <c r="F10" s="1">
        <f t="shared" si="2"/>
        <v>69.565217391304344</v>
      </c>
    </row>
    <row r="11" spans="1:12">
      <c r="A11" s="2">
        <v>6</v>
      </c>
      <c r="B11" s="1">
        <v>6.9909999999999998E-3</v>
      </c>
      <c r="C11" s="3">
        <f t="shared" si="0"/>
        <v>400000000</v>
      </c>
      <c r="D11" s="1">
        <f t="shared" si="1"/>
        <v>57.216421112859393</v>
      </c>
      <c r="E11">
        <f>sum_skip_k!D11</f>
        <v>256.65702662816813</v>
      </c>
      <c r="F11" s="1">
        <f t="shared" si="2"/>
        <v>57.971014492753625</v>
      </c>
    </row>
    <row r="12" spans="1:12">
      <c r="A12" s="2">
        <v>7</v>
      </c>
      <c r="B12" s="1">
        <v>6.5729999999999998E-3</v>
      </c>
      <c r="C12" s="3">
        <f t="shared" si="0"/>
        <v>342857142.85714287</v>
      </c>
      <c r="D12" s="1">
        <f t="shared" si="1"/>
        <v>52.161439655734497</v>
      </c>
      <c r="E12">
        <f>sum_skip_k!D12</f>
        <v>256.30070824434</v>
      </c>
      <c r="F12" s="1">
        <f t="shared" si="2"/>
        <v>49.689440993788821</v>
      </c>
    </row>
    <row r="13" spans="1:12">
      <c r="A13" s="2">
        <v>8</v>
      </c>
      <c r="B13" s="1">
        <v>5.0689999999999997E-3</v>
      </c>
      <c r="C13" s="3">
        <f t="shared" si="0"/>
        <v>300000000</v>
      </c>
      <c r="D13" s="1">
        <f t="shared" si="1"/>
        <v>59.183270862102979</v>
      </c>
      <c r="E13">
        <f>sum_skip_k!D13</f>
        <v>251.01974772513336</v>
      </c>
      <c r="F13" s="1">
        <f t="shared" si="2"/>
        <v>43.478260869565219</v>
      </c>
    </row>
    <row r="14" spans="1:12">
      <c r="A14" s="2">
        <v>9</v>
      </c>
      <c r="B14" s="1">
        <v>5.7949999999999998E-3</v>
      </c>
      <c r="C14" s="3">
        <f t="shared" si="0"/>
        <v>266666666.66666666</v>
      </c>
      <c r="D14" s="1">
        <f t="shared" si="1"/>
        <v>46.016681046879491</v>
      </c>
      <c r="E14">
        <f>sum_skip_k!D14</f>
        <v>255.42781864623245</v>
      </c>
      <c r="F14" s="1">
        <f t="shared" si="2"/>
        <v>38.647342995169083</v>
      </c>
    </row>
    <row r="15" spans="1:12">
      <c r="A15" s="2">
        <v>10</v>
      </c>
      <c r="B15" s="1">
        <v>5.5760000000000002E-3</v>
      </c>
      <c r="C15" s="3">
        <f t="shared" si="0"/>
        <v>240000000</v>
      </c>
      <c r="D15" s="1">
        <f t="shared" si="1"/>
        <v>43.0416068866571</v>
      </c>
      <c r="E15">
        <f>sum_skip_k!D15</f>
        <v>256.35545396282845</v>
      </c>
      <c r="F15" s="1">
        <f t="shared" si="2"/>
        <v>34.782608695652172</v>
      </c>
    </row>
    <row r="16" spans="1:12">
      <c r="A16" s="2">
        <v>11</v>
      </c>
      <c r="B16" s="1">
        <v>5.4920000000000004E-3</v>
      </c>
      <c r="C16" s="3">
        <f t="shared" si="0"/>
        <v>218181818.18181819</v>
      </c>
      <c r="D16" s="1">
        <f t="shared" si="1"/>
        <v>39.727206515261862</v>
      </c>
      <c r="E16">
        <f>sum_skip_k!D16</f>
        <v>255.83623664854491</v>
      </c>
      <c r="F16" s="1">
        <f t="shared" si="2"/>
        <v>31.620553359683797</v>
      </c>
    </row>
    <row r="17" spans="1:26">
      <c r="A17" s="2">
        <v>12</v>
      </c>
      <c r="B17" s="1">
        <v>4.3680000000000004E-3</v>
      </c>
      <c r="C17" s="3">
        <f t="shared" si="0"/>
        <v>200000000</v>
      </c>
      <c r="D17" s="1">
        <f t="shared" si="1"/>
        <v>45.787545787545781</v>
      </c>
      <c r="E17">
        <f>sum_skip_k!D17</f>
        <v>260.04981168057213</v>
      </c>
      <c r="F17" s="1">
        <f t="shared" si="2"/>
        <v>28.985507246376812</v>
      </c>
    </row>
    <row r="18" spans="1:26">
      <c r="A18" s="2">
        <v>13</v>
      </c>
      <c r="B18" s="1">
        <v>5.0489999999999997E-3</v>
      </c>
      <c r="C18" s="3">
        <f t="shared" si="0"/>
        <v>184615384.61538461</v>
      </c>
      <c r="D18" s="1">
        <f t="shared" si="1"/>
        <v>36.564742447095391</v>
      </c>
      <c r="E18">
        <f>sum_skip_k!D18</f>
        <v>258.64852764306499</v>
      </c>
      <c r="F18" s="1">
        <f t="shared" si="2"/>
        <v>26.755852842809364</v>
      </c>
    </row>
    <row r="19" spans="1:26">
      <c r="A19" s="2">
        <v>14</v>
      </c>
      <c r="B19" s="1">
        <v>4.6860000000000001E-3</v>
      </c>
      <c r="C19" s="3">
        <f t="shared" si="0"/>
        <v>171428571.42857143</v>
      </c>
      <c r="D19" s="1">
        <f t="shared" si="1"/>
        <v>36.583135174684472</v>
      </c>
      <c r="E19">
        <f>sum_skip_k!D19</f>
        <v>258.48138546042003</v>
      </c>
      <c r="F19" s="1">
        <f t="shared" si="2"/>
        <v>24.844720496894411</v>
      </c>
    </row>
    <row r="20" spans="1:26">
      <c r="A20" s="2">
        <v>15</v>
      </c>
      <c r="B20" s="1">
        <v>4.8349999999999999E-3</v>
      </c>
      <c r="C20" s="3">
        <f t="shared" si="0"/>
        <v>160000000</v>
      </c>
      <c r="D20" s="1">
        <f t="shared" si="1"/>
        <v>33.092037228541884</v>
      </c>
      <c r="E20">
        <f>sum_skip_k!D20</f>
        <v>258.92756931707845</v>
      </c>
      <c r="F20" s="1">
        <f t="shared" si="2"/>
        <v>23.188405797101449</v>
      </c>
    </row>
    <row r="21" spans="1:26">
      <c r="A21" s="2">
        <v>16</v>
      </c>
      <c r="B21" s="1">
        <v>3.9849999999999998E-3</v>
      </c>
      <c r="C21" s="3">
        <f t="shared" si="0"/>
        <v>150000000</v>
      </c>
      <c r="D21" s="1">
        <f t="shared" si="1"/>
        <v>37.641154328732753</v>
      </c>
      <c r="E21">
        <f>sum_skip_k!D21</f>
        <v>310.35815543773435</v>
      </c>
      <c r="F21" s="1">
        <f t="shared" si="2"/>
        <v>21.739130434782609</v>
      </c>
    </row>
    <row r="22" spans="1:26">
      <c r="A22" s="2">
        <v>17</v>
      </c>
      <c r="B22" s="1">
        <v>4.6909999999999999E-3</v>
      </c>
      <c r="C22" s="3">
        <f t="shared" si="0"/>
        <v>141176470.58823529</v>
      </c>
      <c r="D22" s="1">
        <f t="shared" si="1"/>
        <v>30.095175994081284</v>
      </c>
      <c r="E22">
        <f>sum_skip_k!D22</f>
        <v>267.08208235032276</v>
      </c>
      <c r="F22" s="1">
        <f t="shared" si="2"/>
        <v>20.460358056265985</v>
      </c>
    </row>
    <row r="23" spans="1:26">
      <c r="A23" s="2">
        <v>18</v>
      </c>
      <c r="B23" s="1">
        <v>4.6740000000000002E-3</v>
      </c>
      <c r="C23" s="3">
        <f t="shared" si="0"/>
        <v>133333333.33333333</v>
      </c>
      <c r="D23" s="1">
        <f t="shared" si="1"/>
        <v>28.526601055484239</v>
      </c>
      <c r="E23">
        <f>sum_skip_k!D23</f>
        <v>266.96324449388209</v>
      </c>
      <c r="F23" s="1">
        <f t="shared" si="2"/>
        <v>19.323671497584542</v>
      </c>
      <c r="Y23">
        <v>256</v>
      </c>
      <c r="Z23" t="s">
        <v>7</v>
      </c>
    </row>
    <row r="24" spans="1:26">
      <c r="A24" s="2">
        <v>19</v>
      </c>
      <c r="B24" s="1">
        <v>4.7149999999999996E-3</v>
      </c>
      <c r="C24" s="3">
        <f t="shared" si="0"/>
        <v>126315789.47368421</v>
      </c>
      <c r="D24" s="1">
        <f t="shared" si="1"/>
        <v>26.790199252106937</v>
      </c>
      <c r="E24">
        <f>sum_skip_k!D24</f>
        <v>267.46902306920759</v>
      </c>
      <c r="F24" s="1">
        <f t="shared" si="2"/>
        <v>18.306636155606409</v>
      </c>
      <c r="Y24">
        <v>32</v>
      </c>
      <c r="Z24" t="s">
        <v>8</v>
      </c>
    </row>
    <row r="25" spans="1:26">
      <c r="A25" s="2">
        <v>20</v>
      </c>
      <c r="B25" s="1">
        <v>4.3210000000000002E-3</v>
      </c>
      <c r="C25" s="3">
        <f t="shared" si="0"/>
        <v>120000000</v>
      </c>
      <c r="D25" s="1">
        <f t="shared" si="1"/>
        <v>27.771349224716499</v>
      </c>
      <c r="E25">
        <f>sum_skip_k!D25</f>
        <v>258.28664657770128</v>
      </c>
      <c r="F25" s="1">
        <f t="shared" si="2"/>
        <v>17.391304347826086</v>
      </c>
      <c r="Y25">
        <v>128</v>
      </c>
      <c r="Z25" t="s">
        <v>9</v>
      </c>
    </row>
    <row r="26" spans="1:26">
      <c r="A26" s="2">
        <v>21</v>
      </c>
      <c r="B26" s="1">
        <v>4.5129999999999997E-3</v>
      </c>
      <c r="C26" s="3">
        <f t="shared" si="0"/>
        <v>114285714.28571428</v>
      </c>
      <c r="D26" s="1">
        <f t="shared" si="1"/>
        <v>25.323668133329114</v>
      </c>
      <c r="E26">
        <f>sum_skip_k!D26</f>
        <v>256.65698812961182</v>
      </c>
      <c r="F26" s="1">
        <f t="shared" si="2"/>
        <v>16.563146997929607</v>
      </c>
      <c r="Y26">
        <v>8</v>
      </c>
      <c r="Z26" t="s">
        <v>10</v>
      </c>
    </row>
    <row r="27" spans="1:26">
      <c r="A27" s="2">
        <v>22</v>
      </c>
      <c r="B27" s="1">
        <v>4.3819999999999996E-3</v>
      </c>
      <c r="C27" s="3">
        <f t="shared" si="0"/>
        <v>109090909.09090909</v>
      </c>
      <c r="D27" s="1">
        <f t="shared" si="1"/>
        <v>24.895232562964196</v>
      </c>
      <c r="E27">
        <f>sum_skip_k!D27</f>
        <v>257.37259753351208</v>
      </c>
      <c r="F27" s="1">
        <f t="shared" si="2"/>
        <v>15.810276679841898</v>
      </c>
      <c r="Y27">
        <v>2</v>
      </c>
      <c r="Z27" t="s">
        <v>11</v>
      </c>
    </row>
    <row r="28" spans="1:26">
      <c r="A28" s="2">
        <v>23</v>
      </c>
      <c r="B28" s="1">
        <v>4.3730000000000002E-3</v>
      </c>
      <c r="C28" s="3">
        <f t="shared" si="0"/>
        <v>104347826.08695652</v>
      </c>
      <c r="D28" s="1">
        <f t="shared" si="1"/>
        <v>23.861839946708557</v>
      </c>
      <c r="E28">
        <f>sum_skip_k!D28</f>
        <v>256.41019743589743</v>
      </c>
      <c r="F28" s="1">
        <f t="shared" si="2"/>
        <v>15.122873345935728</v>
      </c>
      <c r="Y28">
        <v>16</v>
      </c>
      <c r="Z28" t="s">
        <v>12</v>
      </c>
    </row>
    <row r="29" spans="1:26">
      <c r="A29" s="2">
        <v>24</v>
      </c>
      <c r="B29" s="1">
        <v>4.0790000000000002E-3</v>
      </c>
      <c r="C29" s="3">
        <f t="shared" si="0"/>
        <v>100000000</v>
      </c>
      <c r="D29" s="1">
        <f t="shared" si="1"/>
        <v>24.515812699190977</v>
      </c>
      <c r="E29">
        <f>sum_skip_k!D29</f>
        <v>249.86979947943777</v>
      </c>
      <c r="F29" s="1">
        <f t="shared" si="2"/>
        <v>14.492753623188406</v>
      </c>
      <c r="Y29">
        <f>Y25/Y28</f>
        <v>8</v>
      </c>
      <c r="Z29" t="s">
        <v>13</v>
      </c>
    </row>
    <row r="30" spans="1:26">
      <c r="A30" s="2">
        <v>25</v>
      </c>
      <c r="B30" s="1">
        <v>4.1310000000000001E-3</v>
      </c>
      <c r="C30" s="3">
        <f t="shared" si="0"/>
        <v>96000000</v>
      </c>
      <c r="D30" s="1">
        <f t="shared" si="1"/>
        <v>23.238925199709513</v>
      </c>
      <c r="E30">
        <f>sum_skip_k!D30</f>
        <v>251.75699150319943</v>
      </c>
      <c r="F30" s="1">
        <f t="shared" si="2"/>
        <v>13.913043478260869</v>
      </c>
    </row>
    <row r="31" spans="1:26">
      <c r="A31" s="2">
        <v>26</v>
      </c>
      <c r="B31" s="1">
        <v>4.0400000000000002E-3</v>
      </c>
      <c r="C31" s="3">
        <f t="shared" si="0"/>
        <v>92307692.307692304</v>
      </c>
      <c r="D31" s="1">
        <f t="shared" si="1"/>
        <v>22.848438690022846</v>
      </c>
      <c r="E31">
        <f>sum_skip_k!D31</f>
        <v>252.23325023646876</v>
      </c>
      <c r="F31" s="1">
        <f t="shared" si="2"/>
        <v>13.377926421404682</v>
      </c>
    </row>
    <row r="32" spans="1:26">
      <c r="A32" s="2">
        <v>27</v>
      </c>
      <c r="B32" s="1">
        <v>3.9880000000000002E-3</v>
      </c>
      <c r="C32" s="3">
        <f t="shared" si="0"/>
        <v>88888888.888888896</v>
      </c>
      <c r="D32" s="1">
        <f t="shared" si="1"/>
        <v>22.289089490694305</v>
      </c>
      <c r="E32">
        <f>sum_skip_k!D32</f>
        <v>251.86266680659043</v>
      </c>
      <c r="F32" s="1">
        <f t="shared" si="2"/>
        <v>12.882447665056361</v>
      </c>
    </row>
    <row r="33" spans="1:6">
      <c r="A33" s="2">
        <v>28</v>
      </c>
      <c r="B33" s="1">
        <v>3.8070000000000001E-3</v>
      </c>
      <c r="C33" s="3">
        <f t="shared" si="0"/>
        <v>85714285.714285716</v>
      </c>
      <c r="D33" s="1">
        <f t="shared" si="1"/>
        <v>22.514916131937408</v>
      </c>
      <c r="E33">
        <f>sum_skip_k!D33</f>
        <v>256.62952609067582</v>
      </c>
      <c r="F33" s="1">
        <f t="shared" si="2"/>
        <v>12.422360248447205</v>
      </c>
    </row>
    <row r="34" spans="1:6">
      <c r="A34" s="2">
        <v>29</v>
      </c>
      <c r="B34" s="1">
        <v>3.8310000000000002E-3</v>
      </c>
      <c r="C34" s="3">
        <f t="shared" si="0"/>
        <v>82758620.68965517</v>
      </c>
      <c r="D34" s="1">
        <f t="shared" si="1"/>
        <v>21.602354656657575</v>
      </c>
      <c r="E34">
        <f>sum_skip_k!D34</f>
        <v>259.26318504915201</v>
      </c>
      <c r="F34" s="1">
        <f t="shared" si="2"/>
        <v>11.994002998500751</v>
      </c>
    </row>
    <row r="35" spans="1:6">
      <c r="A35" s="2">
        <v>30</v>
      </c>
      <c r="B35" s="1">
        <v>3.686E-3</v>
      </c>
      <c r="C35" s="3">
        <f t="shared" si="0"/>
        <v>80000000</v>
      </c>
      <c r="D35" s="1">
        <f t="shared" si="1"/>
        <v>21.703743895822029</v>
      </c>
      <c r="E35">
        <f>sum_skip_k!D35</f>
        <v>259.6839731659814</v>
      </c>
      <c r="F35" s="1">
        <f t="shared" si="2"/>
        <v>11.594202898550725</v>
      </c>
    </row>
    <row r="36" spans="1:6">
      <c r="A36" s="2">
        <v>31</v>
      </c>
      <c r="B36" s="1">
        <v>3.5330000000000001E-3</v>
      </c>
      <c r="C36" s="3">
        <f t="shared" si="0"/>
        <v>77419354.838709682</v>
      </c>
      <c r="D36" s="1">
        <f t="shared" si="1"/>
        <v>21.913205445431554</v>
      </c>
      <c r="E36">
        <f>sum_skip_k!D36</f>
        <v>260.55794767126258</v>
      </c>
      <c r="F36" s="1">
        <f t="shared" si="2"/>
        <v>11.220196353436185</v>
      </c>
    </row>
    <row r="37" spans="1:6">
      <c r="A37" s="2">
        <v>32</v>
      </c>
      <c r="B37" s="1">
        <v>2.8040000000000001E-3</v>
      </c>
      <c r="C37" s="3">
        <f t="shared" si="0"/>
        <v>75000000</v>
      </c>
      <c r="D37" s="1">
        <f t="shared" si="1"/>
        <v>26.747503566333808</v>
      </c>
      <c r="E37">
        <f>sum_skip_k!D37</f>
        <v>347.77557339516011</v>
      </c>
      <c r="F37" s="1">
        <f t="shared" si="2"/>
        <v>10.869565217391305</v>
      </c>
    </row>
    <row r="38" spans="1:6">
      <c r="A38" s="2">
        <v>33</v>
      </c>
      <c r="B38" s="1">
        <v>3.3159999999999999E-3</v>
      </c>
      <c r="C38" s="3">
        <f t="shared" si="0"/>
        <v>72727272.727272734</v>
      </c>
      <c r="D38" s="1">
        <f t="shared" si="1"/>
        <v>21.932229411119643</v>
      </c>
      <c r="E38">
        <f>sum_skip_k!D38</f>
        <v>269.05820717488785</v>
      </c>
      <c r="F38" s="1">
        <f t="shared" si="2"/>
        <v>10.540184453227932</v>
      </c>
    </row>
    <row r="39" spans="1:6">
      <c r="A39" s="2">
        <v>34</v>
      </c>
      <c r="B39" s="1">
        <v>3.3809999999999999E-3</v>
      </c>
      <c r="C39" s="3">
        <f t="shared" si="0"/>
        <v>70588235.294117644</v>
      </c>
      <c r="D39" s="1">
        <f t="shared" si="1"/>
        <v>20.877916383944882</v>
      </c>
      <c r="E39">
        <f>sum_skip_k!D39</f>
        <v>269.26951464153484</v>
      </c>
      <c r="F39" s="1">
        <f t="shared" si="2"/>
        <v>10.230179028132993</v>
      </c>
    </row>
    <row r="40" spans="1:6">
      <c r="A40" s="2">
        <v>35</v>
      </c>
      <c r="B40" s="1">
        <v>3.359E-3</v>
      </c>
      <c r="C40" s="3">
        <f t="shared" si="0"/>
        <v>68571428.571428567</v>
      </c>
      <c r="D40" s="1">
        <f t="shared" si="1"/>
        <v>20.414238931654825</v>
      </c>
      <c r="E40">
        <f>sum_skip_k!D40</f>
        <v>268.63657488247145</v>
      </c>
      <c r="F40" s="1">
        <f t="shared" si="2"/>
        <v>9.937888198757765</v>
      </c>
    </row>
    <row r="41" spans="1:6">
      <c r="A41" s="2">
        <v>36</v>
      </c>
      <c r="B41" s="1">
        <v>3.29E-3</v>
      </c>
      <c r="C41" s="3">
        <f t="shared" si="0"/>
        <v>66666666.666666664</v>
      </c>
      <c r="D41" s="1">
        <f t="shared" si="1"/>
        <v>20.263424518743669</v>
      </c>
      <c r="E41">
        <f>sum_skip_k!D41</f>
        <v>256.90421066152862</v>
      </c>
      <c r="F41" s="1">
        <f t="shared" si="2"/>
        <v>9.6618357487922708</v>
      </c>
    </row>
    <row r="42" spans="1:6">
      <c r="A42" s="2">
        <v>37</v>
      </c>
      <c r="B42" s="1">
        <v>3.3080000000000002E-3</v>
      </c>
      <c r="C42" s="3">
        <f t="shared" si="0"/>
        <v>64864864.864864863</v>
      </c>
      <c r="D42" s="1">
        <f t="shared" si="1"/>
        <v>19.608483937383571</v>
      </c>
      <c r="E42">
        <f>sum_skip_k!D42</f>
        <v>254.15642401779095</v>
      </c>
      <c r="F42" s="1">
        <f t="shared" si="2"/>
        <v>9.4007050528789655</v>
      </c>
    </row>
    <row r="43" spans="1:6">
      <c r="A43" s="2">
        <v>38</v>
      </c>
      <c r="B43" s="1">
        <v>3.2490000000000002E-3</v>
      </c>
      <c r="C43" s="3">
        <f t="shared" si="0"/>
        <v>63157894.736842103</v>
      </c>
      <c r="D43" s="1">
        <f t="shared" si="1"/>
        <v>19.43917966661807</v>
      </c>
      <c r="E43">
        <f>sum_skip_k!D43</f>
        <v>255.45493219797763</v>
      </c>
      <c r="F43" s="1">
        <f t="shared" si="2"/>
        <v>9.1533180778032044</v>
      </c>
    </row>
    <row r="44" spans="1:6">
      <c r="A44" s="2">
        <v>39</v>
      </c>
      <c r="B44" s="1">
        <v>3.1809999999999998E-3</v>
      </c>
      <c r="C44" s="3">
        <f t="shared" si="0"/>
        <v>61538461.538461536</v>
      </c>
      <c r="D44" s="1">
        <f t="shared" si="1"/>
        <v>19.345633932241917</v>
      </c>
      <c r="E44">
        <f>sum_skip_k!D44</f>
        <v>253.3247903736542</v>
      </c>
      <c r="F44" s="1">
        <f t="shared" si="2"/>
        <v>8.9186176142697882</v>
      </c>
    </row>
    <row r="45" spans="1:6">
      <c r="A45" s="2">
        <v>40</v>
      </c>
      <c r="B45" s="1">
        <v>3.0560000000000001E-3</v>
      </c>
      <c r="C45" s="3">
        <f t="shared" si="0"/>
        <v>60000000</v>
      </c>
      <c r="D45" s="1">
        <f t="shared" si="1"/>
        <v>19.633507853403142</v>
      </c>
      <c r="E45">
        <f>sum_skip_k!D45</f>
        <v>248.60151646985705</v>
      </c>
      <c r="F45" s="1">
        <f t="shared" si="2"/>
        <v>8.695652173913043</v>
      </c>
    </row>
    <row r="46" spans="1:6">
      <c r="A46" s="2">
        <v>41</v>
      </c>
      <c r="B46" s="1">
        <v>3.078E-3</v>
      </c>
      <c r="C46" s="3">
        <f t="shared" si="0"/>
        <v>58536585.36585366</v>
      </c>
      <c r="D46" s="1">
        <f t="shared" si="1"/>
        <v>19.017734036989495</v>
      </c>
      <c r="E46">
        <f>sum_skip_k!D46</f>
        <v>254.53378046452434</v>
      </c>
      <c r="F46" s="1">
        <f t="shared" si="2"/>
        <v>8.4835630965005304</v>
      </c>
    </row>
    <row r="47" spans="1:6">
      <c r="A47" s="2">
        <v>42</v>
      </c>
      <c r="B47" s="1">
        <v>3.0330000000000001E-3</v>
      </c>
      <c r="C47" s="3">
        <f t="shared" si="0"/>
        <v>57142857.142857142</v>
      </c>
      <c r="D47" s="1">
        <f t="shared" si="1"/>
        <v>18.840374923460974</v>
      </c>
      <c r="E47">
        <f>sum_skip_k!D47</f>
        <v>254.93934480560864</v>
      </c>
      <c r="F47" s="1">
        <f t="shared" si="2"/>
        <v>8.2815734989648035</v>
      </c>
    </row>
    <row r="48" spans="1:6">
      <c r="A48" s="2">
        <v>43</v>
      </c>
      <c r="B48" s="1">
        <v>3.0119999999999999E-3</v>
      </c>
      <c r="C48" s="3">
        <f t="shared" si="0"/>
        <v>55813953.488372095</v>
      </c>
      <c r="D48" s="1">
        <f t="shared" si="1"/>
        <v>18.530529046604283</v>
      </c>
      <c r="E48">
        <f>sum_skip_k!D48</f>
        <v>254.45281679389316</v>
      </c>
      <c r="F48" s="1">
        <f t="shared" si="2"/>
        <v>8.0889787664307384</v>
      </c>
    </row>
    <row r="49" spans="1:6">
      <c r="A49" s="2">
        <v>44</v>
      </c>
      <c r="B49" s="1">
        <v>2.9320000000000001E-3</v>
      </c>
      <c r="C49" s="3">
        <f t="shared" si="0"/>
        <v>54545454.545454547</v>
      </c>
      <c r="D49" s="1">
        <f t="shared" si="1"/>
        <v>18.603497457522014</v>
      </c>
      <c r="E49">
        <f>sum_skip_k!D49</f>
        <v>258.87163671664331</v>
      </c>
      <c r="F49" s="1">
        <f t="shared" si="2"/>
        <v>7.9051383399209492</v>
      </c>
    </row>
    <row r="50" spans="1:6">
      <c r="A50" s="2">
        <v>45</v>
      </c>
      <c r="B50" s="1">
        <v>2.9169999999999999E-3</v>
      </c>
      <c r="C50" s="3">
        <f t="shared" si="0"/>
        <v>53333333.333333336</v>
      </c>
      <c r="D50" s="1">
        <f t="shared" si="1"/>
        <v>18.283624728602447</v>
      </c>
      <c r="E50">
        <f>sum_skip_k!D50</f>
        <v>256.95919914346894</v>
      </c>
      <c r="F50" s="1">
        <f t="shared" si="2"/>
        <v>7.729468599033817</v>
      </c>
    </row>
    <row r="51" spans="1:6">
      <c r="A51" s="2">
        <v>46</v>
      </c>
      <c r="B51" s="1">
        <v>2.8900000000000002E-3</v>
      </c>
      <c r="C51" s="3">
        <f t="shared" si="0"/>
        <v>52173913.043478258</v>
      </c>
      <c r="D51" s="1">
        <f t="shared" si="1"/>
        <v>18.053257108469985</v>
      </c>
      <c r="E51">
        <f>sum_skip_k!D51</f>
        <v>257.73184020618555</v>
      </c>
      <c r="F51" s="1">
        <f t="shared" si="2"/>
        <v>7.5614366729678641</v>
      </c>
    </row>
    <row r="52" spans="1:6">
      <c r="A52" s="2">
        <v>47</v>
      </c>
      <c r="B52" s="1">
        <v>2.8440000000000002E-3</v>
      </c>
      <c r="C52" s="3">
        <f t="shared" si="0"/>
        <v>51063829.787234046</v>
      </c>
      <c r="D52" s="1">
        <f t="shared" si="1"/>
        <v>17.954933117874134</v>
      </c>
      <c r="E52">
        <f>sum_skip_k!D52</f>
        <v>256.41013589743591</v>
      </c>
      <c r="F52" s="1">
        <f t="shared" si="2"/>
        <v>7.4005550416281221</v>
      </c>
    </row>
    <row r="53" spans="1:6">
      <c r="A53" s="2">
        <v>48</v>
      </c>
      <c r="B53" s="1">
        <v>2.8080000000000002E-3</v>
      </c>
      <c r="C53" s="3">
        <f t="shared" si="0"/>
        <v>50000000</v>
      </c>
      <c r="D53" s="1">
        <f t="shared" si="1"/>
        <v>17.806267806267808</v>
      </c>
      <c r="E53">
        <f>sum_skip_k!D53</f>
        <v>309.23835175879401</v>
      </c>
      <c r="F53" s="1">
        <f t="shared" si="2"/>
        <v>7.2463768115942031</v>
      </c>
    </row>
    <row r="54" spans="1:6">
      <c r="A54" s="2">
        <v>49</v>
      </c>
      <c r="B54" s="1">
        <v>2.7439999999999999E-3</v>
      </c>
      <c r="C54" s="3">
        <f t="shared" si="0"/>
        <v>48979591.836734697</v>
      </c>
      <c r="D54" s="1">
        <f t="shared" si="1"/>
        <v>17.849705479859583</v>
      </c>
      <c r="E54">
        <f>sum_skip_k!D54</f>
        <v>264.90053245033113</v>
      </c>
      <c r="F54" s="1">
        <f t="shared" si="2"/>
        <v>7.0984915705412606</v>
      </c>
    </row>
    <row r="55" spans="1:6">
      <c r="A55" s="2">
        <v>50</v>
      </c>
      <c r="B55" s="1">
        <v>2.6819999999999999E-3</v>
      </c>
      <c r="C55" s="3">
        <f t="shared" si="0"/>
        <v>48000000</v>
      </c>
      <c r="D55" s="1">
        <f t="shared" si="1"/>
        <v>17.897091722595079</v>
      </c>
      <c r="E55">
        <f>sum_skip_k!D55</f>
        <v>265.33983416252073</v>
      </c>
      <c r="F55" s="1">
        <f t="shared" si="2"/>
        <v>6.9565217391304346</v>
      </c>
    </row>
    <row r="56" spans="1:6">
      <c r="A56" s="2">
        <v>51</v>
      </c>
      <c r="B56" s="1">
        <v>2.6020000000000001E-3</v>
      </c>
      <c r="C56" s="3">
        <f t="shared" si="0"/>
        <v>47058823.529411763</v>
      </c>
      <c r="D56" s="1">
        <f t="shared" si="1"/>
        <v>18.085635484016819</v>
      </c>
      <c r="E56">
        <f>sum_skip_k!D56</f>
        <v>265.10535468905334</v>
      </c>
      <c r="F56" s="1">
        <f t="shared" si="2"/>
        <v>6.8201193520886614</v>
      </c>
    </row>
    <row r="57" spans="1:6">
      <c r="A57" s="2">
        <v>52</v>
      </c>
      <c r="B57" s="1">
        <v>2.5490000000000001E-3</v>
      </c>
      <c r="C57" s="3">
        <f t="shared" si="0"/>
        <v>46153846.153846152</v>
      </c>
      <c r="D57" s="1">
        <f t="shared" si="1"/>
        <v>18.106648157648547</v>
      </c>
      <c r="E57">
        <f>sum_skip_k!D57</f>
        <v>256.57459397049394</v>
      </c>
      <c r="F57" s="1">
        <f t="shared" si="2"/>
        <v>6.6889632107023411</v>
      </c>
    </row>
    <row r="58" spans="1:6">
      <c r="A58" s="2">
        <v>53</v>
      </c>
      <c r="B58" s="1">
        <v>2.493E-3</v>
      </c>
      <c r="C58" s="3">
        <f t="shared" si="0"/>
        <v>45283018.867924526</v>
      </c>
      <c r="D58" s="1">
        <f t="shared" si="1"/>
        <v>18.164066934586653</v>
      </c>
      <c r="E58">
        <f>sum_skip_k!D58</f>
        <v>254.83103928647273</v>
      </c>
      <c r="F58" s="1">
        <f t="shared" si="2"/>
        <v>6.5627563576702217</v>
      </c>
    </row>
    <row r="59" spans="1:6">
      <c r="A59" s="2">
        <v>54</v>
      </c>
      <c r="B59" s="1">
        <v>2.4290000000000002E-3</v>
      </c>
      <c r="C59" s="3">
        <f t="shared" si="0"/>
        <v>44444444.444444448</v>
      </c>
      <c r="D59" s="1">
        <f t="shared" si="1"/>
        <v>18.297424637482273</v>
      </c>
      <c r="E59">
        <f>sum_skip_k!D59</f>
        <v>256.51974176998721</v>
      </c>
      <c r="F59" s="1">
        <f t="shared" si="2"/>
        <v>6.4412238325281805</v>
      </c>
    </row>
    <row r="60" spans="1:6">
      <c r="A60" s="2">
        <v>55</v>
      </c>
      <c r="B60" s="1">
        <v>2.3549999999999999E-3</v>
      </c>
      <c r="C60" s="3">
        <f t="shared" si="0"/>
        <v>43636363.636363633</v>
      </c>
      <c r="D60" s="1">
        <f t="shared" si="1"/>
        <v>18.529241459177765</v>
      </c>
      <c r="E60">
        <f>sum_skip_k!D60</f>
        <v>256.16380403458214</v>
      </c>
      <c r="F60" s="1">
        <f t="shared" si="2"/>
        <v>6.3241106719367588</v>
      </c>
    </row>
    <row r="61" spans="1:6">
      <c r="A61" s="2">
        <v>56</v>
      </c>
      <c r="B61" s="1">
        <v>2.3029999999999999E-3</v>
      </c>
      <c r="C61" s="3">
        <f t="shared" si="0"/>
        <v>42857142.857142858</v>
      </c>
      <c r="D61" s="1">
        <f t="shared" si="1"/>
        <v>18.609267415172756</v>
      </c>
      <c r="E61">
        <f>sum_skip_k!D61</f>
        <v>248.85925508087931</v>
      </c>
      <c r="F61" s="1">
        <f t="shared" si="2"/>
        <v>6.2111801242236027</v>
      </c>
    </row>
    <row r="62" spans="1:6">
      <c r="A62" s="2">
        <v>57</v>
      </c>
      <c r="B62" s="1">
        <v>2.2460000000000002E-3</v>
      </c>
      <c r="C62" s="3">
        <f t="shared" si="0"/>
        <v>42105263.157894738</v>
      </c>
      <c r="D62" s="1">
        <f t="shared" si="1"/>
        <v>18.74677789754886</v>
      </c>
      <c r="E62">
        <f>sum_skip_k!D62</f>
        <v>251.88902518891686</v>
      </c>
      <c r="F62" s="1">
        <f t="shared" si="2"/>
        <v>6.1022120518688023</v>
      </c>
    </row>
    <row r="63" spans="1:6">
      <c r="A63" s="2">
        <v>58</v>
      </c>
      <c r="B63" s="1">
        <v>2.1949999999999999E-3</v>
      </c>
      <c r="C63" s="3">
        <f t="shared" si="0"/>
        <v>41379310.344827585</v>
      </c>
      <c r="D63" s="1">
        <f t="shared" si="1"/>
        <v>18.851622024978401</v>
      </c>
      <c r="E63">
        <f>sum_skip_k!D63</f>
        <v>252.02127564843011</v>
      </c>
      <c r="F63" s="1">
        <f t="shared" si="2"/>
        <v>5.9970014992503753</v>
      </c>
    </row>
    <row r="64" spans="1:6">
      <c r="A64" s="2">
        <v>59</v>
      </c>
      <c r="B64" s="1">
        <v>2.1180000000000001E-3</v>
      </c>
      <c r="C64" s="3">
        <f t="shared" si="0"/>
        <v>40677966.101694912</v>
      </c>
      <c r="D64" s="1">
        <f t="shared" si="1"/>
        <v>19.205838574926776</v>
      </c>
      <c r="E64">
        <f>sum_skip_k!D64</f>
        <v>251.54581113090873</v>
      </c>
      <c r="F64" s="1">
        <f t="shared" si="2"/>
        <v>5.8953574060427414</v>
      </c>
    </row>
    <row r="65" spans="1:6">
      <c r="A65" s="2">
        <v>60</v>
      </c>
      <c r="B65" s="1">
        <v>2.0609999999999999E-3</v>
      </c>
      <c r="C65" s="3">
        <f t="shared" si="0"/>
        <v>40000000</v>
      </c>
      <c r="D65" s="1">
        <f t="shared" si="1"/>
        <v>19.408054342552159</v>
      </c>
      <c r="E65">
        <f>sum_skip_k!D65</f>
        <v>255.61812333581852</v>
      </c>
      <c r="F65" s="1">
        <f t="shared" si="2"/>
        <v>5.7971014492753623</v>
      </c>
    </row>
    <row r="66" spans="1:6">
      <c r="A66" s="2">
        <v>61</v>
      </c>
      <c r="B66" s="1">
        <v>2.0119999999999999E-3</v>
      </c>
      <c r="C66" s="3">
        <f t="shared" si="0"/>
        <v>39344262.295081966</v>
      </c>
      <c r="D66" s="1">
        <f t="shared" si="1"/>
        <v>19.554802333539744</v>
      </c>
      <c r="E66">
        <f>sum_skip_k!D66</f>
        <v>259.09516744035409</v>
      </c>
      <c r="F66" s="1">
        <f t="shared" si="2"/>
        <v>5.7020669992872417</v>
      </c>
    </row>
    <row r="67" spans="1:6">
      <c r="A67" s="2">
        <v>62</v>
      </c>
      <c r="B67" s="1">
        <v>1.9499999999999999E-3</v>
      </c>
      <c r="C67" s="3">
        <f t="shared" si="0"/>
        <v>38709677.419354841</v>
      </c>
      <c r="D67" s="1">
        <f t="shared" si="1"/>
        <v>19.851116625310176</v>
      </c>
      <c r="E67">
        <f>sum_skip_k!D67</f>
        <v>259.34714847633455</v>
      </c>
      <c r="F67" s="1">
        <f t="shared" si="2"/>
        <v>5.6100981767180924</v>
      </c>
    </row>
    <row r="68" spans="1:6">
      <c r="A68" s="2">
        <v>63</v>
      </c>
      <c r="B68" s="1">
        <v>1.879E-3</v>
      </c>
      <c r="C68" s="3">
        <f t="shared" si="0"/>
        <v>38095238.095238097</v>
      </c>
      <c r="D68" s="1">
        <f t="shared" si="1"/>
        <v>20.274208672292758</v>
      </c>
      <c r="E68">
        <f>sum_skip_k!D68</f>
        <v>259.37517432184154</v>
      </c>
      <c r="F68" s="1">
        <f t="shared" si="2"/>
        <v>5.521048999309869</v>
      </c>
    </row>
    <row r="69" spans="1:6">
      <c r="A69" s="2">
        <v>64</v>
      </c>
      <c r="B69" s="1">
        <v>1.6639999999999999E-3</v>
      </c>
      <c r="C69" s="3">
        <f t="shared" si="0"/>
        <v>37500000</v>
      </c>
      <c r="D69" s="1">
        <f t="shared" si="1"/>
        <v>22.536057692307693</v>
      </c>
      <c r="E69">
        <f>sum_skip_k!D69</f>
        <v>0</v>
      </c>
      <c r="F69" s="1">
        <f t="shared" si="2"/>
        <v>5.4347826086956523</v>
      </c>
    </row>
    <row r="70" spans="1:6">
      <c r="A70" s="2">
        <v>63</v>
      </c>
      <c r="B70" s="1"/>
      <c r="C70" s="3">
        <f t="shared" si="0"/>
        <v>38095238.095238097</v>
      </c>
      <c r="F70" s="1">
        <f t="shared" si="2"/>
        <v>5.521048999309869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1829-6421-4BB7-9B41-0449A9EB2D82}">
  <dimension ref="A1:D51"/>
  <sheetViews>
    <sheetView tabSelected="1" workbookViewId="0">
      <selection activeCell="O27" sqref="O27"/>
    </sheetView>
  </sheetViews>
  <sheetFormatPr defaultRowHeight="15"/>
  <sheetData>
    <row r="1" spans="1:4">
      <c r="A1" t="s">
        <v>25</v>
      </c>
    </row>
    <row r="2" spans="1:4">
      <c r="A2" t="s">
        <v>26</v>
      </c>
    </row>
    <row r="3" spans="1:4">
      <c r="A3" s="2" t="s">
        <v>22</v>
      </c>
    </row>
    <row r="4" spans="1:4">
      <c r="A4" s="2" t="s">
        <v>2</v>
      </c>
    </row>
    <row r="5" spans="1:4">
      <c r="A5" s="2" t="s">
        <v>27</v>
      </c>
    </row>
    <row r="6" spans="1:4">
      <c r="A6" s="2" t="s">
        <v>23</v>
      </c>
      <c r="B6" t="s">
        <v>14</v>
      </c>
      <c r="D6" t="s">
        <v>24</v>
      </c>
    </row>
    <row r="7" spans="1:4">
      <c r="A7" s="2">
        <v>512</v>
      </c>
      <c r="B7" s="1">
        <v>1.44E-4</v>
      </c>
      <c r="C7" s="1">
        <f>2*8*A7^2/B7/1000000000</f>
        <v>29.127111111111109</v>
      </c>
    </row>
    <row r="8" spans="1:4">
      <c r="A8" s="2">
        <v>1024</v>
      </c>
      <c r="B8" s="1">
        <v>5.1699999999999999E-4</v>
      </c>
      <c r="C8" s="1">
        <f>2*8*A8^2/B8/1000000000</f>
        <v>32.451094777562865</v>
      </c>
    </row>
    <row r="9" spans="1:4">
      <c r="A9" s="2">
        <v>2048</v>
      </c>
      <c r="B9" s="1">
        <v>4.86E-4</v>
      </c>
      <c r="C9" s="1">
        <f>2*8*A9^2/B9/1000000000</f>
        <v>138.08408230452676</v>
      </c>
    </row>
    <row r="10" spans="1:4">
      <c r="A10" s="2">
        <v>4096</v>
      </c>
      <c r="B10" s="1">
        <v>2.4009999999999999E-3</v>
      </c>
      <c r="C10" s="1">
        <f>2*8*A10^2/B10/1000000000</f>
        <v>111.80152269887547</v>
      </c>
    </row>
    <row r="12" spans="1:4">
      <c r="A12" t="s">
        <v>28</v>
      </c>
    </row>
    <row r="13" spans="1:4">
      <c r="A13" s="2" t="s">
        <v>22</v>
      </c>
    </row>
    <row r="14" spans="1:4">
      <c r="A14" s="2" t="s">
        <v>2</v>
      </c>
    </row>
    <row r="15" spans="1:4">
      <c r="A15" s="2" t="s">
        <v>27</v>
      </c>
    </row>
    <row r="16" spans="1:4">
      <c r="A16" s="2" t="s">
        <v>23</v>
      </c>
      <c r="B16" t="s">
        <v>14</v>
      </c>
      <c r="C16" t="s">
        <v>24</v>
      </c>
    </row>
    <row r="17" spans="1:3">
      <c r="A17" s="2">
        <v>512</v>
      </c>
      <c r="B17" s="1">
        <v>1.73E-4</v>
      </c>
      <c r="C17" s="1">
        <f>2*8*A17^2/B17/1000000000</f>
        <v>24.244531791907512</v>
      </c>
    </row>
    <row r="18" spans="1:3">
      <c r="A18" s="2">
        <v>1024</v>
      </c>
      <c r="B18" s="1">
        <v>3.1500000000000001E-4</v>
      </c>
      <c r="C18" s="1">
        <f t="shared" ref="C18:C20" si="0">2*8*A18^2/B18/1000000000</f>
        <v>53.261003174603175</v>
      </c>
    </row>
    <row r="19" spans="1:3">
      <c r="A19" s="2">
        <v>2048</v>
      </c>
      <c r="B19" s="1">
        <v>2.9E-4</v>
      </c>
      <c r="C19" s="1">
        <f t="shared" si="0"/>
        <v>231.40987586206896</v>
      </c>
    </row>
    <row r="20" spans="1:3">
      <c r="A20" s="2">
        <v>4096</v>
      </c>
      <c r="B20" s="1">
        <v>1.224E-3</v>
      </c>
      <c r="C20" s="1">
        <f t="shared" si="0"/>
        <v>219.31001307189541</v>
      </c>
    </row>
    <row r="23" spans="1:3">
      <c r="A23" t="s">
        <v>29</v>
      </c>
    </row>
    <row r="24" spans="1:3">
      <c r="A24" s="2" t="s">
        <v>22</v>
      </c>
    </row>
    <row r="25" spans="1:3">
      <c r="A25" s="2" t="s">
        <v>2</v>
      </c>
    </row>
    <row r="26" spans="1:3">
      <c r="A26" s="2" t="s">
        <v>0</v>
      </c>
    </row>
    <row r="27" spans="1:3">
      <c r="A27" s="2" t="s">
        <v>23</v>
      </c>
      <c r="B27" t="s">
        <v>14</v>
      </c>
      <c r="C27" t="s">
        <v>24</v>
      </c>
    </row>
    <row r="28" spans="1:3">
      <c r="A28" s="2">
        <v>512</v>
      </c>
      <c r="B28" s="1">
        <v>1.5300000000000001E-4</v>
      </c>
      <c r="C28" s="1">
        <f>2*8*A28^2/B28/1000000000</f>
        <v>27.413751633986926</v>
      </c>
    </row>
    <row r="29" spans="1:3">
      <c r="A29" s="2">
        <v>1024</v>
      </c>
      <c r="B29" s="1">
        <v>2.7399999999999999E-4</v>
      </c>
      <c r="C29" s="1">
        <f t="shared" ref="C29:C31" si="1">2*8*A29^2/B29/1000000000</f>
        <v>61.230715328467156</v>
      </c>
    </row>
    <row r="30" spans="1:3">
      <c r="A30" s="2">
        <v>2048</v>
      </c>
      <c r="B30" s="1">
        <v>2.12E-4</v>
      </c>
      <c r="C30" s="1">
        <f t="shared" si="1"/>
        <v>316.55124528301889</v>
      </c>
    </row>
    <row r="31" spans="1:3">
      <c r="A31" s="2">
        <v>4096</v>
      </c>
      <c r="B31" s="1">
        <v>9.0899999999999998E-4</v>
      </c>
      <c r="C31" s="1">
        <f t="shared" si="1"/>
        <v>295.30853245324533</v>
      </c>
    </row>
    <row r="33" spans="1:3">
      <c r="A33" t="s">
        <v>30</v>
      </c>
    </row>
    <row r="34" spans="1:3">
      <c r="A34" s="2" t="s">
        <v>22</v>
      </c>
    </row>
    <row r="35" spans="1:3">
      <c r="A35" s="2" t="s">
        <v>2</v>
      </c>
    </row>
    <row r="36" spans="1:3">
      <c r="A36" s="2" t="s">
        <v>0</v>
      </c>
    </row>
    <row r="37" spans="1:3">
      <c r="A37" s="2" t="s">
        <v>23</v>
      </c>
      <c r="B37" t="s">
        <v>14</v>
      </c>
      <c r="C37" t="s">
        <v>24</v>
      </c>
    </row>
    <row r="38" spans="1:3">
      <c r="A38" s="2">
        <v>512</v>
      </c>
      <c r="B38" s="1">
        <v>1.45E-4</v>
      </c>
      <c r="C38" s="1">
        <f>2*8*A38^2/B38/1000000000</f>
        <v>28.92623448275862</v>
      </c>
    </row>
    <row r="39" spans="1:3">
      <c r="A39" s="2">
        <v>1024</v>
      </c>
      <c r="B39" s="1">
        <v>4.9100000000000001E-4</v>
      </c>
      <c r="C39" s="1">
        <f t="shared" ref="C39:C41" si="2">2*8*A39^2/B39/1000000000</f>
        <v>34.169482688391035</v>
      </c>
    </row>
    <row r="40" spans="1:3">
      <c r="A40" s="2">
        <v>2048</v>
      </c>
      <c r="B40" s="1">
        <v>2.1499999999999999E-4</v>
      </c>
      <c r="C40" s="1">
        <f t="shared" si="2"/>
        <v>312.13425116279069</v>
      </c>
    </row>
    <row r="41" spans="1:3">
      <c r="A41" s="2">
        <v>4096</v>
      </c>
      <c r="B41" s="1">
        <v>8.8599999999999996E-4</v>
      </c>
      <c r="C41" s="1">
        <f t="shared" si="2"/>
        <v>302.97455530474042</v>
      </c>
    </row>
    <row r="44" spans="1:3">
      <c r="A44" s="2"/>
    </row>
    <row r="45" spans="1:3">
      <c r="A45" s="2"/>
    </row>
    <row r="46" spans="1:3">
      <c r="A46" s="2"/>
    </row>
    <row r="47" spans="1:3">
      <c r="A47" s="2"/>
    </row>
    <row r="48" spans="1:3">
      <c r="A48" s="2"/>
      <c r="B48" s="1"/>
      <c r="C48" s="1"/>
    </row>
    <row r="49" spans="1:3">
      <c r="A49" s="2"/>
      <c r="B49" s="1"/>
      <c r="C49" s="1"/>
    </row>
    <row r="50" spans="1:3">
      <c r="A50" s="2"/>
      <c r="B50" s="1"/>
      <c r="C50" s="1"/>
    </row>
    <row r="51" spans="1:3">
      <c r="A51" s="2"/>
      <c r="B51" s="1"/>
      <c r="C5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sum_skip_k</vt:lpstr>
      <vt:lpstr>sum_every_kth</vt:lpstr>
      <vt:lpstr>transpose1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2021-11-08T17:09:46Z</dcterms:modified>
</cp:coreProperties>
</file>