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ccredomaticnet-my.sharepoint.com/personal/vjmoraless_baccredomatic_gt/Documents/2023/Joyas de la Corona/"/>
    </mc:Choice>
  </mc:AlternateContent>
  <xr:revisionPtr revIDLastSave="1201" documentId="8_{0810D754-0CCA-455C-A6FD-E91B642C9CA0}" xr6:coauthVersionLast="47" xr6:coauthVersionMax="47" xr10:uidLastSave="{9940D0FC-B0EB-4B4C-A6F6-88B06C0EE962}"/>
  <bookViews>
    <workbookView xWindow="-120" yWindow="-120" windowWidth="29040" windowHeight="15720" activeTab="2" xr2:uid="{6819C358-B0FB-4939-99A8-AB94FD5800D3}"/>
  </bookViews>
  <sheets>
    <sheet name="Inventario de Bases" sheetId="2" r:id="rId1"/>
    <sheet name="Requerimiento" sheetId="1" r:id="rId2"/>
    <sheet name="Base Libranzas NP" sheetId="7" r:id="rId3"/>
    <sheet name="Hoja1" sheetId="11" r:id="rId4"/>
    <sheet name="Base Madre" sheetId="8" state="hidden" r:id="rId5"/>
    <sheet name="Tabla Resumen" sheetId="10" state="hidden" r:id="rId6"/>
    <sheet name="Ejemplo de Tablas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7" l="1"/>
  <c r="I88" i="7"/>
  <c r="K91" i="7"/>
  <c r="I91" i="7"/>
  <c r="G91" i="7"/>
  <c r="F91" i="7"/>
  <c r="J91" i="7"/>
  <c r="J85" i="7"/>
  <c r="J83" i="7"/>
  <c r="J82" i="7"/>
  <c r="B16" i="11"/>
  <c r="B14" i="11"/>
  <c r="I139" i="7"/>
  <c r="I140" i="7"/>
  <c r="I141" i="7"/>
  <c r="I142" i="7"/>
  <c r="I143" i="7"/>
  <c r="I144" i="7"/>
  <c r="I145" i="7"/>
  <c r="I146" i="7"/>
  <c r="I148" i="7"/>
  <c r="I149" i="7"/>
  <c r="I150" i="7"/>
  <c r="I151" i="7"/>
  <c r="I152" i="7"/>
  <c r="I153" i="7"/>
  <c r="I154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35" i="7"/>
  <c r="N96" i="7"/>
  <c r="N97" i="7"/>
  <c r="N98" i="7"/>
  <c r="N99" i="7"/>
  <c r="N100" i="7"/>
  <c r="N101" i="7"/>
  <c r="N102" i="7"/>
  <c r="N103" i="7"/>
  <c r="N104" i="7"/>
  <c r="N106" i="7"/>
  <c r="N107" i="7"/>
  <c r="N108" i="7"/>
  <c r="N109" i="7"/>
  <c r="N110" i="7"/>
  <c r="N111" i="7"/>
  <c r="N112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95" i="7"/>
  <c r="K105" i="7"/>
  <c r="K96" i="7"/>
  <c r="K97" i="7"/>
  <c r="K98" i="7"/>
  <c r="K99" i="7"/>
  <c r="K100" i="7"/>
  <c r="K101" i="7"/>
  <c r="K102" i="7"/>
  <c r="K103" i="7"/>
  <c r="K104" i="7"/>
  <c r="K106" i="7"/>
  <c r="K107" i="7"/>
  <c r="K108" i="7"/>
  <c r="K109" i="7"/>
  <c r="K110" i="7"/>
  <c r="K111" i="7"/>
  <c r="K112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95" i="7"/>
  <c r="D83" i="7"/>
  <c r="E83" i="7"/>
  <c r="F83" i="7"/>
  <c r="G83" i="7"/>
  <c r="H83" i="7"/>
  <c r="I83" i="7"/>
  <c r="E83" i="10"/>
  <c r="D83" i="10"/>
  <c r="D46" i="8"/>
  <c r="E44" i="8"/>
  <c r="D44" i="8"/>
  <c r="F85" i="7" l="1"/>
  <c r="H85" i="7"/>
  <c r="D85" i="7"/>
  <c r="I85" i="7"/>
  <c r="E85" i="7"/>
  <c r="G85" i="7"/>
  <c r="E59" i="4"/>
  <c r="D5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tc={A9A11C32-416C-42FD-92E4-4F9F40156143}</author>
  </authors>
  <commentList>
    <comment ref="C8" authorId="0" shapeId="0" xr:uid="{A9A11C32-416C-42FD-92E4-4F9F401561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Colaboradores BAC se genera por aparte</t>
      </text>
    </comment>
  </commentList>
</comments>
</file>

<file path=xl/sharedStrings.xml><?xml version="1.0" encoding="utf-8"?>
<sst xmlns="http://schemas.openxmlformats.org/spreadsheetml/2006/main" count="1808" uniqueCount="300">
  <si>
    <t>Producto</t>
  </si>
  <si>
    <t>Portafolio Fuente</t>
  </si>
  <si>
    <t>Tarjeta</t>
  </si>
  <si>
    <t>Hipoteca</t>
  </si>
  <si>
    <t>Auto</t>
  </si>
  <si>
    <t>Préstamo Fácil</t>
  </si>
  <si>
    <t>Afiliados</t>
  </si>
  <si>
    <t>Cuentahabientes</t>
  </si>
  <si>
    <t>DxC</t>
  </si>
  <si>
    <t>Planilleros</t>
  </si>
  <si>
    <t>Préstamo Planilla</t>
  </si>
  <si>
    <t>Autos</t>
  </si>
  <si>
    <t>Empleados</t>
  </si>
  <si>
    <t>x</t>
  </si>
  <si>
    <t>Input</t>
  </si>
  <si>
    <t>Process</t>
  </si>
  <si>
    <t>Output</t>
  </si>
  <si>
    <t>Avance</t>
  </si>
  <si>
    <t>Fecha de actualización.</t>
  </si>
  <si>
    <t>Exactitud</t>
  </si>
  <si>
    <t>Integridad</t>
  </si>
  <si>
    <t>Actualización</t>
  </si>
  <si>
    <t>Confiabilidad</t>
  </si>
  <si>
    <t>Revisión muestral en sistema fuente.</t>
  </si>
  <si>
    <t>Identificar la base madre para cuadrar el universo de clientes.</t>
  </si>
  <si>
    <t>Valores mínimos y máximos.</t>
  </si>
  <si>
    <t>Tendencia de cantidad de registros totales por campo.</t>
  </si>
  <si>
    <t>Tendencia de cantidad de registros por categoría por campo.</t>
  </si>
  <si>
    <t>Definir niveles de tolerancia y semáforos de alerta.</t>
  </si>
  <si>
    <t>Data cruda (Evaluación para cada base fuente)</t>
  </si>
  <si>
    <t>Listar los campos necesarios para la base.</t>
  </si>
  <si>
    <t>Validar formato de cada campo.</t>
  </si>
  <si>
    <t>Criterios de selección (Filtros duros)</t>
  </si>
  <si>
    <t>Tabla resumen de los clientes que aplican y se eliminan.</t>
  </si>
  <si>
    <t>Tendencia de tabla resumen.</t>
  </si>
  <si>
    <t>Cálculo de la oferta</t>
  </si>
  <si>
    <t>Oferta por multiplicador.</t>
  </si>
  <si>
    <t>Oferta por DTI.</t>
  </si>
  <si>
    <t>Oferta por PTI.</t>
  </si>
  <si>
    <t>Oferta máxima.</t>
  </si>
  <si>
    <t>Oferta mínima.</t>
  </si>
  <si>
    <t>Cuota de seguros.</t>
  </si>
  <si>
    <t>Fee de desembolso.</t>
  </si>
  <si>
    <t>¿Consolidan en una nueva base?</t>
  </si>
  <si>
    <t>Definir condiciones de la oferta</t>
  </si>
  <si>
    <t>Tasa de interés.</t>
  </si>
  <si>
    <t>Plazo de financiamiento.</t>
  </si>
  <si>
    <t>DTI máximo y disponible.</t>
  </si>
  <si>
    <t>Monto mínimo.</t>
  </si>
  <si>
    <t>Monto máximo.</t>
  </si>
  <si>
    <t>Oferta por plazos</t>
  </si>
  <si>
    <t>Oferta en QTZ y USD.</t>
  </si>
  <si>
    <t>Multiplicador por perfil.</t>
  </si>
  <si>
    <t>Oferta Final (contempla fees, seguros y topes)</t>
  </si>
  <si>
    <t>Fuentes de Datos</t>
  </si>
  <si>
    <t>Información Requerida</t>
  </si>
  <si>
    <t>Identificar campos de fuentes brutas.</t>
  </si>
  <si>
    <t>Identificar campos calculados a partir de fuentes brutas.</t>
  </si>
  <si>
    <t>Cuadrar el universo de clientes con base madre.</t>
  </si>
  <si>
    <t>Listar las bases de datos brutas necesarias.</t>
  </si>
  <si>
    <t>Solicitud</t>
  </si>
  <si>
    <t>Característica de la base</t>
  </si>
  <si>
    <t>Nombre</t>
  </si>
  <si>
    <t>Tipo (PreAprobada - PreCalificada)</t>
  </si>
  <si>
    <t>Frecuencia</t>
  </si>
  <si>
    <t>Canal de colocación (Clientes)</t>
  </si>
  <si>
    <t>Proceso Operativo. (Pega, Siebel, PreCredit, AS400)</t>
  </si>
  <si>
    <t>Préstamo Planilla para Empleados</t>
  </si>
  <si>
    <t>PreAprobada</t>
  </si>
  <si>
    <t>Empleados de Bac</t>
  </si>
  <si>
    <t>Mensual</t>
  </si>
  <si>
    <t>Televentas</t>
  </si>
  <si>
    <t>Carga en Siebel y OPA</t>
  </si>
  <si>
    <t>Base madre para cuadrar el universo de clientes.</t>
  </si>
  <si>
    <t>Personal Activo agosto (Gerencia de Talento)</t>
  </si>
  <si>
    <t>Campo</t>
  </si>
  <si>
    <t>Tipo de Fuente</t>
  </si>
  <si>
    <t>Nombre de la Fuente</t>
  </si>
  <si>
    <t>Codigo</t>
  </si>
  <si>
    <t>Salario QTZ</t>
  </si>
  <si>
    <t>Salario $</t>
  </si>
  <si>
    <t>Rango $</t>
  </si>
  <si>
    <t>Posición</t>
  </si>
  <si>
    <t>Gerencia</t>
  </si>
  <si>
    <t>DPI</t>
  </si>
  <si>
    <t>NIT</t>
  </si>
  <si>
    <t>Fecha de Antigüedad Laboral</t>
  </si>
  <si>
    <t>Fecha de Nacimiento</t>
  </si>
  <si>
    <t>CIF COM</t>
  </si>
  <si>
    <t>CIF BAC</t>
  </si>
  <si>
    <t>Evaluación COM</t>
  </si>
  <si>
    <t>Color PreCredit COM</t>
  </si>
  <si>
    <t>Evaluación BAC</t>
  </si>
  <si>
    <t>Color PreCredit BAC</t>
  </si>
  <si>
    <t>Cuota Total</t>
  </si>
  <si>
    <t>Bruta</t>
  </si>
  <si>
    <t>Calculado</t>
  </si>
  <si>
    <t>Edad Años</t>
  </si>
  <si>
    <t>DTI</t>
  </si>
  <si>
    <t>Estabilidad Laboral Meses</t>
  </si>
  <si>
    <t>Condición Laboral</t>
  </si>
  <si>
    <t>Personal Activo Mes</t>
  </si>
  <si>
    <t>Personal activo Mes (DTI)</t>
  </si>
  <si>
    <t>Demográficos</t>
  </si>
  <si>
    <t>PreCredit</t>
  </si>
  <si>
    <t>Fecha estimada de actualización</t>
  </si>
  <si>
    <t>5 de cada mes</t>
  </si>
  <si>
    <t>Trimestral</t>
  </si>
  <si>
    <t>A solicitud (Business Analytics y Estrategia)</t>
  </si>
  <si>
    <t>Contacto</t>
  </si>
  <si>
    <t>Maria Marcos Garcia Mendoza</t>
  </si>
  <si>
    <t>Pablo David Cerezo</t>
  </si>
  <si>
    <t>SAS</t>
  </si>
  <si>
    <t>Luis Alfredo Guillen Garcia</t>
  </si>
  <si>
    <t>Actualizaciones a Solicitud</t>
  </si>
  <si>
    <t>Actualización para cada base</t>
  </si>
  <si>
    <t>Última Fecha de actualización</t>
  </si>
  <si>
    <t>Validación</t>
  </si>
  <si>
    <t>Recomendable</t>
  </si>
  <si>
    <t>Revisión</t>
  </si>
  <si>
    <t>Universo de clientes</t>
  </si>
  <si>
    <t>Variación intermensual</t>
  </si>
  <si>
    <t>Nivel de tolerancia %</t>
  </si>
  <si>
    <t>Nivel de tolerancia nominal</t>
  </si>
  <si>
    <t>Validación %</t>
  </si>
  <si>
    <t>Validación Nominal</t>
  </si>
  <si>
    <t>Validar cantidad de datos perdidos de cada campo.</t>
  </si>
  <si>
    <t>Formatos</t>
  </si>
  <si>
    <t>Definido</t>
  </si>
  <si>
    <t>Real (actual del mes)</t>
  </si>
  <si>
    <t>Numérico</t>
  </si>
  <si>
    <t>Cadenda</t>
  </si>
  <si>
    <t>Categórico</t>
  </si>
  <si>
    <t>Fecha</t>
  </si>
  <si>
    <t>Porcentaje</t>
  </si>
  <si>
    <t>Ordinal</t>
  </si>
  <si>
    <t>Quetzales</t>
  </si>
  <si>
    <t>Dólares</t>
  </si>
  <si>
    <t>5 categorías</t>
  </si>
  <si>
    <t>Único</t>
  </si>
  <si>
    <t>YYYY-MM-DD</t>
  </si>
  <si>
    <t>Tipo</t>
  </si>
  <si>
    <t>3 categorías</t>
  </si>
  <si>
    <t>Años</t>
  </si>
  <si>
    <t>Edad</t>
  </si>
  <si>
    <t>Meses</t>
  </si>
  <si>
    <t>Estabilidad Laboral</t>
  </si>
  <si>
    <t>1 categoría</t>
  </si>
  <si>
    <t>Validar tipo de cada campo.</t>
  </si>
  <si>
    <t>Cuota Total Dolarizada</t>
  </si>
  <si>
    <t>Valores Perdidos</t>
  </si>
  <si>
    <t>Media histórica</t>
  </si>
  <si>
    <t>Cantidad de Registros Totales</t>
  </si>
  <si>
    <t>Media anual</t>
  </si>
  <si>
    <t>Mes 1</t>
  </si>
  <si>
    <t>Mes 2</t>
  </si>
  <si>
    <t>Mes 3</t>
  </si>
  <si>
    <t>Cantidad de Registros por Categorías</t>
  </si>
  <si>
    <t>Tamaño de la muestra</t>
  </si>
  <si>
    <t>Nombre de Base de Datos</t>
  </si>
  <si>
    <t>Sistema Fuente</t>
  </si>
  <si>
    <t>AS400</t>
  </si>
  <si>
    <t>Archivos para Comercial</t>
  </si>
  <si>
    <t>Flag de VoBo de Gerencia.</t>
  </si>
  <si>
    <t>Flag para adjuntar documentación.</t>
  </si>
  <si>
    <t>Archivos para Proceso Operativo</t>
  </si>
  <si>
    <t>Carga de PreCredit</t>
  </si>
  <si>
    <t>Carga de OPA</t>
  </si>
  <si>
    <t>Presentar tablas en SAS</t>
  </si>
  <si>
    <t>Presentar Código de Programación con Comentarios</t>
  </si>
  <si>
    <t>Definir proceso de documentación y Vobo</t>
  </si>
  <si>
    <t>Préstamo Fácil Efectivo</t>
  </si>
  <si>
    <t>Préstamo Fácil Consolidación</t>
  </si>
  <si>
    <t>Préstamo Planilla Nuevo</t>
  </si>
  <si>
    <t>Préstamo Planilla Ampliación</t>
  </si>
  <si>
    <t>Préstamo Planilla Consolidación</t>
  </si>
  <si>
    <t>Préstamo Planilla RSE</t>
  </si>
  <si>
    <t>Control por muestras.</t>
  </si>
  <si>
    <t>Carga de Pega / Siebel</t>
  </si>
  <si>
    <t>Frecuencia: Mensual</t>
  </si>
  <si>
    <t>Tipo: PreAprobada</t>
  </si>
  <si>
    <t>Canal de colocación:Banca de Empresas, Televentas y Servicios Bancarios</t>
  </si>
  <si>
    <t>Proceso Operativo: Siebel y OPA</t>
  </si>
  <si>
    <t>Alfanumérico</t>
  </si>
  <si>
    <t>Política</t>
  </si>
  <si>
    <t>No</t>
  </si>
  <si>
    <t>Tipo De Base</t>
  </si>
  <si>
    <t>Evaluation Id</t>
  </si>
  <si>
    <t>Cif</t>
  </si>
  <si>
    <t>Shortname</t>
  </si>
  <si>
    <t>Numero De Cuenta</t>
  </si>
  <si>
    <t>Periodicidad De Pagos</t>
  </si>
  <si>
    <t>Numero Plan</t>
  </si>
  <si>
    <t>Nombre Plan</t>
  </si>
  <si>
    <t>Comentario</t>
  </si>
  <si>
    <t>Color Precredit</t>
  </si>
  <si>
    <t>Tipo De Moneda</t>
  </si>
  <si>
    <t>Monto Máximo</t>
  </si>
  <si>
    <t>Saldo Actual</t>
  </si>
  <si>
    <t>Ampliación</t>
  </si>
  <si>
    <t>Tasa De Interés</t>
  </si>
  <si>
    <t>Plazo Máximo</t>
  </si>
  <si>
    <t>120</t>
  </si>
  <si>
    <t>60</t>
  </si>
  <si>
    <t>48</t>
  </si>
  <si>
    <t>36</t>
  </si>
  <si>
    <t>24</t>
  </si>
  <si>
    <t>Dti</t>
  </si>
  <si>
    <t>Riesgo Del Plan</t>
  </si>
  <si>
    <t>Tasa Preferencial</t>
  </si>
  <si>
    <t>Antiguedad Laboral</t>
  </si>
  <si>
    <t>Aplica A Tarjeta</t>
  </si>
  <si>
    <t>Flag Lista Negra</t>
  </si>
  <si>
    <t>Saldo Lista Negra</t>
  </si>
  <si>
    <t>Comisión De Desembolso</t>
  </si>
  <si>
    <t>Flag Plus</t>
  </si>
  <si>
    <t>Fecha Sugerida 1</t>
  </si>
  <si>
    <t>Fecha Sugerida 2</t>
  </si>
  <si>
    <t>Bruto</t>
  </si>
  <si>
    <t>Rotación Plan</t>
  </si>
  <si>
    <t>Bac CTS Planillas Libranzas</t>
  </si>
  <si>
    <t>Nombre: Prestamos Planilla</t>
  </si>
  <si>
    <t>Producto: Crédito Nuevo, Consolidación, Ampliación, Compra de Cartera + Efectivo, Piloto 4: Libranza Plus
Piloto GUA: Antigüedad laboral, ingresos altos.</t>
  </si>
  <si>
    <t>Cuentas planillas</t>
  </si>
  <si>
    <t>Cuentas planillas y colaboradores BAC</t>
  </si>
  <si>
    <t>Banca de Empresas, Televentas y Servicios Bancarios</t>
  </si>
  <si>
    <t>Carga en Siebel, OPA, Precredit</t>
  </si>
  <si>
    <t>BAC_CTS_PLANILLAS_LIBRANZAS</t>
  </si>
  <si>
    <t>Crosell evaluaciones</t>
  </si>
  <si>
    <t>Cartera Bac Neta Dia</t>
  </si>
  <si>
    <t>% Deuda Consolidar</t>
  </si>
  <si>
    <t>Carga archivo Excel Tasa preferencial</t>
  </si>
  <si>
    <t>Saldo Fiduciaro Y TC</t>
  </si>
  <si>
    <t>Planilleros Lista Negra</t>
  </si>
  <si>
    <t>24 de cada mes</t>
  </si>
  <si>
    <t>Diario</t>
  </si>
  <si>
    <t>15 de cada mes</t>
  </si>
  <si>
    <t>16 de cada mes</t>
  </si>
  <si>
    <t>11 de cada mes</t>
  </si>
  <si>
    <t>Datawerhouse</t>
  </si>
  <si>
    <t>Maria Ester Quiñonez León</t>
  </si>
  <si>
    <t>Bryan Abisaí Vásquez</t>
  </si>
  <si>
    <t>Melibeth Aguilar</t>
  </si>
  <si>
    <t>DXC Diario</t>
  </si>
  <si>
    <t>Extra Diario</t>
  </si>
  <si>
    <t>Cartera Diaria BAC</t>
  </si>
  <si>
    <t>Librería SAS</t>
  </si>
  <si>
    <t>AS400ABL</t>
  </si>
  <si>
    <t>Planillas Libranzas</t>
  </si>
  <si>
    <t>Diaria</t>
  </si>
  <si>
    <t>No aplica</t>
  </si>
  <si>
    <t>Carga en Siebel</t>
  </si>
  <si>
    <t>Cuenta_Bancaria</t>
  </si>
  <si>
    <t>Pl_Num</t>
  </si>
  <si>
    <t>Pl_Nombre</t>
  </si>
  <si>
    <t>Cl_Numero</t>
  </si>
  <si>
    <t>Moneda</t>
  </si>
  <si>
    <t>Fecha_Apertura</t>
  </si>
  <si>
    <t>Fecha_Nacimiento</t>
  </si>
  <si>
    <t>Monto</t>
  </si>
  <si>
    <t>Origen_Trans</t>
  </si>
  <si>
    <t>Datawarehouse</t>
  </si>
  <si>
    <t>Filtro</t>
  </si>
  <si>
    <t>=TR_PLA</t>
  </si>
  <si>
    <t>Historial de pagos planillas libranzas</t>
  </si>
  <si>
    <t>Producto (Contenido de la tabla)</t>
  </si>
  <si>
    <t>Frecuencia de actualización</t>
  </si>
  <si>
    <t>Base madre para cuadrar el universo de clientes</t>
  </si>
  <si>
    <t>DDMMMYYYY</t>
  </si>
  <si>
    <t>Número</t>
  </si>
  <si>
    <t>Cadena</t>
  </si>
  <si>
    <t>2 categorías</t>
  </si>
  <si>
    <t>Quetzales ó dólares</t>
  </si>
  <si>
    <t>DDMMMYYYY:HH:MM:SS</t>
  </si>
  <si>
    <t>a este campo</t>
  </si>
  <si>
    <t>12 meses</t>
  </si>
  <si>
    <t>Bryan Abisaí Vásquez López</t>
  </si>
  <si>
    <t>DD/MM/AAAA</t>
  </si>
  <si>
    <t>Valores Perdidos (6 meses)</t>
  </si>
  <si>
    <t>NA</t>
  </si>
  <si>
    <t>Cl_numero</t>
  </si>
  <si>
    <t>Media semestral</t>
  </si>
  <si>
    <t>Portafolio Fuente: Cuentas planillas</t>
  </si>
  <si>
    <t>Real (actual del mes) sep-23</t>
  </si>
  <si>
    <t>Producto: Crédito Nuevo, Consolidación, Ampliación, Compra de Cartera + Efectivo, Piloto Libranza Plus y Piloto GUA</t>
  </si>
  <si>
    <t>20 muestras (10 CN, 5 Ampliación y 5 consolidación)</t>
  </si>
  <si>
    <t>BASE_LIBRANZAS_NP</t>
  </si>
  <si>
    <t>Siebel y OPA</t>
  </si>
  <si>
    <t>Pendiente</t>
  </si>
  <si>
    <t>Crédito Nuevo</t>
  </si>
  <si>
    <t>Consolidación</t>
  </si>
  <si>
    <t>Categoría</t>
  </si>
  <si>
    <t>El achivo de excel con tasas preferenciales</t>
  </si>
  <si>
    <t>y</t>
  </si>
  <si>
    <t>pendiente</t>
  </si>
  <si>
    <t>interseccion</t>
  </si>
  <si>
    <t>Libranzas mes siguiente = 1598*mes + 76450.40</t>
  </si>
  <si>
    <t>Tolarancia fija 2.6%</t>
  </si>
  <si>
    <t>Ecuación de la recta</t>
  </si>
  <si>
    <t>Tolerancia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</si>
</sst>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8"/>
      <name val="Arial"/>
      <family val="2"/>
      <scheme val="minor"/>
    </font>
    <font>
      <sz val="8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2" fillId="5" borderId="0" xfId="0" applyFont="1" applyFill="1" applyAlignment="1">
      <alignment horizontal="left"/>
    </xf>
    <xf numFmtId="0" fontId="0" fillId="6" borderId="0" xfId="0" applyFill="1" applyAlignment="1">
      <alignment horizontal="left" indent="1"/>
    </xf>
    <xf numFmtId="9" fontId="0" fillId="6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left" indent="1"/>
    </xf>
    <xf numFmtId="0" fontId="0" fillId="7" borderId="1" xfId="0" applyFill="1" applyBorder="1"/>
    <xf numFmtId="0" fontId="0" fillId="7" borderId="0" xfId="0" applyFill="1"/>
    <xf numFmtId="0" fontId="6" fillId="0" borderId="0" xfId="0" applyFont="1"/>
    <xf numFmtId="0" fontId="2" fillId="8" borderId="0" xfId="0" applyFont="1" applyFill="1" applyAlignment="1">
      <alignment horizontal="center"/>
    </xf>
    <xf numFmtId="0" fontId="0" fillId="7" borderId="1" xfId="0" applyFill="1" applyBorder="1" applyAlignment="1">
      <alignment horizontal="left" indent="1"/>
    </xf>
    <xf numFmtId="14" fontId="0" fillId="7" borderId="1" xfId="0" applyNumberFormat="1" applyFill="1" applyBorder="1"/>
    <xf numFmtId="0" fontId="4" fillId="0" borderId="0" xfId="0" applyFont="1"/>
    <xf numFmtId="17" fontId="2" fillId="5" borderId="7" xfId="0" applyNumberFormat="1" applyFont="1" applyFill="1" applyBorder="1"/>
    <xf numFmtId="3" fontId="3" fillId="9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left" indent="1"/>
    </xf>
    <xf numFmtId="0" fontId="2" fillId="5" borderId="1" xfId="0" applyFont="1" applyFill="1" applyBorder="1" applyAlignment="1">
      <alignment horizontal="center"/>
    </xf>
    <xf numFmtId="0" fontId="0" fillId="6" borderId="9" xfId="0" applyFill="1" applyBorder="1" applyAlignment="1">
      <alignment horizontal="left" indent="1"/>
    </xf>
    <xf numFmtId="0" fontId="0" fillId="7" borderId="7" xfId="0" applyFill="1" applyBorder="1" applyAlignment="1">
      <alignment horizontal="left" indent="1"/>
    </xf>
    <xf numFmtId="0" fontId="0" fillId="7" borderId="8" xfId="0" applyFill="1" applyBorder="1" applyAlignment="1">
      <alignment horizontal="left" indent="1"/>
    </xf>
    <xf numFmtId="0" fontId="2" fillId="10" borderId="1" xfId="0" applyFont="1" applyFill="1" applyBorder="1" applyAlignment="1">
      <alignment horizontal="center"/>
    </xf>
    <xf numFmtId="9" fontId="0" fillId="7" borderId="1" xfId="0" applyNumberFormat="1" applyFill="1" applyBorder="1"/>
    <xf numFmtId="0" fontId="4" fillId="0" borderId="1" xfId="0" applyFont="1" applyBorder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6" borderId="0" xfId="0" applyFill="1" applyAlignment="1">
      <alignment horizontal="left" wrapText="1" indent="1"/>
    </xf>
    <xf numFmtId="0" fontId="0" fillId="7" borderId="1" xfId="0" applyFill="1" applyBorder="1" applyAlignment="1">
      <alignment wrapText="1"/>
    </xf>
    <xf numFmtId="0" fontId="0" fillId="0" borderId="0" xfId="0" applyAlignment="1">
      <alignment horizontal="left" indent="1"/>
    </xf>
    <xf numFmtId="0" fontId="0" fillId="11" borderId="1" xfId="0" applyFill="1" applyBorder="1"/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2" fillId="5" borderId="0" xfId="0" applyFon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quotePrefix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14" fontId="0" fillId="7" borderId="1" xfId="0" applyNumberFormat="1" applyFill="1" applyBorder="1" applyAlignment="1">
      <alignment vertical="center"/>
    </xf>
    <xf numFmtId="0" fontId="4" fillId="0" borderId="0" xfId="0" applyFont="1" applyAlignment="1">
      <alignment vertical="center"/>
    </xf>
    <xf numFmtId="17" fontId="2" fillId="5" borderId="7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3" fontId="3" fillId="7" borderId="1" xfId="0" applyNumberFormat="1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9" fontId="0" fillId="7" borderId="1" xfId="0" applyNumberForma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0" fillId="7" borderId="1" xfId="0" applyNumberFormat="1" applyFill="1" applyBorder="1" applyAlignment="1">
      <alignment horizontal="left" vertical="center"/>
    </xf>
    <xf numFmtId="9" fontId="0" fillId="7" borderId="9" xfId="0" applyNumberForma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0" fillId="7" borderId="12" xfId="0" applyFill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14" fontId="0" fillId="7" borderId="1" xfId="0" applyNumberFormat="1" applyFill="1" applyBorder="1" applyAlignment="1">
      <alignment horizontal="right" indent="1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7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9" fontId="0" fillId="0" borderId="0" xfId="1" applyFont="1" applyAlignment="1">
      <alignment vertical="center"/>
    </xf>
    <xf numFmtId="3" fontId="0" fillId="7" borderId="1" xfId="0" applyNumberForma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9" fontId="0" fillId="7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right" vertical="center"/>
    </xf>
    <xf numFmtId="0" fontId="0" fillId="7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7" fontId="2" fillId="1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9" fontId="0" fillId="7" borderId="7" xfId="0" applyNumberFormat="1" applyFill="1" applyBorder="1" applyAlignment="1">
      <alignment horizontal="right" vertical="center" wrapText="1"/>
    </xf>
    <xf numFmtId="9" fontId="0" fillId="7" borderId="5" xfId="0" applyNumberFormat="1" applyFill="1" applyBorder="1" applyAlignment="1">
      <alignment horizontal="right" vertical="center" wrapText="1"/>
    </xf>
    <xf numFmtId="9" fontId="0" fillId="7" borderId="4" xfId="0" applyNumberFormat="1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/>
    </xf>
    <xf numFmtId="0" fontId="0" fillId="7" borderId="5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9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Libranzas NP'!$C$81:$I$81</c:f>
              <c:numCache>
                <c:formatCode>mmm\-yy</c:formatCode>
                <c:ptCount val="7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</c:numCache>
            </c:numRef>
          </c:cat>
          <c:val>
            <c:numRef>
              <c:f>'Base Libranzas NP'!$C$82:$I$82</c:f>
              <c:numCache>
                <c:formatCode>#,##0</c:formatCode>
                <c:ptCount val="7"/>
                <c:pt idx="0">
                  <c:v>74120</c:v>
                </c:pt>
                <c:pt idx="1">
                  <c:v>77306</c:v>
                </c:pt>
                <c:pt idx="2">
                  <c:v>81391</c:v>
                </c:pt>
                <c:pt idx="3">
                  <c:v>81167</c:v>
                </c:pt>
                <c:pt idx="4">
                  <c:v>80983</c:v>
                </c:pt>
                <c:pt idx="5">
                  <c:v>85136</c:v>
                </c:pt>
                <c:pt idx="6">
                  <c:v>86284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E-4A16-A6C9-CFA83B1AC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722576"/>
        <c:axId val="2119737136"/>
      </c:lineChart>
      <c:dateAx>
        <c:axId val="2119722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737136"/>
        <c:crosses val="autoZero"/>
        <c:auto val="1"/>
        <c:lblOffset val="100"/>
        <c:baseTimeUnit val="months"/>
      </c:dateAx>
      <c:valAx>
        <c:axId val="2119737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19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Madre'!$C$42:$E$42</c:f>
              <c:numCache>
                <c:formatCode>mmm\-yy</c:formatCode>
                <c:ptCount val="3"/>
                <c:pt idx="0">
                  <c:v>45078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f>'Base Madre'!$C$43:$E$43</c:f>
              <c:numCache>
                <c:formatCode>#,##0</c:formatCode>
                <c:ptCount val="3"/>
                <c:pt idx="0">
                  <c:v>459032</c:v>
                </c:pt>
                <c:pt idx="1">
                  <c:v>451545</c:v>
                </c:pt>
                <c:pt idx="2">
                  <c:v>468300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E-46CA-B334-407CBBAFCC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722576"/>
        <c:axId val="2119737136"/>
      </c:lineChart>
      <c:dateAx>
        <c:axId val="2119722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737136"/>
        <c:crosses val="autoZero"/>
        <c:auto val="1"/>
        <c:lblOffset val="100"/>
        <c:baseTimeUnit val="months"/>
      </c:dateAx>
      <c:valAx>
        <c:axId val="2119737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19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'Tabla Resumen'!$C$81:$E$81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44562</c:v>
                </c:pt>
              </c:numCache>
            </c:numRef>
          </c:cat>
          <c:val>
            <c:numRef>
              <c:f>'Tabla Resumen'!$C$82:$E$82</c:f>
              <c:numCache>
                <c:formatCode>#,##0</c:formatCode>
                <c:ptCount val="3"/>
                <c:pt idx="0">
                  <c:v>81027</c:v>
                </c:pt>
                <c:pt idx="1">
                  <c:v>85136</c:v>
                </c:pt>
                <c:pt idx="2">
                  <c:v>86284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B04-8907-A325C970B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722576"/>
        <c:axId val="2119737136"/>
      </c:lineChart>
      <c:dateAx>
        <c:axId val="2119722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737136"/>
        <c:crosses val="autoZero"/>
        <c:auto val="1"/>
        <c:lblOffset val="100"/>
        <c:baseTimeUnit val="months"/>
      </c:dateAx>
      <c:valAx>
        <c:axId val="2119737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19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'Ejemplo de Tablas'!$C$57:$E$57</c:f>
              <c:numCache>
                <c:formatCode>mmm\-yy</c:formatCode>
                <c:ptCount val="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</c:numCache>
            </c:numRef>
          </c:cat>
          <c:val>
            <c:numRef>
              <c:f>'Ejemplo de Tablas'!$C$58:$E$58</c:f>
              <c:numCache>
                <c:formatCode>#,##0</c:formatCode>
                <c:ptCount val="3"/>
                <c:pt idx="0">
                  <c:v>3167</c:v>
                </c:pt>
                <c:pt idx="1">
                  <c:v>3164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3-4FC0-9060-EE4F257A34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722576"/>
        <c:axId val="2119737136"/>
      </c:lineChart>
      <c:dateAx>
        <c:axId val="2119722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737136"/>
        <c:crosses val="autoZero"/>
        <c:auto val="1"/>
        <c:lblOffset val="100"/>
        <c:baseTimeUnit val="months"/>
      </c:dateAx>
      <c:valAx>
        <c:axId val="2119737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19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1085849</xdr:colOff>
      <xdr:row>1</xdr:row>
      <xdr:rowOff>114300</xdr:rowOff>
    </xdr:from>
    <xdr:to>
      <xdr:col>1</xdr:col>
      <xdr:colOff>3038474</xdr:colOff>
      <xdr:row>11</xdr:row>
      <xdr:rowOff>95250</xdr:rowOff>
    </xdr:to>
    <xdr:pic>
      <xdr:nvPicPr>
        <xdr:cNvPr id="3" name="Imagen 2" descr="164,530 Orden De Compra Imágenes y Fotos - 123RF">
          <a:extLst>
            <a:ext uri="{FF2B5EF4-FFF2-40B4-BE49-F238E27FC236}">
              <a16:creationId xmlns:a16="http://schemas.microsoft.com/office/drawing/2014/main" id="{67F533E7-690B-0954-72EF-CE809491F4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08"/>
        <a:stretch/>
      </xdr:blipFill>
      <xdr:spPr bwMode="auto">
        <a:xfrm>
          <a:off x="1209674" y="295275"/>
          <a:ext cx="195262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546363</xdr:colOff>
      <xdr:row>1</xdr:row>
      <xdr:rowOff>118210</xdr:rowOff>
    </xdr:from>
    <xdr:to>
      <xdr:col>4</xdr:col>
      <xdr:colOff>3777987</xdr:colOff>
      <xdr:row>11</xdr:row>
      <xdr:rowOff>81815</xdr:rowOff>
    </xdr:to>
    <xdr:pic>
      <xdr:nvPicPr>
        <xdr:cNvPr id="4" name="Imagen 3" descr="Tipos de Base de Datos - YMANT">
          <a:extLst>
            <a:ext uri="{FF2B5EF4-FFF2-40B4-BE49-F238E27FC236}">
              <a16:creationId xmlns:a16="http://schemas.microsoft.com/office/drawing/2014/main" id="{CA6C829B-6D53-ADC1-2C93-574333202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4188" y="299185"/>
          <a:ext cx="3231624" cy="1773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695325</xdr:colOff>
      <xdr:row>2</xdr:row>
      <xdr:rowOff>95250</xdr:rowOff>
    </xdr:from>
    <xdr:to>
      <xdr:col>7</xdr:col>
      <xdr:colOff>3905250</xdr:colOff>
      <xdr:row>10</xdr:row>
      <xdr:rowOff>76200</xdr:rowOff>
    </xdr:to>
    <xdr:pic>
      <xdr:nvPicPr>
        <xdr:cNvPr id="5" name="Imagen 4" descr="Cómo actuar si un cliente te deja por la competencia? #infografía | Mente  Profesional">
          <a:extLst>
            <a:ext uri="{FF2B5EF4-FFF2-40B4-BE49-F238E27FC236}">
              <a16:creationId xmlns:a16="http://schemas.microsoft.com/office/drawing/2014/main" id="{537ECB23-FE22-5B23-2479-6E33656C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457200"/>
          <a:ext cx="32099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857249</xdr:colOff>
      <xdr:row>1</xdr:row>
      <xdr:rowOff>38100</xdr:rowOff>
    </xdr:from>
    <xdr:to>
      <xdr:col>10</xdr:col>
      <xdr:colOff>2714624</xdr:colOff>
      <xdr:row>11</xdr:row>
      <xdr:rowOff>142875</xdr:rowOff>
    </xdr:to>
    <xdr:pic>
      <xdr:nvPicPr>
        <xdr:cNvPr id="8" name="Imagen 7" descr="Métodos de envío de un e-commerce - Zitelia Soluciones Tecnológicas">
          <a:extLst>
            <a:ext uri="{FF2B5EF4-FFF2-40B4-BE49-F238E27FC236}">
              <a16:creationId xmlns:a16="http://schemas.microsoft.com/office/drawing/2014/main" id="{8F81F2FB-8FC5-DE22-5730-9B8606D30A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74"/>
        <a:stretch/>
      </xdr:blipFill>
      <xdr:spPr bwMode="auto">
        <a:xfrm>
          <a:off x="16983074" y="219075"/>
          <a:ext cx="185737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3038474</xdr:colOff>
      <xdr:row>6</xdr:row>
      <xdr:rowOff>100013</xdr:rowOff>
    </xdr:from>
    <xdr:to>
      <xdr:col>4</xdr:col>
      <xdr:colOff>546363</xdr:colOff>
      <xdr:row>6</xdr:row>
      <xdr:rowOff>104775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2C66756-BD41-5D50-61E8-0AAE447FCF52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162299" y="1185863"/>
          <a:ext cx="2841889" cy="47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3419475</xdr:colOff>
      <xdr:row>4</xdr:row>
      <xdr:rowOff>171450</xdr:rowOff>
    </xdr:from>
    <xdr:to>
      <xdr:col>4</xdr:col>
      <xdr:colOff>19050</xdr:colOff>
      <xdr:row>6</xdr:row>
      <xdr:rowOff>123825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C329C74-56C9-1E99-A25B-0D372A5D35F3}"/>
            </a:ext>
          </a:extLst>
        </xdr:cNvPr>
        <xdr:cNvSpPr txBox="1"/>
      </xdr:nvSpPr>
      <xdr:spPr>
        <a:xfrm>
          <a:off x="3543300" y="895350"/>
          <a:ext cx="19335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Autorización</a:t>
          </a:r>
        </a:p>
      </xdr:txBody>
    </xdr:sp>
    <xdr:clientData/>
  </xdr:twoCellAnchor>
  <xdr:twoCellAnchor>
    <xdr:from>
      <xdr:col>4</xdr:col>
      <xdr:colOff>3777987</xdr:colOff>
      <xdr:row>6</xdr:row>
      <xdr:rowOff>85725</xdr:rowOff>
    </xdr:from>
    <xdr:to>
      <xdr:col>7</xdr:col>
      <xdr:colOff>695325</xdr:colOff>
      <xdr:row>6</xdr:row>
      <xdr:rowOff>100013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69833E1-AB89-42E6-8632-484C321CB434}"/>
            </a:ext>
          </a:extLst>
        </xdr:cNvPr>
        <xdr:cNvCxnSpPr>
          <a:stCxn id="4" idx="3"/>
          <a:endCxn id="5" idx="1"/>
        </xdr:cNvCxnSpPr>
      </xdr:nvCxnSpPr>
      <xdr:spPr>
        <a:xfrm flipV="1">
          <a:off x="9235812" y="1171575"/>
          <a:ext cx="2251338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5</xdr:row>
      <xdr:rowOff>28575</xdr:rowOff>
    </xdr:from>
    <xdr:to>
      <xdr:col>7</xdr:col>
      <xdr:colOff>571501</xdr:colOff>
      <xdr:row>6</xdr:row>
      <xdr:rowOff>161925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EFD8EB0-1CF2-493B-9EE6-0455C737AF14}"/>
            </a:ext>
          </a:extLst>
        </xdr:cNvPr>
        <xdr:cNvSpPr txBox="1"/>
      </xdr:nvSpPr>
      <xdr:spPr>
        <a:xfrm>
          <a:off x="9429751" y="933450"/>
          <a:ext cx="19335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Autorización</a:t>
          </a:r>
        </a:p>
      </xdr:txBody>
    </xdr:sp>
    <xdr:clientData/>
  </xdr:twoCellAnchor>
  <xdr:twoCellAnchor>
    <xdr:from>
      <xdr:col>7</xdr:col>
      <xdr:colOff>3905250</xdr:colOff>
      <xdr:row>6</xdr:row>
      <xdr:rowOff>85725</xdr:rowOff>
    </xdr:from>
    <xdr:to>
      <xdr:col>10</xdr:col>
      <xdr:colOff>857249</xdr:colOff>
      <xdr:row>6</xdr:row>
      <xdr:rowOff>90488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B09FA82-1FB0-4AE5-A5A5-869F49011539}"/>
            </a:ext>
          </a:extLst>
        </xdr:cNvPr>
        <xdr:cNvCxnSpPr>
          <a:stCxn id="5" idx="3"/>
          <a:endCxn id="8" idx="1"/>
        </xdr:cNvCxnSpPr>
      </xdr:nvCxnSpPr>
      <xdr:spPr>
        <a:xfrm>
          <a:off x="14697075" y="1171575"/>
          <a:ext cx="2285999" cy="47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3876676</xdr:colOff>
      <xdr:row>4</xdr:row>
      <xdr:rowOff>152401</xdr:rowOff>
    </xdr:from>
    <xdr:to>
      <xdr:col>10</xdr:col>
      <xdr:colOff>476251</xdr:colOff>
      <xdr:row>6</xdr:row>
      <xdr:rowOff>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6B29433A-6058-4511-8819-74ECD4711845}"/>
            </a:ext>
          </a:extLst>
        </xdr:cNvPr>
        <xdr:cNvSpPr txBox="1"/>
      </xdr:nvSpPr>
      <xdr:spPr>
        <a:xfrm>
          <a:off x="14668501" y="876301"/>
          <a:ext cx="1933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Autorización</a:t>
          </a:r>
        </a:p>
      </xdr:txBody>
    </xdr:sp>
    <xdr:clientData/>
  </xdr:twoCellAnchor>
  <xdr:twoCellAnchor>
    <xdr:from>
      <xdr:col>1</xdr:col>
      <xdr:colOff>3371850</xdr:colOff>
      <xdr:row>7</xdr:row>
      <xdr:rowOff>66675</xdr:rowOff>
    </xdr:from>
    <xdr:to>
      <xdr:col>3</xdr:col>
      <xdr:colOff>676275</xdr:colOff>
      <xdr:row>9</xdr:row>
      <xdr:rowOff>19050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923024AB-440E-41A3-9FB3-123B838C4869}"/>
            </a:ext>
          </a:extLst>
        </xdr:cNvPr>
        <xdr:cNvSpPr txBox="1"/>
      </xdr:nvSpPr>
      <xdr:spPr>
        <a:xfrm>
          <a:off x="3495675" y="1333500"/>
          <a:ext cx="19335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Controles de Calidad</a:t>
          </a:r>
        </a:p>
      </xdr:txBody>
    </xdr:sp>
    <xdr:clientData/>
  </xdr:twoCellAnchor>
  <xdr:twoCellAnchor>
    <xdr:from>
      <xdr:col>5</xdr:col>
      <xdr:colOff>38100</xdr:colOff>
      <xdr:row>7</xdr:row>
      <xdr:rowOff>76200</xdr:rowOff>
    </xdr:from>
    <xdr:to>
      <xdr:col>7</xdr:col>
      <xdr:colOff>561975</xdr:colOff>
      <xdr:row>9</xdr:row>
      <xdr:rowOff>28575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8A83FA0F-695E-49EB-B597-E6D75199AC21}"/>
            </a:ext>
          </a:extLst>
        </xdr:cNvPr>
        <xdr:cNvSpPr txBox="1"/>
      </xdr:nvSpPr>
      <xdr:spPr>
        <a:xfrm>
          <a:off x="9420225" y="1343025"/>
          <a:ext cx="19335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Controles de Calidad</a:t>
          </a:r>
        </a:p>
      </xdr:txBody>
    </xdr:sp>
    <xdr:clientData/>
  </xdr:twoCellAnchor>
  <xdr:twoCellAnchor>
    <xdr:from>
      <xdr:col>8</xdr:col>
      <xdr:colOff>104775</xdr:colOff>
      <xdr:row>7</xdr:row>
      <xdr:rowOff>76200</xdr:rowOff>
    </xdr:from>
    <xdr:to>
      <xdr:col>10</xdr:col>
      <xdr:colOff>628650</xdr:colOff>
      <xdr:row>9</xdr:row>
      <xdr:rowOff>28575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F85D8CE-14EB-4AA8-81F5-36DD785268FC}"/>
            </a:ext>
          </a:extLst>
        </xdr:cNvPr>
        <xdr:cNvSpPr txBox="1"/>
      </xdr:nvSpPr>
      <xdr:spPr>
        <a:xfrm>
          <a:off x="14820900" y="1343025"/>
          <a:ext cx="19335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>
              <a:solidFill>
                <a:srgbClr val="FF0000"/>
              </a:solidFill>
            </a:rPr>
            <a:t>Controles de Calidad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830635</xdr:colOff>
      <xdr:row>79</xdr:row>
      <xdr:rowOff>18130</xdr:rowOff>
    </xdr:from>
    <xdr:to>
      <xdr:col>21</xdr:col>
      <xdr:colOff>751352</xdr:colOff>
      <xdr:row>89</xdr:row>
      <xdr:rowOff>114061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ABADA6-F249-44BE-AB7A-32A93E266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235324</xdr:colOff>
      <xdr:row>75</xdr:row>
      <xdr:rowOff>134471</xdr:rowOff>
    </xdr:from>
    <xdr:to>
      <xdr:col>12</xdr:col>
      <xdr:colOff>56030</xdr:colOff>
      <xdr:row>77</xdr:row>
      <xdr:rowOff>109258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5D43972-0E35-4F5F-A148-C41D46C71358}"/>
            </a:ext>
          </a:extLst>
        </xdr:cNvPr>
        <xdr:cNvSpPr txBox="1"/>
      </xdr:nvSpPr>
      <xdr:spPr>
        <a:xfrm>
          <a:off x="17032942" y="14466795"/>
          <a:ext cx="4695264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 b="0">
              <a:solidFill>
                <a:sysClr val="windowText" lastClr="000000"/>
              </a:solidFill>
            </a:rPr>
            <a:t>Libranzas mes siguiente = 1598.31*mes + 76450.40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25</xdr:row>
      <xdr:rowOff>95250</xdr:rowOff>
    </xdr:from>
    <xdr:to>
      <xdr:col>6</xdr:col>
      <xdr:colOff>666750</xdr:colOff>
      <xdr:row>27</xdr:row>
      <xdr:rowOff>66675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FA46307-77D0-B14E-7162-0EEF353ED7B3}"/>
            </a:ext>
          </a:extLst>
        </xdr:cNvPr>
        <xdr:cNvSpPr txBox="1"/>
      </xdr:nvSpPr>
      <xdr:spPr>
        <a:xfrm>
          <a:off x="2390775" y="4619625"/>
          <a:ext cx="33909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Libranzas mes siguiente = 1598*mes + 76450.40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40</xdr:row>
      <xdr:rowOff>100012</xdr:rowOff>
    </xdr:from>
    <xdr:to>
      <xdr:col>12</xdr:col>
      <xdr:colOff>361949</xdr:colOff>
      <xdr:row>51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295CA-9AEB-45F7-9C4F-D8EEF103F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79</xdr:row>
      <xdr:rowOff>100012</xdr:rowOff>
    </xdr:from>
    <xdr:to>
      <xdr:col>12</xdr:col>
      <xdr:colOff>361949</xdr:colOff>
      <xdr:row>90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4ADEA7-3B46-4FDB-8E2F-C6F79AB1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55</xdr:row>
      <xdr:rowOff>100012</xdr:rowOff>
    </xdr:from>
    <xdr:to>
      <xdr:col>12</xdr:col>
      <xdr:colOff>361949</xdr:colOff>
      <xdr:row>66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34D635-1706-87F5-323E-DFD9AC5B0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OR JOAQUIN MORALES SEBASTIAN" id="{78F435AB-F76C-4014-BBE3-9F5927993314}" userId="S::vjmoraless@baccredomatic.gt::b915adb8-03d2-4839-8bcf-943d154bdabd" providerId="AD"/>
</personList>
</file>

<file path=xl/theme/theme1.xml><?xml version="1.0" encoding="utf-8"?>
<a:theme xmlns:a="http://schemas.openxmlformats.org/drawingml/2006/main" name="Theme Corporativa BAC Credomatic">
  <a:themeElements>
    <a:clrScheme name="BAC Credomatic">
      <a:dk1>
        <a:srgbClr val="000000"/>
      </a:dk1>
      <a:lt1>
        <a:srgbClr val="FFFFFF"/>
      </a:lt1>
      <a:dk2>
        <a:srgbClr val="4D4D4F"/>
      </a:dk2>
      <a:lt2>
        <a:srgbClr val="FFFFFF"/>
      </a:lt2>
      <a:accent1>
        <a:srgbClr val="E1002B"/>
      </a:accent1>
      <a:accent2>
        <a:srgbClr val="C5102E"/>
      </a:accent2>
      <a:accent3>
        <a:srgbClr val="A3192E"/>
      </a:accent3>
      <a:accent4>
        <a:srgbClr val="76232F"/>
      </a:accent4>
      <a:accent5>
        <a:srgbClr val="F5881F"/>
      </a:accent5>
      <a:accent6>
        <a:srgbClr val="CD5527"/>
      </a:accent6>
      <a:hlink>
        <a:srgbClr val="E1002B"/>
      </a:hlink>
      <a:folHlink>
        <a:srgbClr val="76232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9050">
          <a:solidFill>
            <a:schemeClr val="bg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Theme Corporativa BAC Credomatic" id="{9445A9BF-EF31-DB4A-85F9-5C5E7AF834AA}" vid="{78B1680F-429F-044B-849B-74CCEC3E49D7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3-10-10T21:25:21.08" personId="{78F435AB-F76C-4014-BBE3-9F5927993314}" id="{A9A11C32-416C-42FD-92E4-4F9F40156143}">
    <text>Colaboradores BAC se genera por aparte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E406-BEB4-4CBB-91E7-42048EAB0E05}">
  <sheetPr codeName="Hoja1"/>
  <dimension ref="B2:L27"/>
  <sheetViews>
    <sheetView showGridLines="0" workbookViewId="0">
      <selection activeCell="C32" sqref="C32"/>
    </sheetView>
  </sheetViews>
  <sheetFormatPr baseColWidth="10" defaultRowHeight="14.25" x14ac:dyDescent="0.2"/>
  <cols>
    <col min="2" max="2" width="18.375" customWidth="1"/>
    <col min="4" max="5" width="15.25" customWidth="1"/>
    <col min="6" max="9" width="19" customWidth="1"/>
  </cols>
  <sheetData>
    <row r="2" spans="2:8" ht="15" x14ac:dyDescent="0.25">
      <c r="B2" s="5"/>
    </row>
    <row r="3" spans="2:8" ht="15" x14ac:dyDescent="0.25">
      <c r="C3" s="107" t="s">
        <v>0</v>
      </c>
      <c r="D3" s="107"/>
      <c r="E3" s="107"/>
      <c r="F3" s="107"/>
      <c r="G3" s="107"/>
      <c r="H3" s="107"/>
    </row>
    <row r="4" spans="2:8" ht="30" x14ac:dyDescent="0.2">
      <c r="B4" s="2" t="s">
        <v>1</v>
      </c>
      <c r="C4" s="3" t="s">
        <v>2</v>
      </c>
      <c r="D4" s="6" t="s">
        <v>5</v>
      </c>
      <c r="E4" s="6" t="s">
        <v>10</v>
      </c>
      <c r="F4" s="3" t="s">
        <v>8</v>
      </c>
      <c r="G4" s="3" t="s">
        <v>3</v>
      </c>
      <c r="H4" s="3" t="s">
        <v>11</v>
      </c>
    </row>
    <row r="5" spans="2:8" ht="15" x14ac:dyDescent="0.2">
      <c r="B5" s="2" t="s">
        <v>2</v>
      </c>
      <c r="C5" s="7"/>
      <c r="D5" s="7"/>
      <c r="E5" s="7"/>
      <c r="F5" s="7"/>
      <c r="G5" s="7"/>
      <c r="H5" s="7"/>
    </row>
    <row r="6" spans="2:8" ht="15" x14ac:dyDescent="0.2">
      <c r="B6" s="2" t="s">
        <v>3</v>
      </c>
      <c r="C6" s="7"/>
      <c r="D6" s="7"/>
      <c r="E6" s="7"/>
      <c r="F6" s="7"/>
      <c r="G6" s="7"/>
      <c r="H6" s="7"/>
    </row>
    <row r="7" spans="2:8" ht="15" x14ac:dyDescent="0.2">
      <c r="B7" s="2" t="s">
        <v>4</v>
      </c>
      <c r="C7" s="7"/>
      <c r="D7" s="7"/>
      <c r="E7" s="7"/>
      <c r="F7" s="7"/>
      <c r="G7" s="7"/>
      <c r="H7" s="7"/>
    </row>
    <row r="8" spans="2:8" ht="15" x14ac:dyDescent="0.2">
      <c r="B8" s="2" t="s">
        <v>5</v>
      </c>
      <c r="C8" s="7"/>
      <c r="D8" s="7"/>
      <c r="E8" s="7"/>
      <c r="F8" s="7"/>
      <c r="G8" s="7"/>
      <c r="H8" s="7"/>
    </row>
    <row r="9" spans="2:8" ht="15" x14ac:dyDescent="0.2">
      <c r="B9" s="2" t="s">
        <v>9</v>
      </c>
      <c r="C9" s="7" t="s">
        <v>13</v>
      </c>
      <c r="D9" s="7"/>
      <c r="E9" s="7" t="s">
        <v>13</v>
      </c>
      <c r="F9" s="7"/>
      <c r="G9" s="7"/>
      <c r="H9" s="7"/>
    </row>
    <row r="10" spans="2:8" ht="15" x14ac:dyDescent="0.2">
      <c r="B10" s="2" t="s">
        <v>6</v>
      </c>
      <c r="C10" s="7"/>
      <c r="D10" s="7"/>
      <c r="E10" s="7"/>
      <c r="F10" s="7"/>
      <c r="G10" s="7"/>
      <c r="H10" s="7"/>
    </row>
    <row r="11" spans="2:8" ht="15" x14ac:dyDescent="0.2">
      <c r="B11" s="2" t="s">
        <v>7</v>
      </c>
      <c r="C11" s="7" t="s">
        <v>13</v>
      </c>
      <c r="D11" s="7" t="s">
        <v>13</v>
      </c>
      <c r="E11" s="7"/>
      <c r="F11" s="7"/>
      <c r="G11" s="7"/>
      <c r="H11" s="7"/>
    </row>
    <row r="12" spans="2:8" ht="15" x14ac:dyDescent="0.2">
      <c r="B12" s="2" t="s">
        <v>12</v>
      </c>
      <c r="C12" s="7"/>
      <c r="D12" s="7"/>
      <c r="E12" s="7"/>
      <c r="F12" s="7"/>
      <c r="G12" s="7"/>
      <c r="H12" s="7"/>
    </row>
    <row r="13" spans="2:8" ht="15" x14ac:dyDescent="0.2">
      <c r="B13" s="2" t="s">
        <v>8</v>
      </c>
      <c r="C13" s="7"/>
      <c r="D13" s="7"/>
      <c r="E13" s="7"/>
      <c r="F13" s="7"/>
      <c r="G13" s="7"/>
      <c r="H13" s="7"/>
    </row>
    <row r="17" spans="2:12" ht="15" x14ac:dyDescent="0.25">
      <c r="C17" s="107" t="s">
        <v>0</v>
      </c>
      <c r="D17" s="107"/>
      <c r="E17" s="107"/>
      <c r="F17" s="107"/>
      <c r="G17" s="107"/>
      <c r="H17" s="107"/>
      <c r="I17" s="107"/>
      <c r="J17" s="107"/>
      <c r="K17" s="107"/>
      <c r="L17" s="107"/>
    </row>
    <row r="18" spans="2:12" ht="30" x14ac:dyDescent="0.2">
      <c r="B18" s="2" t="s">
        <v>1</v>
      </c>
      <c r="C18" s="1" t="s">
        <v>2</v>
      </c>
      <c r="D18" s="1" t="s">
        <v>171</v>
      </c>
      <c r="E18" s="1" t="s">
        <v>172</v>
      </c>
      <c r="F18" s="1" t="s">
        <v>173</v>
      </c>
      <c r="G18" s="1" t="s">
        <v>174</v>
      </c>
      <c r="H18" s="1" t="s">
        <v>175</v>
      </c>
      <c r="I18" s="1" t="s">
        <v>176</v>
      </c>
      <c r="J18" s="1" t="s">
        <v>8</v>
      </c>
      <c r="K18" s="1" t="s">
        <v>3</v>
      </c>
      <c r="L18" s="1" t="s">
        <v>11</v>
      </c>
    </row>
    <row r="19" spans="2:12" ht="15" x14ac:dyDescent="0.2">
      <c r="B19" s="2" t="s">
        <v>2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15" x14ac:dyDescent="0.2">
      <c r="B20" s="2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15" x14ac:dyDescent="0.2">
      <c r="B21" s="2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15" x14ac:dyDescent="0.2">
      <c r="B22" s="2" t="s">
        <v>5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ht="15" x14ac:dyDescent="0.2">
      <c r="B23" s="2" t="s">
        <v>9</v>
      </c>
      <c r="C23" s="7" t="s">
        <v>13</v>
      </c>
      <c r="D23" s="7"/>
      <c r="E23" s="7"/>
      <c r="F23" s="7" t="s">
        <v>13</v>
      </c>
      <c r="G23" s="7" t="s">
        <v>13</v>
      </c>
      <c r="H23" s="7" t="s">
        <v>13</v>
      </c>
      <c r="I23" s="7" t="s">
        <v>13</v>
      </c>
      <c r="J23" s="7"/>
      <c r="K23" s="7"/>
      <c r="L23" s="7"/>
    </row>
    <row r="24" spans="2:12" ht="15" x14ac:dyDescent="0.2">
      <c r="B24" s="2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ht="15" x14ac:dyDescent="0.2">
      <c r="B25" s="2" t="s">
        <v>7</v>
      </c>
      <c r="C25" s="7" t="s">
        <v>13</v>
      </c>
      <c r="D25" s="7" t="s">
        <v>13</v>
      </c>
      <c r="E25" s="7" t="s">
        <v>13</v>
      </c>
      <c r="F25" s="7"/>
      <c r="G25" s="7"/>
      <c r="H25" s="7"/>
      <c r="I25" s="7"/>
      <c r="J25" s="7"/>
      <c r="K25" s="7"/>
      <c r="L25" s="7"/>
    </row>
    <row r="26" spans="2:12" ht="15" x14ac:dyDescent="0.2">
      <c r="B26" s="2" t="s">
        <v>12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ht="15" x14ac:dyDescent="0.2">
      <c r="B27" s="2" t="s">
        <v>8</v>
      </c>
      <c r="C27" s="7"/>
      <c r="D27" s="7"/>
      <c r="E27" s="7"/>
      <c r="F27" s="7"/>
      <c r="G27" s="7"/>
      <c r="H27" s="7"/>
      <c r="I27" s="7"/>
      <c r="J27" s="7"/>
      <c r="K27" s="7"/>
      <c r="L27" s="7"/>
    </row>
  </sheetData>
  <mergeCells count="2">
    <mergeCell ref="C3:H3"/>
    <mergeCell ref="C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0F4A-106E-451F-9F76-7CF7469CBD3D}">
  <sheetPr codeName="Hoja2"/>
  <dimension ref="B14:L44"/>
  <sheetViews>
    <sheetView showGridLines="0" topLeftCell="A10" zoomScale="115" zoomScaleNormal="115" workbookViewId="0">
      <selection activeCell="F26" sqref="F26"/>
    </sheetView>
  </sheetViews>
  <sheetFormatPr baseColWidth="10" defaultRowHeight="14.25" x14ac:dyDescent="0.2"/>
  <cols>
    <col min="1" max="1" width="1.625" customWidth="1"/>
    <col min="2" max="2" width="52.25" customWidth="1"/>
    <col min="3" max="4" width="9.25" customWidth="1"/>
    <col min="5" max="5" width="55.75" customWidth="1"/>
    <col min="6" max="6" width="9.25" style="4" customWidth="1"/>
    <col min="7" max="7" width="9.25" customWidth="1"/>
    <col min="8" max="8" width="51.5" bestFit="1" customWidth="1"/>
    <col min="9" max="10" width="9.25" customWidth="1"/>
    <col min="11" max="11" width="51.5" bestFit="1" customWidth="1"/>
    <col min="12" max="12" width="9.25" customWidth="1"/>
  </cols>
  <sheetData>
    <row r="14" spans="2:12" ht="15.75" thickBot="1" x14ac:dyDescent="0.3">
      <c r="B14" s="9" t="s">
        <v>60</v>
      </c>
      <c r="C14" s="9"/>
      <c r="D14" s="8"/>
      <c r="E14" s="9" t="s">
        <v>14</v>
      </c>
      <c r="F14" s="9"/>
      <c r="G14" s="8"/>
      <c r="H14" s="9" t="s">
        <v>15</v>
      </c>
      <c r="I14" s="9"/>
      <c r="J14" s="8"/>
      <c r="K14" s="9" t="s">
        <v>16</v>
      </c>
    </row>
    <row r="16" spans="2:12" ht="15" x14ac:dyDescent="0.25">
      <c r="B16" s="10"/>
      <c r="C16" s="8" t="s">
        <v>17</v>
      </c>
      <c r="E16" s="10" t="s">
        <v>54</v>
      </c>
      <c r="F16" s="8" t="s">
        <v>17</v>
      </c>
      <c r="G16" s="8"/>
      <c r="I16" s="8" t="s">
        <v>17</v>
      </c>
      <c r="J16" s="8"/>
      <c r="L16" s="8" t="s">
        <v>17</v>
      </c>
    </row>
    <row r="17" spans="2:12" ht="15" x14ac:dyDescent="0.25">
      <c r="B17" s="11" t="s">
        <v>61</v>
      </c>
      <c r="C17" s="14"/>
      <c r="E17" s="11" t="s">
        <v>55</v>
      </c>
      <c r="F17" s="14"/>
      <c r="H17" s="11" t="s">
        <v>32</v>
      </c>
      <c r="I17" s="14"/>
      <c r="K17" s="11" t="s">
        <v>162</v>
      </c>
      <c r="L17" s="14"/>
    </row>
    <row r="18" spans="2:12" x14ac:dyDescent="0.2">
      <c r="B18" s="12" t="s">
        <v>221</v>
      </c>
      <c r="C18" s="13">
        <v>1</v>
      </c>
      <c r="E18" s="12" t="s">
        <v>24</v>
      </c>
      <c r="F18" s="13">
        <v>1</v>
      </c>
      <c r="H18" s="12" t="s">
        <v>33</v>
      </c>
      <c r="I18" s="13">
        <v>0</v>
      </c>
      <c r="K18" s="12" t="s">
        <v>50</v>
      </c>
      <c r="L18" s="13">
        <v>0</v>
      </c>
    </row>
    <row r="19" spans="2:12" ht="42.75" x14ac:dyDescent="0.2">
      <c r="B19" s="41" t="s">
        <v>284</v>
      </c>
      <c r="C19" s="13">
        <v>1</v>
      </c>
      <c r="E19" s="12" t="s">
        <v>30</v>
      </c>
      <c r="F19" s="13">
        <v>1</v>
      </c>
      <c r="H19" s="12" t="s">
        <v>34</v>
      </c>
      <c r="I19" s="13">
        <v>0</v>
      </c>
      <c r="K19" s="12" t="s">
        <v>51</v>
      </c>
      <c r="L19" s="13">
        <v>0</v>
      </c>
    </row>
    <row r="20" spans="2:12" x14ac:dyDescent="0.2">
      <c r="B20" s="12" t="s">
        <v>180</v>
      </c>
      <c r="C20" s="13">
        <v>1</v>
      </c>
      <c r="E20" s="12" t="s">
        <v>56</v>
      </c>
      <c r="F20" s="13">
        <v>1</v>
      </c>
      <c r="H20" s="12" t="s">
        <v>28</v>
      </c>
      <c r="I20" s="13">
        <v>0</v>
      </c>
      <c r="K20" s="12" t="s">
        <v>163</v>
      </c>
      <c r="L20" s="13">
        <v>0</v>
      </c>
    </row>
    <row r="21" spans="2:12" ht="15" x14ac:dyDescent="0.25">
      <c r="B21" s="12" t="s">
        <v>282</v>
      </c>
      <c r="C21" s="13">
        <v>1</v>
      </c>
      <c r="E21" s="12" t="s">
        <v>57</v>
      </c>
      <c r="F21" s="13">
        <v>1</v>
      </c>
      <c r="H21" s="11" t="s">
        <v>44</v>
      </c>
      <c r="I21" s="14"/>
      <c r="K21" s="12" t="s">
        <v>164</v>
      </c>
      <c r="L21" s="13">
        <v>0</v>
      </c>
    </row>
    <row r="22" spans="2:12" ht="15" x14ac:dyDescent="0.25">
      <c r="B22" s="12" t="s">
        <v>179</v>
      </c>
      <c r="C22" s="13">
        <v>1</v>
      </c>
      <c r="E22" s="12" t="s">
        <v>59</v>
      </c>
      <c r="F22" s="13">
        <v>1</v>
      </c>
      <c r="H22" s="12" t="s">
        <v>45</v>
      </c>
      <c r="I22" s="13">
        <v>0</v>
      </c>
      <c r="K22" s="11" t="s">
        <v>165</v>
      </c>
      <c r="L22" s="14"/>
    </row>
    <row r="23" spans="2:12" ht="28.5" x14ac:dyDescent="0.2">
      <c r="B23" s="41" t="s">
        <v>181</v>
      </c>
      <c r="C23" s="13">
        <v>1</v>
      </c>
      <c r="H23" s="12" t="s">
        <v>46</v>
      </c>
      <c r="I23" s="13">
        <v>0</v>
      </c>
      <c r="K23" s="12" t="s">
        <v>166</v>
      </c>
      <c r="L23" s="13">
        <v>0</v>
      </c>
    </row>
    <row r="24" spans="2:12" ht="15" x14ac:dyDescent="0.25">
      <c r="B24" s="12" t="s">
        <v>182</v>
      </c>
      <c r="C24" s="13">
        <v>1</v>
      </c>
      <c r="E24" s="10" t="s">
        <v>29</v>
      </c>
      <c r="F24" s="8" t="s">
        <v>17</v>
      </c>
      <c r="H24" s="12" t="s">
        <v>41</v>
      </c>
      <c r="I24" s="13">
        <v>0</v>
      </c>
      <c r="K24" s="12" t="s">
        <v>167</v>
      </c>
      <c r="L24" s="13">
        <v>0</v>
      </c>
    </row>
    <row r="25" spans="2:12" ht="15" x14ac:dyDescent="0.25">
      <c r="E25" s="11" t="s">
        <v>21</v>
      </c>
      <c r="F25" s="14"/>
      <c r="H25" s="12" t="s">
        <v>42</v>
      </c>
      <c r="I25" s="13">
        <v>0</v>
      </c>
      <c r="K25" s="12" t="s">
        <v>178</v>
      </c>
      <c r="L25" s="13">
        <v>0</v>
      </c>
    </row>
    <row r="26" spans="2:12" ht="15" x14ac:dyDescent="0.25">
      <c r="B26" s="39"/>
      <c r="E26" s="12" t="s">
        <v>18</v>
      </c>
      <c r="F26" s="13">
        <v>1</v>
      </c>
      <c r="H26" s="12" t="s">
        <v>47</v>
      </c>
      <c r="I26" s="13">
        <v>0</v>
      </c>
    </row>
    <row r="27" spans="2:12" ht="15" x14ac:dyDescent="0.25">
      <c r="B27" s="40"/>
      <c r="E27" s="11" t="s">
        <v>20</v>
      </c>
      <c r="F27" s="14"/>
      <c r="H27" s="12" t="s">
        <v>48</v>
      </c>
      <c r="I27" s="13">
        <v>0</v>
      </c>
      <c r="K27" s="39" t="s">
        <v>168</v>
      </c>
    </row>
    <row r="28" spans="2:12" ht="15" x14ac:dyDescent="0.25">
      <c r="E28" s="12" t="s">
        <v>58</v>
      </c>
      <c r="F28" s="13">
        <v>1</v>
      </c>
      <c r="H28" s="12" t="s">
        <v>49</v>
      </c>
      <c r="I28" s="13">
        <v>0</v>
      </c>
      <c r="K28" s="40" t="s">
        <v>170</v>
      </c>
    </row>
    <row r="29" spans="2:12" x14ac:dyDescent="0.2">
      <c r="E29" s="12" t="s">
        <v>31</v>
      </c>
      <c r="F29" s="13">
        <v>1</v>
      </c>
      <c r="H29" s="12" t="s">
        <v>52</v>
      </c>
      <c r="I29" s="13">
        <v>0</v>
      </c>
    </row>
    <row r="30" spans="2:12" ht="15" x14ac:dyDescent="0.25">
      <c r="E30" s="12" t="s">
        <v>148</v>
      </c>
      <c r="F30" s="13">
        <v>1</v>
      </c>
      <c r="H30" s="11" t="s">
        <v>35</v>
      </c>
      <c r="I30" s="14"/>
    </row>
    <row r="31" spans="2:12" x14ac:dyDescent="0.2">
      <c r="E31" s="12" t="s">
        <v>126</v>
      </c>
      <c r="F31" s="13">
        <v>0</v>
      </c>
      <c r="H31" s="12" t="s">
        <v>36</v>
      </c>
      <c r="I31" s="13">
        <v>0</v>
      </c>
    </row>
    <row r="32" spans="2:12" ht="15" x14ac:dyDescent="0.25">
      <c r="B32" s="39" t="s">
        <v>43</v>
      </c>
      <c r="E32" s="11" t="s">
        <v>19</v>
      </c>
      <c r="F32" s="14"/>
      <c r="H32" s="12" t="s">
        <v>37</v>
      </c>
      <c r="I32" s="13">
        <v>0</v>
      </c>
      <c r="K32" s="12" t="s">
        <v>33</v>
      </c>
    </row>
    <row r="33" spans="2:9" ht="15" x14ac:dyDescent="0.25">
      <c r="B33" s="40" t="s">
        <v>170</v>
      </c>
      <c r="E33" s="12" t="s">
        <v>26</v>
      </c>
      <c r="F33" s="13">
        <v>0</v>
      </c>
      <c r="H33" s="12" t="s">
        <v>38</v>
      </c>
      <c r="I33" s="13">
        <v>0</v>
      </c>
    </row>
    <row r="34" spans="2:9" x14ac:dyDescent="0.2">
      <c r="E34" s="12" t="s">
        <v>27</v>
      </c>
      <c r="F34" s="13">
        <v>0</v>
      </c>
      <c r="H34" s="12" t="s">
        <v>39</v>
      </c>
      <c r="I34" s="13">
        <v>0</v>
      </c>
    </row>
    <row r="35" spans="2:9" x14ac:dyDescent="0.2">
      <c r="E35" s="12" t="s">
        <v>25</v>
      </c>
      <c r="F35" s="13">
        <v>0</v>
      </c>
      <c r="H35" s="12" t="s">
        <v>40</v>
      </c>
      <c r="I35" s="13">
        <v>0</v>
      </c>
    </row>
    <row r="36" spans="2:9" x14ac:dyDescent="0.2">
      <c r="E36" s="12" t="s">
        <v>28</v>
      </c>
      <c r="F36" s="13">
        <v>0</v>
      </c>
      <c r="H36" s="12" t="s">
        <v>53</v>
      </c>
      <c r="I36" s="13">
        <v>0</v>
      </c>
    </row>
    <row r="37" spans="2:9" ht="15" x14ac:dyDescent="0.25">
      <c r="E37" s="11" t="s">
        <v>22</v>
      </c>
      <c r="F37" s="14"/>
      <c r="H37" s="11" t="s">
        <v>35</v>
      </c>
      <c r="I37" s="14"/>
    </row>
    <row r="38" spans="2:9" x14ac:dyDescent="0.2">
      <c r="E38" s="12" t="s">
        <v>23</v>
      </c>
      <c r="F38" s="13">
        <v>0</v>
      </c>
      <c r="H38" s="12" t="s">
        <v>34</v>
      </c>
      <c r="I38" s="13">
        <v>0</v>
      </c>
    </row>
    <row r="39" spans="2:9" x14ac:dyDescent="0.2">
      <c r="H39" s="12" t="s">
        <v>28</v>
      </c>
      <c r="I39" s="13">
        <v>0</v>
      </c>
    </row>
    <row r="40" spans="2:9" ht="15" x14ac:dyDescent="0.25">
      <c r="E40" s="40" t="s">
        <v>170</v>
      </c>
      <c r="H40" s="12" t="s">
        <v>28</v>
      </c>
      <c r="I40" s="13">
        <v>0</v>
      </c>
    </row>
    <row r="41" spans="2:9" x14ac:dyDescent="0.2">
      <c r="H41" s="12" t="s">
        <v>177</v>
      </c>
      <c r="I41" s="13">
        <v>0</v>
      </c>
    </row>
    <row r="42" spans="2:9" ht="15" x14ac:dyDescent="0.25">
      <c r="H42" s="39" t="s">
        <v>169</v>
      </c>
    </row>
    <row r="43" spans="2:9" ht="15" x14ac:dyDescent="0.25">
      <c r="H43" s="40" t="s">
        <v>170</v>
      </c>
    </row>
    <row r="44" spans="2:9" ht="15" x14ac:dyDescent="0.25">
      <c r="H44" s="4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2893-8EA2-4B10-BD9A-8AFB4653D1E0}">
  <sheetPr codeName="Hoja4"/>
  <dimension ref="B2:S214"/>
  <sheetViews>
    <sheetView showGridLines="0" tabSelected="1" topLeftCell="C59" zoomScale="85" zoomScaleNormal="85" workbookViewId="0">
      <selection activeCell="J69" sqref="J69"/>
    </sheetView>
  </sheetViews>
  <sheetFormatPr baseColWidth="10" defaultRowHeight="14.25" x14ac:dyDescent="0.2"/>
  <cols>
    <col min="1" max="1" width="11" style="48"/>
    <col min="2" max="2" width="46" style="48" bestFit="1" customWidth="1"/>
    <col min="3" max="3" width="46.125" style="48" customWidth="1"/>
    <col min="4" max="4" width="33.875" style="48" bestFit="1" customWidth="1"/>
    <col min="5" max="5" width="14.625" style="48" bestFit="1" customWidth="1"/>
    <col min="6" max="6" width="13.25" style="48" customWidth="1"/>
    <col min="7" max="7" width="19.375" style="48" bestFit="1" customWidth="1"/>
    <col min="8" max="8" width="11" style="48"/>
    <col min="9" max="9" width="25.125" style="48" bestFit="1" customWidth="1"/>
    <col min="10" max="10" width="24.625" style="48" customWidth="1"/>
    <col min="11" max="12" width="19.75" style="48" bestFit="1" customWidth="1"/>
    <col min="13" max="14" width="25.125" style="48" bestFit="1" customWidth="1"/>
    <col min="15" max="15" width="21" style="48" customWidth="1"/>
    <col min="16" max="16" width="24.25" style="48" customWidth="1"/>
    <col min="17" max="16384" width="11" style="48"/>
  </cols>
  <sheetData>
    <row r="2" spans="2:4" ht="18" x14ac:dyDescent="0.2">
      <c r="B2" s="47" t="s">
        <v>114</v>
      </c>
    </row>
    <row r="4" spans="2:4" ht="15" x14ac:dyDescent="0.2">
      <c r="B4" s="124" t="s">
        <v>61</v>
      </c>
      <c r="C4" s="124"/>
    </row>
    <row r="5" spans="2:4" x14ac:dyDescent="0.2">
      <c r="B5" s="49" t="s">
        <v>62</v>
      </c>
      <c r="C5" s="50" t="s">
        <v>10</v>
      </c>
    </row>
    <row r="6" spans="2:4" ht="57.75" customHeight="1" x14ac:dyDescent="0.2">
      <c r="B6" s="49" t="s">
        <v>0</v>
      </c>
      <c r="C6" s="51" t="s">
        <v>284</v>
      </c>
    </row>
    <row r="7" spans="2:4" x14ac:dyDescent="0.2">
      <c r="B7" s="49" t="s">
        <v>63</v>
      </c>
      <c r="C7" s="50" t="s">
        <v>68</v>
      </c>
    </row>
    <row r="8" spans="2:4" x14ac:dyDescent="0.2">
      <c r="B8" s="49" t="s">
        <v>1</v>
      </c>
      <c r="C8" s="50" t="s">
        <v>224</v>
      </c>
    </row>
    <row r="9" spans="2:4" x14ac:dyDescent="0.2">
      <c r="B9" s="49" t="s">
        <v>64</v>
      </c>
      <c r="C9" s="50" t="s">
        <v>70</v>
      </c>
    </row>
    <row r="10" spans="2:4" ht="28.5" x14ac:dyDescent="0.2">
      <c r="B10" s="49" t="s">
        <v>65</v>
      </c>
      <c r="C10" s="51" t="s">
        <v>225</v>
      </c>
    </row>
    <row r="11" spans="2:4" x14ac:dyDescent="0.2">
      <c r="B11" s="49" t="s">
        <v>66</v>
      </c>
      <c r="C11" s="50" t="s">
        <v>226</v>
      </c>
    </row>
    <row r="13" spans="2:4" ht="15" x14ac:dyDescent="0.2">
      <c r="B13" s="52" t="s">
        <v>55</v>
      </c>
      <c r="C13" s="52" t="s">
        <v>246</v>
      </c>
      <c r="D13" s="52" t="s">
        <v>62</v>
      </c>
    </row>
    <row r="14" spans="2:4" x14ac:dyDescent="0.2">
      <c r="B14" s="49" t="s">
        <v>73</v>
      </c>
      <c r="C14" s="53" t="s">
        <v>247</v>
      </c>
      <c r="D14" s="48" t="s">
        <v>227</v>
      </c>
    </row>
    <row r="16" spans="2:4" ht="15" x14ac:dyDescent="0.2">
      <c r="B16" s="52" t="s">
        <v>75</v>
      </c>
      <c r="C16" s="52" t="s">
        <v>76</v>
      </c>
      <c r="D16" s="52" t="s">
        <v>77</v>
      </c>
    </row>
    <row r="17" spans="2:4" x14ac:dyDescent="0.2">
      <c r="B17" s="49" t="s">
        <v>185</v>
      </c>
      <c r="C17" s="54" t="s">
        <v>96</v>
      </c>
      <c r="D17" s="54" t="s">
        <v>96</v>
      </c>
    </row>
    <row r="18" spans="2:4" x14ac:dyDescent="0.2">
      <c r="B18" s="49" t="s">
        <v>186</v>
      </c>
      <c r="C18" s="54" t="s">
        <v>218</v>
      </c>
      <c r="D18" s="54" t="s">
        <v>220</v>
      </c>
    </row>
    <row r="19" spans="2:4" x14ac:dyDescent="0.2">
      <c r="B19" s="49" t="s">
        <v>187</v>
      </c>
      <c r="C19" s="54" t="s">
        <v>218</v>
      </c>
      <c r="D19" s="54" t="s">
        <v>228</v>
      </c>
    </row>
    <row r="20" spans="2:4" x14ac:dyDescent="0.2">
      <c r="B20" s="49" t="s">
        <v>280</v>
      </c>
      <c r="C20" s="54" t="s">
        <v>218</v>
      </c>
      <c r="D20" s="54" t="s">
        <v>220</v>
      </c>
    </row>
    <row r="21" spans="2:4" x14ac:dyDescent="0.2">
      <c r="B21" s="49" t="s">
        <v>189</v>
      </c>
      <c r="C21" s="54" t="s">
        <v>218</v>
      </c>
      <c r="D21" s="54" t="s">
        <v>220</v>
      </c>
    </row>
    <row r="22" spans="2:4" x14ac:dyDescent="0.2">
      <c r="B22" s="49" t="s">
        <v>190</v>
      </c>
      <c r="C22" s="54" t="s">
        <v>218</v>
      </c>
      <c r="D22" s="54" t="s">
        <v>220</v>
      </c>
    </row>
    <row r="23" spans="2:4" x14ac:dyDescent="0.2">
      <c r="B23" s="49" t="s">
        <v>191</v>
      </c>
      <c r="C23" s="54" t="s">
        <v>96</v>
      </c>
      <c r="D23" s="54" t="s">
        <v>220</v>
      </c>
    </row>
    <row r="24" spans="2:4" x14ac:dyDescent="0.2">
      <c r="B24" s="49" t="s">
        <v>192</v>
      </c>
      <c r="C24" s="54" t="s">
        <v>218</v>
      </c>
      <c r="D24" s="54" t="s">
        <v>220</v>
      </c>
    </row>
    <row r="25" spans="2:4" x14ac:dyDescent="0.2">
      <c r="B25" s="49" t="s">
        <v>193</v>
      </c>
      <c r="C25" s="54" t="s">
        <v>218</v>
      </c>
      <c r="D25" s="54" t="s">
        <v>220</v>
      </c>
    </row>
    <row r="26" spans="2:4" x14ac:dyDescent="0.2">
      <c r="B26" s="49" t="s">
        <v>184</v>
      </c>
      <c r="C26" s="54" t="s">
        <v>96</v>
      </c>
      <c r="D26" s="54" t="s">
        <v>96</v>
      </c>
    </row>
    <row r="27" spans="2:4" x14ac:dyDescent="0.2">
      <c r="B27" s="49" t="s">
        <v>194</v>
      </c>
      <c r="C27" s="54" t="s">
        <v>96</v>
      </c>
      <c r="D27" s="54" t="s">
        <v>96</v>
      </c>
    </row>
    <row r="28" spans="2:4" x14ac:dyDescent="0.2">
      <c r="B28" s="49" t="s">
        <v>195</v>
      </c>
      <c r="C28" s="54" t="s">
        <v>218</v>
      </c>
      <c r="D28" s="54" t="s">
        <v>228</v>
      </c>
    </row>
    <row r="29" spans="2:4" x14ac:dyDescent="0.2">
      <c r="B29" s="49" t="s">
        <v>196</v>
      </c>
      <c r="C29" s="54" t="s">
        <v>218</v>
      </c>
      <c r="D29" s="54" t="s">
        <v>220</v>
      </c>
    </row>
    <row r="30" spans="2:4" x14ac:dyDescent="0.2">
      <c r="B30" s="49" t="s">
        <v>197</v>
      </c>
      <c r="C30" s="54" t="s">
        <v>96</v>
      </c>
      <c r="D30" s="54" t="s">
        <v>96</v>
      </c>
    </row>
    <row r="31" spans="2:4" x14ac:dyDescent="0.2">
      <c r="B31" s="49" t="s">
        <v>198</v>
      </c>
      <c r="C31" s="54" t="s">
        <v>218</v>
      </c>
      <c r="D31" s="54" t="s">
        <v>229</v>
      </c>
    </row>
    <row r="32" spans="2:4" x14ac:dyDescent="0.2">
      <c r="B32" s="49" t="s">
        <v>199</v>
      </c>
      <c r="C32" s="54" t="s">
        <v>96</v>
      </c>
      <c r="D32" s="54" t="s">
        <v>96</v>
      </c>
    </row>
    <row r="33" spans="2:4" x14ac:dyDescent="0.2">
      <c r="B33" s="49" t="s">
        <v>200</v>
      </c>
      <c r="C33" s="54" t="s">
        <v>96</v>
      </c>
      <c r="D33" s="54" t="s">
        <v>96</v>
      </c>
    </row>
    <row r="34" spans="2:4" x14ac:dyDescent="0.2">
      <c r="B34" s="49" t="s">
        <v>201</v>
      </c>
      <c r="C34" s="54" t="s">
        <v>96</v>
      </c>
      <c r="D34" s="54" t="s">
        <v>96</v>
      </c>
    </row>
    <row r="35" spans="2:4" x14ac:dyDescent="0.2">
      <c r="B35" s="49" t="s">
        <v>202</v>
      </c>
      <c r="C35" s="54" t="s">
        <v>96</v>
      </c>
      <c r="D35" s="54" t="s">
        <v>96</v>
      </c>
    </row>
    <row r="36" spans="2:4" x14ac:dyDescent="0.2">
      <c r="B36" s="49" t="s">
        <v>203</v>
      </c>
      <c r="C36" s="54" t="s">
        <v>96</v>
      </c>
      <c r="D36" s="54" t="s">
        <v>96</v>
      </c>
    </row>
    <row r="37" spans="2:4" x14ac:dyDescent="0.2">
      <c r="B37" s="49" t="s">
        <v>204</v>
      </c>
      <c r="C37" s="54" t="s">
        <v>96</v>
      </c>
      <c r="D37" s="54" t="s">
        <v>96</v>
      </c>
    </row>
    <row r="38" spans="2:4" x14ac:dyDescent="0.2">
      <c r="B38" s="49" t="s">
        <v>205</v>
      </c>
      <c r="C38" s="54" t="s">
        <v>96</v>
      </c>
      <c r="D38" s="54" t="s">
        <v>96</v>
      </c>
    </row>
    <row r="39" spans="2:4" x14ac:dyDescent="0.2">
      <c r="B39" s="49" t="s">
        <v>206</v>
      </c>
      <c r="C39" s="54" t="s">
        <v>96</v>
      </c>
      <c r="D39" s="54" t="s">
        <v>96</v>
      </c>
    </row>
    <row r="40" spans="2:4" x14ac:dyDescent="0.2">
      <c r="B40" s="49" t="s">
        <v>207</v>
      </c>
      <c r="C40" s="54" t="s">
        <v>96</v>
      </c>
      <c r="D40" s="54" t="s">
        <v>96</v>
      </c>
    </row>
    <row r="41" spans="2:4" x14ac:dyDescent="0.2">
      <c r="B41" s="49" t="s">
        <v>230</v>
      </c>
      <c r="C41" s="54" t="s">
        <v>96</v>
      </c>
      <c r="D41" s="54" t="s">
        <v>96</v>
      </c>
    </row>
    <row r="42" spans="2:4" x14ac:dyDescent="0.2">
      <c r="B42" s="49" t="s">
        <v>208</v>
      </c>
      <c r="C42" s="54" t="s">
        <v>96</v>
      </c>
      <c r="D42" s="54" t="s">
        <v>219</v>
      </c>
    </row>
    <row r="43" spans="2:4" x14ac:dyDescent="0.2">
      <c r="B43" s="49" t="s">
        <v>209</v>
      </c>
      <c r="C43" s="54" t="s">
        <v>95</v>
      </c>
      <c r="D43" s="54" t="s">
        <v>231</v>
      </c>
    </row>
    <row r="44" spans="2:4" x14ac:dyDescent="0.2">
      <c r="B44" s="49" t="s">
        <v>232</v>
      </c>
      <c r="C44" s="54" t="s">
        <v>96</v>
      </c>
      <c r="D44" s="54" t="s">
        <v>96</v>
      </c>
    </row>
    <row r="45" spans="2:4" x14ac:dyDescent="0.2">
      <c r="B45" s="49" t="s">
        <v>210</v>
      </c>
      <c r="C45" s="54" t="s">
        <v>96</v>
      </c>
      <c r="D45" s="54" t="s">
        <v>220</v>
      </c>
    </row>
    <row r="46" spans="2:4" x14ac:dyDescent="0.2">
      <c r="B46" s="49" t="s">
        <v>211</v>
      </c>
      <c r="C46" s="54" t="s">
        <v>96</v>
      </c>
      <c r="D46" s="54" t="s">
        <v>96</v>
      </c>
    </row>
    <row r="47" spans="2:4" x14ac:dyDescent="0.2">
      <c r="B47" s="49" t="s">
        <v>212</v>
      </c>
      <c r="C47" s="54" t="s">
        <v>218</v>
      </c>
      <c r="D47" s="90" t="s">
        <v>233</v>
      </c>
    </row>
    <row r="48" spans="2:4" x14ac:dyDescent="0.2">
      <c r="B48" s="49" t="s">
        <v>213</v>
      </c>
      <c r="C48" s="54" t="s">
        <v>218</v>
      </c>
      <c r="D48" s="90" t="s">
        <v>233</v>
      </c>
    </row>
    <row r="49" spans="2:4" x14ac:dyDescent="0.2">
      <c r="B49" s="49" t="s">
        <v>214</v>
      </c>
      <c r="C49" s="54" t="s">
        <v>96</v>
      </c>
      <c r="D49" s="54" t="s">
        <v>96</v>
      </c>
    </row>
    <row r="50" spans="2:4" x14ac:dyDescent="0.2">
      <c r="B50" s="49" t="s">
        <v>215</v>
      </c>
      <c r="C50" s="54" t="s">
        <v>96</v>
      </c>
      <c r="D50" s="54" t="s">
        <v>96</v>
      </c>
    </row>
    <row r="51" spans="2:4" x14ac:dyDescent="0.2">
      <c r="B51" s="49" t="s">
        <v>216</v>
      </c>
      <c r="C51" s="54" t="s">
        <v>96</v>
      </c>
      <c r="D51" s="54" t="s">
        <v>220</v>
      </c>
    </row>
    <row r="52" spans="2:4" x14ac:dyDescent="0.2">
      <c r="B52" s="49" t="s">
        <v>217</v>
      </c>
      <c r="C52" s="54" t="s">
        <v>96</v>
      </c>
      <c r="D52" s="54" t="s">
        <v>220</v>
      </c>
    </row>
    <row r="54" spans="2:4" ht="15" x14ac:dyDescent="0.2">
      <c r="B54" s="52" t="s">
        <v>77</v>
      </c>
      <c r="C54" s="52" t="s">
        <v>105</v>
      </c>
      <c r="D54" s="52" t="s">
        <v>109</v>
      </c>
    </row>
    <row r="55" spans="2:4" x14ac:dyDescent="0.2">
      <c r="B55" s="136" t="s">
        <v>220</v>
      </c>
      <c r="C55" s="54" t="s">
        <v>235</v>
      </c>
      <c r="D55" s="54" t="s">
        <v>239</v>
      </c>
    </row>
    <row r="56" spans="2:4" x14ac:dyDescent="0.2">
      <c r="B56" s="136" t="s">
        <v>228</v>
      </c>
      <c r="C56" s="54" t="s">
        <v>235</v>
      </c>
      <c r="D56" s="54" t="s">
        <v>240</v>
      </c>
    </row>
    <row r="57" spans="2:4" x14ac:dyDescent="0.2">
      <c r="B57" s="136" t="s">
        <v>229</v>
      </c>
      <c r="C57" s="54" t="s">
        <v>235</v>
      </c>
      <c r="D57" s="54" t="s">
        <v>241</v>
      </c>
    </row>
    <row r="58" spans="2:4" x14ac:dyDescent="0.2">
      <c r="B58" s="136" t="s">
        <v>219</v>
      </c>
      <c r="C58" s="54" t="s">
        <v>236</v>
      </c>
      <c r="D58" s="54" t="s">
        <v>240</v>
      </c>
    </row>
    <row r="59" spans="2:4" x14ac:dyDescent="0.2">
      <c r="B59" s="54" t="s">
        <v>292</v>
      </c>
      <c r="C59" s="54" t="s">
        <v>237</v>
      </c>
      <c r="D59" s="54" t="s">
        <v>242</v>
      </c>
    </row>
    <row r="60" spans="2:4" x14ac:dyDescent="0.2">
      <c r="B60" s="54" t="s">
        <v>233</v>
      </c>
      <c r="C60" s="54" t="s">
        <v>238</v>
      </c>
      <c r="D60" s="54" t="s">
        <v>240</v>
      </c>
    </row>
    <row r="61" spans="2:4" x14ac:dyDescent="0.2">
      <c r="B61" s="54" t="s">
        <v>243</v>
      </c>
      <c r="C61" s="54" t="s">
        <v>235</v>
      </c>
      <c r="D61" s="54" t="s">
        <v>241</v>
      </c>
    </row>
    <row r="62" spans="2:4" x14ac:dyDescent="0.2">
      <c r="B62" s="54" t="s">
        <v>244</v>
      </c>
      <c r="C62" s="54" t="s">
        <v>235</v>
      </c>
      <c r="D62" s="54" t="s">
        <v>241</v>
      </c>
    </row>
    <row r="63" spans="2:4" x14ac:dyDescent="0.2">
      <c r="B63" s="54" t="s">
        <v>245</v>
      </c>
      <c r="C63" s="54" t="s">
        <v>235</v>
      </c>
      <c r="D63" s="54" t="s">
        <v>241</v>
      </c>
    </row>
    <row r="66" spans="2:10" ht="18" x14ac:dyDescent="0.2">
      <c r="B66" s="47" t="s">
        <v>115</v>
      </c>
    </row>
    <row r="67" spans="2:10" ht="15" x14ac:dyDescent="0.2">
      <c r="B67" s="57" t="s">
        <v>21</v>
      </c>
    </row>
    <row r="68" spans="2:10" ht="15" x14ac:dyDescent="0.2">
      <c r="B68" s="52" t="s">
        <v>77</v>
      </c>
      <c r="C68" s="58" t="s">
        <v>116</v>
      </c>
      <c r="D68" s="58" t="s">
        <v>117</v>
      </c>
    </row>
    <row r="69" spans="2:10" x14ac:dyDescent="0.2">
      <c r="B69" s="54" t="s">
        <v>220</v>
      </c>
      <c r="C69" s="91">
        <v>45225</v>
      </c>
      <c r="D69" s="59" t="s">
        <v>118</v>
      </c>
      <c r="E69" s="60"/>
    </row>
    <row r="70" spans="2:10" x14ac:dyDescent="0.2">
      <c r="B70" s="54" t="s">
        <v>228</v>
      </c>
      <c r="C70" s="91">
        <v>45211</v>
      </c>
      <c r="D70" s="59" t="s">
        <v>118</v>
      </c>
      <c r="E70" s="60"/>
    </row>
    <row r="71" spans="2:10" x14ac:dyDescent="0.2">
      <c r="B71" s="54" t="s">
        <v>229</v>
      </c>
      <c r="C71" s="91">
        <v>45223</v>
      </c>
      <c r="D71" s="59" t="s">
        <v>118</v>
      </c>
      <c r="E71" s="60"/>
    </row>
    <row r="72" spans="2:10" x14ac:dyDescent="0.2">
      <c r="B72" s="54" t="s">
        <v>219</v>
      </c>
      <c r="C72" s="91">
        <v>45184</v>
      </c>
      <c r="D72" s="59" t="s">
        <v>118</v>
      </c>
      <c r="E72" s="60"/>
    </row>
    <row r="73" spans="2:10" x14ac:dyDescent="0.2">
      <c r="B73" s="54" t="s">
        <v>231</v>
      </c>
      <c r="C73" s="91">
        <v>45190</v>
      </c>
      <c r="D73" s="59" t="s">
        <v>118</v>
      </c>
      <c r="E73" s="60"/>
    </row>
    <row r="74" spans="2:10" x14ac:dyDescent="0.2">
      <c r="B74" s="54" t="s">
        <v>233</v>
      </c>
      <c r="C74" s="91">
        <v>45180</v>
      </c>
      <c r="D74" s="59" t="s">
        <v>118</v>
      </c>
      <c r="E74" s="60"/>
    </row>
    <row r="75" spans="2:10" x14ac:dyDescent="0.2">
      <c r="B75" s="54" t="s">
        <v>243</v>
      </c>
      <c r="C75" s="91">
        <v>45223</v>
      </c>
      <c r="D75" s="59" t="s">
        <v>118</v>
      </c>
      <c r="E75" s="60"/>
    </row>
    <row r="76" spans="2:10" x14ac:dyDescent="0.2">
      <c r="B76" s="54" t="s">
        <v>244</v>
      </c>
      <c r="C76" s="91">
        <v>45223</v>
      </c>
      <c r="D76" s="59" t="s">
        <v>118</v>
      </c>
      <c r="E76" s="60"/>
    </row>
    <row r="77" spans="2:10" x14ac:dyDescent="0.2">
      <c r="B77" s="54" t="s">
        <v>245</v>
      </c>
      <c r="C77" s="91">
        <v>45223</v>
      </c>
      <c r="D77" s="59" t="s">
        <v>118</v>
      </c>
      <c r="E77" s="60"/>
    </row>
    <row r="80" spans="2:10" x14ac:dyDescent="0.2">
      <c r="D80" s="137">
        <v>1</v>
      </c>
      <c r="E80" s="137">
        <v>2</v>
      </c>
      <c r="F80" s="137">
        <v>3</v>
      </c>
      <c r="G80" s="137">
        <v>4</v>
      </c>
      <c r="H80" s="137">
        <v>5</v>
      </c>
      <c r="I80" s="137">
        <v>6</v>
      </c>
      <c r="J80" s="137">
        <v>7</v>
      </c>
    </row>
    <row r="81" spans="2:15" ht="15" x14ac:dyDescent="0.2">
      <c r="B81" s="57" t="s">
        <v>20</v>
      </c>
      <c r="C81" s="61">
        <v>44986</v>
      </c>
      <c r="D81" s="61">
        <v>45017</v>
      </c>
      <c r="E81" s="61">
        <v>45047</v>
      </c>
      <c r="F81" s="61">
        <v>45078</v>
      </c>
      <c r="G81" s="61">
        <v>45108</v>
      </c>
      <c r="H81" s="61">
        <v>45139</v>
      </c>
      <c r="I81" s="61">
        <v>45170</v>
      </c>
      <c r="J81" s="61">
        <v>45200</v>
      </c>
    </row>
    <row r="82" spans="2:15" ht="15" x14ac:dyDescent="0.2">
      <c r="B82" s="62" t="s">
        <v>120</v>
      </c>
      <c r="C82" s="63">
        <v>74120</v>
      </c>
      <c r="D82" s="63">
        <v>77306</v>
      </c>
      <c r="E82" s="64">
        <v>81391</v>
      </c>
      <c r="F82" s="64">
        <v>81167</v>
      </c>
      <c r="G82" s="63">
        <v>80983</v>
      </c>
      <c r="H82" s="64">
        <v>85136</v>
      </c>
      <c r="I82" s="64">
        <v>86284</v>
      </c>
      <c r="J82" s="64">
        <f>INT(1598.31*7+76450.4)</f>
        <v>87638</v>
      </c>
    </row>
    <row r="83" spans="2:15" x14ac:dyDescent="0.2">
      <c r="B83" s="48" t="s">
        <v>121</v>
      </c>
      <c r="C83" s="50"/>
      <c r="D83" s="65">
        <f t="shared" ref="D83:J83" si="0">+(D82-C82)/C82</f>
        <v>4.2984349703184023E-2</v>
      </c>
      <c r="E83" s="65">
        <f t="shared" si="0"/>
        <v>5.2841952759164874E-2</v>
      </c>
      <c r="F83" s="65">
        <f t="shared" si="0"/>
        <v>-2.7521470432848843E-3</v>
      </c>
      <c r="G83" s="65">
        <f t="shared" si="0"/>
        <v>-2.2669311419665629E-3</v>
      </c>
      <c r="H83" s="65">
        <f t="shared" si="0"/>
        <v>5.1282367904374994E-2</v>
      </c>
      <c r="I83" s="65">
        <f t="shared" si="0"/>
        <v>1.3484307461003571E-2</v>
      </c>
      <c r="J83" s="65">
        <f t="shared" si="0"/>
        <v>1.5692364748968523E-2</v>
      </c>
    </row>
    <row r="84" spans="2:15" x14ac:dyDescent="0.2">
      <c r="B84" s="48" t="s">
        <v>122</v>
      </c>
      <c r="C84" s="93"/>
      <c r="D84" s="94">
        <v>5.2999999999999999E-2</v>
      </c>
      <c r="E84" s="94">
        <v>5.2999999999999999E-2</v>
      </c>
      <c r="F84" s="94">
        <v>5.2999999999999999E-2</v>
      </c>
      <c r="G84" s="94">
        <v>5.2999999999999999E-2</v>
      </c>
      <c r="H84" s="94">
        <v>5.2999999999999999E-2</v>
      </c>
      <c r="I84" s="94">
        <v>5.2999999999999999E-2</v>
      </c>
      <c r="J84" s="94">
        <v>5.2999999999999999E-2</v>
      </c>
    </row>
    <row r="85" spans="2:15" x14ac:dyDescent="0.2">
      <c r="B85" s="48" t="s">
        <v>123</v>
      </c>
      <c r="C85" s="93"/>
      <c r="D85" s="95">
        <f>INT(D82*D84)</f>
        <v>4097</v>
      </c>
      <c r="E85" s="95">
        <f t="shared" ref="E85:J85" si="1">INT(E82*E84)</f>
        <v>4313</v>
      </c>
      <c r="F85" s="95">
        <f t="shared" si="1"/>
        <v>4301</v>
      </c>
      <c r="G85" s="95">
        <f t="shared" si="1"/>
        <v>4292</v>
      </c>
      <c r="H85" s="95">
        <f t="shared" si="1"/>
        <v>4512</v>
      </c>
      <c r="I85" s="95">
        <f t="shared" si="1"/>
        <v>4573</v>
      </c>
      <c r="J85" s="95">
        <f t="shared" si="1"/>
        <v>4644</v>
      </c>
    </row>
    <row r="86" spans="2:15" x14ac:dyDescent="0.2">
      <c r="B86" s="48" t="s">
        <v>124</v>
      </c>
      <c r="E86" s="68">
        <v>1</v>
      </c>
      <c r="F86" s="68">
        <v>1</v>
      </c>
    </row>
    <row r="87" spans="2:15" x14ac:dyDescent="0.2">
      <c r="B87" s="48" t="s">
        <v>125</v>
      </c>
      <c r="E87" s="68">
        <v>1</v>
      </c>
      <c r="F87" s="68">
        <v>1</v>
      </c>
      <c r="I87" s="48" t="s">
        <v>297</v>
      </c>
    </row>
    <row r="88" spans="2:15" ht="15" x14ac:dyDescent="0.2">
      <c r="D88" s="92"/>
      <c r="E88" s="92"/>
      <c r="I88" s="64">
        <f>+$J$88*F91</f>
        <v>81710.947999999989</v>
      </c>
      <c r="J88" s="64">
        <v>86284</v>
      </c>
      <c r="K88" s="64">
        <f>+J88*G91</f>
        <v>90857.051999999996</v>
      </c>
    </row>
    <row r="89" spans="2:15" x14ac:dyDescent="0.2">
      <c r="E89" s="99"/>
      <c r="F89" s="138" t="s">
        <v>299</v>
      </c>
      <c r="G89" s="138"/>
    </row>
    <row r="90" spans="2:15" x14ac:dyDescent="0.2">
      <c r="F90" s="139">
        <v>5.2999999999999999E-2</v>
      </c>
      <c r="G90" s="138"/>
      <c r="I90" s="48" t="s">
        <v>298</v>
      </c>
    </row>
    <row r="91" spans="2:15" ht="15" x14ac:dyDescent="0.2">
      <c r="F91" s="137">
        <f>1-5.3/100</f>
        <v>0.94699999999999995</v>
      </c>
      <c r="G91" s="137">
        <f>1+5.3/100</f>
        <v>1.0529999999999999</v>
      </c>
      <c r="I91" s="64">
        <f>+J91*F91</f>
        <v>82993.186000000002</v>
      </c>
      <c r="J91" s="64">
        <f>INT(1598.31*7+76450.4)</f>
        <v>87638</v>
      </c>
      <c r="K91" s="64">
        <f>+J91*G91</f>
        <v>92282.813999999998</v>
      </c>
    </row>
    <row r="93" spans="2:15" ht="15" x14ac:dyDescent="0.2">
      <c r="B93" s="57" t="s">
        <v>20</v>
      </c>
      <c r="C93" s="125" t="s">
        <v>127</v>
      </c>
      <c r="D93" s="125"/>
      <c r="E93" s="125"/>
      <c r="F93" s="126" t="s">
        <v>141</v>
      </c>
      <c r="G93" s="126"/>
      <c r="H93" s="126"/>
      <c r="I93" s="127" t="s">
        <v>278</v>
      </c>
      <c r="J93" s="128"/>
      <c r="K93" s="128"/>
      <c r="L93" s="128"/>
      <c r="M93" s="128"/>
      <c r="N93" s="128"/>
    </row>
    <row r="94" spans="2:15" ht="15" x14ac:dyDescent="0.2">
      <c r="B94" s="52" t="s">
        <v>75</v>
      </c>
      <c r="C94" s="69" t="s">
        <v>128</v>
      </c>
      <c r="D94" s="69" t="s">
        <v>129</v>
      </c>
      <c r="E94" s="69" t="s">
        <v>117</v>
      </c>
      <c r="F94" s="70" t="s">
        <v>128</v>
      </c>
      <c r="G94" s="70" t="s">
        <v>129</v>
      </c>
      <c r="H94" s="70" t="s">
        <v>117</v>
      </c>
      <c r="I94" s="69" t="s">
        <v>151</v>
      </c>
      <c r="J94" s="69" t="s">
        <v>283</v>
      </c>
      <c r="K94" s="69" t="s">
        <v>129</v>
      </c>
      <c r="L94" s="69" t="s">
        <v>122</v>
      </c>
      <c r="M94" s="69" t="s">
        <v>117</v>
      </c>
      <c r="N94" s="69" t="s">
        <v>123</v>
      </c>
      <c r="O94" s="69" t="s">
        <v>117</v>
      </c>
    </row>
    <row r="95" spans="2:15" x14ac:dyDescent="0.2">
      <c r="B95" s="49" t="s">
        <v>185</v>
      </c>
      <c r="C95" s="71" t="s">
        <v>135</v>
      </c>
      <c r="D95" s="71" t="s">
        <v>135</v>
      </c>
      <c r="E95" s="68">
        <v>1</v>
      </c>
      <c r="F95" s="71" t="s">
        <v>139</v>
      </c>
      <c r="G95" s="71" t="s">
        <v>139</v>
      </c>
      <c r="H95" s="68">
        <v>1</v>
      </c>
      <c r="I95" s="96">
        <v>0</v>
      </c>
      <c r="J95" s="48">
        <v>0</v>
      </c>
      <c r="K95" s="97">
        <f>IF(I95&gt;0,(J95-I95)/I95,0)</f>
        <v>0</v>
      </c>
      <c r="L95" s="72">
        <v>0</v>
      </c>
      <c r="M95" s="73">
        <v>1</v>
      </c>
      <c r="N95" s="50">
        <f>INT(L95*I95)</f>
        <v>0</v>
      </c>
      <c r="O95" s="73">
        <v>1</v>
      </c>
    </row>
    <row r="96" spans="2:15" x14ac:dyDescent="0.2">
      <c r="B96" s="49" t="s">
        <v>186</v>
      </c>
      <c r="C96" s="54" t="s">
        <v>183</v>
      </c>
      <c r="D96" s="54" t="s">
        <v>183</v>
      </c>
      <c r="E96" s="68">
        <v>1</v>
      </c>
      <c r="F96" s="54" t="s">
        <v>270</v>
      </c>
      <c r="G96" s="54" t="s">
        <v>270</v>
      </c>
      <c r="H96" s="68">
        <v>1</v>
      </c>
      <c r="I96" s="96">
        <v>0</v>
      </c>
      <c r="J96" s="48">
        <v>0</v>
      </c>
      <c r="K96" s="97">
        <f t="shared" ref="K96:K130" si="2">IF(I96&gt;0,(J96-I96)/I96,0)</f>
        <v>0</v>
      </c>
      <c r="L96" s="72">
        <v>0</v>
      </c>
      <c r="M96" s="73">
        <v>1</v>
      </c>
      <c r="N96" s="50">
        <f t="shared" ref="N96:N130" si="3">INT(L96*I96)</f>
        <v>0</v>
      </c>
      <c r="O96" s="73">
        <v>1</v>
      </c>
    </row>
    <row r="97" spans="2:15" x14ac:dyDescent="0.2">
      <c r="B97" s="49" t="s">
        <v>187</v>
      </c>
      <c r="C97" s="54" t="s">
        <v>130</v>
      </c>
      <c r="D97" s="54" t="s">
        <v>130</v>
      </c>
      <c r="E97" s="68">
        <v>1</v>
      </c>
      <c r="F97" s="54" t="s">
        <v>130</v>
      </c>
      <c r="G97" s="54" t="s">
        <v>130</v>
      </c>
      <c r="H97" s="68">
        <v>1</v>
      </c>
      <c r="I97" s="96">
        <v>0</v>
      </c>
      <c r="J97" s="48">
        <v>0</v>
      </c>
      <c r="K97" s="97">
        <f t="shared" si="2"/>
        <v>0</v>
      </c>
      <c r="L97" s="72">
        <v>0</v>
      </c>
      <c r="M97" s="73">
        <v>1</v>
      </c>
      <c r="N97" s="50">
        <f t="shared" si="3"/>
        <v>0</v>
      </c>
      <c r="O97" s="73">
        <v>1</v>
      </c>
    </row>
    <row r="98" spans="2:15" x14ac:dyDescent="0.2">
      <c r="B98" s="49" t="s">
        <v>280</v>
      </c>
      <c r="C98" s="54" t="s">
        <v>130</v>
      </c>
      <c r="D98" s="54" t="s">
        <v>130</v>
      </c>
      <c r="E98" s="68">
        <v>1</v>
      </c>
      <c r="F98" s="54" t="s">
        <v>130</v>
      </c>
      <c r="G98" s="54" t="s">
        <v>130</v>
      </c>
      <c r="H98" s="68">
        <v>1</v>
      </c>
      <c r="I98" s="96">
        <v>0</v>
      </c>
      <c r="J98" s="48">
        <v>0</v>
      </c>
      <c r="K98" s="97">
        <f t="shared" si="2"/>
        <v>0</v>
      </c>
      <c r="L98" s="72">
        <v>0</v>
      </c>
      <c r="M98" s="73">
        <v>1</v>
      </c>
      <c r="N98" s="50">
        <f t="shared" si="3"/>
        <v>0</v>
      </c>
      <c r="O98" s="73">
        <v>1</v>
      </c>
    </row>
    <row r="99" spans="2:15" x14ac:dyDescent="0.2">
      <c r="B99" s="49" t="s">
        <v>189</v>
      </c>
      <c r="C99" s="54" t="s">
        <v>183</v>
      </c>
      <c r="D99" s="54" t="s">
        <v>183</v>
      </c>
      <c r="E99" s="68">
        <v>1</v>
      </c>
      <c r="F99" s="54" t="s">
        <v>270</v>
      </c>
      <c r="G99" s="54" t="s">
        <v>270</v>
      </c>
      <c r="H99" s="68">
        <v>1</v>
      </c>
      <c r="I99" s="96">
        <v>5</v>
      </c>
      <c r="J99" s="48">
        <v>0</v>
      </c>
      <c r="K99" s="97">
        <f t="shared" si="2"/>
        <v>-1</v>
      </c>
      <c r="L99" s="72">
        <v>0</v>
      </c>
      <c r="M99" s="73">
        <v>1</v>
      </c>
      <c r="N99" s="50">
        <f t="shared" si="3"/>
        <v>0</v>
      </c>
      <c r="O99" s="73">
        <v>1</v>
      </c>
    </row>
    <row r="100" spans="2:15" x14ac:dyDescent="0.2">
      <c r="B100" s="49" t="s">
        <v>190</v>
      </c>
      <c r="C100" s="54" t="s">
        <v>130</v>
      </c>
      <c r="D100" s="54" t="s">
        <v>130</v>
      </c>
      <c r="E100" s="68">
        <v>1</v>
      </c>
      <c r="F100" s="54" t="s">
        <v>139</v>
      </c>
      <c r="G100" s="54" t="s">
        <v>139</v>
      </c>
      <c r="H100" s="68">
        <v>1</v>
      </c>
      <c r="I100" s="96">
        <v>0</v>
      </c>
      <c r="J100" s="48">
        <v>0</v>
      </c>
      <c r="K100" s="97">
        <f t="shared" si="2"/>
        <v>0</v>
      </c>
      <c r="L100" s="72">
        <v>0</v>
      </c>
      <c r="M100" s="73">
        <v>1</v>
      </c>
      <c r="N100" s="50">
        <f t="shared" si="3"/>
        <v>0</v>
      </c>
      <c r="O100" s="73">
        <v>1</v>
      </c>
    </row>
    <row r="101" spans="2:15" x14ac:dyDescent="0.2">
      <c r="B101" s="49" t="s">
        <v>191</v>
      </c>
      <c r="C101" s="54" t="s">
        <v>183</v>
      </c>
      <c r="D101" s="54" t="s">
        <v>183</v>
      </c>
      <c r="E101" s="68">
        <v>1</v>
      </c>
      <c r="F101" s="54" t="s">
        <v>142</v>
      </c>
      <c r="G101" s="54" t="s">
        <v>142</v>
      </c>
      <c r="H101" s="68">
        <v>1</v>
      </c>
      <c r="I101" s="96">
        <v>0</v>
      </c>
      <c r="J101" s="48">
        <v>0</v>
      </c>
      <c r="K101" s="97">
        <f t="shared" si="2"/>
        <v>0</v>
      </c>
      <c r="L101" s="72">
        <v>0</v>
      </c>
      <c r="M101" s="73">
        <v>1</v>
      </c>
      <c r="N101" s="50">
        <f t="shared" si="3"/>
        <v>0</v>
      </c>
      <c r="O101" s="73">
        <v>1</v>
      </c>
    </row>
    <row r="102" spans="2:15" x14ac:dyDescent="0.2">
      <c r="B102" s="49" t="s">
        <v>192</v>
      </c>
      <c r="C102" s="54" t="s">
        <v>183</v>
      </c>
      <c r="D102" s="54" t="s">
        <v>183</v>
      </c>
      <c r="E102" s="68">
        <v>1</v>
      </c>
      <c r="F102" s="54" t="s">
        <v>270</v>
      </c>
      <c r="G102" s="54" t="s">
        <v>270</v>
      </c>
      <c r="H102" s="68">
        <v>1</v>
      </c>
      <c r="I102" s="96">
        <v>0</v>
      </c>
      <c r="J102" s="48">
        <v>0</v>
      </c>
      <c r="K102" s="97">
        <f t="shared" si="2"/>
        <v>0</v>
      </c>
      <c r="L102" s="72">
        <v>0</v>
      </c>
      <c r="M102" s="73">
        <v>1</v>
      </c>
      <c r="N102" s="50">
        <f t="shared" si="3"/>
        <v>0</v>
      </c>
      <c r="O102" s="73">
        <v>1</v>
      </c>
    </row>
    <row r="103" spans="2:15" x14ac:dyDescent="0.2">
      <c r="B103" s="49" t="s">
        <v>193</v>
      </c>
      <c r="C103" s="54" t="s">
        <v>183</v>
      </c>
      <c r="D103" s="54" t="s">
        <v>183</v>
      </c>
      <c r="E103" s="68">
        <v>1</v>
      </c>
      <c r="F103" s="54" t="s">
        <v>270</v>
      </c>
      <c r="G103" s="54" t="s">
        <v>270</v>
      </c>
      <c r="H103" s="68">
        <v>1</v>
      </c>
      <c r="I103" s="96">
        <v>0</v>
      </c>
      <c r="J103" s="48">
        <v>0</v>
      </c>
      <c r="K103" s="97">
        <f t="shared" si="2"/>
        <v>0</v>
      </c>
      <c r="L103" s="72">
        <v>0</v>
      </c>
      <c r="M103" s="73">
        <v>1</v>
      </c>
      <c r="N103" s="50">
        <f t="shared" si="3"/>
        <v>0</v>
      </c>
      <c r="O103" s="73">
        <v>1</v>
      </c>
    </row>
    <row r="104" spans="2:15" x14ac:dyDescent="0.2">
      <c r="B104" s="49" t="s">
        <v>184</v>
      </c>
      <c r="C104" s="54" t="s">
        <v>183</v>
      </c>
      <c r="D104" s="54" t="s">
        <v>183</v>
      </c>
      <c r="E104" s="68">
        <v>1</v>
      </c>
      <c r="F104" s="54" t="s">
        <v>271</v>
      </c>
      <c r="G104" s="54" t="s">
        <v>271</v>
      </c>
      <c r="H104" s="68">
        <v>1</v>
      </c>
      <c r="I104" s="96">
        <v>0</v>
      </c>
      <c r="J104" s="48">
        <v>0</v>
      </c>
      <c r="K104" s="97">
        <f t="shared" si="2"/>
        <v>0</v>
      </c>
      <c r="L104" s="72">
        <v>0</v>
      </c>
      <c r="M104" s="73">
        <v>1</v>
      </c>
      <c r="N104" s="50">
        <f t="shared" si="3"/>
        <v>0</v>
      </c>
      <c r="O104" s="73">
        <v>1</v>
      </c>
    </row>
    <row r="105" spans="2:15" x14ac:dyDescent="0.2">
      <c r="B105" s="49" t="s">
        <v>194</v>
      </c>
      <c r="C105" s="54" t="s">
        <v>183</v>
      </c>
      <c r="D105" s="54" t="s">
        <v>183</v>
      </c>
      <c r="E105" s="68">
        <v>1</v>
      </c>
      <c r="F105" s="54" t="s">
        <v>270</v>
      </c>
      <c r="G105" s="54" t="s">
        <v>270</v>
      </c>
      <c r="H105" s="68">
        <v>1</v>
      </c>
      <c r="I105" s="98">
        <v>64431</v>
      </c>
      <c r="J105" s="99">
        <v>68049</v>
      </c>
      <c r="K105" s="97">
        <f t="shared" si="2"/>
        <v>5.6153094007542953E-2</v>
      </c>
      <c r="L105" s="100" t="s">
        <v>279</v>
      </c>
      <c r="M105" s="73">
        <v>1</v>
      </c>
      <c r="N105" s="96" t="s">
        <v>279</v>
      </c>
      <c r="O105" s="73">
        <v>1</v>
      </c>
    </row>
    <row r="106" spans="2:15" x14ac:dyDescent="0.2">
      <c r="B106" s="49" t="s">
        <v>195</v>
      </c>
      <c r="C106" s="54" t="s">
        <v>183</v>
      </c>
      <c r="D106" s="54" t="s">
        <v>183</v>
      </c>
      <c r="E106" s="68">
        <v>1</v>
      </c>
      <c r="F106" s="54" t="s">
        <v>271</v>
      </c>
      <c r="G106" s="54" t="s">
        <v>271</v>
      </c>
      <c r="H106" s="68">
        <v>1</v>
      </c>
      <c r="I106" s="96">
        <v>0</v>
      </c>
      <c r="J106" s="48">
        <v>0</v>
      </c>
      <c r="K106" s="97">
        <f t="shared" si="2"/>
        <v>0</v>
      </c>
      <c r="L106" s="72">
        <v>0</v>
      </c>
      <c r="M106" s="73">
        <v>1</v>
      </c>
      <c r="N106" s="50">
        <f t="shared" si="3"/>
        <v>0</v>
      </c>
      <c r="O106" s="73">
        <v>1</v>
      </c>
    </row>
    <row r="107" spans="2:15" x14ac:dyDescent="0.2">
      <c r="B107" s="49" t="s">
        <v>196</v>
      </c>
      <c r="C107" s="54" t="s">
        <v>183</v>
      </c>
      <c r="D107" s="54" t="s">
        <v>183</v>
      </c>
      <c r="E107" s="68">
        <v>1</v>
      </c>
      <c r="F107" s="54" t="s">
        <v>271</v>
      </c>
      <c r="G107" s="54" t="s">
        <v>271</v>
      </c>
      <c r="H107" s="68">
        <v>1</v>
      </c>
      <c r="I107" s="96">
        <v>0</v>
      </c>
      <c r="J107" s="48">
        <v>0</v>
      </c>
      <c r="K107" s="97">
        <f t="shared" si="2"/>
        <v>0</v>
      </c>
      <c r="L107" s="72">
        <v>0</v>
      </c>
      <c r="M107" s="73">
        <v>1</v>
      </c>
      <c r="N107" s="50">
        <f t="shared" si="3"/>
        <v>0</v>
      </c>
      <c r="O107" s="73">
        <v>1</v>
      </c>
    </row>
    <row r="108" spans="2:15" x14ac:dyDescent="0.2">
      <c r="B108" s="49" t="s">
        <v>197</v>
      </c>
      <c r="C108" s="54" t="s">
        <v>130</v>
      </c>
      <c r="D108" s="54" t="s">
        <v>130</v>
      </c>
      <c r="E108" s="68">
        <v>1</v>
      </c>
      <c r="F108" s="54" t="s">
        <v>130</v>
      </c>
      <c r="G108" s="54" t="s">
        <v>130</v>
      </c>
      <c r="H108" s="68">
        <v>1</v>
      </c>
      <c r="I108" s="96">
        <v>0</v>
      </c>
      <c r="J108" s="48">
        <v>0</v>
      </c>
      <c r="K108" s="97">
        <f t="shared" si="2"/>
        <v>0</v>
      </c>
      <c r="L108" s="72">
        <v>0</v>
      </c>
      <c r="M108" s="73">
        <v>1</v>
      </c>
      <c r="N108" s="50">
        <f t="shared" si="3"/>
        <v>0</v>
      </c>
      <c r="O108" s="73">
        <v>1</v>
      </c>
    </row>
    <row r="109" spans="2:15" x14ac:dyDescent="0.2">
      <c r="B109" s="49" t="s">
        <v>198</v>
      </c>
      <c r="C109" s="54" t="s">
        <v>130</v>
      </c>
      <c r="D109" s="54" t="s">
        <v>130</v>
      </c>
      <c r="E109" s="68">
        <v>1</v>
      </c>
      <c r="F109" s="54" t="s">
        <v>130</v>
      </c>
      <c r="G109" s="54" t="s">
        <v>130</v>
      </c>
      <c r="H109" s="68">
        <v>1</v>
      </c>
      <c r="I109" s="98">
        <v>75515</v>
      </c>
      <c r="J109" s="99">
        <v>78561</v>
      </c>
      <c r="K109" s="97">
        <f t="shared" si="2"/>
        <v>4.0336357015162548E-2</v>
      </c>
      <c r="L109" s="72">
        <v>0.04</v>
      </c>
      <c r="M109" s="73">
        <v>1</v>
      </c>
      <c r="N109" s="50">
        <f t="shared" si="3"/>
        <v>3020</v>
      </c>
      <c r="O109" s="73">
        <v>1</v>
      </c>
    </row>
    <row r="110" spans="2:15" x14ac:dyDescent="0.2">
      <c r="B110" s="49" t="s">
        <v>199</v>
      </c>
      <c r="C110" s="54" t="s">
        <v>130</v>
      </c>
      <c r="D110" s="54" t="s">
        <v>130</v>
      </c>
      <c r="E110" s="68">
        <v>1</v>
      </c>
      <c r="F110" s="54" t="s">
        <v>130</v>
      </c>
      <c r="G110" s="54" t="s">
        <v>130</v>
      </c>
      <c r="H110" s="68">
        <v>1</v>
      </c>
      <c r="I110" s="98">
        <v>75589</v>
      </c>
      <c r="J110" s="99">
        <v>78649</v>
      </c>
      <c r="K110" s="97">
        <f t="shared" si="2"/>
        <v>4.0482080726031565E-2</v>
      </c>
      <c r="L110" s="72">
        <v>0.04</v>
      </c>
      <c r="M110" s="73">
        <v>1</v>
      </c>
      <c r="N110" s="50">
        <f t="shared" si="3"/>
        <v>3023</v>
      </c>
      <c r="O110" s="73">
        <v>1</v>
      </c>
    </row>
    <row r="111" spans="2:15" x14ac:dyDescent="0.2">
      <c r="B111" s="49" t="s">
        <v>200</v>
      </c>
      <c r="C111" s="54" t="s">
        <v>130</v>
      </c>
      <c r="D111" s="54" t="s">
        <v>130</v>
      </c>
      <c r="E111" s="68">
        <v>1</v>
      </c>
      <c r="F111" s="54" t="s">
        <v>130</v>
      </c>
      <c r="G111" s="54" t="s">
        <v>130</v>
      </c>
      <c r="H111" s="68">
        <v>1</v>
      </c>
      <c r="I111" s="96">
        <v>0</v>
      </c>
      <c r="J111" s="48">
        <v>0</v>
      </c>
      <c r="K111" s="97">
        <f t="shared" si="2"/>
        <v>0</v>
      </c>
      <c r="L111" s="72">
        <v>0</v>
      </c>
      <c r="M111" s="73">
        <v>1</v>
      </c>
      <c r="N111" s="50">
        <f t="shared" si="3"/>
        <v>0</v>
      </c>
      <c r="O111" s="73">
        <v>1</v>
      </c>
    </row>
    <row r="112" spans="2:15" x14ac:dyDescent="0.2">
      <c r="B112" s="49" t="s">
        <v>201</v>
      </c>
      <c r="C112" s="54" t="s">
        <v>130</v>
      </c>
      <c r="D112" s="54" t="s">
        <v>130</v>
      </c>
      <c r="E112" s="68">
        <v>1</v>
      </c>
      <c r="F112" s="54" t="s">
        <v>130</v>
      </c>
      <c r="G112" s="54" t="s">
        <v>130</v>
      </c>
      <c r="H112" s="68">
        <v>1</v>
      </c>
      <c r="I112" s="96">
        <v>0</v>
      </c>
      <c r="J112" s="48">
        <v>0</v>
      </c>
      <c r="K112" s="97">
        <f t="shared" si="2"/>
        <v>0</v>
      </c>
      <c r="L112" s="72">
        <v>0</v>
      </c>
      <c r="M112" s="73">
        <v>1</v>
      </c>
      <c r="N112" s="50">
        <f t="shared" si="3"/>
        <v>0</v>
      </c>
      <c r="O112" s="73">
        <v>1</v>
      </c>
    </row>
    <row r="113" spans="2:15" x14ac:dyDescent="0.2">
      <c r="B113" s="49" t="s">
        <v>202</v>
      </c>
      <c r="C113" s="54" t="s">
        <v>130</v>
      </c>
      <c r="D113" s="54" t="s">
        <v>130</v>
      </c>
      <c r="E113" s="68">
        <v>1</v>
      </c>
      <c r="F113" s="54" t="s">
        <v>130</v>
      </c>
      <c r="G113" s="54" t="s">
        <v>130</v>
      </c>
      <c r="H113" s="68">
        <v>1</v>
      </c>
      <c r="I113" s="96" t="s">
        <v>279</v>
      </c>
      <c r="J113" s="101" t="s">
        <v>279</v>
      </c>
      <c r="K113" s="102" t="s">
        <v>279</v>
      </c>
      <c r="L113" s="100" t="s">
        <v>279</v>
      </c>
      <c r="M113" s="73">
        <v>1</v>
      </c>
      <c r="N113" s="96" t="s">
        <v>279</v>
      </c>
      <c r="O113" s="73">
        <v>1</v>
      </c>
    </row>
    <row r="114" spans="2:15" x14ac:dyDescent="0.2">
      <c r="B114" s="49" t="s">
        <v>203</v>
      </c>
      <c r="C114" s="103" t="s">
        <v>130</v>
      </c>
      <c r="D114" s="103" t="s">
        <v>130</v>
      </c>
      <c r="E114" s="68">
        <v>1</v>
      </c>
      <c r="F114" s="54" t="s">
        <v>130</v>
      </c>
      <c r="G114" s="54" t="s">
        <v>130</v>
      </c>
      <c r="H114" s="68">
        <v>1</v>
      </c>
      <c r="I114" s="96">
        <v>0</v>
      </c>
      <c r="J114" s="48">
        <v>0</v>
      </c>
      <c r="K114" s="97">
        <f t="shared" si="2"/>
        <v>0</v>
      </c>
      <c r="L114" s="72">
        <v>0.01</v>
      </c>
      <c r="M114" s="73">
        <v>1</v>
      </c>
      <c r="N114" s="50">
        <f t="shared" si="3"/>
        <v>0</v>
      </c>
      <c r="O114" s="73">
        <v>1</v>
      </c>
    </row>
    <row r="115" spans="2:15" x14ac:dyDescent="0.2">
      <c r="B115" s="104" t="s">
        <v>204</v>
      </c>
      <c r="C115" s="103" t="s">
        <v>130</v>
      </c>
      <c r="D115" s="103" t="s">
        <v>130</v>
      </c>
      <c r="E115" s="68">
        <v>1</v>
      </c>
      <c r="F115" s="54" t="s">
        <v>130</v>
      </c>
      <c r="G115" s="54" t="s">
        <v>130</v>
      </c>
      <c r="H115" s="68">
        <v>1</v>
      </c>
      <c r="I115" s="96">
        <v>393</v>
      </c>
      <c r="J115" s="48">
        <v>427</v>
      </c>
      <c r="K115" s="97">
        <f t="shared" si="2"/>
        <v>8.6513994910941472E-2</v>
      </c>
      <c r="L115" s="72">
        <v>0.09</v>
      </c>
      <c r="M115" s="73">
        <v>1</v>
      </c>
      <c r="N115" s="50">
        <f t="shared" si="3"/>
        <v>35</v>
      </c>
      <c r="O115" s="73">
        <v>1</v>
      </c>
    </row>
    <row r="116" spans="2:15" x14ac:dyDescent="0.2">
      <c r="B116" s="49" t="s">
        <v>205</v>
      </c>
      <c r="C116" s="71" t="s">
        <v>130</v>
      </c>
      <c r="D116" s="71" t="s">
        <v>130</v>
      </c>
      <c r="E116" s="68">
        <v>1</v>
      </c>
      <c r="F116" s="54" t="s">
        <v>130</v>
      </c>
      <c r="G116" s="54" t="s">
        <v>130</v>
      </c>
      <c r="H116" s="68">
        <v>1</v>
      </c>
      <c r="I116" s="96">
        <v>393</v>
      </c>
      <c r="J116" s="48">
        <v>427</v>
      </c>
      <c r="K116" s="97">
        <f t="shared" si="2"/>
        <v>8.6513994910941472E-2</v>
      </c>
      <c r="L116" s="72">
        <v>0.09</v>
      </c>
      <c r="M116" s="73">
        <v>1</v>
      </c>
      <c r="N116" s="50">
        <f t="shared" si="3"/>
        <v>35</v>
      </c>
      <c r="O116" s="73">
        <v>1</v>
      </c>
    </row>
    <row r="117" spans="2:15" x14ac:dyDescent="0.2">
      <c r="B117" s="49" t="s">
        <v>206</v>
      </c>
      <c r="C117" s="71" t="s">
        <v>130</v>
      </c>
      <c r="D117" s="71" t="s">
        <v>130</v>
      </c>
      <c r="E117" s="68">
        <v>1</v>
      </c>
      <c r="F117" s="54" t="s">
        <v>130</v>
      </c>
      <c r="G117" s="54" t="s">
        <v>130</v>
      </c>
      <c r="H117" s="68">
        <v>1</v>
      </c>
      <c r="I117" s="96">
        <v>393</v>
      </c>
      <c r="J117" s="48">
        <v>427</v>
      </c>
      <c r="K117" s="97">
        <f t="shared" si="2"/>
        <v>8.6513994910941472E-2</v>
      </c>
      <c r="L117" s="72">
        <v>0.09</v>
      </c>
      <c r="M117" s="73">
        <v>1</v>
      </c>
      <c r="N117" s="50">
        <f t="shared" si="3"/>
        <v>35</v>
      </c>
      <c r="O117" s="73">
        <v>1</v>
      </c>
    </row>
    <row r="118" spans="2:15" x14ac:dyDescent="0.2">
      <c r="B118" s="49" t="s">
        <v>207</v>
      </c>
      <c r="C118" s="71" t="s">
        <v>130</v>
      </c>
      <c r="D118" s="71" t="s">
        <v>130</v>
      </c>
      <c r="E118" s="68">
        <v>1</v>
      </c>
      <c r="F118" s="54" t="s">
        <v>130</v>
      </c>
      <c r="G118" s="54" t="s">
        <v>130</v>
      </c>
      <c r="H118" s="68">
        <v>1</v>
      </c>
      <c r="I118" s="98">
        <v>37004</v>
      </c>
      <c r="J118" s="99">
        <v>38164</v>
      </c>
      <c r="K118" s="97">
        <f t="shared" si="2"/>
        <v>3.1347962382445138E-2</v>
      </c>
      <c r="L118" s="72">
        <v>0.03</v>
      </c>
      <c r="M118" s="73">
        <v>1</v>
      </c>
      <c r="N118" s="50">
        <f t="shared" si="3"/>
        <v>1110</v>
      </c>
      <c r="O118" s="73">
        <v>1</v>
      </c>
    </row>
    <row r="119" spans="2:15" x14ac:dyDescent="0.2">
      <c r="B119" s="49" t="s">
        <v>230</v>
      </c>
      <c r="C119" s="71" t="s">
        <v>130</v>
      </c>
      <c r="D119" s="71" t="s">
        <v>130</v>
      </c>
      <c r="E119" s="68">
        <v>1</v>
      </c>
      <c r="F119" s="54" t="s">
        <v>130</v>
      </c>
      <c r="G119" s="54" t="s">
        <v>130</v>
      </c>
      <c r="H119" s="68">
        <v>1</v>
      </c>
      <c r="I119" s="98">
        <v>81278</v>
      </c>
      <c r="J119" s="99">
        <v>85402</v>
      </c>
      <c r="K119" s="97">
        <f t="shared" si="2"/>
        <v>5.0739437486158619E-2</v>
      </c>
      <c r="L119" s="72">
        <v>0.05</v>
      </c>
      <c r="M119" s="73">
        <v>1</v>
      </c>
      <c r="N119" s="50">
        <f t="shared" si="3"/>
        <v>4063</v>
      </c>
      <c r="O119" s="73">
        <v>1</v>
      </c>
    </row>
    <row r="120" spans="2:15" x14ac:dyDescent="0.2">
      <c r="B120" s="49" t="s">
        <v>208</v>
      </c>
      <c r="C120" s="71" t="s">
        <v>183</v>
      </c>
      <c r="D120" s="71" t="s">
        <v>183</v>
      </c>
      <c r="E120" s="68">
        <v>1</v>
      </c>
      <c r="F120" s="71" t="s">
        <v>271</v>
      </c>
      <c r="G120" s="71" t="s">
        <v>271</v>
      </c>
      <c r="H120" s="68">
        <v>1</v>
      </c>
      <c r="I120" s="96">
        <v>0</v>
      </c>
      <c r="J120" s="48">
        <v>0</v>
      </c>
      <c r="K120" s="97">
        <f t="shared" si="2"/>
        <v>0</v>
      </c>
      <c r="L120" s="72">
        <v>0</v>
      </c>
      <c r="M120" s="73">
        <v>1</v>
      </c>
      <c r="N120" s="50">
        <f t="shared" si="3"/>
        <v>0</v>
      </c>
      <c r="O120" s="73">
        <v>1</v>
      </c>
    </row>
    <row r="121" spans="2:15" x14ac:dyDescent="0.2">
      <c r="B121" s="49" t="s">
        <v>209</v>
      </c>
      <c r="C121" s="71" t="s">
        <v>130</v>
      </c>
      <c r="D121" s="71" t="s">
        <v>130</v>
      </c>
      <c r="E121" s="68">
        <v>1</v>
      </c>
      <c r="F121" s="71" t="s">
        <v>130</v>
      </c>
      <c r="G121" s="71" t="s">
        <v>130</v>
      </c>
      <c r="H121" s="68">
        <v>1</v>
      </c>
      <c r="I121" s="96">
        <v>51466</v>
      </c>
      <c r="J121" s="99">
        <v>53950</v>
      </c>
      <c r="K121" s="97">
        <f t="shared" si="2"/>
        <v>4.8264873897330279E-2</v>
      </c>
      <c r="L121" s="72">
        <v>0.05</v>
      </c>
      <c r="M121" s="73">
        <v>1</v>
      </c>
      <c r="N121" s="50">
        <f t="shared" si="3"/>
        <v>2573</v>
      </c>
      <c r="O121" s="73">
        <v>1</v>
      </c>
    </row>
    <row r="122" spans="2:15" x14ac:dyDescent="0.2">
      <c r="B122" s="49" t="s">
        <v>232</v>
      </c>
      <c r="C122" s="71" t="s">
        <v>130</v>
      </c>
      <c r="D122" s="71" t="s">
        <v>130</v>
      </c>
      <c r="E122" s="68">
        <v>1</v>
      </c>
      <c r="F122" s="71" t="s">
        <v>130</v>
      </c>
      <c r="G122" s="71" t="s">
        <v>130</v>
      </c>
      <c r="H122" s="68">
        <v>1</v>
      </c>
      <c r="I122" s="96">
        <v>37285</v>
      </c>
      <c r="J122" s="99">
        <v>38440</v>
      </c>
      <c r="K122" s="97">
        <f t="shared" si="2"/>
        <v>3.0977604934960441E-2</v>
      </c>
      <c r="L122" s="72">
        <v>0.03</v>
      </c>
      <c r="M122" s="73">
        <v>1</v>
      </c>
      <c r="N122" s="50">
        <f t="shared" si="3"/>
        <v>1118</v>
      </c>
      <c r="O122" s="73">
        <v>1</v>
      </c>
    </row>
    <row r="123" spans="2:15" x14ac:dyDescent="0.2">
      <c r="B123" s="49" t="s">
        <v>210</v>
      </c>
      <c r="C123" s="71" t="s">
        <v>133</v>
      </c>
      <c r="D123" s="71" t="s">
        <v>133</v>
      </c>
      <c r="E123" s="68">
        <v>1</v>
      </c>
      <c r="F123" s="71" t="s">
        <v>277</v>
      </c>
      <c r="G123" s="71" t="s">
        <v>277</v>
      </c>
      <c r="H123" s="68">
        <v>1</v>
      </c>
      <c r="I123" s="96">
        <v>0</v>
      </c>
      <c r="J123" s="48">
        <v>0</v>
      </c>
      <c r="K123" s="97">
        <f t="shared" si="2"/>
        <v>0</v>
      </c>
      <c r="L123" s="72">
        <v>0</v>
      </c>
      <c r="M123" s="73">
        <v>1</v>
      </c>
      <c r="N123" s="50">
        <f t="shared" si="3"/>
        <v>0</v>
      </c>
      <c r="O123" s="73">
        <v>1</v>
      </c>
    </row>
    <row r="124" spans="2:15" x14ac:dyDescent="0.2">
      <c r="B124" s="49" t="s">
        <v>211</v>
      </c>
      <c r="C124" s="71" t="s">
        <v>183</v>
      </c>
      <c r="D124" s="71" t="s">
        <v>183</v>
      </c>
      <c r="E124" s="68">
        <v>1</v>
      </c>
      <c r="F124" s="71" t="s">
        <v>271</v>
      </c>
      <c r="G124" s="71" t="s">
        <v>271</v>
      </c>
      <c r="H124" s="68">
        <v>1</v>
      </c>
      <c r="I124" s="96">
        <v>0</v>
      </c>
      <c r="J124" s="48">
        <v>0</v>
      </c>
      <c r="K124" s="97">
        <f t="shared" si="2"/>
        <v>0</v>
      </c>
      <c r="L124" s="72">
        <v>0</v>
      </c>
      <c r="M124" s="73">
        <v>1</v>
      </c>
      <c r="N124" s="50">
        <f t="shared" si="3"/>
        <v>0</v>
      </c>
      <c r="O124" s="73">
        <v>1</v>
      </c>
    </row>
    <row r="125" spans="2:15" x14ac:dyDescent="0.2">
      <c r="B125" s="49" t="s">
        <v>212</v>
      </c>
      <c r="C125" s="71" t="s">
        <v>183</v>
      </c>
      <c r="D125" s="71" t="s">
        <v>183</v>
      </c>
      <c r="E125" s="68">
        <v>1</v>
      </c>
      <c r="F125" s="71" t="s">
        <v>271</v>
      </c>
      <c r="G125" s="71" t="s">
        <v>271</v>
      </c>
      <c r="H125" s="68">
        <v>1</v>
      </c>
      <c r="I125" s="96">
        <v>0</v>
      </c>
      <c r="J125" s="48">
        <v>0</v>
      </c>
      <c r="K125" s="97">
        <f t="shared" si="2"/>
        <v>0</v>
      </c>
      <c r="L125" s="72">
        <v>0</v>
      </c>
      <c r="M125" s="73">
        <v>1</v>
      </c>
      <c r="N125" s="50">
        <f t="shared" si="3"/>
        <v>0</v>
      </c>
      <c r="O125" s="73">
        <v>1</v>
      </c>
    </row>
    <row r="126" spans="2:15" x14ac:dyDescent="0.2">
      <c r="B126" s="49" t="s">
        <v>213</v>
      </c>
      <c r="C126" s="71" t="s">
        <v>130</v>
      </c>
      <c r="D126" s="71" t="s">
        <v>130</v>
      </c>
      <c r="E126" s="68">
        <v>1</v>
      </c>
      <c r="F126" s="71" t="s">
        <v>130</v>
      </c>
      <c r="G126" s="71" t="s">
        <v>130</v>
      </c>
      <c r="H126" s="68">
        <v>1</v>
      </c>
      <c r="I126" s="96">
        <v>81636</v>
      </c>
      <c r="J126" s="99">
        <v>85952</v>
      </c>
      <c r="K126" s="97">
        <f t="shared" si="2"/>
        <v>5.2868832377872509E-2</v>
      </c>
      <c r="L126" s="72">
        <v>0.05</v>
      </c>
      <c r="M126" s="73">
        <v>1</v>
      </c>
      <c r="N126" s="50">
        <f t="shared" si="3"/>
        <v>4081</v>
      </c>
      <c r="O126" s="73">
        <v>1</v>
      </c>
    </row>
    <row r="127" spans="2:15" x14ac:dyDescent="0.2">
      <c r="B127" s="49" t="s">
        <v>214</v>
      </c>
      <c r="C127" s="71" t="s">
        <v>130</v>
      </c>
      <c r="D127" s="71" t="s">
        <v>130</v>
      </c>
      <c r="E127" s="68">
        <v>1</v>
      </c>
      <c r="F127" s="71" t="s">
        <v>130</v>
      </c>
      <c r="G127" s="71" t="s">
        <v>130</v>
      </c>
      <c r="H127" s="68">
        <v>1</v>
      </c>
      <c r="I127" s="96">
        <v>0</v>
      </c>
      <c r="J127" s="48">
        <v>0</v>
      </c>
      <c r="K127" s="97">
        <f t="shared" si="2"/>
        <v>0</v>
      </c>
      <c r="L127" s="72">
        <v>0</v>
      </c>
      <c r="M127" s="73">
        <v>1</v>
      </c>
      <c r="N127" s="50">
        <f t="shared" si="3"/>
        <v>0</v>
      </c>
      <c r="O127" s="73">
        <v>1</v>
      </c>
    </row>
    <row r="128" spans="2:15" x14ac:dyDescent="0.2">
      <c r="B128" s="49" t="s">
        <v>215</v>
      </c>
      <c r="C128" s="71" t="s">
        <v>183</v>
      </c>
      <c r="D128" s="71" t="s">
        <v>183</v>
      </c>
      <c r="E128" s="68">
        <v>1</v>
      </c>
      <c r="F128" s="71" t="s">
        <v>271</v>
      </c>
      <c r="G128" s="71" t="s">
        <v>271</v>
      </c>
      <c r="H128" s="68">
        <v>1</v>
      </c>
      <c r="I128" s="96">
        <v>0</v>
      </c>
      <c r="J128" s="48">
        <v>0</v>
      </c>
      <c r="K128" s="97">
        <f t="shared" si="2"/>
        <v>0</v>
      </c>
      <c r="L128" s="72">
        <v>0</v>
      </c>
      <c r="M128" s="73">
        <v>1</v>
      </c>
      <c r="N128" s="50">
        <f t="shared" si="3"/>
        <v>0</v>
      </c>
      <c r="O128" s="73">
        <v>1</v>
      </c>
    </row>
    <row r="129" spans="2:19" x14ac:dyDescent="0.2">
      <c r="B129" s="49" t="s">
        <v>216</v>
      </c>
      <c r="C129" s="71" t="s">
        <v>130</v>
      </c>
      <c r="D129" s="71" t="s">
        <v>130</v>
      </c>
      <c r="E129" s="68">
        <v>1</v>
      </c>
      <c r="F129" s="71" t="s">
        <v>130</v>
      </c>
      <c r="G129" s="71" t="s">
        <v>130</v>
      </c>
      <c r="H129" s="68">
        <v>1</v>
      </c>
      <c r="I129" s="96">
        <v>0</v>
      </c>
      <c r="J129" s="48">
        <v>0</v>
      </c>
      <c r="K129" s="97">
        <f t="shared" si="2"/>
        <v>0</v>
      </c>
      <c r="L129" s="72">
        <v>0</v>
      </c>
      <c r="M129" s="73">
        <v>1</v>
      </c>
      <c r="N129" s="50">
        <f t="shared" si="3"/>
        <v>0</v>
      </c>
      <c r="O129" s="73">
        <v>1</v>
      </c>
    </row>
    <row r="130" spans="2:19" x14ac:dyDescent="0.2">
      <c r="B130" s="49" t="s">
        <v>217</v>
      </c>
      <c r="C130" s="71" t="s">
        <v>130</v>
      </c>
      <c r="D130" s="71" t="s">
        <v>130</v>
      </c>
      <c r="E130" s="68">
        <v>1</v>
      </c>
      <c r="F130" s="71" t="s">
        <v>130</v>
      </c>
      <c r="G130" s="71" t="s">
        <v>130</v>
      </c>
      <c r="H130" s="68">
        <v>1</v>
      </c>
      <c r="I130" s="98">
        <v>8085</v>
      </c>
      <c r="J130" s="99">
        <v>9003</v>
      </c>
      <c r="K130" s="97">
        <f t="shared" si="2"/>
        <v>0.11354359925788497</v>
      </c>
      <c r="L130" s="72">
        <v>0.1</v>
      </c>
      <c r="M130" s="73">
        <v>1</v>
      </c>
      <c r="N130" s="50">
        <f t="shared" si="3"/>
        <v>808</v>
      </c>
      <c r="O130" s="73">
        <v>1</v>
      </c>
    </row>
    <row r="131" spans="2:19" x14ac:dyDescent="0.2">
      <c r="H131" s="68"/>
    </row>
    <row r="132" spans="2:19" ht="15" x14ac:dyDescent="0.2">
      <c r="B132" s="57" t="s">
        <v>19</v>
      </c>
      <c r="C132" s="127" t="s">
        <v>152</v>
      </c>
      <c r="D132" s="128"/>
      <c r="E132" s="128"/>
      <c r="F132" s="128"/>
      <c r="G132" s="128"/>
      <c r="H132" s="128"/>
      <c r="I132" s="128"/>
      <c r="J132" s="128"/>
      <c r="K132" s="114" t="s">
        <v>157</v>
      </c>
      <c r="L132" s="115"/>
      <c r="M132" s="115"/>
      <c r="N132" s="115"/>
      <c r="O132" s="115"/>
      <c r="P132" s="115"/>
      <c r="Q132" s="115"/>
      <c r="R132" s="115"/>
      <c r="S132" s="115"/>
    </row>
    <row r="133" spans="2:19" ht="15" x14ac:dyDescent="0.2">
      <c r="B133" s="57"/>
      <c r="C133" s="86"/>
      <c r="D133" s="87"/>
      <c r="E133" s="87"/>
      <c r="F133" s="87"/>
      <c r="G133" s="87"/>
      <c r="H133" s="87"/>
      <c r="I133" s="87"/>
      <c r="J133" s="87"/>
      <c r="K133" s="70"/>
      <c r="L133" s="88"/>
      <c r="M133" s="89"/>
      <c r="N133" s="89"/>
      <c r="O133" s="89"/>
      <c r="P133" s="89"/>
      <c r="Q133" s="89"/>
      <c r="R133" s="89"/>
      <c r="S133" s="89"/>
    </row>
    <row r="134" spans="2:19" ht="15" x14ac:dyDescent="0.2">
      <c r="B134" s="52" t="s">
        <v>75</v>
      </c>
      <c r="C134" s="69" t="s">
        <v>281</v>
      </c>
      <c r="D134" s="69" t="s">
        <v>154</v>
      </c>
      <c r="E134" s="69" t="s">
        <v>155</v>
      </c>
      <c r="F134" s="69" t="s">
        <v>156</v>
      </c>
      <c r="G134" s="69" t="s">
        <v>122</v>
      </c>
      <c r="H134" s="69" t="s">
        <v>117</v>
      </c>
      <c r="I134" s="69" t="s">
        <v>123</v>
      </c>
      <c r="J134" s="69" t="s">
        <v>117</v>
      </c>
      <c r="K134" s="70" t="s">
        <v>291</v>
      </c>
      <c r="L134" s="70" t="s">
        <v>281</v>
      </c>
      <c r="M134" s="106">
        <v>45108</v>
      </c>
      <c r="N134" s="106">
        <v>45139</v>
      </c>
      <c r="O134" s="106">
        <v>45170</v>
      </c>
      <c r="P134" s="70" t="s">
        <v>122</v>
      </c>
      <c r="Q134" s="70" t="s">
        <v>117</v>
      </c>
      <c r="R134" s="70" t="s">
        <v>123</v>
      </c>
      <c r="S134" s="70" t="s">
        <v>117</v>
      </c>
    </row>
    <row r="135" spans="2:19" x14ac:dyDescent="0.2">
      <c r="B135" s="49" t="s">
        <v>185</v>
      </c>
      <c r="C135" s="48">
        <v>82044</v>
      </c>
      <c r="D135" s="48">
        <v>86284</v>
      </c>
      <c r="E135" s="48">
        <v>85136</v>
      </c>
      <c r="F135" s="48">
        <v>80983</v>
      </c>
      <c r="G135" s="72">
        <v>0</v>
      </c>
      <c r="H135" s="73">
        <v>1</v>
      </c>
      <c r="I135" s="50">
        <f>INT(G135*C135)</f>
        <v>0</v>
      </c>
      <c r="J135" s="73"/>
    </row>
    <row r="136" spans="2:19" x14ac:dyDescent="0.2">
      <c r="B136" s="118" t="s">
        <v>186</v>
      </c>
      <c r="C136" s="121">
        <v>82044</v>
      </c>
      <c r="D136" s="122">
        <v>86284</v>
      </c>
      <c r="E136" s="122">
        <v>85136</v>
      </c>
      <c r="F136" s="123">
        <v>80983</v>
      </c>
      <c r="G136" s="108">
        <v>0</v>
      </c>
      <c r="H136" s="116">
        <v>1</v>
      </c>
      <c r="I136" s="111">
        <v>0</v>
      </c>
      <c r="K136" s="48" t="s">
        <v>199</v>
      </c>
      <c r="L136" s="99">
        <v>6419</v>
      </c>
      <c r="M136" s="99">
        <v>6418</v>
      </c>
      <c r="N136" s="99">
        <v>7009</v>
      </c>
      <c r="O136" s="99">
        <v>7597</v>
      </c>
      <c r="P136" s="97">
        <v>7.8242092197933238E-2</v>
      </c>
    </row>
    <row r="137" spans="2:19" x14ac:dyDescent="0.2">
      <c r="B137" s="119"/>
      <c r="C137" s="121"/>
      <c r="D137" s="122"/>
      <c r="E137" s="122"/>
      <c r="F137" s="123"/>
      <c r="G137" s="109"/>
      <c r="H137" s="117"/>
      <c r="I137" s="112"/>
      <c r="J137" s="68"/>
      <c r="K137" s="48" t="s">
        <v>290</v>
      </c>
      <c r="L137" s="99">
        <v>1068</v>
      </c>
      <c r="M137" s="99">
        <v>1064</v>
      </c>
      <c r="N137" s="99">
        <v>1132</v>
      </c>
      <c r="O137" s="99">
        <v>1211</v>
      </c>
      <c r="P137" s="97">
        <v>1.3019357381258544E-2</v>
      </c>
    </row>
    <row r="138" spans="2:19" x14ac:dyDescent="0.2">
      <c r="B138" s="120"/>
      <c r="C138" s="121"/>
      <c r="D138" s="122"/>
      <c r="E138" s="122"/>
      <c r="F138" s="123"/>
      <c r="G138" s="110"/>
      <c r="H138" s="117"/>
      <c r="I138" s="113"/>
      <c r="J138" s="68"/>
      <c r="K138" s="48" t="s">
        <v>289</v>
      </c>
      <c r="L138" s="99">
        <v>74557</v>
      </c>
      <c r="M138" s="99">
        <v>73501</v>
      </c>
      <c r="N138" s="99">
        <v>76995</v>
      </c>
      <c r="O138" s="99">
        <v>77476</v>
      </c>
      <c r="P138" s="97">
        <v>0.9087385504208082</v>
      </c>
    </row>
    <row r="139" spans="2:19" x14ac:dyDescent="0.2">
      <c r="B139" s="49" t="s">
        <v>187</v>
      </c>
      <c r="C139" s="48">
        <v>82044</v>
      </c>
      <c r="D139" s="48">
        <v>86284</v>
      </c>
      <c r="E139" s="48">
        <v>85136</v>
      </c>
      <c r="F139" s="48">
        <v>80983</v>
      </c>
      <c r="G139" s="72">
        <v>0</v>
      </c>
      <c r="H139" s="68">
        <v>1</v>
      </c>
      <c r="I139" s="50">
        <f t="shared" ref="I139:I172" si="4">INT(G139*C139)</f>
        <v>0</v>
      </c>
    </row>
    <row r="140" spans="2:19" x14ac:dyDescent="0.2">
      <c r="B140" s="49" t="s">
        <v>280</v>
      </c>
      <c r="C140" s="48">
        <v>82044</v>
      </c>
      <c r="D140" s="48">
        <v>86284</v>
      </c>
      <c r="E140" s="48">
        <v>85136</v>
      </c>
      <c r="F140" s="48">
        <v>80983</v>
      </c>
      <c r="G140" s="72">
        <v>0</v>
      </c>
      <c r="H140" s="68">
        <v>1</v>
      </c>
      <c r="I140" s="50">
        <f t="shared" si="4"/>
        <v>0</v>
      </c>
    </row>
    <row r="141" spans="2:19" x14ac:dyDescent="0.2">
      <c r="B141" s="49" t="s">
        <v>189</v>
      </c>
      <c r="C141" s="48">
        <v>82044</v>
      </c>
      <c r="D141" s="48">
        <v>86284</v>
      </c>
      <c r="E141" s="48">
        <v>85136</v>
      </c>
      <c r="F141" s="48">
        <v>80983</v>
      </c>
      <c r="G141" s="72">
        <v>0</v>
      </c>
      <c r="H141" s="68">
        <v>1</v>
      </c>
      <c r="I141" s="50">
        <f t="shared" si="4"/>
        <v>0</v>
      </c>
    </row>
    <row r="142" spans="2:19" x14ac:dyDescent="0.2">
      <c r="B142" s="49" t="s">
        <v>190</v>
      </c>
      <c r="C142" s="48">
        <v>82044</v>
      </c>
      <c r="D142" s="48">
        <v>86284</v>
      </c>
      <c r="E142" s="48">
        <v>85136</v>
      </c>
      <c r="F142" s="48">
        <v>80983</v>
      </c>
      <c r="G142" s="72">
        <v>0</v>
      </c>
      <c r="H142" s="68">
        <v>1</v>
      </c>
      <c r="I142" s="50">
        <f t="shared" si="4"/>
        <v>0</v>
      </c>
    </row>
    <row r="143" spans="2:19" x14ac:dyDescent="0.2">
      <c r="B143" s="49" t="s">
        <v>191</v>
      </c>
      <c r="C143" s="48">
        <v>82044</v>
      </c>
      <c r="D143" s="48">
        <v>86284</v>
      </c>
      <c r="E143" s="48">
        <v>85136</v>
      </c>
      <c r="F143" s="48">
        <v>80983</v>
      </c>
      <c r="G143" s="72">
        <v>0</v>
      </c>
      <c r="H143" s="68">
        <v>1</v>
      </c>
      <c r="I143" s="50">
        <f t="shared" si="4"/>
        <v>0</v>
      </c>
    </row>
    <row r="144" spans="2:19" x14ac:dyDescent="0.2">
      <c r="B144" s="49" t="s">
        <v>192</v>
      </c>
      <c r="C144" s="48">
        <v>82044</v>
      </c>
      <c r="D144" s="48">
        <v>86284</v>
      </c>
      <c r="E144" s="48">
        <v>85136</v>
      </c>
      <c r="F144" s="48">
        <v>80983</v>
      </c>
      <c r="G144" s="72">
        <v>0</v>
      </c>
      <c r="H144" s="68">
        <v>1</v>
      </c>
      <c r="I144" s="50">
        <f t="shared" si="4"/>
        <v>0</v>
      </c>
    </row>
    <row r="145" spans="2:9" x14ac:dyDescent="0.2">
      <c r="B145" s="49" t="s">
        <v>193</v>
      </c>
      <c r="C145" s="48">
        <v>82044</v>
      </c>
      <c r="D145" s="48">
        <v>86284</v>
      </c>
      <c r="E145" s="48">
        <v>85136</v>
      </c>
      <c r="F145" s="48">
        <v>80983</v>
      </c>
      <c r="G145" s="72">
        <v>0</v>
      </c>
      <c r="H145" s="68">
        <v>1</v>
      </c>
      <c r="I145" s="50">
        <f t="shared" si="4"/>
        <v>0</v>
      </c>
    </row>
    <row r="146" spans="2:9" x14ac:dyDescent="0.2">
      <c r="B146" s="49" t="s">
        <v>184</v>
      </c>
      <c r="C146" s="48">
        <v>82044</v>
      </c>
      <c r="D146" s="48">
        <v>86284</v>
      </c>
      <c r="E146" s="48">
        <v>85136</v>
      </c>
      <c r="F146" s="48">
        <v>80983</v>
      </c>
      <c r="G146" s="72">
        <v>0</v>
      </c>
      <c r="H146" s="68">
        <v>1</v>
      </c>
      <c r="I146" s="50">
        <f t="shared" si="4"/>
        <v>0</v>
      </c>
    </row>
    <row r="147" spans="2:9" x14ac:dyDescent="0.2">
      <c r="B147" s="49" t="s">
        <v>194</v>
      </c>
      <c r="C147" s="48">
        <v>82044</v>
      </c>
      <c r="D147" s="48">
        <v>86284</v>
      </c>
      <c r="E147" s="48">
        <v>85136</v>
      </c>
      <c r="F147" s="48">
        <v>80983</v>
      </c>
      <c r="G147" s="100" t="s">
        <v>279</v>
      </c>
      <c r="H147" s="68">
        <v>1</v>
      </c>
      <c r="I147" s="96" t="s">
        <v>279</v>
      </c>
    </row>
    <row r="148" spans="2:9" x14ac:dyDescent="0.2">
      <c r="B148" s="49" t="s">
        <v>195</v>
      </c>
      <c r="C148" s="48">
        <v>82044</v>
      </c>
      <c r="D148" s="48">
        <v>86284</v>
      </c>
      <c r="E148" s="48">
        <v>85136</v>
      </c>
      <c r="F148" s="48">
        <v>80983</v>
      </c>
      <c r="G148" s="72">
        <v>0</v>
      </c>
      <c r="H148" s="68">
        <v>1</v>
      </c>
      <c r="I148" s="50">
        <f t="shared" si="4"/>
        <v>0</v>
      </c>
    </row>
    <row r="149" spans="2:9" x14ac:dyDescent="0.2">
      <c r="B149" s="49" t="s">
        <v>196</v>
      </c>
      <c r="C149" s="48">
        <v>82044</v>
      </c>
      <c r="D149" s="48">
        <v>86284</v>
      </c>
      <c r="E149" s="48">
        <v>85136</v>
      </c>
      <c r="F149" s="48">
        <v>80983</v>
      </c>
      <c r="G149" s="72">
        <v>0</v>
      </c>
      <c r="H149" s="68">
        <v>1</v>
      </c>
      <c r="I149" s="50">
        <f t="shared" si="4"/>
        <v>0</v>
      </c>
    </row>
    <row r="150" spans="2:9" x14ac:dyDescent="0.2">
      <c r="B150" s="49" t="s">
        <v>197</v>
      </c>
      <c r="C150" s="48">
        <v>82044</v>
      </c>
      <c r="D150" s="48">
        <v>86284</v>
      </c>
      <c r="E150" s="48">
        <v>85136</v>
      </c>
      <c r="F150" s="48">
        <v>80983</v>
      </c>
      <c r="G150" s="72">
        <v>0</v>
      </c>
      <c r="H150" s="68">
        <v>1</v>
      </c>
      <c r="I150" s="50">
        <f t="shared" si="4"/>
        <v>0</v>
      </c>
    </row>
    <row r="151" spans="2:9" x14ac:dyDescent="0.2">
      <c r="B151" s="49" t="s">
        <v>198</v>
      </c>
      <c r="C151" s="48">
        <v>82044</v>
      </c>
      <c r="D151" s="48">
        <v>86284</v>
      </c>
      <c r="E151" s="48">
        <v>85136</v>
      </c>
      <c r="F151" s="48">
        <v>80983</v>
      </c>
      <c r="G151" s="72">
        <v>0.04</v>
      </c>
      <c r="H151" s="68">
        <v>1</v>
      </c>
      <c r="I151" s="50">
        <f t="shared" si="4"/>
        <v>3281</v>
      </c>
    </row>
    <row r="152" spans="2:9" x14ac:dyDescent="0.2">
      <c r="B152" s="49" t="s">
        <v>199</v>
      </c>
      <c r="C152" s="48">
        <v>82044</v>
      </c>
      <c r="D152" s="48">
        <v>86284</v>
      </c>
      <c r="E152" s="48">
        <v>85136</v>
      </c>
      <c r="F152" s="48">
        <v>80983</v>
      </c>
      <c r="G152" s="72">
        <v>0.04</v>
      </c>
      <c r="H152" s="68">
        <v>1</v>
      </c>
      <c r="I152" s="50">
        <f t="shared" si="4"/>
        <v>3281</v>
      </c>
    </row>
    <row r="153" spans="2:9" x14ac:dyDescent="0.2">
      <c r="B153" s="49" t="s">
        <v>200</v>
      </c>
      <c r="C153" s="48">
        <v>82044</v>
      </c>
      <c r="D153" s="48">
        <v>86284</v>
      </c>
      <c r="E153" s="48">
        <v>85136</v>
      </c>
      <c r="F153" s="48">
        <v>80983</v>
      </c>
      <c r="G153" s="72">
        <v>0</v>
      </c>
      <c r="H153" s="68">
        <v>1</v>
      </c>
      <c r="I153" s="50">
        <f t="shared" si="4"/>
        <v>0</v>
      </c>
    </row>
    <row r="154" spans="2:9" x14ac:dyDescent="0.2">
      <c r="B154" s="49" t="s">
        <v>201</v>
      </c>
      <c r="C154" s="48">
        <v>82044</v>
      </c>
      <c r="D154" s="48">
        <v>86284</v>
      </c>
      <c r="E154" s="48">
        <v>85136</v>
      </c>
      <c r="F154" s="48">
        <v>80983</v>
      </c>
      <c r="G154" s="72">
        <v>0</v>
      </c>
      <c r="H154" s="68">
        <v>1</v>
      </c>
      <c r="I154" s="50">
        <f t="shared" si="4"/>
        <v>0</v>
      </c>
    </row>
    <row r="155" spans="2:9" x14ac:dyDescent="0.2">
      <c r="B155" s="49" t="s">
        <v>202</v>
      </c>
      <c r="C155" s="48">
        <v>82044</v>
      </c>
      <c r="D155" s="48">
        <v>86284</v>
      </c>
      <c r="E155" s="48">
        <v>85136</v>
      </c>
      <c r="F155" s="48">
        <v>80983</v>
      </c>
      <c r="G155" s="100" t="s">
        <v>279</v>
      </c>
      <c r="H155" s="68">
        <v>1</v>
      </c>
      <c r="I155" s="96" t="s">
        <v>279</v>
      </c>
    </row>
    <row r="156" spans="2:9" x14ac:dyDescent="0.2">
      <c r="B156" s="49" t="s">
        <v>203</v>
      </c>
      <c r="C156" s="48">
        <v>82044</v>
      </c>
      <c r="D156" s="48">
        <v>86284</v>
      </c>
      <c r="E156" s="48">
        <v>85136</v>
      </c>
      <c r="F156" s="48">
        <v>80983</v>
      </c>
      <c r="G156" s="72">
        <v>0.01</v>
      </c>
      <c r="H156" s="68">
        <v>1</v>
      </c>
      <c r="I156" s="50">
        <f t="shared" si="4"/>
        <v>820</v>
      </c>
    </row>
    <row r="157" spans="2:9" x14ac:dyDescent="0.2">
      <c r="B157" s="104" t="s">
        <v>204</v>
      </c>
      <c r="C157" s="48">
        <v>82044</v>
      </c>
      <c r="D157" s="48">
        <v>86284</v>
      </c>
      <c r="E157" s="48">
        <v>85136</v>
      </c>
      <c r="F157" s="48">
        <v>80983</v>
      </c>
      <c r="G157" s="72">
        <v>0.09</v>
      </c>
      <c r="H157" s="68">
        <v>1</v>
      </c>
      <c r="I157" s="50">
        <f t="shared" si="4"/>
        <v>7383</v>
      </c>
    </row>
    <row r="158" spans="2:9" x14ac:dyDescent="0.2">
      <c r="B158" s="49" t="s">
        <v>205</v>
      </c>
      <c r="C158" s="48">
        <v>82044</v>
      </c>
      <c r="D158" s="48">
        <v>86284</v>
      </c>
      <c r="E158" s="48">
        <v>85136</v>
      </c>
      <c r="F158" s="48">
        <v>80983</v>
      </c>
      <c r="G158" s="72">
        <v>0.09</v>
      </c>
      <c r="H158" s="68">
        <v>1</v>
      </c>
      <c r="I158" s="50">
        <f t="shared" si="4"/>
        <v>7383</v>
      </c>
    </row>
    <row r="159" spans="2:9" x14ac:dyDescent="0.2">
      <c r="B159" s="49" t="s">
        <v>206</v>
      </c>
      <c r="C159" s="48">
        <v>82044</v>
      </c>
      <c r="D159" s="48">
        <v>86284</v>
      </c>
      <c r="E159" s="48">
        <v>85136</v>
      </c>
      <c r="F159" s="48">
        <v>80983</v>
      </c>
      <c r="G159" s="72">
        <v>0.09</v>
      </c>
      <c r="H159" s="68">
        <v>1</v>
      </c>
      <c r="I159" s="50">
        <f t="shared" si="4"/>
        <v>7383</v>
      </c>
    </row>
    <row r="160" spans="2:9" x14ac:dyDescent="0.2">
      <c r="B160" s="49" t="s">
        <v>207</v>
      </c>
      <c r="C160" s="48">
        <v>82044</v>
      </c>
      <c r="D160" s="48">
        <v>86284</v>
      </c>
      <c r="E160" s="48">
        <v>85136</v>
      </c>
      <c r="F160" s="48">
        <v>80983</v>
      </c>
      <c r="G160" s="72">
        <v>0.03</v>
      </c>
      <c r="H160" s="68">
        <v>1</v>
      </c>
      <c r="I160" s="50">
        <f t="shared" si="4"/>
        <v>2461</v>
      </c>
    </row>
    <row r="161" spans="2:9" x14ac:dyDescent="0.2">
      <c r="B161" s="49" t="s">
        <v>230</v>
      </c>
      <c r="C161" s="48">
        <v>82044</v>
      </c>
      <c r="D161" s="48">
        <v>86284</v>
      </c>
      <c r="E161" s="48">
        <v>85136</v>
      </c>
      <c r="F161" s="48">
        <v>80983</v>
      </c>
      <c r="G161" s="72">
        <v>0.05</v>
      </c>
      <c r="H161" s="68">
        <v>1</v>
      </c>
      <c r="I161" s="50">
        <f t="shared" si="4"/>
        <v>4102</v>
      </c>
    </row>
    <row r="162" spans="2:9" x14ac:dyDescent="0.2">
      <c r="B162" s="49" t="s">
        <v>208</v>
      </c>
      <c r="C162" s="48">
        <v>82044</v>
      </c>
      <c r="D162" s="48">
        <v>86284</v>
      </c>
      <c r="E162" s="48">
        <v>85136</v>
      </c>
      <c r="F162" s="48">
        <v>80983</v>
      </c>
      <c r="G162" s="72">
        <v>0</v>
      </c>
      <c r="H162" s="68">
        <v>1</v>
      </c>
      <c r="I162" s="50">
        <f t="shared" si="4"/>
        <v>0</v>
      </c>
    </row>
    <row r="163" spans="2:9" x14ac:dyDescent="0.2">
      <c r="B163" s="49" t="s">
        <v>209</v>
      </c>
      <c r="C163" s="48">
        <v>82044</v>
      </c>
      <c r="D163" s="48">
        <v>86284</v>
      </c>
      <c r="E163" s="48">
        <v>85136</v>
      </c>
      <c r="F163" s="48">
        <v>80983</v>
      </c>
      <c r="G163" s="72">
        <v>0.05</v>
      </c>
      <c r="H163" s="68">
        <v>1</v>
      </c>
      <c r="I163" s="50">
        <f t="shared" si="4"/>
        <v>4102</v>
      </c>
    </row>
    <row r="164" spans="2:9" x14ac:dyDescent="0.2">
      <c r="B164" s="49" t="s">
        <v>232</v>
      </c>
      <c r="C164" s="48">
        <v>82044</v>
      </c>
      <c r="D164" s="48">
        <v>86284</v>
      </c>
      <c r="E164" s="48">
        <v>85136</v>
      </c>
      <c r="F164" s="48">
        <v>80983</v>
      </c>
      <c r="G164" s="72">
        <v>0.03</v>
      </c>
      <c r="H164" s="68">
        <v>1</v>
      </c>
      <c r="I164" s="50">
        <f t="shared" si="4"/>
        <v>2461</v>
      </c>
    </row>
    <row r="165" spans="2:9" x14ac:dyDescent="0.2">
      <c r="B165" s="49" t="s">
        <v>210</v>
      </c>
      <c r="C165" s="48">
        <v>82044</v>
      </c>
      <c r="D165" s="48">
        <v>86284</v>
      </c>
      <c r="E165" s="48">
        <v>85136</v>
      </c>
      <c r="F165" s="48">
        <v>80983</v>
      </c>
      <c r="G165" s="72">
        <v>0</v>
      </c>
      <c r="H165" s="68">
        <v>1</v>
      </c>
      <c r="I165" s="50">
        <f t="shared" si="4"/>
        <v>0</v>
      </c>
    </row>
    <row r="166" spans="2:9" x14ac:dyDescent="0.2">
      <c r="B166" s="49" t="s">
        <v>211</v>
      </c>
      <c r="C166" s="48">
        <v>82044</v>
      </c>
      <c r="D166" s="48">
        <v>86284</v>
      </c>
      <c r="E166" s="48">
        <v>85136</v>
      </c>
      <c r="F166" s="48">
        <v>80983</v>
      </c>
      <c r="G166" s="72">
        <v>0</v>
      </c>
      <c r="H166" s="68">
        <v>1</v>
      </c>
      <c r="I166" s="50">
        <f t="shared" si="4"/>
        <v>0</v>
      </c>
    </row>
    <row r="167" spans="2:9" x14ac:dyDescent="0.2">
      <c r="B167" s="49" t="s">
        <v>212</v>
      </c>
      <c r="C167" s="48">
        <v>82044</v>
      </c>
      <c r="D167" s="48">
        <v>86284</v>
      </c>
      <c r="E167" s="48">
        <v>85136</v>
      </c>
      <c r="F167" s="48">
        <v>80983</v>
      </c>
      <c r="G167" s="72">
        <v>0</v>
      </c>
      <c r="H167" s="68">
        <v>1</v>
      </c>
      <c r="I167" s="50">
        <f t="shared" si="4"/>
        <v>0</v>
      </c>
    </row>
    <row r="168" spans="2:9" x14ac:dyDescent="0.2">
      <c r="B168" s="49" t="s">
        <v>213</v>
      </c>
      <c r="C168" s="48">
        <v>82044</v>
      </c>
      <c r="D168" s="48">
        <v>86284</v>
      </c>
      <c r="E168" s="48">
        <v>85136</v>
      </c>
      <c r="F168" s="48">
        <v>80983</v>
      </c>
      <c r="G168" s="72">
        <v>0.05</v>
      </c>
      <c r="H168" s="68">
        <v>1</v>
      </c>
      <c r="I168" s="50">
        <f t="shared" si="4"/>
        <v>4102</v>
      </c>
    </row>
    <row r="169" spans="2:9" x14ac:dyDescent="0.2">
      <c r="B169" s="49" t="s">
        <v>214</v>
      </c>
      <c r="C169" s="48">
        <v>82044</v>
      </c>
      <c r="D169" s="48">
        <v>86284</v>
      </c>
      <c r="E169" s="48">
        <v>85136</v>
      </c>
      <c r="F169" s="48">
        <v>80983</v>
      </c>
      <c r="G169" s="72">
        <v>0</v>
      </c>
      <c r="H169" s="68">
        <v>1</v>
      </c>
      <c r="I169" s="50">
        <f t="shared" si="4"/>
        <v>0</v>
      </c>
    </row>
    <row r="170" spans="2:9" x14ac:dyDescent="0.2">
      <c r="B170" s="49" t="s">
        <v>215</v>
      </c>
      <c r="C170" s="48">
        <v>82044</v>
      </c>
      <c r="D170" s="48">
        <v>86284</v>
      </c>
      <c r="E170" s="48">
        <v>85136</v>
      </c>
      <c r="F170" s="48">
        <v>80983</v>
      </c>
      <c r="G170" s="72">
        <v>0</v>
      </c>
      <c r="H170" s="68">
        <v>1</v>
      </c>
      <c r="I170" s="50">
        <f t="shared" si="4"/>
        <v>0</v>
      </c>
    </row>
    <row r="171" spans="2:9" x14ac:dyDescent="0.2">
      <c r="B171" s="49" t="s">
        <v>216</v>
      </c>
      <c r="C171" s="48">
        <v>82044</v>
      </c>
      <c r="D171" s="48">
        <v>86284</v>
      </c>
      <c r="E171" s="48">
        <v>85136</v>
      </c>
      <c r="F171" s="48">
        <v>80983</v>
      </c>
      <c r="G171" s="72">
        <v>0</v>
      </c>
      <c r="H171" s="68">
        <v>1</v>
      </c>
      <c r="I171" s="50">
        <f t="shared" si="4"/>
        <v>0</v>
      </c>
    </row>
    <row r="172" spans="2:9" x14ac:dyDescent="0.2">
      <c r="B172" s="49" t="s">
        <v>217</v>
      </c>
      <c r="C172" s="48">
        <v>82044</v>
      </c>
      <c r="D172" s="48">
        <v>86284</v>
      </c>
      <c r="E172" s="48">
        <v>85136</v>
      </c>
      <c r="F172" s="48">
        <v>80983</v>
      </c>
      <c r="G172" s="72">
        <v>0.1</v>
      </c>
      <c r="H172" s="68">
        <v>1</v>
      </c>
      <c r="I172" s="50">
        <f t="shared" si="4"/>
        <v>8204</v>
      </c>
    </row>
    <row r="177" spans="2:6" ht="15" x14ac:dyDescent="0.2">
      <c r="B177" s="57" t="s">
        <v>22</v>
      </c>
    </row>
    <row r="178" spans="2:6" ht="15" x14ac:dyDescent="0.2">
      <c r="B178" s="52" t="s">
        <v>75</v>
      </c>
      <c r="C178" s="69" t="s">
        <v>158</v>
      </c>
      <c r="D178" s="69" t="s">
        <v>159</v>
      </c>
      <c r="E178" s="69" t="s">
        <v>160</v>
      </c>
      <c r="F178" s="69" t="s">
        <v>117</v>
      </c>
    </row>
    <row r="179" spans="2:6" x14ac:dyDescent="0.2">
      <c r="B179" s="49" t="s">
        <v>185</v>
      </c>
      <c r="C179" s="71" t="s">
        <v>285</v>
      </c>
      <c r="D179" s="71" t="s">
        <v>286</v>
      </c>
      <c r="E179" s="71" t="s">
        <v>287</v>
      </c>
      <c r="F179" s="105" t="s">
        <v>288</v>
      </c>
    </row>
    <row r="180" spans="2:6" x14ac:dyDescent="0.2">
      <c r="B180" s="49" t="s">
        <v>186</v>
      </c>
      <c r="C180" s="71" t="s">
        <v>285</v>
      </c>
      <c r="D180" s="71" t="s">
        <v>286</v>
      </c>
      <c r="E180" s="71" t="s">
        <v>287</v>
      </c>
      <c r="F180" s="105" t="s">
        <v>288</v>
      </c>
    </row>
    <row r="181" spans="2:6" x14ac:dyDescent="0.2">
      <c r="B181" s="49" t="s">
        <v>187</v>
      </c>
      <c r="C181" s="71" t="s">
        <v>285</v>
      </c>
      <c r="D181" s="71" t="s">
        <v>286</v>
      </c>
      <c r="E181" s="71" t="s">
        <v>287</v>
      </c>
      <c r="F181" s="105" t="s">
        <v>288</v>
      </c>
    </row>
    <row r="182" spans="2:6" x14ac:dyDescent="0.2">
      <c r="B182" s="49" t="s">
        <v>188</v>
      </c>
      <c r="C182" s="71" t="s">
        <v>285</v>
      </c>
      <c r="D182" s="71" t="s">
        <v>286</v>
      </c>
      <c r="E182" s="71" t="s">
        <v>287</v>
      </c>
      <c r="F182" s="105" t="s">
        <v>288</v>
      </c>
    </row>
    <row r="183" spans="2:6" x14ac:dyDescent="0.2">
      <c r="B183" s="49" t="s">
        <v>189</v>
      </c>
      <c r="C183" s="71" t="s">
        <v>285</v>
      </c>
      <c r="D183" s="71" t="s">
        <v>286</v>
      </c>
      <c r="E183" s="71" t="s">
        <v>287</v>
      </c>
      <c r="F183" s="105" t="s">
        <v>288</v>
      </c>
    </row>
    <row r="184" spans="2:6" x14ac:dyDescent="0.2">
      <c r="B184" s="49" t="s">
        <v>190</v>
      </c>
      <c r="C184" s="71" t="s">
        <v>285</v>
      </c>
      <c r="D184" s="71" t="s">
        <v>286</v>
      </c>
      <c r="E184" s="71" t="s">
        <v>287</v>
      </c>
      <c r="F184" s="105" t="s">
        <v>288</v>
      </c>
    </row>
    <row r="185" spans="2:6" x14ac:dyDescent="0.2">
      <c r="B185" s="49" t="s">
        <v>191</v>
      </c>
      <c r="C185" s="71" t="s">
        <v>285</v>
      </c>
      <c r="D185" s="71" t="s">
        <v>286</v>
      </c>
      <c r="E185" s="71" t="s">
        <v>287</v>
      </c>
      <c r="F185" s="105" t="s">
        <v>288</v>
      </c>
    </row>
    <row r="186" spans="2:6" x14ac:dyDescent="0.2">
      <c r="B186" s="49" t="s">
        <v>192</v>
      </c>
      <c r="C186" s="71" t="s">
        <v>285</v>
      </c>
      <c r="D186" s="71" t="s">
        <v>286</v>
      </c>
      <c r="E186" s="71" t="s">
        <v>287</v>
      </c>
      <c r="F186" s="105" t="s">
        <v>288</v>
      </c>
    </row>
    <row r="187" spans="2:6" x14ac:dyDescent="0.2">
      <c r="B187" s="49" t="s">
        <v>193</v>
      </c>
      <c r="C187" s="71" t="s">
        <v>285</v>
      </c>
      <c r="D187" s="71" t="s">
        <v>286</v>
      </c>
      <c r="E187" s="71" t="s">
        <v>287</v>
      </c>
      <c r="F187" s="105" t="s">
        <v>288</v>
      </c>
    </row>
    <row r="188" spans="2:6" x14ac:dyDescent="0.2">
      <c r="B188" s="49" t="s">
        <v>184</v>
      </c>
      <c r="C188" s="71" t="s">
        <v>285</v>
      </c>
      <c r="D188" s="71" t="s">
        <v>286</v>
      </c>
      <c r="E188" s="71" t="s">
        <v>287</v>
      </c>
      <c r="F188" s="105" t="s">
        <v>288</v>
      </c>
    </row>
    <row r="189" spans="2:6" x14ac:dyDescent="0.2">
      <c r="B189" s="49" t="s">
        <v>194</v>
      </c>
      <c r="C189" s="71" t="s">
        <v>285</v>
      </c>
      <c r="D189" s="71" t="s">
        <v>286</v>
      </c>
      <c r="E189" s="71" t="s">
        <v>287</v>
      </c>
      <c r="F189" s="105" t="s">
        <v>288</v>
      </c>
    </row>
    <row r="190" spans="2:6" x14ac:dyDescent="0.2">
      <c r="B190" s="49" t="s">
        <v>195</v>
      </c>
      <c r="C190" s="71" t="s">
        <v>285</v>
      </c>
      <c r="D190" s="71" t="s">
        <v>286</v>
      </c>
      <c r="E190" s="71" t="s">
        <v>287</v>
      </c>
      <c r="F190" s="105" t="s">
        <v>288</v>
      </c>
    </row>
    <row r="191" spans="2:6" x14ac:dyDescent="0.2">
      <c r="B191" s="49" t="s">
        <v>196</v>
      </c>
      <c r="C191" s="71" t="s">
        <v>285</v>
      </c>
      <c r="D191" s="71" t="s">
        <v>286</v>
      </c>
      <c r="E191" s="71" t="s">
        <v>287</v>
      </c>
      <c r="F191" s="105" t="s">
        <v>288</v>
      </c>
    </row>
    <row r="192" spans="2:6" x14ac:dyDescent="0.2">
      <c r="B192" s="49" t="s">
        <v>197</v>
      </c>
      <c r="C192" s="71" t="s">
        <v>285</v>
      </c>
      <c r="D192" s="71" t="s">
        <v>286</v>
      </c>
      <c r="E192" s="71" t="s">
        <v>287</v>
      </c>
      <c r="F192" s="105" t="s">
        <v>288</v>
      </c>
    </row>
    <row r="193" spans="2:6" x14ac:dyDescent="0.2">
      <c r="B193" s="49" t="s">
        <v>198</v>
      </c>
      <c r="C193" s="71" t="s">
        <v>285</v>
      </c>
      <c r="D193" s="71" t="s">
        <v>286</v>
      </c>
      <c r="E193" s="71" t="s">
        <v>287</v>
      </c>
      <c r="F193" s="105" t="s">
        <v>288</v>
      </c>
    </row>
    <row r="194" spans="2:6" x14ac:dyDescent="0.2">
      <c r="B194" s="49" t="s">
        <v>199</v>
      </c>
      <c r="C194" s="71" t="s">
        <v>285</v>
      </c>
      <c r="D194" s="71" t="s">
        <v>286</v>
      </c>
      <c r="E194" s="71" t="s">
        <v>287</v>
      </c>
      <c r="F194" s="105" t="s">
        <v>288</v>
      </c>
    </row>
    <row r="195" spans="2:6" x14ac:dyDescent="0.2">
      <c r="B195" s="49" t="s">
        <v>200</v>
      </c>
      <c r="C195" s="71" t="s">
        <v>285</v>
      </c>
      <c r="D195" s="71" t="s">
        <v>286</v>
      </c>
      <c r="E195" s="71" t="s">
        <v>287</v>
      </c>
      <c r="F195" s="105" t="s">
        <v>288</v>
      </c>
    </row>
    <row r="196" spans="2:6" x14ac:dyDescent="0.2">
      <c r="B196" s="49" t="s">
        <v>201</v>
      </c>
      <c r="C196" s="71" t="s">
        <v>285</v>
      </c>
      <c r="D196" s="71" t="s">
        <v>286</v>
      </c>
      <c r="E196" s="71" t="s">
        <v>287</v>
      </c>
      <c r="F196" s="105" t="s">
        <v>288</v>
      </c>
    </row>
    <row r="197" spans="2:6" x14ac:dyDescent="0.2">
      <c r="B197" s="49" t="s">
        <v>202</v>
      </c>
      <c r="C197" s="71" t="s">
        <v>285</v>
      </c>
      <c r="D197" s="71" t="s">
        <v>286</v>
      </c>
      <c r="E197" s="71" t="s">
        <v>287</v>
      </c>
      <c r="F197" s="105" t="s">
        <v>288</v>
      </c>
    </row>
    <row r="198" spans="2:6" x14ac:dyDescent="0.2">
      <c r="B198" s="49" t="s">
        <v>203</v>
      </c>
      <c r="C198" s="71" t="s">
        <v>285</v>
      </c>
      <c r="D198" s="71" t="s">
        <v>286</v>
      </c>
      <c r="E198" s="71" t="s">
        <v>287</v>
      </c>
      <c r="F198" s="105" t="s">
        <v>288</v>
      </c>
    </row>
    <row r="199" spans="2:6" x14ac:dyDescent="0.2">
      <c r="B199" s="49" t="s">
        <v>204</v>
      </c>
      <c r="C199" s="71" t="s">
        <v>285</v>
      </c>
      <c r="D199" s="71" t="s">
        <v>286</v>
      </c>
      <c r="E199" s="71" t="s">
        <v>287</v>
      </c>
      <c r="F199" s="105" t="s">
        <v>288</v>
      </c>
    </row>
    <row r="200" spans="2:6" x14ac:dyDescent="0.2">
      <c r="B200" s="49" t="s">
        <v>205</v>
      </c>
      <c r="C200" s="71" t="s">
        <v>285</v>
      </c>
      <c r="D200" s="71" t="s">
        <v>286</v>
      </c>
      <c r="E200" s="71" t="s">
        <v>287</v>
      </c>
      <c r="F200" s="105" t="s">
        <v>288</v>
      </c>
    </row>
    <row r="201" spans="2:6" x14ac:dyDescent="0.2">
      <c r="B201" s="49" t="s">
        <v>206</v>
      </c>
      <c r="C201" s="71" t="s">
        <v>285</v>
      </c>
      <c r="D201" s="71" t="s">
        <v>286</v>
      </c>
      <c r="E201" s="71" t="s">
        <v>287</v>
      </c>
      <c r="F201" s="105" t="s">
        <v>288</v>
      </c>
    </row>
    <row r="202" spans="2:6" x14ac:dyDescent="0.2">
      <c r="B202" s="49" t="s">
        <v>207</v>
      </c>
      <c r="C202" s="71" t="s">
        <v>285</v>
      </c>
      <c r="D202" s="71" t="s">
        <v>286</v>
      </c>
      <c r="E202" s="71" t="s">
        <v>287</v>
      </c>
      <c r="F202" s="105" t="s">
        <v>288</v>
      </c>
    </row>
    <row r="203" spans="2:6" x14ac:dyDescent="0.2">
      <c r="B203" s="49" t="s">
        <v>230</v>
      </c>
      <c r="C203" s="71" t="s">
        <v>285</v>
      </c>
      <c r="D203" s="71" t="s">
        <v>286</v>
      </c>
      <c r="E203" s="71" t="s">
        <v>287</v>
      </c>
      <c r="F203" s="105" t="s">
        <v>288</v>
      </c>
    </row>
    <row r="204" spans="2:6" x14ac:dyDescent="0.2">
      <c r="B204" s="49" t="s">
        <v>208</v>
      </c>
      <c r="C204" s="71" t="s">
        <v>285</v>
      </c>
      <c r="D204" s="71" t="s">
        <v>286</v>
      </c>
      <c r="E204" s="71" t="s">
        <v>287</v>
      </c>
      <c r="F204" s="105" t="s">
        <v>288</v>
      </c>
    </row>
    <row r="205" spans="2:6" x14ac:dyDescent="0.2">
      <c r="B205" s="49" t="s">
        <v>209</v>
      </c>
      <c r="C205" s="71" t="s">
        <v>285</v>
      </c>
      <c r="D205" s="71" t="s">
        <v>286</v>
      </c>
      <c r="E205" s="71" t="s">
        <v>287</v>
      </c>
      <c r="F205" s="105" t="s">
        <v>288</v>
      </c>
    </row>
    <row r="206" spans="2:6" x14ac:dyDescent="0.2">
      <c r="B206" s="49" t="s">
        <v>232</v>
      </c>
      <c r="C206" s="71" t="s">
        <v>285</v>
      </c>
      <c r="D206" s="71" t="s">
        <v>286</v>
      </c>
      <c r="E206" s="71" t="s">
        <v>287</v>
      </c>
      <c r="F206" s="105" t="s">
        <v>288</v>
      </c>
    </row>
    <row r="207" spans="2:6" x14ac:dyDescent="0.2">
      <c r="B207" s="49" t="s">
        <v>210</v>
      </c>
      <c r="C207" s="71" t="s">
        <v>285</v>
      </c>
      <c r="D207" s="71" t="s">
        <v>286</v>
      </c>
      <c r="E207" s="71" t="s">
        <v>287</v>
      </c>
      <c r="F207" s="105" t="s">
        <v>288</v>
      </c>
    </row>
    <row r="208" spans="2:6" x14ac:dyDescent="0.2">
      <c r="B208" s="49" t="s">
        <v>211</v>
      </c>
      <c r="C208" s="71" t="s">
        <v>285</v>
      </c>
      <c r="D208" s="71" t="s">
        <v>286</v>
      </c>
      <c r="E208" s="71" t="s">
        <v>287</v>
      </c>
      <c r="F208" s="105" t="s">
        <v>288</v>
      </c>
    </row>
    <row r="209" spans="2:6" x14ac:dyDescent="0.2">
      <c r="B209" s="49" t="s">
        <v>212</v>
      </c>
      <c r="C209" s="71" t="s">
        <v>285</v>
      </c>
      <c r="D209" s="71" t="s">
        <v>286</v>
      </c>
      <c r="E209" s="71" t="s">
        <v>287</v>
      </c>
      <c r="F209" s="105" t="s">
        <v>288</v>
      </c>
    </row>
    <row r="210" spans="2:6" x14ac:dyDescent="0.2">
      <c r="B210" s="49" t="s">
        <v>213</v>
      </c>
      <c r="C210" s="71" t="s">
        <v>285</v>
      </c>
      <c r="D210" s="71" t="s">
        <v>286</v>
      </c>
      <c r="E210" s="71" t="s">
        <v>287</v>
      </c>
      <c r="F210" s="105" t="s">
        <v>288</v>
      </c>
    </row>
    <row r="211" spans="2:6" x14ac:dyDescent="0.2">
      <c r="B211" s="49" t="s">
        <v>214</v>
      </c>
      <c r="C211" s="71" t="s">
        <v>285</v>
      </c>
      <c r="D211" s="71" t="s">
        <v>286</v>
      </c>
      <c r="E211" s="71" t="s">
        <v>287</v>
      </c>
      <c r="F211" s="105" t="s">
        <v>288</v>
      </c>
    </row>
    <row r="212" spans="2:6" x14ac:dyDescent="0.2">
      <c r="B212" s="49" t="s">
        <v>215</v>
      </c>
      <c r="C212" s="71" t="s">
        <v>285</v>
      </c>
      <c r="D212" s="71" t="s">
        <v>286</v>
      </c>
      <c r="E212" s="71" t="s">
        <v>287</v>
      </c>
      <c r="F212" s="105" t="s">
        <v>288</v>
      </c>
    </row>
    <row r="213" spans="2:6" x14ac:dyDescent="0.2">
      <c r="B213" s="49" t="s">
        <v>216</v>
      </c>
      <c r="C213" s="71" t="s">
        <v>285</v>
      </c>
      <c r="D213" s="71" t="s">
        <v>286</v>
      </c>
      <c r="E213" s="71" t="s">
        <v>287</v>
      </c>
      <c r="F213" s="105" t="s">
        <v>288</v>
      </c>
    </row>
    <row r="214" spans="2:6" x14ac:dyDescent="0.2">
      <c r="B214" s="49" t="s">
        <v>217</v>
      </c>
      <c r="C214" s="71" t="s">
        <v>285</v>
      </c>
      <c r="D214" s="71" t="s">
        <v>286</v>
      </c>
      <c r="E214" s="71" t="s">
        <v>287</v>
      </c>
      <c r="F214" s="105" t="s">
        <v>288</v>
      </c>
    </row>
  </sheetData>
  <mergeCells count="16">
    <mergeCell ref="B4:C4"/>
    <mergeCell ref="C93:E93"/>
    <mergeCell ref="F93:H93"/>
    <mergeCell ref="I93:N93"/>
    <mergeCell ref="C132:J132"/>
    <mergeCell ref="F90:G90"/>
    <mergeCell ref="F89:G89"/>
    <mergeCell ref="G136:G138"/>
    <mergeCell ref="I136:I138"/>
    <mergeCell ref="K132:S132"/>
    <mergeCell ref="H136:H138"/>
    <mergeCell ref="B136:B138"/>
    <mergeCell ref="C136:C138"/>
    <mergeCell ref="D136:D138"/>
    <mergeCell ref="E136:E138"/>
    <mergeCell ref="F136:F138"/>
  </mergeCells>
  <conditionalFormatting sqref="D69:D77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D86:F87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69:E77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E95:E130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F179:F2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H95:H131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135:H136 H139:H17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J135 J137:J13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M95:M130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O95:O130">
    <cfRule type="iconSet" priority="28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47D8-F9AB-4EBE-B64A-A71E529749F7}">
  <dimension ref="A3:B20"/>
  <sheetViews>
    <sheetView workbookViewId="0">
      <selection activeCell="B14" sqref="B14"/>
    </sheetView>
  </sheetViews>
  <sheetFormatPr baseColWidth="10" defaultRowHeight="14.25" x14ac:dyDescent="0.2"/>
  <cols>
    <col min="2" max="2" width="12.125" customWidth="1"/>
  </cols>
  <sheetData>
    <row r="3" spans="1:2" x14ac:dyDescent="0.2">
      <c r="A3" t="s">
        <v>13</v>
      </c>
      <c r="B3" t="s">
        <v>293</v>
      </c>
    </row>
    <row r="4" spans="1:2" x14ac:dyDescent="0.2">
      <c r="A4">
        <v>1</v>
      </c>
      <c r="B4">
        <v>77306</v>
      </c>
    </row>
    <row r="5" spans="1:2" x14ac:dyDescent="0.2">
      <c r="A5">
        <v>2</v>
      </c>
      <c r="B5">
        <v>81391</v>
      </c>
    </row>
    <row r="6" spans="1:2" x14ac:dyDescent="0.2">
      <c r="A6">
        <v>3</v>
      </c>
      <c r="B6">
        <v>81167</v>
      </c>
    </row>
    <row r="7" spans="1:2" x14ac:dyDescent="0.2">
      <c r="A7">
        <v>4</v>
      </c>
      <c r="B7">
        <v>80983</v>
      </c>
    </row>
    <row r="8" spans="1:2" x14ac:dyDescent="0.2">
      <c r="A8">
        <v>5</v>
      </c>
      <c r="B8">
        <v>85136</v>
      </c>
    </row>
    <row r="9" spans="1:2" x14ac:dyDescent="0.2">
      <c r="A9">
        <v>6</v>
      </c>
      <c r="B9">
        <v>86284</v>
      </c>
    </row>
    <row r="14" spans="1:2" x14ac:dyDescent="0.2">
      <c r="A14" t="s">
        <v>294</v>
      </c>
      <c r="B14">
        <f>SLOPE(B4:B9,A4:A9)</f>
        <v>1598.3142857142857</v>
      </c>
    </row>
    <row r="16" spans="1:2" x14ac:dyDescent="0.2">
      <c r="A16" t="s">
        <v>295</v>
      </c>
      <c r="B16">
        <f>INTERCEPT(B4:B9,A4:A9)</f>
        <v>76450.399999999994</v>
      </c>
    </row>
    <row r="20" spans="2:2" x14ac:dyDescent="0.2">
      <c r="B20" t="s">
        <v>296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5471-A390-431B-98E3-ADB8396C612F}">
  <sheetPr codeName="Hoja3"/>
  <dimension ref="B2:R97"/>
  <sheetViews>
    <sheetView showGridLines="0" zoomScale="115" zoomScaleNormal="115" workbookViewId="0">
      <selection activeCell="A101" sqref="A101:XFD133"/>
    </sheetView>
  </sheetViews>
  <sheetFormatPr baseColWidth="10" defaultRowHeight="14.25" x14ac:dyDescent="0.2"/>
  <cols>
    <col min="1" max="1" width="11" style="48"/>
    <col min="2" max="2" width="46" style="48" bestFit="1" customWidth="1"/>
    <col min="3" max="3" width="40.875" style="48" customWidth="1"/>
    <col min="4" max="4" width="33.875" style="48" bestFit="1" customWidth="1"/>
    <col min="5" max="5" width="53.625" style="48" customWidth="1"/>
    <col min="6" max="6" width="23.75" style="48" customWidth="1"/>
    <col min="7" max="7" width="19.375" style="48" bestFit="1" customWidth="1"/>
    <col min="8" max="8" width="11" style="48"/>
    <col min="9" max="9" width="25.125" style="48" bestFit="1" customWidth="1"/>
    <col min="10" max="10" width="19.375" style="48" bestFit="1" customWidth="1"/>
    <col min="11" max="11" width="19.75" style="48" bestFit="1" customWidth="1"/>
    <col min="12" max="12" width="11" style="48"/>
    <col min="13" max="13" width="25.125" style="48" bestFit="1" customWidth="1"/>
    <col min="14" max="16384" width="11" style="48"/>
  </cols>
  <sheetData>
    <row r="2" spans="2:5" ht="18" x14ac:dyDescent="0.2">
      <c r="B2" s="47" t="s">
        <v>114</v>
      </c>
    </row>
    <row r="4" spans="2:5" ht="15" x14ac:dyDescent="0.2">
      <c r="B4" s="124" t="s">
        <v>61</v>
      </c>
      <c r="C4" s="124"/>
    </row>
    <row r="5" spans="2:5" x14ac:dyDescent="0.2">
      <c r="B5" s="49" t="s">
        <v>62</v>
      </c>
      <c r="C5" s="50" t="s">
        <v>248</v>
      </c>
    </row>
    <row r="6" spans="2:5" x14ac:dyDescent="0.2">
      <c r="B6" s="49" t="s">
        <v>265</v>
      </c>
      <c r="C6" s="51" t="s">
        <v>264</v>
      </c>
    </row>
    <row r="7" spans="2:5" x14ac:dyDescent="0.2">
      <c r="B7" s="49" t="s">
        <v>63</v>
      </c>
      <c r="C7" s="50" t="s">
        <v>95</v>
      </c>
    </row>
    <row r="8" spans="2:5" x14ac:dyDescent="0.2">
      <c r="B8" s="49" t="s">
        <v>1</v>
      </c>
      <c r="C8" s="50" t="s">
        <v>223</v>
      </c>
    </row>
    <row r="9" spans="2:5" x14ac:dyDescent="0.2">
      <c r="B9" s="49" t="s">
        <v>266</v>
      </c>
      <c r="C9" s="50" t="s">
        <v>249</v>
      </c>
    </row>
    <row r="10" spans="2:5" ht="15" customHeight="1" x14ac:dyDescent="0.2">
      <c r="B10" s="49" t="s">
        <v>65</v>
      </c>
      <c r="C10" s="51" t="s">
        <v>250</v>
      </c>
    </row>
    <row r="11" spans="2:5" x14ac:dyDescent="0.2">
      <c r="B11" s="49" t="s">
        <v>66</v>
      </c>
      <c r="C11" s="50" t="s">
        <v>251</v>
      </c>
    </row>
    <row r="13" spans="2:5" ht="15" x14ac:dyDescent="0.2">
      <c r="B13" s="52" t="s">
        <v>55</v>
      </c>
      <c r="C13" s="52" t="s">
        <v>246</v>
      </c>
      <c r="D13" s="52" t="s">
        <v>62</v>
      </c>
    </row>
    <row r="14" spans="2:5" x14ac:dyDescent="0.2">
      <c r="B14" s="49" t="s">
        <v>267</v>
      </c>
      <c r="C14" s="53" t="s">
        <v>247</v>
      </c>
      <c r="D14" s="48" t="s">
        <v>227</v>
      </c>
    </row>
    <row r="16" spans="2:5" ht="15" x14ac:dyDescent="0.2">
      <c r="B16" s="52" t="s">
        <v>75</v>
      </c>
      <c r="C16" s="52" t="s">
        <v>76</v>
      </c>
      <c r="D16" s="52" t="s">
        <v>77</v>
      </c>
      <c r="E16" s="52" t="s">
        <v>262</v>
      </c>
    </row>
    <row r="17" spans="2:5" x14ac:dyDescent="0.2">
      <c r="B17" s="49" t="s">
        <v>133</v>
      </c>
      <c r="C17" s="54" t="s">
        <v>218</v>
      </c>
      <c r="D17" s="54" t="s">
        <v>220</v>
      </c>
      <c r="E17" s="55" t="s">
        <v>275</v>
      </c>
    </row>
    <row r="18" spans="2:5" x14ac:dyDescent="0.2">
      <c r="B18" s="49" t="s">
        <v>252</v>
      </c>
      <c r="C18" s="54" t="s">
        <v>218</v>
      </c>
      <c r="D18" s="54" t="s">
        <v>220</v>
      </c>
      <c r="E18" s="54"/>
    </row>
    <row r="19" spans="2:5" x14ac:dyDescent="0.2">
      <c r="B19" s="49" t="s">
        <v>253</v>
      </c>
      <c r="C19" s="54" t="s">
        <v>218</v>
      </c>
      <c r="D19" s="54" t="s">
        <v>220</v>
      </c>
      <c r="E19" s="54"/>
    </row>
    <row r="20" spans="2:5" x14ac:dyDescent="0.2">
      <c r="B20" s="49" t="s">
        <v>254</v>
      </c>
      <c r="C20" s="54" t="s">
        <v>218</v>
      </c>
      <c r="D20" s="54" t="s">
        <v>220</v>
      </c>
      <c r="E20" s="54"/>
    </row>
    <row r="21" spans="2:5" x14ac:dyDescent="0.2">
      <c r="B21" s="49" t="s">
        <v>255</v>
      </c>
      <c r="C21" s="54" t="s">
        <v>218</v>
      </c>
      <c r="D21" s="54" t="s">
        <v>220</v>
      </c>
      <c r="E21" s="54"/>
    </row>
    <row r="22" spans="2:5" x14ac:dyDescent="0.2">
      <c r="B22" s="49" t="s">
        <v>189</v>
      </c>
      <c r="C22" s="54" t="s">
        <v>218</v>
      </c>
      <c r="D22" s="54" t="s">
        <v>220</v>
      </c>
      <c r="E22" s="54"/>
    </row>
    <row r="23" spans="2:5" x14ac:dyDescent="0.2">
      <c r="B23" s="49" t="s">
        <v>256</v>
      </c>
      <c r="C23" s="54" t="s">
        <v>218</v>
      </c>
      <c r="D23" s="54" t="s">
        <v>220</v>
      </c>
      <c r="E23" s="54"/>
    </row>
    <row r="24" spans="2:5" x14ac:dyDescent="0.2">
      <c r="B24" s="49" t="s">
        <v>259</v>
      </c>
      <c r="C24" s="54" t="s">
        <v>218</v>
      </c>
      <c r="D24" s="54" t="s">
        <v>220</v>
      </c>
      <c r="E24" s="54"/>
    </row>
    <row r="25" spans="2:5" x14ac:dyDescent="0.2">
      <c r="B25" s="49" t="s">
        <v>257</v>
      </c>
      <c r="C25" s="54" t="s">
        <v>218</v>
      </c>
      <c r="D25" s="54" t="s">
        <v>220</v>
      </c>
      <c r="E25" s="54"/>
    </row>
    <row r="26" spans="2:5" x14ac:dyDescent="0.2">
      <c r="B26" s="49" t="s">
        <v>258</v>
      </c>
      <c r="C26" s="54" t="s">
        <v>218</v>
      </c>
      <c r="D26" s="54" t="s">
        <v>220</v>
      </c>
      <c r="E26" s="54"/>
    </row>
    <row r="27" spans="2:5" x14ac:dyDescent="0.2">
      <c r="B27" s="49" t="s">
        <v>260</v>
      </c>
      <c r="C27" s="54" t="s">
        <v>218</v>
      </c>
      <c r="D27" s="54" t="s">
        <v>220</v>
      </c>
      <c r="E27" s="56" t="s">
        <v>263</v>
      </c>
    </row>
    <row r="29" spans="2:5" ht="15" x14ac:dyDescent="0.2">
      <c r="B29" s="52" t="s">
        <v>77</v>
      </c>
      <c r="C29" s="52" t="s">
        <v>105</v>
      </c>
      <c r="D29" s="52" t="s">
        <v>109</v>
      </c>
    </row>
    <row r="30" spans="2:5" x14ac:dyDescent="0.2">
      <c r="B30" s="54" t="s">
        <v>220</v>
      </c>
      <c r="C30" s="54" t="s">
        <v>235</v>
      </c>
      <c r="D30" s="54" t="s">
        <v>261</v>
      </c>
    </row>
    <row r="31" spans="2:5" x14ac:dyDescent="0.2">
      <c r="B31" s="54"/>
      <c r="C31" s="54"/>
      <c r="D31" s="54"/>
    </row>
    <row r="34" spans="2:5" ht="18" x14ac:dyDescent="0.2">
      <c r="B34" s="47" t="s">
        <v>115</v>
      </c>
    </row>
    <row r="35" spans="2:5" ht="15" x14ac:dyDescent="0.2">
      <c r="B35" s="57" t="s">
        <v>21</v>
      </c>
    </row>
    <row r="36" spans="2:5" ht="15" x14ac:dyDescent="0.2">
      <c r="B36" s="52" t="s">
        <v>77</v>
      </c>
      <c r="C36" s="58" t="s">
        <v>116</v>
      </c>
      <c r="D36" s="58" t="s">
        <v>117</v>
      </c>
    </row>
    <row r="37" spans="2:5" x14ac:dyDescent="0.2">
      <c r="B37" s="54" t="s">
        <v>220</v>
      </c>
      <c r="C37" s="59">
        <v>45181</v>
      </c>
      <c r="D37" s="59" t="s">
        <v>118</v>
      </c>
      <c r="E37" s="60">
        <v>1</v>
      </c>
    </row>
    <row r="38" spans="2:5" x14ac:dyDescent="0.2">
      <c r="B38" s="54"/>
      <c r="C38" s="59"/>
      <c r="D38" s="59"/>
      <c r="E38" s="60"/>
    </row>
    <row r="42" spans="2:5" ht="15" x14ac:dyDescent="0.2">
      <c r="B42" s="57" t="s">
        <v>20</v>
      </c>
      <c r="C42" s="61">
        <v>45078</v>
      </c>
      <c r="D42" s="61">
        <v>45139</v>
      </c>
      <c r="E42" s="61">
        <v>45170</v>
      </c>
    </row>
    <row r="43" spans="2:5" ht="15" x14ac:dyDescent="0.2">
      <c r="B43" s="62" t="s">
        <v>120</v>
      </c>
      <c r="C43" s="63">
        <v>459032</v>
      </c>
      <c r="D43" s="64">
        <v>451545</v>
      </c>
      <c r="E43" s="64">
        <v>468300</v>
      </c>
    </row>
    <row r="44" spans="2:5" x14ac:dyDescent="0.2">
      <c r="B44" s="48" t="s">
        <v>121</v>
      </c>
      <c r="C44" s="50"/>
      <c r="D44" s="65">
        <f>+(D43-C43)/C43</f>
        <v>-1.6310409731783406E-2</v>
      </c>
      <c r="E44" s="65">
        <f>+(E43-D43)/D43</f>
        <v>3.7105936285420055E-2</v>
      </c>
    </row>
    <row r="45" spans="2:5" x14ac:dyDescent="0.2">
      <c r="B45" s="48" t="s">
        <v>122</v>
      </c>
      <c r="C45" s="50"/>
      <c r="D45" s="65">
        <v>0.05</v>
      </c>
      <c r="E45" s="65">
        <v>0.05</v>
      </c>
    </row>
    <row r="46" spans="2:5" x14ac:dyDescent="0.2">
      <c r="B46" s="48" t="s">
        <v>123</v>
      </c>
      <c r="C46" s="66"/>
      <c r="D46" s="67">
        <f>+D45*D43</f>
        <v>22577.25</v>
      </c>
      <c r="E46" s="67"/>
    </row>
    <row r="47" spans="2:5" x14ac:dyDescent="0.2">
      <c r="B47" s="48" t="s">
        <v>124</v>
      </c>
      <c r="D47" s="68">
        <v>1</v>
      </c>
      <c r="E47" s="68">
        <v>1</v>
      </c>
    </row>
    <row r="48" spans="2:5" x14ac:dyDescent="0.2">
      <c r="B48" s="48" t="s">
        <v>125</v>
      </c>
      <c r="D48" s="68"/>
      <c r="E48" s="68"/>
    </row>
    <row r="54" spans="2:14" ht="15" x14ac:dyDescent="0.2">
      <c r="B54" s="57" t="s">
        <v>20</v>
      </c>
      <c r="C54" s="125" t="s">
        <v>127</v>
      </c>
      <c r="D54" s="125"/>
      <c r="E54" s="125"/>
      <c r="F54" s="126" t="s">
        <v>141</v>
      </c>
      <c r="G54" s="126"/>
      <c r="H54" s="126"/>
      <c r="I54" s="127" t="s">
        <v>150</v>
      </c>
      <c r="J54" s="128"/>
      <c r="K54" s="128"/>
      <c r="L54" s="128"/>
      <c r="M54" s="128"/>
      <c r="N54" s="128"/>
    </row>
    <row r="55" spans="2:14" ht="15.75" thickBot="1" x14ac:dyDescent="0.25">
      <c r="B55" s="52" t="s">
        <v>75</v>
      </c>
      <c r="C55" s="69" t="s">
        <v>128</v>
      </c>
      <c r="D55" s="69" t="s">
        <v>129</v>
      </c>
      <c r="E55" s="69" t="s">
        <v>117</v>
      </c>
      <c r="F55" s="70" t="s">
        <v>128</v>
      </c>
      <c r="G55" s="70" t="s">
        <v>129</v>
      </c>
      <c r="H55" s="70" t="s">
        <v>117</v>
      </c>
      <c r="I55" s="69" t="s">
        <v>151</v>
      </c>
      <c r="J55" s="69" t="s">
        <v>129</v>
      </c>
      <c r="K55" s="69" t="s">
        <v>122</v>
      </c>
      <c r="L55" s="76" t="s">
        <v>117</v>
      </c>
      <c r="M55" s="76" t="s">
        <v>123</v>
      </c>
      <c r="N55" s="76" t="s">
        <v>117</v>
      </c>
    </row>
    <row r="56" spans="2:14" x14ac:dyDescent="0.2">
      <c r="B56" s="49" t="s">
        <v>133</v>
      </c>
      <c r="C56" s="71" t="s">
        <v>133</v>
      </c>
      <c r="D56" s="71" t="s">
        <v>133</v>
      </c>
      <c r="E56" s="68">
        <v>1</v>
      </c>
      <c r="F56" s="71" t="s">
        <v>273</v>
      </c>
      <c r="G56" s="71" t="s">
        <v>273</v>
      </c>
      <c r="H56" s="68">
        <v>1</v>
      </c>
      <c r="I56" s="74">
        <v>458249</v>
      </c>
      <c r="J56" s="74">
        <v>74800</v>
      </c>
      <c r="K56" s="75">
        <v>0.05</v>
      </c>
      <c r="L56" s="77">
        <v>0</v>
      </c>
      <c r="M56" s="78">
        <v>10</v>
      </c>
      <c r="N56" s="79">
        <v>1</v>
      </c>
    </row>
    <row r="57" spans="2:14" x14ac:dyDescent="0.2">
      <c r="B57" s="49" t="s">
        <v>252</v>
      </c>
      <c r="C57" s="54" t="s">
        <v>130</v>
      </c>
      <c r="D57" s="54" t="s">
        <v>130</v>
      </c>
      <c r="E57" s="68">
        <v>1</v>
      </c>
      <c r="F57" s="54" t="s">
        <v>269</v>
      </c>
      <c r="G57" s="54" t="s">
        <v>269</v>
      </c>
      <c r="H57" s="68">
        <v>1</v>
      </c>
      <c r="I57" s="74">
        <v>458249</v>
      </c>
      <c r="J57" s="74">
        <v>74800</v>
      </c>
      <c r="K57" s="75">
        <v>0.05</v>
      </c>
      <c r="L57" s="80">
        <v>1</v>
      </c>
      <c r="M57" s="50">
        <v>10</v>
      </c>
      <c r="N57" s="81">
        <v>1</v>
      </c>
    </row>
    <row r="58" spans="2:14" x14ac:dyDescent="0.2">
      <c r="B58" s="49" t="s">
        <v>253</v>
      </c>
      <c r="C58" s="54" t="s">
        <v>183</v>
      </c>
      <c r="D58" s="54" t="s">
        <v>183</v>
      </c>
      <c r="E58" s="68">
        <v>1</v>
      </c>
      <c r="F58" s="54" t="s">
        <v>270</v>
      </c>
      <c r="G58" s="54" t="s">
        <v>270</v>
      </c>
      <c r="H58" s="68">
        <v>1</v>
      </c>
      <c r="I58" s="74">
        <v>458249</v>
      </c>
      <c r="J58" s="74">
        <v>74800</v>
      </c>
      <c r="K58" s="75">
        <v>0.05</v>
      </c>
      <c r="L58" s="80">
        <v>1</v>
      </c>
      <c r="M58" s="50">
        <v>10</v>
      </c>
      <c r="N58" s="81">
        <v>1</v>
      </c>
    </row>
    <row r="59" spans="2:14" x14ac:dyDescent="0.2">
      <c r="B59" s="49" t="s">
        <v>254</v>
      </c>
      <c r="C59" s="54" t="s">
        <v>183</v>
      </c>
      <c r="D59" s="54" t="s">
        <v>183</v>
      </c>
      <c r="E59" s="68">
        <v>1</v>
      </c>
      <c r="F59" s="54" t="s">
        <v>270</v>
      </c>
      <c r="G59" s="54" t="s">
        <v>270</v>
      </c>
      <c r="H59" s="68">
        <v>1</v>
      </c>
      <c r="I59" s="74">
        <v>458249</v>
      </c>
      <c r="J59" s="74">
        <v>74800</v>
      </c>
      <c r="K59" s="75">
        <v>0.05</v>
      </c>
      <c r="L59" s="80">
        <v>1</v>
      </c>
      <c r="M59" s="50">
        <v>10</v>
      </c>
      <c r="N59" s="81">
        <v>1</v>
      </c>
    </row>
    <row r="60" spans="2:14" x14ac:dyDescent="0.2">
      <c r="B60" s="49" t="s">
        <v>255</v>
      </c>
      <c r="C60" s="54" t="s">
        <v>130</v>
      </c>
      <c r="D60" s="54" t="s">
        <v>130</v>
      </c>
      <c r="E60" s="68">
        <v>1</v>
      </c>
      <c r="F60" s="54" t="s">
        <v>269</v>
      </c>
      <c r="G60" s="54" t="s">
        <v>269</v>
      </c>
      <c r="H60" s="68">
        <v>1</v>
      </c>
      <c r="I60" s="74">
        <v>458249</v>
      </c>
      <c r="J60" s="74">
        <v>74800</v>
      </c>
      <c r="K60" s="75">
        <v>0.05</v>
      </c>
      <c r="L60" s="80">
        <v>1</v>
      </c>
      <c r="M60" s="50">
        <v>10</v>
      </c>
      <c r="N60" s="81">
        <v>1</v>
      </c>
    </row>
    <row r="61" spans="2:14" x14ac:dyDescent="0.2">
      <c r="B61" s="49" t="s">
        <v>189</v>
      </c>
      <c r="C61" s="54" t="s">
        <v>183</v>
      </c>
      <c r="D61" s="54" t="s">
        <v>183</v>
      </c>
      <c r="E61" s="68">
        <v>1</v>
      </c>
      <c r="F61" s="54" t="s">
        <v>270</v>
      </c>
      <c r="G61" s="54" t="s">
        <v>270</v>
      </c>
      <c r="H61" s="68">
        <v>1</v>
      </c>
      <c r="I61" s="74">
        <v>458249</v>
      </c>
      <c r="J61" s="74">
        <v>74800</v>
      </c>
      <c r="K61" s="75">
        <v>0.05</v>
      </c>
      <c r="L61" s="80">
        <v>1</v>
      </c>
      <c r="M61" s="50">
        <v>10</v>
      </c>
      <c r="N61" s="81">
        <v>1</v>
      </c>
    </row>
    <row r="62" spans="2:14" x14ac:dyDescent="0.2">
      <c r="B62" s="49" t="s">
        <v>256</v>
      </c>
      <c r="C62" s="54" t="s">
        <v>183</v>
      </c>
      <c r="D62" s="54" t="s">
        <v>183</v>
      </c>
      <c r="E62" s="68">
        <v>1</v>
      </c>
      <c r="F62" s="54" t="s">
        <v>271</v>
      </c>
      <c r="G62" s="54" t="s">
        <v>271</v>
      </c>
      <c r="H62" s="68">
        <v>1</v>
      </c>
      <c r="I62" s="74">
        <v>458249</v>
      </c>
      <c r="J62" s="74">
        <v>74800</v>
      </c>
      <c r="K62" s="75">
        <v>0.05</v>
      </c>
      <c r="L62" s="80">
        <v>1</v>
      </c>
      <c r="M62" s="50">
        <v>10</v>
      </c>
      <c r="N62" s="81">
        <v>1</v>
      </c>
    </row>
    <row r="63" spans="2:14" x14ac:dyDescent="0.2">
      <c r="B63" s="49" t="s">
        <v>259</v>
      </c>
      <c r="C63" s="54" t="s">
        <v>130</v>
      </c>
      <c r="D63" s="54" t="s">
        <v>130</v>
      </c>
      <c r="E63" s="68">
        <v>1</v>
      </c>
      <c r="F63" s="54" t="s">
        <v>272</v>
      </c>
      <c r="G63" s="54" t="s">
        <v>272</v>
      </c>
      <c r="H63" s="68">
        <v>1</v>
      </c>
      <c r="I63" s="74">
        <v>458249</v>
      </c>
      <c r="J63" s="74">
        <v>74800</v>
      </c>
      <c r="K63" s="75">
        <v>0.05</v>
      </c>
      <c r="L63" s="80">
        <v>1</v>
      </c>
      <c r="M63" s="50">
        <v>10</v>
      </c>
      <c r="N63" s="81">
        <v>1</v>
      </c>
    </row>
    <row r="64" spans="2:14" x14ac:dyDescent="0.2">
      <c r="B64" s="49" t="s">
        <v>257</v>
      </c>
      <c r="C64" s="54" t="s">
        <v>133</v>
      </c>
      <c r="D64" s="54" t="s">
        <v>133</v>
      </c>
      <c r="E64" s="68">
        <v>1</v>
      </c>
      <c r="F64" s="71" t="s">
        <v>268</v>
      </c>
      <c r="G64" s="71" t="s">
        <v>268</v>
      </c>
      <c r="H64" s="68">
        <v>1</v>
      </c>
      <c r="I64" s="74">
        <v>458249</v>
      </c>
      <c r="J64" s="74">
        <v>74800</v>
      </c>
      <c r="K64" s="75">
        <v>0.05</v>
      </c>
      <c r="L64" s="80">
        <v>1</v>
      </c>
      <c r="M64" s="50">
        <v>10</v>
      </c>
      <c r="N64" s="81">
        <v>1</v>
      </c>
    </row>
    <row r="65" spans="2:18" x14ac:dyDescent="0.2">
      <c r="B65" s="49" t="s">
        <v>258</v>
      </c>
      <c r="C65" s="54" t="s">
        <v>133</v>
      </c>
      <c r="D65" s="54" t="s">
        <v>133</v>
      </c>
      <c r="E65" s="68">
        <v>1</v>
      </c>
      <c r="F65" s="71" t="s">
        <v>268</v>
      </c>
      <c r="G65" s="71" t="s">
        <v>268</v>
      </c>
      <c r="H65" s="68">
        <v>1</v>
      </c>
      <c r="I65" s="74">
        <v>458249</v>
      </c>
      <c r="J65" s="74">
        <v>74800</v>
      </c>
      <c r="K65" s="75">
        <v>0.05</v>
      </c>
      <c r="L65" s="80">
        <v>1</v>
      </c>
      <c r="M65" s="50">
        <v>10</v>
      </c>
      <c r="N65" s="81">
        <v>1</v>
      </c>
    </row>
    <row r="66" spans="2:18" ht="15" thickBot="1" x14ac:dyDescent="0.25">
      <c r="B66" s="49" t="s">
        <v>260</v>
      </c>
      <c r="C66" s="54" t="s">
        <v>183</v>
      </c>
      <c r="D66" s="54" t="s">
        <v>183</v>
      </c>
      <c r="E66" s="68">
        <v>1</v>
      </c>
      <c r="F66" s="54" t="s">
        <v>270</v>
      </c>
      <c r="G66" s="54" t="s">
        <v>270</v>
      </c>
      <c r="H66" s="68">
        <v>1</v>
      </c>
      <c r="I66" s="74">
        <v>458249</v>
      </c>
      <c r="J66" s="74">
        <v>74800</v>
      </c>
      <c r="K66" s="75">
        <v>0.05</v>
      </c>
      <c r="L66" s="82">
        <v>1</v>
      </c>
      <c r="M66" s="83">
        <v>10</v>
      </c>
      <c r="N66" s="84">
        <v>1</v>
      </c>
    </row>
    <row r="68" spans="2:18" ht="15" x14ac:dyDescent="0.2">
      <c r="B68" s="57" t="s">
        <v>19</v>
      </c>
      <c r="C68" s="127" t="s">
        <v>152</v>
      </c>
      <c r="D68" s="128"/>
      <c r="E68" s="128"/>
      <c r="F68" s="128"/>
      <c r="G68" s="128"/>
      <c r="H68" s="128"/>
      <c r="I68" s="128"/>
      <c r="J68" s="128"/>
      <c r="K68" s="114" t="s">
        <v>157</v>
      </c>
      <c r="L68" s="115"/>
      <c r="M68" s="115"/>
      <c r="N68" s="115"/>
      <c r="O68" s="115"/>
      <c r="P68" s="115"/>
      <c r="Q68" s="115"/>
      <c r="R68" s="115"/>
    </row>
    <row r="69" spans="2:18" ht="15" x14ac:dyDescent="0.2">
      <c r="B69" s="52" t="s">
        <v>75</v>
      </c>
      <c r="C69" s="69" t="s">
        <v>153</v>
      </c>
      <c r="D69" s="69" t="s">
        <v>154</v>
      </c>
      <c r="E69" s="69" t="s">
        <v>155</v>
      </c>
      <c r="F69" s="69" t="s">
        <v>156</v>
      </c>
      <c r="G69" s="69" t="s">
        <v>122</v>
      </c>
      <c r="H69" s="69" t="s">
        <v>117</v>
      </c>
      <c r="I69" s="69" t="s">
        <v>123</v>
      </c>
      <c r="J69" s="69" t="s">
        <v>117</v>
      </c>
      <c r="K69" s="70" t="s">
        <v>153</v>
      </c>
      <c r="L69" s="70" t="s">
        <v>154</v>
      </c>
      <c r="M69" s="70" t="s">
        <v>155</v>
      </c>
      <c r="N69" s="70" t="s">
        <v>156</v>
      </c>
      <c r="O69" s="70" t="s">
        <v>122</v>
      </c>
      <c r="P69" s="70" t="s">
        <v>117</v>
      </c>
      <c r="Q69" s="70" t="s">
        <v>123</v>
      </c>
      <c r="R69" s="70" t="s">
        <v>117</v>
      </c>
    </row>
    <row r="70" spans="2:18" x14ac:dyDescent="0.2">
      <c r="B70" s="49" t="s">
        <v>133</v>
      </c>
      <c r="G70" s="72">
        <v>0.01</v>
      </c>
      <c r="H70" s="73">
        <v>1</v>
      </c>
      <c r="I70" s="50">
        <v>10</v>
      </c>
      <c r="J70" s="73">
        <v>1</v>
      </c>
    </row>
    <row r="71" spans="2:18" x14ac:dyDescent="0.2">
      <c r="B71" s="49" t="s">
        <v>252</v>
      </c>
    </row>
    <row r="72" spans="2:18" x14ac:dyDescent="0.2">
      <c r="B72" s="49" t="s">
        <v>253</v>
      </c>
    </row>
    <row r="73" spans="2:18" x14ac:dyDescent="0.2">
      <c r="B73" s="49" t="s">
        <v>254</v>
      </c>
    </row>
    <row r="74" spans="2:18" x14ac:dyDescent="0.2">
      <c r="B74" s="49" t="s">
        <v>255</v>
      </c>
    </row>
    <row r="75" spans="2:18" x14ac:dyDescent="0.2">
      <c r="B75" s="49" t="s">
        <v>189</v>
      </c>
    </row>
    <row r="76" spans="2:18" x14ac:dyDescent="0.2">
      <c r="B76" s="49" t="s">
        <v>256</v>
      </c>
    </row>
    <row r="77" spans="2:18" x14ac:dyDescent="0.2">
      <c r="B77" s="49" t="s">
        <v>259</v>
      </c>
      <c r="C77" s="48" t="s">
        <v>274</v>
      </c>
    </row>
    <row r="78" spans="2:18" x14ac:dyDescent="0.2">
      <c r="B78" s="49" t="s">
        <v>257</v>
      </c>
    </row>
    <row r="79" spans="2:18" x14ac:dyDescent="0.2">
      <c r="B79" s="49" t="s">
        <v>258</v>
      </c>
    </row>
    <row r="80" spans="2:18" x14ac:dyDescent="0.2">
      <c r="B80" s="49" t="s">
        <v>260</v>
      </c>
    </row>
    <row r="81" spans="2:6" x14ac:dyDescent="0.2">
      <c r="B81" s="49" t="s">
        <v>100</v>
      </c>
    </row>
    <row r="84" spans="2:6" ht="15" x14ac:dyDescent="0.2">
      <c r="B84" s="57" t="s">
        <v>22</v>
      </c>
    </row>
    <row r="85" spans="2:6" ht="15" x14ac:dyDescent="0.2">
      <c r="B85" s="52" t="s">
        <v>75</v>
      </c>
      <c r="C85" s="69" t="s">
        <v>158</v>
      </c>
      <c r="D85" s="69" t="s">
        <v>159</v>
      </c>
      <c r="E85" s="69" t="s">
        <v>160</v>
      </c>
      <c r="F85" s="69" t="s">
        <v>117</v>
      </c>
    </row>
    <row r="86" spans="2:6" x14ac:dyDescent="0.2">
      <c r="B86" s="49" t="s">
        <v>133</v>
      </c>
      <c r="C86" s="71">
        <v>10</v>
      </c>
      <c r="D86" s="71" t="s">
        <v>62</v>
      </c>
      <c r="E86" s="71" t="s">
        <v>161</v>
      </c>
      <c r="F86" s="68">
        <v>1</v>
      </c>
    </row>
    <row r="87" spans="2:6" x14ac:dyDescent="0.2">
      <c r="B87" s="49" t="s">
        <v>252</v>
      </c>
      <c r="C87" s="71">
        <v>10</v>
      </c>
      <c r="D87" s="71" t="s">
        <v>62</v>
      </c>
      <c r="E87" s="71" t="s">
        <v>161</v>
      </c>
      <c r="F87" s="68">
        <v>1</v>
      </c>
    </row>
    <row r="88" spans="2:6" x14ac:dyDescent="0.2">
      <c r="B88" s="49" t="s">
        <v>253</v>
      </c>
      <c r="C88" s="71">
        <v>10</v>
      </c>
      <c r="D88" s="71" t="s">
        <v>62</v>
      </c>
      <c r="E88" s="71" t="s">
        <v>161</v>
      </c>
      <c r="F88" s="68">
        <v>1</v>
      </c>
    </row>
    <row r="89" spans="2:6" x14ac:dyDescent="0.2">
      <c r="B89" s="49" t="s">
        <v>254</v>
      </c>
      <c r="C89" s="71">
        <v>10</v>
      </c>
      <c r="D89" s="71" t="s">
        <v>62</v>
      </c>
      <c r="E89" s="71" t="s">
        <v>161</v>
      </c>
      <c r="F89" s="68">
        <v>1</v>
      </c>
    </row>
    <row r="90" spans="2:6" x14ac:dyDescent="0.2">
      <c r="B90" s="49" t="s">
        <v>255</v>
      </c>
      <c r="C90" s="71">
        <v>10</v>
      </c>
      <c r="D90" s="71" t="s">
        <v>62</v>
      </c>
      <c r="E90" s="71" t="s">
        <v>161</v>
      </c>
      <c r="F90" s="68">
        <v>1</v>
      </c>
    </row>
    <row r="91" spans="2:6" x14ac:dyDescent="0.2">
      <c r="B91" s="49" t="s">
        <v>189</v>
      </c>
      <c r="C91" s="71">
        <v>10</v>
      </c>
      <c r="D91" s="71" t="s">
        <v>62</v>
      </c>
      <c r="E91" s="71" t="s">
        <v>161</v>
      </c>
      <c r="F91" s="68">
        <v>1</v>
      </c>
    </row>
    <row r="92" spans="2:6" x14ac:dyDescent="0.2">
      <c r="B92" s="49" t="s">
        <v>256</v>
      </c>
      <c r="C92" s="71">
        <v>10</v>
      </c>
      <c r="D92" s="71" t="s">
        <v>62</v>
      </c>
      <c r="E92" s="71" t="s">
        <v>161</v>
      </c>
      <c r="F92" s="68">
        <v>1</v>
      </c>
    </row>
    <row r="93" spans="2:6" x14ac:dyDescent="0.2">
      <c r="B93" s="49" t="s">
        <v>259</v>
      </c>
      <c r="C93" s="71">
        <v>10</v>
      </c>
      <c r="D93" s="71" t="s">
        <v>62</v>
      </c>
      <c r="E93" s="71" t="s">
        <v>161</v>
      </c>
      <c r="F93" s="68">
        <v>1</v>
      </c>
    </row>
    <row r="94" spans="2:6" x14ac:dyDescent="0.2">
      <c r="B94" s="49" t="s">
        <v>257</v>
      </c>
      <c r="C94" s="71">
        <v>10</v>
      </c>
      <c r="D94" s="71" t="s">
        <v>62</v>
      </c>
      <c r="E94" s="71" t="s">
        <v>161</v>
      </c>
      <c r="F94" s="68">
        <v>1</v>
      </c>
    </row>
    <row r="95" spans="2:6" x14ac:dyDescent="0.2">
      <c r="B95" s="49" t="s">
        <v>258</v>
      </c>
      <c r="C95" s="71">
        <v>10</v>
      </c>
      <c r="D95" s="71" t="s">
        <v>62</v>
      </c>
      <c r="E95" s="71" t="s">
        <v>161</v>
      </c>
      <c r="F95" s="68">
        <v>1</v>
      </c>
    </row>
    <row r="96" spans="2:6" x14ac:dyDescent="0.2">
      <c r="B96" s="49" t="s">
        <v>260</v>
      </c>
      <c r="C96" s="71">
        <v>10</v>
      </c>
      <c r="D96" s="71" t="s">
        <v>62</v>
      </c>
      <c r="E96" s="71" t="s">
        <v>161</v>
      </c>
      <c r="F96" s="68">
        <v>1</v>
      </c>
    </row>
    <row r="97" spans="2:6" x14ac:dyDescent="0.2">
      <c r="B97" s="49" t="s">
        <v>100</v>
      </c>
      <c r="C97" s="71">
        <v>10</v>
      </c>
      <c r="D97" s="71" t="s">
        <v>62</v>
      </c>
      <c r="E97" s="71" t="s">
        <v>161</v>
      </c>
      <c r="F97" s="68">
        <v>1</v>
      </c>
    </row>
  </sheetData>
  <mergeCells count="6">
    <mergeCell ref="B4:C4"/>
    <mergeCell ref="C54:E54"/>
    <mergeCell ref="F54:H54"/>
    <mergeCell ref="I54:N54"/>
    <mergeCell ref="C68:J68"/>
    <mergeCell ref="K68:R68"/>
  </mergeCells>
  <conditionalFormatting sqref="D37:D3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D47:E4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E37:E38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E56:E66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F86:F9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H56:H66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H70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J7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L5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L57:L66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N56:N66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EB23-889C-4ADD-B1B5-A07FFD7CF404}">
  <dimension ref="B2:R196"/>
  <sheetViews>
    <sheetView showGridLines="0" topLeftCell="A11" zoomScale="115" zoomScaleNormal="115" workbookViewId="0">
      <selection activeCell="C16" sqref="C16"/>
    </sheetView>
  </sheetViews>
  <sheetFormatPr baseColWidth="10" defaultRowHeight="14.25" x14ac:dyDescent="0.2"/>
  <cols>
    <col min="2" max="2" width="46" bestFit="1" customWidth="1"/>
    <col min="3" max="3" width="40.875" customWidth="1"/>
    <col min="4" max="4" width="33.875" bestFit="1" customWidth="1"/>
    <col min="5" max="5" width="14.625" bestFit="1" customWidth="1"/>
    <col min="6" max="6" width="13.25" customWidth="1"/>
    <col min="7" max="7" width="19.375" bestFit="1" customWidth="1"/>
    <col min="9" max="9" width="25.125" bestFit="1" customWidth="1"/>
    <col min="10" max="10" width="19.375" bestFit="1" customWidth="1"/>
    <col min="11" max="11" width="19.75" bestFit="1" customWidth="1"/>
    <col min="13" max="13" width="25.125" bestFit="1" customWidth="1"/>
  </cols>
  <sheetData>
    <row r="2" spans="2:4" ht="18" x14ac:dyDescent="0.25">
      <c r="B2" s="18" t="s">
        <v>114</v>
      </c>
    </row>
    <row r="4" spans="2:4" ht="15" x14ac:dyDescent="0.25">
      <c r="B4" s="129" t="s">
        <v>61</v>
      </c>
      <c r="C4" s="129"/>
    </row>
    <row r="5" spans="2:4" x14ac:dyDescent="0.2">
      <c r="B5" s="15" t="s">
        <v>62</v>
      </c>
      <c r="C5" s="16" t="s">
        <v>10</v>
      </c>
    </row>
    <row r="6" spans="2:4" ht="57.75" customHeight="1" x14ac:dyDescent="0.2">
      <c r="B6" s="15" t="s">
        <v>0</v>
      </c>
      <c r="C6" s="42" t="s">
        <v>222</v>
      </c>
    </row>
    <row r="7" spans="2:4" x14ac:dyDescent="0.2">
      <c r="B7" s="15" t="s">
        <v>63</v>
      </c>
      <c r="C7" s="16" t="s">
        <v>68</v>
      </c>
    </row>
    <row r="8" spans="2:4" x14ac:dyDescent="0.2">
      <c r="B8" s="15" t="s">
        <v>1</v>
      </c>
      <c r="C8" s="16" t="s">
        <v>224</v>
      </c>
    </row>
    <row r="9" spans="2:4" x14ac:dyDescent="0.2">
      <c r="B9" s="15" t="s">
        <v>64</v>
      </c>
      <c r="C9" s="16" t="s">
        <v>70</v>
      </c>
    </row>
    <row r="10" spans="2:4" ht="28.5" x14ac:dyDescent="0.2">
      <c r="B10" s="15" t="s">
        <v>65</v>
      </c>
      <c r="C10" s="42" t="s">
        <v>225</v>
      </c>
    </row>
    <row r="11" spans="2:4" x14ac:dyDescent="0.2">
      <c r="B11" s="15" t="s">
        <v>66</v>
      </c>
      <c r="C11" s="16" t="s">
        <v>226</v>
      </c>
    </row>
    <row r="13" spans="2:4" ht="15" x14ac:dyDescent="0.25">
      <c r="B13" s="11" t="s">
        <v>55</v>
      </c>
      <c r="C13" s="11" t="s">
        <v>246</v>
      </c>
      <c r="D13" s="11" t="s">
        <v>62</v>
      </c>
    </row>
    <row r="14" spans="2:4" x14ac:dyDescent="0.2">
      <c r="B14" s="15" t="s">
        <v>73</v>
      </c>
      <c r="C14" s="17" t="s">
        <v>247</v>
      </c>
      <c r="D14" t="s">
        <v>227</v>
      </c>
    </row>
    <row r="16" spans="2:4" ht="15" x14ac:dyDescent="0.25">
      <c r="B16" s="11" t="s">
        <v>75</v>
      </c>
      <c r="C16" s="11" t="s">
        <v>76</v>
      </c>
      <c r="D16" s="11" t="s">
        <v>77</v>
      </c>
    </row>
    <row r="17" spans="2:4" x14ac:dyDescent="0.2">
      <c r="B17" s="15" t="s">
        <v>185</v>
      </c>
      <c r="C17" s="20" t="s">
        <v>96</v>
      </c>
      <c r="D17" s="20" t="s">
        <v>96</v>
      </c>
    </row>
    <row r="18" spans="2:4" x14ac:dyDescent="0.2">
      <c r="B18" s="15" t="s">
        <v>186</v>
      </c>
      <c r="C18" s="20" t="s">
        <v>218</v>
      </c>
      <c r="D18" s="20" t="s">
        <v>220</v>
      </c>
    </row>
    <row r="19" spans="2:4" x14ac:dyDescent="0.2">
      <c r="B19" s="15" t="s">
        <v>187</v>
      </c>
      <c r="C19" s="20" t="s">
        <v>218</v>
      </c>
      <c r="D19" s="20" t="s">
        <v>228</v>
      </c>
    </row>
    <row r="20" spans="2:4" x14ac:dyDescent="0.2">
      <c r="B20" s="15" t="s">
        <v>188</v>
      </c>
      <c r="C20" s="20" t="s">
        <v>218</v>
      </c>
      <c r="D20" s="20" t="s">
        <v>220</v>
      </c>
    </row>
    <row r="21" spans="2:4" x14ac:dyDescent="0.2">
      <c r="B21" s="15" t="s">
        <v>189</v>
      </c>
      <c r="C21" s="20" t="s">
        <v>218</v>
      </c>
      <c r="D21" s="20" t="s">
        <v>220</v>
      </c>
    </row>
    <row r="22" spans="2:4" x14ac:dyDescent="0.2">
      <c r="B22" s="15" t="s">
        <v>190</v>
      </c>
      <c r="C22" s="20" t="s">
        <v>218</v>
      </c>
      <c r="D22" s="20" t="s">
        <v>220</v>
      </c>
    </row>
    <row r="23" spans="2:4" x14ac:dyDescent="0.2">
      <c r="B23" s="15" t="s">
        <v>191</v>
      </c>
      <c r="C23" s="20" t="s">
        <v>96</v>
      </c>
      <c r="D23" s="20" t="s">
        <v>220</v>
      </c>
    </row>
    <row r="24" spans="2:4" x14ac:dyDescent="0.2">
      <c r="B24" s="15" t="s">
        <v>192</v>
      </c>
      <c r="C24" s="20" t="s">
        <v>218</v>
      </c>
      <c r="D24" s="20" t="s">
        <v>220</v>
      </c>
    </row>
    <row r="25" spans="2:4" x14ac:dyDescent="0.2">
      <c r="B25" s="15" t="s">
        <v>193</v>
      </c>
      <c r="C25" s="20" t="s">
        <v>218</v>
      </c>
      <c r="D25" s="20" t="s">
        <v>220</v>
      </c>
    </row>
    <row r="26" spans="2:4" x14ac:dyDescent="0.2">
      <c r="B26" s="15" t="s">
        <v>184</v>
      </c>
      <c r="C26" s="20" t="s">
        <v>96</v>
      </c>
      <c r="D26" s="20" t="s">
        <v>96</v>
      </c>
    </row>
    <row r="27" spans="2:4" x14ac:dyDescent="0.2">
      <c r="B27" s="15" t="s">
        <v>194</v>
      </c>
      <c r="C27" s="20" t="s">
        <v>96</v>
      </c>
      <c r="D27" s="20" t="s">
        <v>96</v>
      </c>
    </row>
    <row r="28" spans="2:4" x14ac:dyDescent="0.2">
      <c r="B28" s="15" t="s">
        <v>195</v>
      </c>
      <c r="C28" s="20" t="s">
        <v>218</v>
      </c>
      <c r="D28" s="20" t="s">
        <v>228</v>
      </c>
    </row>
    <row r="29" spans="2:4" x14ac:dyDescent="0.2">
      <c r="B29" s="15" t="s">
        <v>196</v>
      </c>
      <c r="C29" s="20" t="s">
        <v>218</v>
      </c>
      <c r="D29" s="20" t="s">
        <v>220</v>
      </c>
    </row>
    <row r="30" spans="2:4" x14ac:dyDescent="0.2">
      <c r="B30" s="15" t="s">
        <v>197</v>
      </c>
      <c r="C30" s="20" t="s">
        <v>96</v>
      </c>
      <c r="D30" s="20" t="s">
        <v>96</v>
      </c>
    </row>
    <row r="31" spans="2:4" x14ac:dyDescent="0.2">
      <c r="B31" s="15" t="s">
        <v>198</v>
      </c>
      <c r="C31" s="20" t="s">
        <v>218</v>
      </c>
      <c r="D31" s="20" t="s">
        <v>229</v>
      </c>
    </row>
    <row r="32" spans="2:4" x14ac:dyDescent="0.2">
      <c r="B32" s="15" t="s">
        <v>199</v>
      </c>
      <c r="C32" s="20" t="s">
        <v>96</v>
      </c>
      <c r="D32" s="20" t="s">
        <v>96</v>
      </c>
    </row>
    <row r="33" spans="2:4" x14ac:dyDescent="0.2">
      <c r="B33" s="15" t="s">
        <v>200</v>
      </c>
      <c r="C33" s="20" t="s">
        <v>96</v>
      </c>
      <c r="D33" s="20" t="s">
        <v>96</v>
      </c>
    </row>
    <row r="34" spans="2:4" x14ac:dyDescent="0.2">
      <c r="B34" s="15" t="s">
        <v>201</v>
      </c>
      <c r="C34" s="20" t="s">
        <v>96</v>
      </c>
      <c r="D34" s="20" t="s">
        <v>96</v>
      </c>
    </row>
    <row r="35" spans="2:4" x14ac:dyDescent="0.2">
      <c r="B35" s="15" t="s">
        <v>202</v>
      </c>
      <c r="C35" s="20" t="s">
        <v>96</v>
      </c>
      <c r="D35" s="20" t="s">
        <v>96</v>
      </c>
    </row>
    <row r="36" spans="2:4" x14ac:dyDescent="0.2">
      <c r="B36" s="15" t="s">
        <v>203</v>
      </c>
      <c r="C36" s="20" t="s">
        <v>96</v>
      </c>
      <c r="D36" s="20" t="s">
        <v>96</v>
      </c>
    </row>
    <row r="37" spans="2:4" x14ac:dyDescent="0.2">
      <c r="B37" s="15" t="s">
        <v>204</v>
      </c>
      <c r="C37" s="20" t="s">
        <v>96</v>
      </c>
      <c r="D37" s="20" t="s">
        <v>96</v>
      </c>
    </row>
    <row r="38" spans="2:4" x14ac:dyDescent="0.2">
      <c r="B38" s="15" t="s">
        <v>205</v>
      </c>
      <c r="C38" s="20" t="s">
        <v>96</v>
      </c>
      <c r="D38" s="20" t="s">
        <v>96</v>
      </c>
    </row>
    <row r="39" spans="2:4" x14ac:dyDescent="0.2">
      <c r="B39" s="15" t="s">
        <v>206</v>
      </c>
      <c r="C39" s="20" t="s">
        <v>96</v>
      </c>
      <c r="D39" s="20" t="s">
        <v>96</v>
      </c>
    </row>
    <row r="40" spans="2:4" x14ac:dyDescent="0.2">
      <c r="B40" s="15" t="s">
        <v>207</v>
      </c>
      <c r="C40" s="20" t="s">
        <v>96</v>
      </c>
      <c r="D40" s="20" t="s">
        <v>96</v>
      </c>
    </row>
    <row r="41" spans="2:4" x14ac:dyDescent="0.2">
      <c r="B41" s="15" t="s">
        <v>230</v>
      </c>
      <c r="C41" s="20" t="s">
        <v>96</v>
      </c>
      <c r="D41" s="20" t="s">
        <v>96</v>
      </c>
    </row>
    <row r="42" spans="2:4" x14ac:dyDescent="0.2">
      <c r="B42" s="15" t="s">
        <v>208</v>
      </c>
      <c r="C42" s="20" t="s">
        <v>96</v>
      </c>
      <c r="D42" s="20" t="s">
        <v>219</v>
      </c>
    </row>
    <row r="43" spans="2:4" x14ac:dyDescent="0.2">
      <c r="B43" s="15" t="s">
        <v>209</v>
      </c>
      <c r="C43" s="20" t="s">
        <v>95</v>
      </c>
      <c r="D43" s="20" t="s">
        <v>231</v>
      </c>
    </row>
    <row r="44" spans="2:4" x14ac:dyDescent="0.2">
      <c r="B44" s="15" t="s">
        <v>232</v>
      </c>
      <c r="C44" s="20" t="s">
        <v>96</v>
      </c>
      <c r="D44" s="20" t="s">
        <v>96</v>
      </c>
    </row>
    <row r="45" spans="2:4" x14ac:dyDescent="0.2">
      <c r="B45" s="15" t="s">
        <v>210</v>
      </c>
      <c r="C45" s="20" t="s">
        <v>96</v>
      </c>
      <c r="D45" s="20" t="s">
        <v>220</v>
      </c>
    </row>
    <row r="46" spans="2:4" x14ac:dyDescent="0.2">
      <c r="B46" s="15" t="s">
        <v>211</v>
      </c>
      <c r="C46" s="20" t="s">
        <v>96</v>
      </c>
      <c r="D46" s="20" t="s">
        <v>96</v>
      </c>
    </row>
    <row r="47" spans="2:4" x14ac:dyDescent="0.2">
      <c r="B47" s="15" t="s">
        <v>212</v>
      </c>
      <c r="C47" s="20" t="s">
        <v>218</v>
      </c>
      <c r="D47" s="43" t="s">
        <v>233</v>
      </c>
    </row>
    <row r="48" spans="2:4" x14ac:dyDescent="0.2">
      <c r="B48" s="15" t="s">
        <v>213</v>
      </c>
      <c r="C48" s="20" t="s">
        <v>218</v>
      </c>
      <c r="D48" s="43" t="s">
        <v>233</v>
      </c>
    </row>
    <row r="49" spans="2:4" x14ac:dyDescent="0.2">
      <c r="B49" s="15" t="s">
        <v>214</v>
      </c>
      <c r="C49" s="20" t="s">
        <v>96</v>
      </c>
      <c r="D49" s="20" t="s">
        <v>96</v>
      </c>
    </row>
    <row r="50" spans="2:4" x14ac:dyDescent="0.2">
      <c r="B50" s="15" t="s">
        <v>215</v>
      </c>
      <c r="C50" s="20" t="s">
        <v>96</v>
      </c>
      <c r="D50" s="20" t="s">
        <v>96</v>
      </c>
    </row>
    <row r="51" spans="2:4" x14ac:dyDescent="0.2">
      <c r="B51" s="15" t="s">
        <v>216</v>
      </c>
      <c r="C51" s="20" t="s">
        <v>96</v>
      </c>
      <c r="D51" s="20" t="s">
        <v>220</v>
      </c>
    </row>
    <row r="52" spans="2:4" x14ac:dyDescent="0.2">
      <c r="B52" s="15" t="s">
        <v>217</v>
      </c>
      <c r="C52" s="20" t="s">
        <v>96</v>
      </c>
      <c r="D52" s="20" t="s">
        <v>220</v>
      </c>
    </row>
    <row r="54" spans="2:4" ht="15" x14ac:dyDescent="0.25">
      <c r="B54" s="11" t="s">
        <v>77</v>
      </c>
      <c r="C54" s="11" t="s">
        <v>105</v>
      </c>
      <c r="D54" s="11" t="s">
        <v>109</v>
      </c>
    </row>
    <row r="55" spans="2:4" x14ac:dyDescent="0.2">
      <c r="B55" s="20" t="s">
        <v>220</v>
      </c>
      <c r="C55" s="20" t="s">
        <v>234</v>
      </c>
      <c r="D55" s="20" t="s">
        <v>239</v>
      </c>
    </row>
    <row r="56" spans="2:4" x14ac:dyDescent="0.2">
      <c r="B56" s="20" t="s">
        <v>228</v>
      </c>
      <c r="C56" s="20" t="s">
        <v>235</v>
      </c>
      <c r="D56" s="20" t="s">
        <v>240</v>
      </c>
    </row>
    <row r="57" spans="2:4" x14ac:dyDescent="0.2">
      <c r="B57" s="20" t="s">
        <v>229</v>
      </c>
      <c r="C57" s="20" t="s">
        <v>235</v>
      </c>
      <c r="D57" s="20" t="s">
        <v>276</v>
      </c>
    </row>
    <row r="58" spans="2:4" x14ac:dyDescent="0.2">
      <c r="B58" s="20" t="s">
        <v>219</v>
      </c>
      <c r="C58" s="20" t="s">
        <v>236</v>
      </c>
      <c r="D58" s="20" t="s">
        <v>240</v>
      </c>
    </row>
    <row r="59" spans="2:4" x14ac:dyDescent="0.2">
      <c r="B59" s="20" t="s">
        <v>231</v>
      </c>
      <c r="C59" s="20" t="s">
        <v>237</v>
      </c>
      <c r="D59" s="20" t="s">
        <v>242</v>
      </c>
    </row>
    <row r="60" spans="2:4" x14ac:dyDescent="0.2">
      <c r="B60" s="20" t="s">
        <v>233</v>
      </c>
      <c r="C60" s="20" t="s">
        <v>238</v>
      </c>
      <c r="D60" s="20" t="s">
        <v>240</v>
      </c>
    </row>
    <row r="61" spans="2:4" x14ac:dyDescent="0.2">
      <c r="B61" s="20" t="s">
        <v>243</v>
      </c>
      <c r="C61" s="20" t="s">
        <v>235</v>
      </c>
      <c r="D61" s="20" t="s">
        <v>276</v>
      </c>
    </row>
    <row r="62" spans="2:4" x14ac:dyDescent="0.2">
      <c r="B62" s="20" t="s">
        <v>244</v>
      </c>
      <c r="C62" s="20" t="s">
        <v>235</v>
      </c>
      <c r="D62" s="20" t="s">
        <v>276</v>
      </c>
    </row>
    <row r="63" spans="2:4" x14ac:dyDescent="0.2">
      <c r="B63" s="20" t="s">
        <v>245</v>
      </c>
      <c r="C63" s="20" t="s">
        <v>235</v>
      </c>
      <c r="D63" s="20" t="s">
        <v>276</v>
      </c>
    </row>
    <row r="66" spans="2:5" ht="18" x14ac:dyDescent="0.25">
      <c r="B66" s="18" t="s">
        <v>115</v>
      </c>
    </row>
    <row r="67" spans="2:5" ht="15" x14ac:dyDescent="0.25">
      <c r="B67" s="38" t="s">
        <v>21</v>
      </c>
    </row>
    <row r="68" spans="2:5" ht="15" x14ac:dyDescent="0.25">
      <c r="B68" s="11" t="s">
        <v>77</v>
      </c>
      <c r="C68" s="19" t="s">
        <v>116</v>
      </c>
      <c r="D68" s="19" t="s">
        <v>117</v>
      </c>
    </row>
    <row r="69" spans="2:5" x14ac:dyDescent="0.2">
      <c r="B69" s="20" t="s">
        <v>220</v>
      </c>
      <c r="C69" s="85">
        <v>44828</v>
      </c>
      <c r="D69" s="21" t="s">
        <v>118</v>
      </c>
      <c r="E69" s="22"/>
    </row>
    <row r="70" spans="2:5" x14ac:dyDescent="0.2">
      <c r="B70" s="20" t="s">
        <v>228</v>
      </c>
      <c r="C70" s="85">
        <v>45211</v>
      </c>
      <c r="D70" s="21" t="s">
        <v>118</v>
      </c>
      <c r="E70" s="22"/>
    </row>
    <row r="71" spans="2:5" x14ac:dyDescent="0.2">
      <c r="B71" s="20" t="s">
        <v>229</v>
      </c>
      <c r="C71" s="85">
        <v>45211</v>
      </c>
      <c r="D71" s="21" t="s">
        <v>118</v>
      </c>
      <c r="E71" s="22"/>
    </row>
    <row r="72" spans="2:5" x14ac:dyDescent="0.2">
      <c r="B72" s="20" t="s">
        <v>219</v>
      </c>
      <c r="C72" s="85">
        <v>45184</v>
      </c>
      <c r="D72" s="21" t="s">
        <v>118</v>
      </c>
      <c r="E72" s="22"/>
    </row>
    <row r="73" spans="2:5" x14ac:dyDescent="0.2">
      <c r="B73" s="20" t="s">
        <v>231</v>
      </c>
      <c r="C73" s="85">
        <v>45190</v>
      </c>
      <c r="D73" s="21" t="s">
        <v>118</v>
      </c>
      <c r="E73" s="22"/>
    </row>
    <row r="74" spans="2:5" x14ac:dyDescent="0.2">
      <c r="B74" s="20" t="s">
        <v>233</v>
      </c>
      <c r="C74" s="85">
        <v>45180</v>
      </c>
      <c r="D74" s="21" t="s">
        <v>118</v>
      </c>
      <c r="E74" s="22"/>
    </row>
    <row r="75" spans="2:5" x14ac:dyDescent="0.2">
      <c r="B75" s="20" t="s">
        <v>243</v>
      </c>
      <c r="C75" s="85">
        <v>45211</v>
      </c>
      <c r="D75" s="21" t="s">
        <v>118</v>
      </c>
      <c r="E75" s="22"/>
    </row>
    <row r="76" spans="2:5" x14ac:dyDescent="0.2">
      <c r="B76" s="20" t="s">
        <v>244</v>
      </c>
      <c r="C76" s="85">
        <v>45211</v>
      </c>
      <c r="D76" s="21" t="s">
        <v>118</v>
      </c>
      <c r="E76" s="22"/>
    </row>
    <row r="77" spans="2:5" x14ac:dyDescent="0.2">
      <c r="B77" s="20" t="s">
        <v>245</v>
      </c>
      <c r="C77" s="85">
        <v>45211</v>
      </c>
      <c r="D77" s="21" t="s">
        <v>118</v>
      </c>
      <c r="E77" s="22"/>
    </row>
    <row r="81" spans="2:14" ht="15" x14ac:dyDescent="0.25">
      <c r="B81" s="38" t="s">
        <v>20</v>
      </c>
      <c r="C81" s="23">
        <v>45108</v>
      </c>
      <c r="D81" s="23">
        <v>45139</v>
      </c>
      <c r="E81" s="23">
        <v>44562</v>
      </c>
    </row>
    <row r="82" spans="2:14" ht="15" x14ac:dyDescent="0.25">
      <c r="B82" s="10" t="s">
        <v>120</v>
      </c>
      <c r="C82" s="25">
        <v>81027</v>
      </c>
      <c r="D82" s="24">
        <v>85136</v>
      </c>
      <c r="E82" s="24">
        <v>86284</v>
      </c>
    </row>
    <row r="83" spans="2:14" x14ac:dyDescent="0.2">
      <c r="B83" t="s">
        <v>121</v>
      </c>
      <c r="C83" s="16"/>
      <c r="D83" s="27">
        <f>+(D82-C82)/C82</f>
        <v>5.0711491231317955E-2</v>
      </c>
      <c r="E83" s="27">
        <f>+(E82-D82)/D82</f>
        <v>1.3484307461003571E-2</v>
      </c>
    </row>
    <row r="84" spans="2:14" x14ac:dyDescent="0.2">
      <c r="B84" t="s">
        <v>122</v>
      </c>
      <c r="C84" s="44"/>
      <c r="D84" s="45">
        <v>0.05</v>
      </c>
      <c r="E84" s="45">
        <v>0.05</v>
      </c>
    </row>
    <row r="85" spans="2:14" x14ac:dyDescent="0.2">
      <c r="B85" t="s">
        <v>123</v>
      </c>
      <c r="C85" s="44"/>
      <c r="D85" s="46">
        <v>100</v>
      </c>
      <c r="E85" s="46">
        <v>100</v>
      </c>
    </row>
    <row r="86" spans="2:14" x14ac:dyDescent="0.2">
      <c r="B86" t="s">
        <v>124</v>
      </c>
      <c r="D86" s="26">
        <v>1</v>
      </c>
      <c r="E86" s="26">
        <v>1</v>
      </c>
    </row>
    <row r="87" spans="2:14" x14ac:dyDescent="0.2">
      <c r="B87" t="s">
        <v>125</v>
      </c>
      <c r="D87" s="26">
        <v>1</v>
      </c>
      <c r="E87" s="26">
        <v>1</v>
      </c>
    </row>
    <row r="93" spans="2:14" ht="15" x14ac:dyDescent="0.25">
      <c r="B93" s="38" t="s">
        <v>20</v>
      </c>
      <c r="C93" s="130" t="s">
        <v>127</v>
      </c>
      <c r="D93" s="130"/>
      <c r="E93" s="130"/>
      <c r="F93" s="131" t="s">
        <v>141</v>
      </c>
      <c r="G93" s="131"/>
      <c r="H93" s="131"/>
      <c r="I93" s="132" t="s">
        <v>150</v>
      </c>
      <c r="J93" s="133"/>
      <c r="K93" s="133"/>
      <c r="L93" s="133"/>
      <c r="M93" s="133"/>
      <c r="N93" s="133"/>
    </row>
    <row r="94" spans="2:14" ht="15" x14ac:dyDescent="0.25">
      <c r="B94" s="11" t="s">
        <v>75</v>
      </c>
      <c r="C94" s="31" t="s">
        <v>128</v>
      </c>
      <c r="D94" s="31" t="s">
        <v>129</v>
      </c>
      <c r="E94" s="31" t="s">
        <v>117</v>
      </c>
      <c r="F94" s="35" t="s">
        <v>128</v>
      </c>
      <c r="G94" s="35" t="s">
        <v>129</v>
      </c>
      <c r="H94" s="35" t="s">
        <v>117</v>
      </c>
      <c r="I94" s="31" t="s">
        <v>151</v>
      </c>
      <c r="J94" s="31" t="s">
        <v>129</v>
      </c>
      <c r="K94" s="31" t="s">
        <v>122</v>
      </c>
      <c r="L94" s="31" t="s">
        <v>117</v>
      </c>
      <c r="M94" s="31" t="s">
        <v>123</v>
      </c>
      <c r="N94" s="31" t="s">
        <v>117</v>
      </c>
    </row>
    <row r="95" spans="2:14" x14ac:dyDescent="0.2">
      <c r="B95" s="15" t="s">
        <v>78</v>
      </c>
      <c r="C95" s="30" t="s">
        <v>135</v>
      </c>
      <c r="D95" s="30" t="s">
        <v>135</v>
      </c>
      <c r="E95" s="26">
        <v>1</v>
      </c>
      <c r="F95" s="30" t="s">
        <v>139</v>
      </c>
      <c r="G95" s="30" t="s">
        <v>139</v>
      </c>
      <c r="H95" s="26">
        <v>1</v>
      </c>
      <c r="I95" s="20">
        <v>10</v>
      </c>
      <c r="J95" s="20">
        <v>8</v>
      </c>
      <c r="K95" s="36">
        <v>0.01</v>
      </c>
      <c r="L95" s="37">
        <v>1</v>
      </c>
      <c r="M95" s="16">
        <v>10</v>
      </c>
      <c r="N95" s="37">
        <v>1</v>
      </c>
    </row>
    <row r="96" spans="2:14" x14ac:dyDescent="0.2">
      <c r="B96" s="15" t="s">
        <v>62</v>
      </c>
      <c r="C96" s="20" t="s">
        <v>131</v>
      </c>
      <c r="D96" s="20" t="s">
        <v>131</v>
      </c>
      <c r="E96" s="26">
        <v>1</v>
      </c>
      <c r="F96" s="20" t="s">
        <v>131</v>
      </c>
      <c r="G96" s="20" t="s">
        <v>131</v>
      </c>
      <c r="H96" s="26">
        <v>1</v>
      </c>
      <c r="I96" s="20">
        <v>10</v>
      </c>
      <c r="J96" s="20">
        <v>8</v>
      </c>
      <c r="K96" s="36">
        <v>0.01</v>
      </c>
      <c r="L96" s="37">
        <v>1</v>
      </c>
      <c r="M96" s="16">
        <v>10</v>
      </c>
      <c r="N96" s="37">
        <v>1</v>
      </c>
    </row>
    <row r="97" spans="2:14" x14ac:dyDescent="0.2">
      <c r="B97" s="15" t="s">
        <v>79</v>
      </c>
      <c r="C97" s="20" t="s">
        <v>130</v>
      </c>
      <c r="D97" s="20" t="s">
        <v>130</v>
      </c>
      <c r="E97" s="26">
        <v>1</v>
      </c>
      <c r="F97" s="20" t="s">
        <v>136</v>
      </c>
      <c r="G97" s="20" t="s">
        <v>136</v>
      </c>
      <c r="H97" s="26">
        <v>1</v>
      </c>
      <c r="I97" s="20">
        <v>10</v>
      </c>
      <c r="J97" s="20">
        <v>8</v>
      </c>
      <c r="K97" s="36">
        <v>0.01</v>
      </c>
      <c r="L97" s="37">
        <v>1</v>
      </c>
      <c r="M97" s="16">
        <v>10</v>
      </c>
      <c r="N97" s="37">
        <v>1</v>
      </c>
    </row>
    <row r="98" spans="2:14" x14ac:dyDescent="0.2">
      <c r="B98" s="15" t="s">
        <v>80</v>
      </c>
      <c r="C98" s="20" t="s">
        <v>130</v>
      </c>
      <c r="D98" s="20" t="s">
        <v>130</v>
      </c>
      <c r="E98" s="26">
        <v>1</v>
      </c>
      <c r="F98" s="20" t="s">
        <v>137</v>
      </c>
      <c r="G98" s="20" t="s">
        <v>137</v>
      </c>
      <c r="H98" s="26">
        <v>1</v>
      </c>
      <c r="I98" s="20">
        <v>10</v>
      </c>
      <c r="J98" s="20">
        <v>8</v>
      </c>
      <c r="K98" s="36">
        <v>0.01</v>
      </c>
      <c r="L98" s="37">
        <v>1</v>
      </c>
      <c r="M98" s="16">
        <v>10</v>
      </c>
      <c r="N98" s="37">
        <v>1</v>
      </c>
    </row>
    <row r="99" spans="2:14" x14ac:dyDescent="0.2">
      <c r="B99" s="15" t="s">
        <v>81</v>
      </c>
      <c r="C99" s="20" t="s">
        <v>132</v>
      </c>
      <c r="D99" s="20" t="s">
        <v>132</v>
      </c>
      <c r="E99" s="26">
        <v>1</v>
      </c>
      <c r="F99" s="20" t="s">
        <v>138</v>
      </c>
      <c r="G99" s="20" t="s">
        <v>138</v>
      </c>
      <c r="H99" s="26">
        <v>1</v>
      </c>
      <c r="I99" s="20">
        <v>10</v>
      </c>
      <c r="J99" s="20">
        <v>8</v>
      </c>
      <c r="K99" s="36">
        <v>0.01</v>
      </c>
      <c r="L99" s="37">
        <v>1</v>
      </c>
      <c r="M99" s="16">
        <v>10</v>
      </c>
      <c r="N99" s="37">
        <v>1</v>
      </c>
    </row>
    <row r="100" spans="2:14" x14ac:dyDescent="0.2">
      <c r="B100" s="15" t="s">
        <v>82</v>
      </c>
      <c r="C100" s="20" t="s">
        <v>131</v>
      </c>
      <c r="D100" s="20" t="s">
        <v>131</v>
      </c>
      <c r="E100" s="26">
        <v>1</v>
      </c>
      <c r="F100" s="20" t="s">
        <v>131</v>
      </c>
      <c r="G100" s="20" t="s">
        <v>131</v>
      </c>
      <c r="H100" s="26">
        <v>1</v>
      </c>
      <c r="I100" s="20">
        <v>10</v>
      </c>
      <c r="J100" s="20">
        <v>8</v>
      </c>
      <c r="K100" s="36">
        <v>0.01</v>
      </c>
      <c r="L100" s="37">
        <v>1</v>
      </c>
      <c r="M100" s="16">
        <v>10</v>
      </c>
      <c r="N100" s="37">
        <v>1</v>
      </c>
    </row>
    <row r="101" spans="2:14" x14ac:dyDescent="0.2">
      <c r="B101" s="15" t="s">
        <v>83</v>
      </c>
      <c r="C101" s="20" t="s">
        <v>131</v>
      </c>
      <c r="D101" s="20" t="s">
        <v>131</v>
      </c>
      <c r="E101" s="26">
        <v>1</v>
      </c>
      <c r="F101" s="20" t="s">
        <v>131</v>
      </c>
      <c r="G101" s="20" t="s">
        <v>131</v>
      </c>
      <c r="H101" s="26">
        <v>1</v>
      </c>
      <c r="I101" s="20">
        <v>10</v>
      </c>
      <c r="J101" s="20">
        <v>8</v>
      </c>
      <c r="K101" s="36">
        <v>0.01</v>
      </c>
      <c r="L101" s="37">
        <v>1</v>
      </c>
      <c r="M101" s="16">
        <v>10</v>
      </c>
      <c r="N101" s="37">
        <v>1</v>
      </c>
    </row>
    <row r="102" spans="2:14" x14ac:dyDescent="0.2">
      <c r="B102" s="15" t="s">
        <v>84</v>
      </c>
      <c r="C102" s="20" t="s">
        <v>131</v>
      </c>
      <c r="D102" s="20" t="s">
        <v>131</v>
      </c>
      <c r="E102" s="26">
        <v>1</v>
      </c>
      <c r="F102" s="20" t="s">
        <v>139</v>
      </c>
      <c r="G102" s="20" t="s">
        <v>139</v>
      </c>
      <c r="H102" s="26">
        <v>1</v>
      </c>
      <c r="I102" s="20">
        <v>10</v>
      </c>
      <c r="J102" s="20">
        <v>8</v>
      </c>
      <c r="K102" s="36">
        <v>0.01</v>
      </c>
      <c r="L102" s="37">
        <v>1</v>
      </c>
      <c r="M102" s="16">
        <v>10</v>
      </c>
      <c r="N102" s="37">
        <v>1</v>
      </c>
    </row>
    <row r="103" spans="2:14" x14ac:dyDescent="0.2">
      <c r="B103" s="15" t="s">
        <v>85</v>
      </c>
      <c r="C103" s="20" t="s">
        <v>131</v>
      </c>
      <c r="D103" s="20" t="s">
        <v>131</v>
      </c>
      <c r="E103" s="26">
        <v>1</v>
      </c>
      <c r="F103" s="20" t="s">
        <v>139</v>
      </c>
      <c r="G103" s="20" t="s">
        <v>139</v>
      </c>
      <c r="H103" s="26">
        <v>1</v>
      </c>
      <c r="I103" s="20">
        <v>10</v>
      </c>
      <c r="J103" s="20">
        <v>8</v>
      </c>
      <c r="K103" s="36">
        <v>0.01</v>
      </c>
      <c r="L103" s="37">
        <v>1</v>
      </c>
      <c r="M103" s="16">
        <v>10</v>
      </c>
      <c r="N103" s="37">
        <v>1</v>
      </c>
    </row>
    <row r="104" spans="2:14" x14ac:dyDescent="0.2">
      <c r="B104" s="15" t="s">
        <v>86</v>
      </c>
      <c r="C104" s="20" t="s">
        <v>133</v>
      </c>
      <c r="D104" s="20" t="s">
        <v>133</v>
      </c>
      <c r="E104" s="26">
        <v>1</v>
      </c>
      <c r="F104" s="20" t="s">
        <v>140</v>
      </c>
      <c r="G104" s="20" t="s">
        <v>140</v>
      </c>
      <c r="H104" s="26">
        <v>1</v>
      </c>
      <c r="I104" s="20">
        <v>10</v>
      </c>
      <c r="J104" s="20">
        <v>8</v>
      </c>
      <c r="K104" s="36">
        <v>0.01</v>
      </c>
      <c r="L104" s="37">
        <v>1</v>
      </c>
      <c r="M104" s="16">
        <v>10</v>
      </c>
      <c r="N104" s="37">
        <v>1</v>
      </c>
    </row>
    <row r="105" spans="2:14" x14ac:dyDescent="0.2">
      <c r="B105" s="15" t="s">
        <v>87</v>
      </c>
      <c r="C105" s="20" t="s">
        <v>133</v>
      </c>
      <c r="D105" s="20" t="s">
        <v>133</v>
      </c>
      <c r="E105" s="26">
        <v>1</v>
      </c>
      <c r="F105" s="20" t="s">
        <v>140</v>
      </c>
      <c r="G105" s="20" t="s">
        <v>140</v>
      </c>
      <c r="H105" s="26">
        <v>1</v>
      </c>
      <c r="I105" s="20">
        <v>10</v>
      </c>
      <c r="J105" s="20">
        <v>8</v>
      </c>
      <c r="K105" s="36">
        <v>0.01</v>
      </c>
      <c r="L105" s="37">
        <v>1</v>
      </c>
      <c r="M105" s="16">
        <v>10</v>
      </c>
      <c r="N105" s="37">
        <v>1</v>
      </c>
    </row>
    <row r="106" spans="2:14" x14ac:dyDescent="0.2">
      <c r="B106" s="15" t="s">
        <v>88</v>
      </c>
      <c r="C106" s="20" t="s">
        <v>131</v>
      </c>
      <c r="D106" s="20" t="s">
        <v>131</v>
      </c>
      <c r="E106" s="26">
        <v>1</v>
      </c>
      <c r="F106" s="20" t="s">
        <v>139</v>
      </c>
      <c r="G106" s="20" t="s">
        <v>139</v>
      </c>
      <c r="H106" s="26">
        <v>1</v>
      </c>
      <c r="I106" s="20">
        <v>10</v>
      </c>
      <c r="J106" s="20">
        <v>8</v>
      </c>
      <c r="K106" s="36">
        <v>0.01</v>
      </c>
      <c r="L106" s="37">
        <v>1</v>
      </c>
      <c r="M106" s="16">
        <v>10</v>
      </c>
      <c r="N106" s="37">
        <v>1</v>
      </c>
    </row>
    <row r="107" spans="2:14" x14ac:dyDescent="0.2">
      <c r="B107" s="15" t="s">
        <v>89</v>
      </c>
      <c r="C107" s="20" t="s">
        <v>131</v>
      </c>
      <c r="D107" s="20" t="s">
        <v>131</v>
      </c>
      <c r="E107" s="26">
        <v>1</v>
      </c>
      <c r="F107" s="20" t="s">
        <v>139</v>
      </c>
      <c r="G107" s="20" t="s">
        <v>139</v>
      </c>
      <c r="H107" s="26">
        <v>1</v>
      </c>
      <c r="I107" s="20">
        <v>10</v>
      </c>
      <c r="J107" s="20">
        <v>8</v>
      </c>
      <c r="K107" s="36">
        <v>0.01</v>
      </c>
      <c r="L107" s="37">
        <v>1</v>
      </c>
      <c r="M107" s="16">
        <v>10</v>
      </c>
      <c r="N107" s="37">
        <v>1</v>
      </c>
    </row>
    <row r="108" spans="2:14" x14ac:dyDescent="0.2">
      <c r="B108" s="15" t="s">
        <v>90</v>
      </c>
      <c r="C108" s="20" t="s">
        <v>130</v>
      </c>
      <c r="D108" s="20" t="s">
        <v>130</v>
      </c>
      <c r="E108" s="26">
        <v>1</v>
      </c>
      <c r="F108" s="20" t="s">
        <v>139</v>
      </c>
      <c r="G108" s="20" t="s">
        <v>139</v>
      </c>
      <c r="H108" s="26">
        <v>1</v>
      </c>
      <c r="I108" s="20">
        <v>10</v>
      </c>
      <c r="J108" s="20">
        <v>8</v>
      </c>
      <c r="K108" s="36">
        <v>0.01</v>
      </c>
      <c r="L108" s="37">
        <v>1</v>
      </c>
      <c r="M108" s="16">
        <v>10</v>
      </c>
      <c r="N108" s="37">
        <v>1</v>
      </c>
    </row>
    <row r="109" spans="2:14" x14ac:dyDescent="0.2">
      <c r="B109" s="15" t="s">
        <v>91</v>
      </c>
      <c r="C109" s="20" t="s">
        <v>132</v>
      </c>
      <c r="D109" s="20" t="s">
        <v>132</v>
      </c>
      <c r="E109" s="26">
        <v>1</v>
      </c>
      <c r="F109" s="20" t="s">
        <v>142</v>
      </c>
      <c r="G109" s="20" t="s">
        <v>142</v>
      </c>
      <c r="H109" s="26">
        <v>1</v>
      </c>
      <c r="I109" s="20">
        <v>10</v>
      </c>
      <c r="J109" s="20">
        <v>8</v>
      </c>
      <c r="K109" s="36">
        <v>0.01</v>
      </c>
      <c r="L109" s="37">
        <v>1</v>
      </c>
      <c r="M109" s="16">
        <v>10</v>
      </c>
      <c r="N109" s="37">
        <v>1</v>
      </c>
    </row>
    <row r="110" spans="2:14" x14ac:dyDescent="0.2">
      <c r="B110" s="15" t="s">
        <v>92</v>
      </c>
      <c r="C110" s="20" t="s">
        <v>130</v>
      </c>
      <c r="D110" s="20" t="s">
        <v>130</v>
      </c>
      <c r="E110" s="26">
        <v>1</v>
      </c>
      <c r="F110" s="20" t="s">
        <v>139</v>
      </c>
      <c r="G110" s="20" t="s">
        <v>139</v>
      </c>
      <c r="H110" s="26">
        <v>1</v>
      </c>
      <c r="I110" s="20">
        <v>10</v>
      </c>
      <c r="J110" s="20">
        <v>8</v>
      </c>
      <c r="K110" s="36">
        <v>0.01</v>
      </c>
      <c r="L110" s="37">
        <v>1</v>
      </c>
      <c r="M110" s="16">
        <v>10</v>
      </c>
      <c r="N110" s="37">
        <v>1</v>
      </c>
    </row>
    <row r="111" spans="2:14" x14ac:dyDescent="0.2">
      <c r="B111" s="15" t="s">
        <v>93</v>
      </c>
      <c r="C111" s="20" t="s">
        <v>132</v>
      </c>
      <c r="D111" s="20" t="s">
        <v>132</v>
      </c>
      <c r="E111" s="26">
        <v>1</v>
      </c>
      <c r="F111" s="20" t="s">
        <v>142</v>
      </c>
      <c r="G111" s="20" t="s">
        <v>142</v>
      </c>
      <c r="H111" s="26">
        <v>1</v>
      </c>
      <c r="I111" s="20">
        <v>10</v>
      </c>
      <c r="J111" s="20">
        <v>8</v>
      </c>
      <c r="K111" s="36">
        <v>0.01</v>
      </c>
      <c r="L111" s="37">
        <v>1</v>
      </c>
      <c r="M111" s="16">
        <v>10</v>
      </c>
      <c r="N111" s="37">
        <v>1</v>
      </c>
    </row>
    <row r="112" spans="2:14" x14ac:dyDescent="0.2">
      <c r="B112" s="15" t="s">
        <v>94</v>
      </c>
      <c r="C112" s="20" t="s">
        <v>130</v>
      </c>
      <c r="D112" s="20" t="s">
        <v>130</v>
      </c>
      <c r="E112" s="26">
        <v>1</v>
      </c>
      <c r="F112" s="20" t="s">
        <v>136</v>
      </c>
      <c r="G112" s="20" t="s">
        <v>136</v>
      </c>
      <c r="H112" s="26">
        <v>1</v>
      </c>
      <c r="I112" s="20">
        <v>10</v>
      </c>
      <c r="J112" s="20">
        <v>8</v>
      </c>
      <c r="K112" s="36">
        <v>0.01</v>
      </c>
      <c r="L112" s="37">
        <v>1</v>
      </c>
      <c r="M112" s="16">
        <v>10</v>
      </c>
      <c r="N112" s="37">
        <v>1</v>
      </c>
    </row>
    <row r="113" spans="2:18" x14ac:dyDescent="0.2">
      <c r="B113" s="15" t="s">
        <v>149</v>
      </c>
      <c r="C113" s="20" t="s">
        <v>130</v>
      </c>
      <c r="D113" s="20" t="s">
        <v>130</v>
      </c>
      <c r="E113" s="26">
        <v>1</v>
      </c>
      <c r="F113" s="20" t="s">
        <v>137</v>
      </c>
      <c r="G113" s="20" t="s">
        <v>137</v>
      </c>
      <c r="H113" s="26">
        <v>1</v>
      </c>
      <c r="I113" s="20">
        <v>10</v>
      </c>
      <c r="J113" s="20">
        <v>8</v>
      </c>
      <c r="K113" s="36">
        <v>0.01</v>
      </c>
      <c r="L113" s="37">
        <v>1</v>
      </c>
      <c r="M113" s="16">
        <v>10</v>
      </c>
      <c r="N113" s="37">
        <v>1</v>
      </c>
    </row>
    <row r="114" spans="2:18" ht="15" thickBot="1" x14ac:dyDescent="0.25">
      <c r="B114" s="15" t="s">
        <v>144</v>
      </c>
      <c r="C114" s="33" t="s">
        <v>130</v>
      </c>
      <c r="D114" s="33" t="s">
        <v>130</v>
      </c>
      <c r="E114" s="26">
        <v>1</v>
      </c>
      <c r="F114" s="33" t="s">
        <v>143</v>
      </c>
      <c r="G114" s="33" t="s">
        <v>143</v>
      </c>
      <c r="H114" s="26">
        <v>1</v>
      </c>
      <c r="I114" s="20">
        <v>10</v>
      </c>
      <c r="J114" s="20">
        <v>8</v>
      </c>
      <c r="K114" s="36">
        <v>0.01</v>
      </c>
      <c r="L114" s="37">
        <v>1</v>
      </c>
      <c r="M114" s="16">
        <v>10</v>
      </c>
      <c r="N114" s="37">
        <v>1</v>
      </c>
    </row>
    <row r="115" spans="2:18" ht="15" thickBot="1" x14ac:dyDescent="0.25">
      <c r="B115" s="32" t="s">
        <v>98</v>
      </c>
      <c r="C115" s="34" t="s">
        <v>134</v>
      </c>
      <c r="D115" s="33" t="s">
        <v>134</v>
      </c>
      <c r="E115" s="26">
        <v>1</v>
      </c>
      <c r="F115" s="34" t="s">
        <v>134</v>
      </c>
      <c r="G115" s="33" t="s">
        <v>134</v>
      </c>
      <c r="H115" s="26">
        <v>1</v>
      </c>
      <c r="I115" s="20">
        <v>10</v>
      </c>
      <c r="J115" s="20">
        <v>8</v>
      </c>
      <c r="K115" s="36">
        <v>0.01</v>
      </c>
      <c r="L115" s="37">
        <v>1</v>
      </c>
      <c r="M115" s="16">
        <v>10</v>
      </c>
      <c r="N115" s="37">
        <v>1</v>
      </c>
    </row>
    <row r="116" spans="2:18" x14ac:dyDescent="0.2">
      <c r="B116" s="15" t="s">
        <v>146</v>
      </c>
      <c r="C116" s="30" t="s">
        <v>130</v>
      </c>
      <c r="D116" s="30" t="s">
        <v>130</v>
      </c>
      <c r="E116" s="26">
        <v>1</v>
      </c>
      <c r="F116" s="30" t="s">
        <v>145</v>
      </c>
      <c r="G116" s="30" t="s">
        <v>145</v>
      </c>
      <c r="H116" s="26">
        <v>1</v>
      </c>
      <c r="I116" s="20">
        <v>10</v>
      </c>
      <c r="J116" s="20">
        <v>8</v>
      </c>
      <c r="K116" s="36">
        <v>0.01</v>
      </c>
      <c r="L116" s="37">
        <v>1</v>
      </c>
      <c r="M116" s="16">
        <v>10</v>
      </c>
      <c r="N116" s="37">
        <v>1</v>
      </c>
    </row>
    <row r="117" spans="2:18" x14ac:dyDescent="0.2">
      <c r="B117" s="15" t="s">
        <v>100</v>
      </c>
      <c r="C117" s="20" t="s">
        <v>131</v>
      </c>
      <c r="D117" s="20" t="s">
        <v>131</v>
      </c>
      <c r="E117" s="26">
        <v>1</v>
      </c>
      <c r="F117" s="20" t="s">
        <v>147</v>
      </c>
      <c r="G117" s="20" t="s">
        <v>147</v>
      </c>
      <c r="H117" s="26">
        <v>1</v>
      </c>
      <c r="I117" s="20">
        <v>10</v>
      </c>
      <c r="J117" s="20">
        <v>8</v>
      </c>
      <c r="K117" s="36">
        <v>0.01</v>
      </c>
      <c r="L117" s="37">
        <v>1</v>
      </c>
      <c r="M117" s="16">
        <v>10</v>
      </c>
      <c r="N117" s="37">
        <v>1</v>
      </c>
    </row>
    <row r="119" spans="2:18" ht="15" x14ac:dyDescent="0.25">
      <c r="B119" s="38" t="s">
        <v>19</v>
      </c>
      <c r="C119" s="132" t="s">
        <v>152</v>
      </c>
      <c r="D119" s="133"/>
      <c r="E119" s="133"/>
      <c r="F119" s="133"/>
      <c r="G119" s="133"/>
      <c r="H119" s="133"/>
      <c r="I119" s="133"/>
      <c r="J119" s="133"/>
      <c r="K119" s="134" t="s">
        <v>157</v>
      </c>
      <c r="L119" s="135"/>
      <c r="M119" s="135"/>
      <c r="N119" s="135"/>
      <c r="O119" s="135"/>
      <c r="P119" s="135"/>
      <c r="Q119" s="135"/>
      <c r="R119" s="135"/>
    </row>
    <row r="120" spans="2:18" ht="15" x14ac:dyDescent="0.25">
      <c r="B120" s="11" t="s">
        <v>75</v>
      </c>
      <c r="C120" s="31" t="s">
        <v>153</v>
      </c>
      <c r="D120" s="31" t="s">
        <v>154</v>
      </c>
      <c r="E120" s="31" t="s">
        <v>155</v>
      </c>
      <c r="F120" s="31" t="s">
        <v>156</v>
      </c>
      <c r="G120" s="31" t="s">
        <v>122</v>
      </c>
      <c r="H120" s="31" t="s">
        <v>117</v>
      </c>
      <c r="I120" s="31" t="s">
        <v>123</v>
      </c>
      <c r="J120" s="31" t="s">
        <v>117</v>
      </c>
      <c r="K120" s="35" t="s">
        <v>153</v>
      </c>
      <c r="L120" s="35" t="s">
        <v>154</v>
      </c>
      <c r="M120" s="35" t="s">
        <v>155</v>
      </c>
      <c r="N120" s="35" t="s">
        <v>156</v>
      </c>
      <c r="O120" s="35" t="s">
        <v>122</v>
      </c>
      <c r="P120" s="35" t="s">
        <v>117</v>
      </c>
      <c r="Q120" s="35" t="s">
        <v>123</v>
      </c>
      <c r="R120" s="35" t="s">
        <v>117</v>
      </c>
    </row>
    <row r="121" spans="2:18" x14ac:dyDescent="0.2">
      <c r="B121" s="15" t="s">
        <v>185</v>
      </c>
      <c r="G121" s="36"/>
      <c r="H121" s="37"/>
      <c r="I121" s="16"/>
      <c r="J121" s="37"/>
    </row>
    <row r="122" spans="2:18" x14ac:dyDescent="0.2">
      <c r="B122" s="15" t="s">
        <v>186</v>
      </c>
    </row>
    <row r="123" spans="2:18" x14ac:dyDescent="0.2">
      <c r="B123" s="15" t="s">
        <v>187</v>
      </c>
    </row>
    <row r="124" spans="2:18" x14ac:dyDescent="0.2">
      <c r="B124" s="15" t="s">
        <v>188</v>
      </c>
    </row>
    <row r="125" spans="2:18" x14ac:dyDescent="0.2">
      <c r="B125" s="15" t="s">
        <v>189</v>
      </c>
    </row>
    <row r="126" spans="2:18" x14ac:dyDescent="0.2">
      <c r="B126" s="15" t="s">
        <v>190</v>
      </c>
    </row>
    <row r="127" spans="2:18" x14ac:dyDescent="0.2">
      <c r="B127" s="15" t="s">
        <v>191</v>
      </c>
    </row>
    <row r="128" spans="2:18" x14ac:dyDescent="0.2">
      <c r="B128" s="15" t="s">
        <v>192</v>
      </c>
    </row>
    <row r="129" spans="2:2" x14ac:dyDescent="0.2">
      <c r="B129" s="15" t="s">
        <v>193</v>
      </c>
    </row>
    <row r="130" spans="2:2" x14ac:dyDescent="0.2">
      <c r="B130" s="15" t="s">
        <v>184</v>
      </c>
    </row>
    <row r="131" spans="2:2" x14ac:dyDescent="0.2">
      <c r="B131" s="15" t="s">
        <v>194</v>
      </c>
    </row>
    <row r="132" spans="2:2" x14ac:dyDescent="0.2">
      <c r="B132" s="15" t="s">
        <v>195</v>
      </c>
    </row>
    <row r="133" spans="2:2" x14ac:dyDescent="0.2">
      <c r="B133" s="15" t="s">
        <v>196</v>
      </c>
    </row>
    <row r="134" spans="2:2" x14ac:dyDescent="0.2">
      <c r="B134" s="15" t="s">
        <v>197</v>
      </c>
    </row>
    <row r="135" spans="2:2" x14ac:dyDescent="0.2">
      <c r="B135" s="15" t="s">
        <v>198</v>
      </c>
    </row>
    <row r="136" spans="2:2" x14ac:dyDescent="0.2">
      <c r="B136" s="15" t="s">
        <v>199</v>
      </c>
    </row>
    <row r="137" spans="2:2" x14ac:dyDescent="0.2">
      <c r="B137" s="15" t="s">
        <v>200</v>
      </c>
    </row>
    <row r="138" spans="2:2" x14ac:dyDescent="0.2">
      <c r="B138" s="15" t="s">
        <v>201</v>
      </c>
    </row>
    <row r="139" spans="2:2" x14ac:dyDescent="0.2">
      <c r="B139" s="15" t="s">
        <v>202</v>
      </c>
    </row>
    <row r="140" spans="2:2" x14ac:dyDescent="0.2">
      <c r="B140" s="15" t="s">
        <v>203</v>
      </c>
    </row>
    <row r="141" spans="2:2" x14ac:dyDescent="0.2">
      <c r="B141" s="15" t="s">
        <v>204</v>
      </c>
    </row>
    <row r="142" spans="2:2" x14ac:dyDescent="0.2">
      <c r="B142" s="15" t="s">
        <v>205</v>
      </c>
    </row>
    <row r="143" spans="2:2" x14ac:dyDescent="0.2">
      <c r="B143" s="15" t="s">
        <v>206</v>
      </c>
    </row>
    <row r="144" spans="2:2" x14ac:dyDescent="0.2">
      <c r="B144" s="15" t="s">
        <v>207</v>
      </c>
    </row>
    <row r="145" spans="2:6" x14ac:dyDescent="0.2">
      <c r="B145" s="15" t="s">
        <v>230</v>
      </c>
    </row>
    <row r="146" spans="2:6" x14ac:dyDescent="0.2">
      <c r="B146" s="15" t="s">
        <v>208</v>
      </c>
    </row>
    <row r="147" spans="2:6" x14ac:dyDescent="0.2">
      <c r="B147" s="15" t="s">
        <v>209</v>
      </c>
    </row>
    <row r="148" spans="2:6" x14ac:dyDescent="0.2">
      <c r="B148" s="15" t="s">
        <v>232</v>
      </c>
    </row>
    <row r="149" spans="2:6" x14ac:dyDescent="0.2">
      <c r="B149" s="15" t="s">
        <v>210</v>
      </c>
    </row>
    <row r="150" spans="2:6" x14ac:dyDescent="0.2">
      <c r="B150" s="15" t="s">
        <v>211</v>
      </c>
    </row>
    <row r="151" spans="2:6" x14ac:dyDescent="0.2">
      <c r="B151" s="15" t="s">
        <v>212</v>
      </c>
    </row>
    <row r="152" spans="2:6" x14ac:dyDescent="0.2">
      <c r="B152" s="15" t="s">
        <v>213</v>
      </c>
    </row>
    <row r="153" spans="2:6" x14ac:dyDescent="0.2">
      <c r="B153" s="15" t="s">
        <v>214</v>
      </c>
    </row>
    <row r="154" spans="2:6" x14ac:dyDescent="0.2">
      <c r="B154" s="15" t="s">
        <v>215</v>
      </c>
    </row>
    <row r="155" spans="2:6" x14ac:dyDescent="0.2">
      <c r="B155" s="15" t="s">
        <v>216</v>
      </c>
    </row>
    <row r="156" spans="2:6" x14ac:dyDescent="0.2">
      <c r="B156" s="15" t="s">
        <v>217</v>
      </c>
    </row>
    <row r="159" spans="2:6" ht="15" x14ac:dyDescent="0.25">
      <c r="B159" s="38" t="s">
        <v>22</v>
      </c>
    </row>
    <row r="160" spans="2:6" ht="15" x14ac:dyDescent="0.25">
      <c r="B160" s="11" t="s">
        <v>75</v>
      </c>
      <c r="C160" s="31" t="s">
        <v>158</v>
      </c>
      <c r="D160" s="31" t="s">
        <v>159</v>
      </c>
      <c r="E160" s="31" t="s">
        <v>160</v>
      </c>
      <c r="F160" s="31" t="s">
        <v>117</v>
      </c>
    </row>
    <row r="161" spans="2:6" x14ac:dyDescent="0.2">
      <c r="B161" s="15" t="s">
        <v>185</v>
      </c>
      <c r="C161" s="30"/>
      <c r="D161" s="30"/>
      <c r="E161" s="30"/>
      <c r="F161" s="26"/>
    </row>
    <row r="162" spans="2:6" x14ac:dyDescent="0.2">
      <c r="B162" s="15" t="s">
        <v>186</v>
      </c>
      <c r="C162" s="30"/>
      <c r="D162" s="30"/>
      <c r="E162" s="30"/>
      <c r="F162" s="26"/>
    </row>
    <row r="163" spans="2:6" x14ac:dyDescent="0.2">
      <c r="B163" s="15" t="s">
        <v>187</v>
      </c>
      <c r="C163" s="30"/>
      <c r="D163" s="30"/>
      <c r="E163" s="30"/>
      <c r="F163" s="26"/>
    </row>
    <row r="164" spans="2:6" x14ac:dyDescent="0.2">
      <c r="B164" s="15" t="s">
        <v>188</v>
      </c>
      <c r="C164" s="30"/>
      <c r="D164" s="30"/>
      <c r="E164" s="30"/>
      <c r="F164" s="26"/>
    </row>
    <row r="165" spans="2:6" x14ac:dyDescent="0.2">
      <c r="B165" s="15" t="s">
        <v>189</v>
      </c>
      <c r="C165" s="30"/>
      <c r="D165" s="30"/>
      <c r="E165" s="30"/>
      <c r="F165" s="26"/>
    </row>
    <row r="166" spans="2:6" x14ac:dyDescent="0.2">
      <c r="B166" s="15" t="s">
        <v>190</v>
      </c>
      <c r="C166" s="30"/>
      <c r="D166" s="30"/>
      <c r="E166" s="30"/>
      <c r="F166" s="26"/>
    </row>
    <row r="167" spans="2:6" x14ac:dyDescent="0.2">
      <c r="B167" s="15" t="s">
        <v>191</v>
      </c>
      <c r="C167" s="30"/>
      <c r="D167" s="30"/>
      <c r="E167" s="30"/>
      <c r="F167" s="26"/>
    </row>
    <row r="168" spans="2:6" x14ac:dyDescent="0.2">
      <c r="B168" s="15" t="s">
        <v>192</v>
      </c>
      <c r="C168" s="30"/>
      <c r="D168" s="30"/>
      <c r="E168" s="30"/>
      <c r="F168" s="26"/>
    </row>
    <row r="169" spans="2:6" x14ac:dyDescent="0.2">
      <c r="B169" s="15" t="s">
        <v>193</v>
      </c>
      <c r="C169" s="30"/>
      <c r="D169" s="30"/>
      <c r="E169" s="30"/>
      <c r="F169" s="26"/>
    </row>
    <row r="170" spans="2:6" x14ac:dyDescent="0.2">
      <c r="B170" s="15" t="s">
        <v>184</v>
      </c>
      <c r="C170" s="30"/>
      <c r="D170" s="30"/>
      <c r="E170" s="30"/>
      <c r="F170" s="26"/>
    </row>
    <row r="171" spans="2:6" x14ac:dyDescent="0.2">
      <c r="B171" s="15" t="s">
        <v>194</v>
      </c>
      <c r="C171" s="30"/>
      <c r="D171" s="30"/>
      <c r="E171" s="30"/>
      <c r="F171" s="26"/>
    </row>
    <row r="172" spans="2:6" x14ac:dyDescent="0.2">
      <c r="B172" s="15" t="s">
        <v>195</v>
      </c>
      <c r="C172" s="30"/>
      <c r="D172" s="30"/>
      <c r="E172" s="30"/>
      <c r="F172" s="26"/>
    </row>
    <row r="173" spans="2:6" x14ac:dyDescent="0.2">
      <c r="B173" s="15" t="s">
        <v>196</v>
      </c>
      <c r="C173" s="30"/>
      <c r="D173" s="30"/>
      <c r="E173" s="30"/>
      <c r="F173" s="26"/>
    </row>
    <row r="174" spans="2:6" x14ac:dyDescent="0.2">
      <c r="B174" s="15" t="s">
        <v>197</v>
      </c>
      <c r="C174" s="30"/>
      <c r="D174" s="30"/>
      <c r="E174" s="30"/>
      <c r="F174" s="26"/>
    </row>
    <row r="175" spans="2:6" x14ac:dyDescent="0.2">
      <c r="B175" s="15" t="s">
        <v>198</v>
      </c>
      <c r="C175" s="30"/>
      <c r="D175" s="30"/>
      <c r="E175" s="30"/>
      <c r="F175" s="26"/>
    </row>
    <row r="176" spans="2:6" x14ac:dyDescent="0.2">
      <c r="B176" s="15" t="s">
        <v>199</v>
      </c>
      <c r="C176" s="30"/>
      <c r="D176" s="30"/>
      <c r="E176" s="30"/>
      <c r="F176" s="26"/>
    </row>
    <row r="177" spans="2:6" x14ac:dyDescent="0.2">
      <c r="B177" s="15" t="s">
        <v>200</v>
      </c>
      <c r="C177" s="30"/>
      <c r="D177" s="30"/>
      <c r="E177" s="30"/>
      <c r="F177" s="26"/>
    </row>
    <row r="178" spans="2:6" x14ac:dyDescent="0.2">
      <c r="B178" s="15" t="s">
        <v>201</v>
      </c>
      <c r="C178" s="30"/>
      <c r="D178" s="30"/>
      <c r="E178" s="30"/>
      <c r="F178" s="26"/>
    </row>
    <row r="179" spans="2:6" x14ac:dyDescent="0.2">
      <c r="B179" s="15" t="s">
        <v>202</v>
      </c>
      <c r="C179" s="30"/>
      <c r="D179" s="30"/>
      <c r="E179" s="30"/>
      <c r="F179" s="26"/>
    </row>
    <row r="180" spans="2:6" x14ac:dyDescent="0.2">
      <c r="B180" s="15" t="s">
        <v>203</v>
      </c>
      <c r="C180" s="30"/>
      <c r="D180" s="30"/>
      <c r="E180" s="30"/>
      <c r="F180" s="26"/>
    </row>
    <row r="181" spans="2:6" x14ac:dyDescent="0.2">
      <c r="B181" s="15" t="s">
        <v>204</v>
      </c>
      <c r="C181" s="30"/>
      <c r="D181" s="30"/>
      <c r="E181" s="30"/>
      <c r="F181" s="26"/>
    </row>
    <row r="182" spans="2:6" x14ac:dyDescent="0.2">
      <c r="B182" s="15" t="s">
        <v>205</v>
      </c>
      <c r="C182" s="30"/>
      <c r="D182" s="30"/>
      <c r="E182" s="30"/>
      <c r="F182" s="26"/>
    </row>
    <row r="183" spans="2:6" x14ac:dyDescent="0.2">
      <c r="B183" s="15" t="s">
        <v>206</v>
      </c>
      <c r="C183" s="30"/>
      <c r="D183" s="30"/>
      <c r="E183" s="30"/>
      <c r="F183" s="26"/>
    </row>
    <row r="184" spans="2:6" x14ac:dyDescent="0.2">
      <c r="B184" s="15" t="s">
        <v>207</v>
      </c>
      <c r="C184" s="30"/>
      <c r="D184" s="30"/>
      <c r="E184" s="30"/>
      <c r="F184" s="26"/>
    </row>
    <row r="185" spans="2:6" x14ac:dyDescent="0.2">
      <c r="B185" s="15" t="s">
        <v>230</v>
      </c>
      <c r="C185" s="30"/>
      <c r="D185" s="30"/>
      <c r="E185" s="30"/>
      <c r="F185" s="26"/>
    </row>
    <row r="186" spans="2:6" x14ac:dyDescent="0.2">
      <c r="B186" s="15" t="s">
        <v>208</v>
      </c>
      <c r="C186" s="30"/>
      <c r="D186" s="30"/>
      <c r="E186" s="30"/>
      <c r="F186" s="26"/>
    </row>
    <row r="187" spans="2:6" x14ac:dyDescent="0.2">
      <c r="B187" s="15" t="s">
        <v>209</v>
      </c>
      <c r="C187" s="30"/>
      <c r="D187" s="30"/>
      <c r="E187" s="30"/>
      <c r="F187" s="26"/>
    </row>
    <row r="188" spans="2:6" x14ac:dyDescent="0.2">
      <c r="B188" s="15" t="s">
        <v>232</v>
      </c>
      <c r="C188" s="30"/>
      <c r="D188" s="30"/>
      <c r="E188" s="30"/>
      <c r="F188" s="26"/>
    </row>
    <row r="189" spans="2:6" x14ac:dyDescent="0.2">
      <c r="B189" s="15" t="s">
        <v>210</v>
      </c>
      <c r="C189" s="30"/>
      <c r="D189" s="30"/>
      <c r="E189" s="30"/>
      <c r="F189" s="26"/>
    </row>
    <row r="190" spans="2:6" x14ac:dyDescent="0.2">
      <c r="B190" s="15" t="s">
        <v>211</v>
      </c>
      <c r="C190" s="30"/>
      <c r="D190" s="30"/>
      <c r="E190" s="30"/>
      <c r="F190" s="26"/>
    </row>
    <row r="191" spans="2:6" x14ac:dyDescent="0.2">
      <c r="B191" s="15" t="s">
        <v>212</v>
      </c>
      <c r="C191" s="30"/>
      <c r="D191" s="30"/>
      <c r="E191" s="30"/>
      <c r="F191" s="26"/>
    </row>
    <row r="192" spans="2:6" x14ac:dyDescent="0.2">
      <c r="B192" s="15" t="s">
        <v>213</v>
      </c>
      <c r="C192" s="30"/>
      <c r="D192" s="30"/>
      <c r="E192" s="30"/>
      <c r="F192" s="26"/>
    </row>
    <row r="193" spans="2:6" x14ac:dyDescent="0.2">
      <c r="B193" s="15" t="s">
        <v>214</v>
      </c>
      <c r="C193" s="30"/>
      <c r="D193" s="30"/>
      <c r="E193" s="30"/>
      <c r="F193" s="26"/>
    </row>
    <row r="194" spans="2:6" x14ac:dyDescent="0.2">
      <c r="B194" s="15" t="s">
        <v>215</v>
      </c>
      <c r="C194" s="30"/>
      <c r="D194" s="30"/>
      <c r="E194" s="30"/>
      <c r="F194" s="26"/>
    </row>
    <row r="195" spans="2:6" x14ac:dyDescent="0.2">
      <c r="B195" s="15" t="s">
        <v>216</v>
      </c>
      <c r="C195" s="30"/>
      <c r="D195" s="30"/>
      <c r="E195" s="30"/>
      <c r="F195" s="26"/>
    </row>
    <row r="196" spans="2:6" x14ac:dyDescent="0.2">
      <c r="B196" s="15" t="s">
        <v>217</v>
      </c>
      <c r="C196" s="30"/>
      <c r="D196" s="30"/>
      <c r="E196" s="30"/>
      <c r="F196" s="26"/>
    </row>
  </sheetData>
  <mergeCells count="6">
    <mergeCell ref="B4:C4"/>
    <mergeCell ref="C93:E93"/>
    <mergeCell ref="F93:H93"/>
    <mergeCell ref="I93:N93"/>
    <mergeCell ref="C119:J119"/>
    <mergeCell ref="K119:R119"/>
  </mergeCells>
  <conditionalFormatting sqref="D69:D77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D86:E87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E69:E77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E95:E117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61:F19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H95:H117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12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J12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L95:L117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N95:N117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1200-BB6D-400C-A3F9-2B509F1FB5AD}">
  <sheetPr codeName="Hoja5"/>
  <dimension ref="B2:R146"/>
  <sheetViews>
    <sheetView showGridLines="0" topLeftCell="A36" workbookViewId="0">
      <selection activeCell="E51" sqref="E51"/>
    </sheetView>
  </sheetViews>
  <sheetFormatPr baseColWidth="10" defaultRowHeight="14.25" x14ac:dyDescent="0.2"/>
  <cols>
    <col min="2" max="2" width="46" bestFit="1" customWidth="1"/>
    <col min="3" max="3" width="38.25" bestFit="1" customWidth="1"/>
    <col min="4" max="4" width="27.375" bestFit="1" customWidth="1"/>
    <col min="5" max="5" width="14.625" bestFit="1" customWidth="1"/>
    <col min="6" max="6" width="13.25" customWidth="1"/>
    <col min="7" max="7" width="19.375" bestFit="1" customWidth="1"/>
    <col min="9" max="9" width="25.125" bestFit="1" customWidth="1"/>
    <col min="10" max="10" width="19.375" bestFit="1" customWidth="1"/>
    <col min="11" max="11" width="19.75" bestFit="1" customWidth="1"/>
    <col min="13" max="13" width="25.125" bestFit="1" customWidth="1"/>
  </cols>
  <sheetData>
    <row r="2" spans="2:4" ht="18" x14ac:dyDescent="0.25">
      <c r="B2" s="18" t="s">
        <v>114</v>
      </c>
    </row>
    <row r="4" spans="2:4" ht="15" x14ac:dyDescent="0.25">
      <c r="B4" s="129" t="s">
        <v>61</v>
      </c>
      <c r="C4" s="129"/>
    </row>
    <row r="5" spans="2:4" x14ac:dyDescent="0.2">
      <c r="B5" s="15" t="s">
        <v>62</v>
      </c>
      <c r="C5" s="16" t="s">
        <v>67</v>
      </c>
    </row>
    <row r="6" spans="2:4" x14ac:dyDescent="0.2">
      <c r="B6" s="15" t="s">
        <v>0</v>
      </c>
      <c r="C6" s="16" t="s">
        <v>10</v>
      </c>
    </row>
    <row r="7" spans="2:4" x14ac:dyDescent="0.2">
      <c r="B7" s="15" t="s">
        <v>63</v>
      </c>
      <c r="C7" s="16" t="s">
        <v>68</v>
      </c>
    </row>
    <row r="8" spans="2:4" x14ac:dyDescent="0.2">
      <c r="B8" s="15" t="s">
        <v>1</v>
      </c>
      <c r="C8" s="16" t="s">
        <v>69</v>
      </c>
    </row>
    <row r="9" spans="2:4" x14ac:dyDescent="0.2">
      <c r="B9" s="15" t="s">
        <v>64</v>
      </c>
      <c r="C9" s="16" t="s">
        <v>70</v>
      </c>
    </row>
    <row r="10" spans="2:4" x14ac:dyDescent="0.2">
      <c r="B10" s="15" t="s">
        <v>65</v>
      </c>
      <c r="C10" s="16" t="s">
        <v>71</v>
      </c>
    </row>
    <row r="11" spans="2:4" x14ac:dyDescent="0.2">
      <c r="B11" s="15" t="s">
        <v>66</v>
      </c>
      <c r="C11" s="16" t="s">
        <v>72</v>
      </c>
    </row>
    <row r="13" spans="2:4" ht="15" x14ac:dyDescent="0.25">
      <c r="B13" s="11" t="s">
        <v>55</v>
      </c>
      <c r="C13" s="14"/>
    </row>
    <row r="14" spans="2:4" x14ac:dyDescent="0.2">
      <c r="B14" s="15" t="s">
        <v>73</v>
      </c>
      <c r="C14" s="17" t="s">
        <v>74</v>
      </c>
    </row>
    <row r="16" spans="2:4" ht="15" x14ac:dyDescent="0.25">
      <c r="B16" s="11" t="s">
        <v>75</v>
      </c>
      <c r="C16" s="11" t="s">
        <v>76</v>
      </c>
      <c r="D16" s="11" t="s">
        <v>77</v>
      </c>
    </row>
    <row r="17" spans="2:4" x14ac:dyDescent="0.2">
      <c r="B17" s="15" t="s">
        <v>78</v>
      </c>
      <c r="C17" s="20" t="s">
        <v>95</v>
      </c>
      <c r="D17" s="20" t="s">
        <v>101</v>
      </c>
    </row>
    <row r="18" spans="2:4" x14ac:dyDescent="0.2">
      <c r="B18" s="15" t="s">
        <v>62</v>
      </c>
      <c r="C18" s="20" t="s">
        <v>95</v>
      </c>
      <c r="D18" s="20" t="s">
        <v>101</v>
      </c>
    </row>
    <row r="19" spans="2:4" x14ac:dyDescent="0.2">
      <c r="B19" s="15" t="s">
        <v>79</v>
      </c>
      <c r="C19" s="20" t="s">
        <v>96</v>
      </c>
      <c r="D19" s="20" t="s">
        <v>102</v>
      </c>
    </row>
    <row r="20" spans="2:4" x14ac:dyDescent="0.2">
      <c r="B20" s="15" t="s">
        <v>80</v>
      </c>
      <c r="C20" s="20" t="s">
        <v>96</v>
      </c>
      <c r="D20" s="20" t="s">
        <v>96</v>
      </c>
    </row>
    <row r="21" spans="2:4" x14ac:dyDescent="0.2">
      <c r="B21" s="15" t="s">
        <v>81</v>
      </c>
      <c r="C21" s="20" t="s">
        <v>96</v>
      </c>
      <c r="D21" s="20" t="s">
        <v>96</v>
      </c>
    </row>
    <row r="22" spans="2:4" x14ac:dyDescent="0.2">
      <c r="B22" s="15" t="s">
        <v>82</v>
      </c>
      <c r="C22" s="20" t="s">
        <v>95</v>
      </c>
      <c r="D22" s="20" t="s">
        <v>101</v>
      </c>
    </row>
    <row r="23" spans="2:4" x14ac:dyDescent="0.2">
      <c r="B23" s="15" t="s">
        <v>83</v>
      </c>
      <c r="C23" s="20" t="s">
        <v>95</v>
      </c>
      <c r="D23" s="20" t="s">
        <v>101</v>
      </c>
    </row>
    <row r="24" spans="2:4" x14ac:dyDescent="0.2">
      <c r="B24" s="15" t="s">
        <v>84</v>
      </c>
      <c r="C24" s="20" t="s">
        <v>95</v>
      </c>
      <c r="D24" s="20" t="s">
        <v>101</v>
      </c>
    </row>
    <row r="25" spans="2:4" x14ac:dyDescent="0.2">
      <c r="B25" s="15" t="s">
        <v>85</v>
      </c>
      <c r="C25" s="20" t="s">
        <v>95</v>
      </c>
      <c r="D25" s="20" t="s">
        <v>101</v>
      </c>
    </row>
    <row r="26" spans="2:4" x14ac:dyDescent="0.2">
      <c r="B26" s="15" t="s">
        <v>86</v>
      </c>
      <c r="C26" s="20" t="s">
        <v>95</v>
      </c>
      <c r="D26" s="20" t="s">
        <v>101</v>
      </c>
    </row>
    <row r="27" spans="2:4" x14ac:dyDescent="0.2">
      <c r="B27" s="15" t="s">
        <v>87</v>
      </c>
      <c r="C27" s="20" t="s">
        <v>95</v>
      </c>
      <c r="D27" s="20" t="s">
        <v>101</v>
      </c>
    </row>
    <row r="28" spans="2:4" x14ac:dyDescent="0.2">
      <c r="B28" s="15" t="s">
        <v>88</v>
      </c>
      <c r="C28" s="20" t="s">
        <v>95</v>
      </c>
      <c r="D28" s="20" t="s">
        <v>103</v>
      </c>
    </row>
    <row r="29" spans="2:4" x14ac:dyDescent="0.2">
      <c r="B29" s="15" t="s">
        <v>89</v>
      </c>
      <c r="C29" s="20" t="s">
        <v>95</v>
      </c>
      <c r="D29" s="20" t="s">
        <v>103</v>
      </c>
    </row>
    <row r="30" spans="2:4" x14ac:dyDescent="0.2">
      <c r="B30" s="15" t="s">
        <v>90</v>
      </c>
      <c r="C30" s="20" t="s">
        <v>95</v>
      </c>
      <c r="D30" s="20" t="s">
        <v>104</v>
      </c>
    </row>
    <row r="31" spans="2:4" x14ac:dyDescent="0.2">
      <c r="B31" s="15" t="s">
        <v>91</v>
      </c>
      <c r="C31" s="20" t="s">
        <v>95</v>
      </c>
      <c r="D31" s="20" t="s">
        <v>104</v>
      </c>
    </row>
    <row r="32" spans="2:4" x14ac:dyDescent="0.2">
      <c r="B32" s="15" t="s">
        <v>92</v>
      </c>
      <c r="C32" s="20" t="s">
        <v>95</v>
      </c>
      <c r="D32" s="20" t="s">
        <v>104</v>
      </c>
    </row>
    <row r="33" spans="2:4" x14ac:dyDescent="0.2">
      <c r="B33" s="15" t="s">
        <v>93</v>
      </c>
      <c r="C33" s="20" t="s">
        <v>95</v>
      </c>
      <c r="D33" s="20" t="s">
        <v>104</v>
      </c>
    </row>
    <row r="34" spans="2:4" x14ac:dyDescent="0.2">
      <c r="B34" s="15" t="s">
        <v>94</v>
      </c>
      <c r="C34" s="20" t="s">
        <v>95</v>
      </c>
      <c r="D34" s="20" t="s">
        <v>104</v>
      </c>
    </row>
    <row r="35" spans="2:4" x14ac:dyDescent="0.2">
      <c r="B35" s="15" t="s">
        <v>97</v>
      </c>
      <c r="C35" s="20" t="s">
        <v>96</v>
      </c>
      <c r="D35" s="20" t="s">
        <v>96</v>
      </c>
    </row>
    <row r="36" spans="2:4" x14ac:dyDescent="0.2">
      <c r="B36" s="15" t="s">
        <v>98</v>
      </c>
      <c r="C36" s="20" t="s">
        <v>96</v>
      </c>
      <c r="D36" s="20" t="s">
        <v>96</v>
      </c>
    </row>
    <row r="37" spans="2:4" x14ac:dyDescent="0.2">
      <c r="B37" s="15" t="s">
        <v>99</v>
      </c>
      <c r="C37" s="20" t="s">
        <v>96</v>
      </c>
      <c r="D37" s="20" t="s">
        <v>96</v>
      </c>
    </row>
    <row r="38" spans="2:4" x14ac:dyDescent="0.2">
      <c r="B38" s="15" t="s">
        <v>100</v>
      </c>
      <c r="C38" s="20" t="s">
        <v>96</v>
      </c>
      <c r="D38" s="20" t="s">
        <v>96</v>
      </c>
    </row>
    <row r="40" spans="2:4" ht="15" x14ac:dyDescent="0.25">
      <c r="B40" s="11" t="s">
        <v>77</v>
      </c>
      <c r="C40" s="11" t="s">
        <v>105</v>
      </c>
      <c r="D40" s="11" t="s">
        <v>109</v>
      </c>
    </row>
    <row r="41" spans="2:4" x14ac:dyDescent="0.2">
      <c r="B41" s="15" t="s">
        <v>101</v>
      </c>
      <c r="C41" s="20" t="s">
        <v>106</v>
      </c>
      <c r="D41" s="20" t="s">
        <v>110</v>
      </c>
    </row>
    <row r="42" spans="2:4" x14ac:dyDescent="0.2">
      <c r="B42" s="15" t="s">
        <v>102</v>
      </c>
      <c r="C42" s="20" t="s">
        <v>107</v>
      </c>
      <c r="D42" s="20" t="s">
        <v>111</v>
      </c>
    </row>
    <row r="43" spans="2:4" x14ac:dyDescent="0.2">
      <c r="B43" s="15" t="s">
        <v>103</v>
      </c>
      <c r="C43" s="20" t="s">
        <v>106</v>
      </c>
      <c r="D43" s="20" t="s">
        <v>112</v>
      </c>
    </row>
    <row r="44" spans="2:4" x14ac:dyDescent="0.2">
      <c r="B44" s="15" t="s">
        <v>104</v>
      </c>
      <c r="C44" s="20" t="s">
        <v>108</v>
      </c>
      <c r="D44" s="20" t="s">
        <v>113</v>
      </c>
    </row>
    <row r="47" spans="2:4" ht="18" x14ac:dyDescent="0.25">
      <c r="B47" s="18" t="s">
        <v>115</v>
      </c>
    </row>
    <row r="48" spans="2:4" ht="15" x14ac:dyDescent="0.25">
      <c r="B48" s="38" t="s">
        <v>21</v>
      </c>
    </row>
    <row r="49" spans="2:5" ht="15" x14ac:dyDescent="0.25">
      <c r="B49" s="11" t="s">
        <v>77</v>
      </c>
      <c r="C49" s="19" t="s">
        <v>116</v>
      </c>
      <c r="D49" s="19" t="s">
        <v>117</v>
      </c>
    </row>
    <row r="50" spans="2:5" x14ac:dyDescent="0.2">
      <c r="B50" s="15" t="s">
        <v>101</v>
      </c>
      <c r="C50" s="21">
        <v>44804</v>
      </c>
      <c r="D50" s="21" t="s">
        <v>118</v>
      </c>
      <c r="E50" s="22">
        <v>1</v>
      </c>
    </row>
    <row r="51" spans="2:5" x14ac:dyDescent="0.2">
      <c r="B51" s="15" t="s">
        <v>102</v>
      </c>
      <c r="C51" s="21">
        <v>44593</v>
      </c>
      <c r="D51" s="21" t="s">
        <v>119</v>
      </c>
      <c r="E51" s="22">
        <v>0</v>
      </c>
    </row>
    <row r="52" spans="2:5" x14ac:dyDescent="0.2">
      <c r="B52" s="15" t="s">
        <v>103</v>
      </c>
      <c r="C52" s="21">
        <v>44804</v>
      </c>
      <c r="D52" s="21" t="s">
        <v>118</v>
      </c>
      <c r="E52" s="22">
        <v>1</v>
      </c>
    </row>
    <row r="53" spans="2:5" x14ac:dyDescent="0.2">
      <c r="B53" s="15" t="s">
        <v>104</v>
      </c>
      <c r="C53" s="21">
        <v>44804</v>
      </c>
      <c r="D53" s="21" t="s">
        <v>118</v>
      </c>
      <c r="E53" s="22">
        <v>1</v>
      </c>
    </row>
    <row r="57" spans="2:5" ht="15" x14ac:dyDescent="0.25">
      <c r="B57" s="38" t="s">
        <v>20</v>
      </c>
      <c r="C57" s="23">
        <v>44501</v>
      </c>
      <c r="D57" s="23">
        <v>44531</v>
      </c>
      <c r="E57" s="23">
        <v>44562</v>
      </c>
    </row>
    <row r="58" spans="2:5" ht="15" x14ac:dyDescent="0.25">
      <c r="B58" s="10" t="s">
        <v>120</v>
      </c>
      <c r="C58" s="25">
        <v>3167</v>
      </c>
      <c r="D58" s="24">
        <v>3164</v>
      </c>
      <c r="E58" s="24">
        <v>3144</v>
      </c>
    </row>
    <row r="59" spans="2:5" x14ac:dyDescent="0.2">
      <c r="B59" t="s">
        <v>121</v>
      </c>
      <c r="C59" s="16"/>
      <c r="D59" s="27">
        <f>+(D58-C58)/C58</f>
        <v>-9.4726870855699403E-4</v>
      </c>
      <c r="E59" s="27">
        <f>+(E58-D58)/D58</f>
        <v>-6.321112515802781E-3</v>
      </c>
    </row>
    <row r="60" spans="2:5" x14ac:dyDescent="0.2">
      <c r="B60" t="s">
        <v>122</v>
      </c>
      <c r="C60" s="16"/>
      <c r="D60" s="28">
        <v>0.01</v>
      </c>
      <c r="E60" s="28">
        <v>0.01</v>
      </c>
    </row>
    <row r="61" spans="2:5" x14ac:dyDescent="0.2">
      <c r="B61" t="s">
        <v>123</v>
      </c>
      <c r="C61" s="16"/>
      <c r="D61" s="29">
        <v>100</v>
      </c>
      <c r="E61" s="29">
        <v>100</v>
      </c>
    </row>
    <row r="62" spans="2:5" x14ac:dyDescent="0.2">
      <c r="B62" t="s">
        <v>124</v>
      </c>
      <c r="D62" s="26">
        <v>1</v>
      </c>
      <c r="E62" s="26">
        <v>1</v>
      </c>
    </row>
    <row r="63" spans="2:5" x14ac:dyDescent="0.2">
      <c r="B63" t="s">
        <v>125</v>
      </c>
      <c r="D63" s="26">
        <v>1</v>
      </c>
      <c r="E63" s="26">
        <v>1</v>
      </c>
    </row>
    <row r="69" spans="2:14" ht="15" x14ac:dyDescent="0.25">
      <c r="B69" s="38" t="s">
        <v>20</v>
      </c>
      <c r="C69" s="130" t="s">
        <v>127</v>
      </c>
      <c r="D69" s="130"/>
      <c r="E69" s="130"/>
      <c r="F69" s="131" t="s">
        <v>141</v>
      </c>
      <c r="G69" s="131"/>
      <c r="H69" s="131"/>
      <c r="I69" s="132" t="s">
        <v>150</v>
      </c>
      <c r="J69" s="133"/>
      <c r="K69" s="133"/>
      <c r="L69" s="133"/>
      <c r="M69" s="133"/>
      <c r="N69" s="133"/>
    </row>
    <row r="70" spans="2:14" ht="15" x14ac:dyDescent="0.25">
      <c r="B70" s="11" t="s">
        <v>75</v>
      </c>
      <c r="C70" s="31" t="s">
        <v>128</v>
      </c>
      <c r="D70" s="31" t="s">
        <v>129</v>
      </c>
      <c r="E70" s="31" t="s">
        <v>117</v>
      </c>
      <c r="F70" s="35" t="s">
        <v>128</v>
      </c>
      <c r="G70" s="35" t="s">
        <v>129</v>
      </c>
      <c r="H70" s="35" t="s">
        <v>117</v>
      </c>
      <c r="I70" s="31" t="s">
        <v>151</v>
      </c>
      <c r="J70" s="31" t="s">
        <v>129</v>
      </c>
      <c r="K70" s="31" t="s">
        <v>122</v>
      </c>
      <c r="L70" s="31" t="s">
        <v>117</v>
      </c>
      <c r="M70" s="31" t="s">
        <v>123</v>
      </c>
      <c r="N70" s="31" t="s">
        <v>117</v>
      </c>
    </row>
    <row r="71" spans="2:14" x14ac:dyDescent="0.2">
      <c r="B71" s="15" t="s">
        <v>78</v>
      </c>
      <c r="C71" s="30" t="s">
        <v>135</v>
      </c>
      <c r="D71" s="30" t="s">
        <v>135</v>
      </c>
      <c r="E71" s="26">
        <v>1</v>
      </c>
      <c r="F71" s="30" t="s">
        <v>139</v>
      </c>
      <c r="G71" s="30" t="s">
        <v>139</v>
      </c>
      <c r="H71" s="26">
        <v>1</v>
      </c>
      <c r="I71" s="20">
        <v>10</v>
      </c>
      <c r="J71" s="20">
        <v>8</v>
      </c>
      <c r="K71" s="36">
        <v>0.01</v>
      </c>
      <c r="L71" s="37">
        <v>1</v>
      </c>
      <c r="M71" s="16">
        <v>10</v>
      </c>
      <c r="N71" s="37">
        <v>1</v>
      </c>
    </row>
    <row r="72" spans="2:14" x14ac:dyDescent="0.2">
      <c r="B72" s="15" t="s">
        <v>62</v>
      </c>
      <c r="C72" s="20" t="s">
        <v>131</v>
      </c>
      <c r="D72" s="20" t="s">
        <v>131</v>
      </c>
      <c r="E72" s="26">
        <v>1</v>
      </c>
      <c r="F72" s="20" t="s">
        <v>131</v>
      </c>
      <c r="G72" s="20" t="s">
        <v>131</v>
      </c>
      <c r="H72" s="26">
        <v>1</v>
      </c>
      <c r="I72" s="20">
        <v>10</v>
      </c>
      <c r="J72" s="20">
        <v>8</v>
      </c>
      <c r="K72" s="36">
        <v>0.01</v>
      </c>
      <c r="L72" s="37">
        <v>1</v>
      </c>
      <c r="M72" s="16">
        <v>10</v>
      </c>
      <c r="N72" s="37">
        <v>1</v>
      </c>
    </row>
    <row r="73" spans="2:14" x14ac:dyDescent="0.2">
      <c r="B73" s="15" t="s">
        <v>79</v>
      </c>
      <c r="C73" s="20" t="s">
        <v>130</v>
      </c>
      <c r="D73" s="20" t="s">
        <v>130</v>
      </c>
      <c r="E73" s="26">
        <v>1</v>
      </c>
      <c r="F73" s="20" t="s">
        <v>136</v>
      </c>
      <c r="G73" s="20" t="s">
        <v>136</v>
      </c>
      <c r="H73" s="26">
        <v>1</v>
      </c>
      <c r="I73" s="20">
        <v>10</v>
      </c>
      <c r="J73" s="20">
        <v>8</v>
      </c>
      <c r="K73" s="36">
        <v>0.01</v>
      </c>
      <c r="L73" s="37">
        <v>1</v>
      </c>
      <c r="M73" s="16">
        <v>10</v>
      </c>
      <c r="N73" s="37">
        <v>1</v>
      </c>
    </row>
    <row r="74" spans="2:14" x14ac:dyDescent="0.2">
      <c r="B74" s="15" t="s">
        <v>80</v>
      </c>
      <c r="C74" s="20" t="s">
        <v>130</v>
      </c>
      <c r="D74" s="20" t="s">
        <v>130</v>
      </c>
      <c r="E74" s="26">
        <v>1</v>
      </c>
      <c r="F74" s="20" t="s">
        <v>137</v>
      </c>
      <c r="G74" s="20" t="s">
        <v>137</v>
      </c>
      <c r="H74" s="26">
        <v>1</v>
      </c>
      <c r="I74" s="20">
        <v>10</v>
      </c>
      <c r="J74" s="20">
        <v>8</v>
      </c>
      <c r="K74" s="36">
        <v>0.01</v>
      </c>
      <c r="L74" s="37">
        <v>1</v>
      </c>
      <c r="M74" s="16">
        <v>10</v>
      </c>
      <c r="N74" s="37">
        <v>1</v>
      </c>
    </row>
    <row r="75" spans="2:14" x14ac:dyDescent="0.2">
      <c r="B75" s="15" t="s">
        <v>81</v>
      </c>
      <c r="C75" s="20" t="s">
        <v>132</v>
      </c>
      <c r="D75" s="20" t="s">
        <v>132</v>
      </c>
      <c r="E75" s="26">
        <v>1</v>
      </c>
      <c r="F75" s="20" t="s">
        <v>138</v>
      </c>
      <c r="G75" s="20" t="s">
        <v>138</v>
      </c>
      <c r="H75" s="26">
        <v>1</v>
      </c>
      <c r="I75" s="20">
        <v>10</v>
      </c>
      <c r="J75" s="20">
        <v>8</v>
      </c>
      <c r="K75" s="36">
        <v>0.01</v>
      </c>
      <c r="L75" s="37">
        <v>1</v>
      </c>
      <c r="M75" s="16">
        <v>10</v>
      </c>
      <c r="N75" s="37">
        <v>1</v>
      </c>
    </row>
    <row r="76" spans="2:14" x14ac:dyDescent="0.2">
      <c r="B76" s="15" t="s">
        <v>82</v>
      </c>
      <c r="C76" s="20" t="s">
        <v>131</v>
      </c>
      <c r="D76" s="20" t="s">
        <v>131</v>
      </c>
      <c r="E76" s="26">
        <v>1</v>
      </c>
      <c r="F76" s="20" t="s">
        <v>131</v>
      </c>
      <c r="G76" s="20" t="s">
        <v>131</v>
      </c>
      <c r="H76" s="26">
        <v>1</v>
      </c>
      <c r="I76" s="20">
        <v>10</v>
      </c>
      <c r="J76" s="20">
        <v>8</v>
      </c>
      <c r="K76" s="36">
        <v>0.01</v>
      </c>
      <c r="L76" s="37">
        <v>1</v>
      </c>
      <c r="M76" s="16">
        <v>10</v>
      </c>
      <c r="N76" s="37">
        <v>1</v>
      </c>
    </row>
    <row r="77" spans="2:14" x14ac:dyDescent="0.2">
      <c r="B77" s="15" t="s">
        <v>83</v>
      </c>
      <c r="C77" s="20" t="s">
        <v>131</v>
      </c>
      <c r="D77" s="20" t="s">
        <v>131</v>
      </c>
      <c r="E77" s="26">
        <v>1</v>
      </c>
      <c r="F77" s="20" t="s">
        <v>131</v>
      </c>
      <c r="G77" s="20" t="s">
        <v>131</v>
      </c>
      <c r="H77" s="26">
        <v>1</v>
      </c>
      <c r="I77" s="20">
        <v>10</v>
      </c>
      <c r="J77" s="20">
        <v>8</v>
      </c>
      <c r="K77" s="36">
        <v>0.01</v>
      </c>
      <c r="L77" s="37">
        <v>1</v>
      </c>
      <c r="M77" s="16">
        <v>10</v>
      </c>
      <c r="N77" s="37">
        <v>1</v>
      </c>
    </row>
    <row r="78" spans="2:14" x14ac:dyDescent="0.2">
      <c r="B78" s="15" t="s">
        <v>84</v>
      </c>
      <c r="C78" s="20" t="s">
        <v>131</v>
      </c>
      <c r="D78" s="20" t="s">
        <v>131</v>
      </c>
      <c r="E78" s="26">
        <v>1</v>
      </c>
      <c r="F78" s="20" t="s">
        <v>139</v>
      </c>
      <c r="G78" s="20" t="s">
        <v>139</v>
      </c>
      <c r="H78" s="26">
        <v>1</v>
      </c>
      <c r="I78" s="20">
        <v>10</v>
      </c>
      <c r="J78" s="20">
        <v>8</v>
      </c>
      <c r="K78" s="36">
        <v>0.01</v>
      </c>
      <c r="L78" s="37">
        <v>1</v>
      </c>
      <c r="M78" s="16">
        <v>10</v>
      </c>
      <c r="N78" s="37">
        <v>1</v>
      </c>
    </row>
    <row r="79" spans="2:14" x14ac:dyDescent="0.2">
      <c r="B79" s="15" t="s">
        <v>85</v>
      </c>
      <c r="C79" s="20" t="s">
        <v>131</v>
      </c>
      <c r="D79" s="20" t="s">
        <v>131</v>
      </c>
      <c r="E79" s="26">
        <v>1</v>
      </c>
      <c r="F79" s="20" t="s">
        <v>139</v>
      </c>
      <c r="G79" s="20" t="s">
        <v>139</v>
      </c>
      <c r="H79" s="26">
        <v>1</v>
      </c>
      <c r="I79" s="20">
        <v>10</v>
      </c>
      <c r="J79" s="20">
        <v>8</v>
      </c>
      <c r="K79" s="36">
        <v>0.01</v>
      </c>
      <c r="L79" s="37">
        <v>1</v>
      </c>
      <c r="M79" s="16">
        <v>10</v>
      </c>
      <c r="N79" s="37">
        <v>1</v>
      </c>
    </row>
    <row r="80" spans="2:14" x14ac:dyDescent="0.2">
      <c r="B80" s="15" t="s">
        <v>86</v>
      </c>
      <c r="C80" s="20" t="s">
        <v>133</v>
      </c>
      <c r="D80" s="20" t="s">
        <v>133</v>
      </c>
      <c r="E80" s="26">
        <v>1</v>
      </c>
      <c r="F80" s="20" t="s">
        <v>140</v>
      </c>
      <c r="G80" s="20" t="s">
        <v>140</v>
      </c>
      <c r="H80" s="26">
        <v>1</v>
      </c>
      <c r="I80" s="20">
        <v>10</v>
      </c>
      <c r="J80" s="20">
        <v>8</v>
      </c>
      <c r="K80" s="36">
        <v>0.01</v>
      </c>
      <c r="L80" s="37">
        <v>1</v>
      </c>
      <c r="M80" s="16">
        <v>10</v>
      </c>
      <c r="N80" s="37">
        <v>1</v>
      </c>
    </row>
    <row r="81" spans="2:18" x14ac:dyDescent="0.2">
      <c r="B81" s="15" t="s">
        <v>87</v>
      </c>
      <c r="C81" s="20" t="s">
        <v>133</v>
      </c>
      <c r="D81" s="20" t="s">
        <v>133</v>
      </c>
      <c r="E81" s="26">
        <v>1</v>
      </c>
      <c r="F81" s="20" t="s">
        <v>140</v>
      </c>
      <c r="G81" s="20" t="s">
        <v>140</v>
      </c>
      <c r="H81" s="26">
        <v>1</v>
      </c>
      <c r="I81" s="20">
        <v>10</v>
      </c>
      <c r="J81" s="20">
        <v>8</v>
      </c>
      <c r="K81" s="36">
        <v>0.01</v>
      </c>
      <c r="L81" s="37">
        <v>1</v>
      </c>
      <c r="M81" s="16">
        <v>10</v>
      </c>
      <c r="N81" s="37">
        <v>1</v>
      </c>
    </row>
    <row r="82" spans="2:18" x14ac:dyDescent="0.2">
      <c r="B82" s="15" t="s">
        <v>88</v>
      </c>
      <c r="C82" s="20" t="s">
        <v>131</v>
      </c>
      <c r="D82" s="20" t="s">
        <v>131</v>
      </c>
      <c r="E82" s="26">
        <v>1</v>
      </c>
      <c r="F82" s="20" t="s">
        <v>139</v>
      </c>
      <c r="G82" s="20" t="s">
        <v>139</v>
      </c>
      <c r="H82" s="26">
        <v>1</v>
      </c>
      <c r="I82" s="20">
        <v>10</v>
      </c>
      <c r="J82" s="20">
        <v>8</v>
      </c>
      <c r="K82" s="36">
        <v>0.01</v>
      </c>
      <c r="L82" s="37">
        <v>1</v>
      </c>
      <c r="M82" s="16">
        <v>10</v>
      </c>
      <c r="N82" s="37">
        <v>1</v>
      </c>
    </row>
    <row r="83" spans="2:18" x14ac:dyDescent="0.2">
      <c r="B83" s="15" t="s">
        <v>89</v>
      </c>
      <c r="C83" s="20" t="s">
        <v>131</v>
      </c>
      <c r="D83" s="20" t="s">
        <v>131</v>
      </c>
      <c r="E83" s="26">
        <v>1</v>
      </c>
      <c r="F83" s="20" t="s">
        <v>139</v>
      </c>
      <c r="G83" s="20" t="s">
        <v>139</v>
      </c>
      <c r="H83" s="26">
        <v>1</v>
      </c>
      <c r="I83" s="20">
        <v>10</v>
      </c>
      <c r="J83" s="20">
        <v>8</v>
      </c>
      <c r="K83" s="36">
        <v>0.01</v>
      </c>
      <c r="L83" s="37">
        <v>1</v>
      </c>
      <c r="M83" s="16">
        <v>10</v>
      </c>
      <c r="N83" s="37">
        <v>1</v>
      </c>
    </row>
    <row r="84" spans="2:18" x14ac:dyDescent="0.2">
      <c r="B84" s="15" t="s">
        <v>90</v>
      </c>
      <c r="C84" s="20" t="s">
        <v>130</v>
      </c>
      <c r="D84" s="20" t="s">
        <v>130</v>
      </c>
      <c r="E84" s="26">
        <v>1</v>
      </c>
      <c r="F84" s="20" t="s">
        <v>139</v>
      </c>
      <c r="G84" s="20" t="s">
        <v>139</v>
      </c>
      <c r="H84" s="26">
        <v>1</v>
      </c>
      <c r="I84" s="20">
        <v>10</v>
      </c>
      <c r="J84" s="20">
        <v>8</v>
      </c>
      <c r="K84" s="36">
        <v>0.01</v>
      </c>
      <c r="L84" s="37">
        <v>1</v>
      </c>
      <c r="M84" s="16">
        <v>10</v>
      </c>
      <c r="N84" s="37">
        <v>1</v>
      </c>
    </row>
    <row r="85" spans="2:18" x14ac:dyDescent="0.2">
      <c r="B85" s="15" t="s">
        <v>91</v>
      </c>
      <c r="C85" s="20" t="s">
        <v>132</v>
      </c>
      <c r="D85" s="20" t="s">
        <v>132</v>
      </c>
      <c r="E85" s="26">
        <v>1</v>
      </c>
      <c r="F85" s="20" t="s">
        <v>142</v>
      </c>
      <c r="G85" s="20" t="s">
        <v>142</v>
      </c>
      <c r="H85" s="26">
        <v>1</v>
      </c>
      <c r="I85" s="20">
        <v>10</v>
      </c>
      <c r="J85" s="20">
        <v>8</v>
      </c>
      <c r="K85" s="36">
        <v>0.01</v>
      </c>
      <c r="L85" s="37">
        <v>1</v>
      </c>
      <c r="M85" s="16">
        <v>10</v>
      </c>
      <c r="N85" s="37">
        <v>1</v>
      </c>
    </row>
    <row r="86" spans="2:18" x14ac:dyDescent="0.2">
      <c r="B86" s="15" t="s">
        <v>92</v>
      </c>
      <c r="C86" s="20" t="s">
        <v>130</v>
      </c>
      <c r="D86" s="20" t="s">
        <v>130</v>
      </c>
      <c r="E86" s="26">
        <v>1</v>
      </c>
      <c r="F86" s="20" t="s">
        <v>139</v>
      </c>
      <c r="G86" s="20" t="s">
        <v>139</v>
      </c>
      <c r="H86" s="26">
        <v>1</v>
      </c>
      <c r="I86" s="20">
        <v>10</v>
      </c>
      <c r="J86" s="20">
        <v>8</v>
      </c>
      <c r="K86" s="36">
        <v>0.01</v>
      </c>
      <c r="L86" s="37">
        <v>1</v>
      </c>
      <c r="M86" s="16">
        <v>10</v>
      </c>
      <c r="N86" s="37">
        <v>1</v>
      </c>
    </row>
    <row r="87" spans="2:18" x14ac:dyDescent="0.2">
      <c r="B87" s="15" t="s">
        <v>93</v>
      </c>
      <c r="C87" s="20" t="s">
        <v>132</v>
      </c>
      <c r="D87" s="20" t="s">
        <v>132</v>
      </c>
      <c r="E87" s="26">
        <v>1</v>
      </c>
      <c r="F87" s="20" t="s">
        <v>142</v>
      </c>
      <c r="G87" s="20" t="s">
        <v>142</v>
      </c>
      <c r="H87" s="26">
        <v>1</v>
      </c>
      <c r="I87" s="20">
        <v>10</v>
      </c>
      <c r="J87" s="20">
        <v>8</v>
      </c>
      <c r="K87" s="36">
        <v>0.01</v>
      </c>
      <c r="L87" s="37">
        <v>1</v>
      </c>
      <c r="M87" s="16">
        <v>10</v>
      </c>
      <c r="N87" s="37">
        <v>1</v>
      </c>
    </row>
    <row r="88" spans="2:18" x14ac:dyDescent="0.2">
      <c r="B88" s="15" t="s">
        <v>94</v>
      </c>
      <c r="C88" s="20" t="s">
        <v>130</v>
      </c>
      <c r="D88" s="20" t="s">
        <v>130</v>
      </c>
      <c r="E88" s="26">
        <v>1</v>
      </c>
      <c r="F88" s="20" t="s">
        <v>136</v>
      </c>
      <c r="G88" s="20" t="s">
        <v>136</v>
      </c>
      <c r="H88" s="26">
        <v>1</v>
      </c>
      <c r="I88" s="20">
        <v>10</v>
      </c>
      <c r="J88" s="20">
        <v>8</v>
      </c>
      <c r="K88" s="36">
        <v>0.01</v>
      </c>
      <c r="L88" s="37">
        <v>1</v>
      </c>
      <c r="M88" s="16">
        <v>10</v>
      </c>
      <c r="N88" s="37">
        <v>1</v>
      </c>
    </row>
    <row r="89" spans="2:18" x14ac:dyDescent="0.2">
      <c r="B89" s="15" t="s">
        <v>149</v>
      </c>
      <c r="C89" s="20" t="s">
        <v>130</v>
      </c>
      <c r="D89" s="20" t="s">
        <v>130</v>
      </c>
      <c r="E89" s="26">
        <v>1</v>
      </c>
      <c r="F89" s="20" t="s">
        <v>137</v>
      </c>
      <c r="G89" s="20" t="s">
        <v>137</v>
      </c>
      <c r="H89" s="26">
        <v>1</v>
      </c>
      <c r="I89" s="20">
        <v>10</v>
      </c>
      <c r="J89" s="20">
        <v>8</v>
      </c>
      <c r="K89" s="36">
        <v>0.01</v>
      </c>
      <c r="L89" s="37">
        <v>1</v>
      </c>
      <c r="M89" s="16">
        <v>10</v>
      </c>
      <c r="N89" s="37">
        <v>1</v>
      </c>
    </row>
    <row r="90" spans="2:18" ht="15" thickBot="1" x14ac:dyDescent="0.25">
      <c r="B90" s="15" t="s">
        <v>144</v>
      </c>
      <c r="C90" s="33" t="s">
        <v>130</v>
      </c>
      <c r="D90" s="33" t="s">
        <v>130</v>
      </c>
      <c r="E90" s="26">
        <v>1</v>
      </c>
      <c r="F90" s="33" t="s">
        <v>143</v>
      </c>
      <c r="G90" s="33" t="s">
        <v>143</v>
      </c>
      <c r="H90" s="26">
        <v>1</v>
      </c>
      <c r="I90" s="20">
        <v>10</v>
      </c>
      <c r="J90" s="20">
        <v>8</v>
      </c>
      <c r="K90" s="36">
        <v>0.01</v>
      </c>
      <c r="L90" s="37">
        <v>1</v>
      </c>
      <c r="M90" s="16">
        <v>10</v>
      </c>
      <c r="N90" s="37">
        <v>1</v>
      </c>
    </row>
    <row r="91" spans="2:18" ht="15" thickBot="1" x14ac:dyDescent="0.25">
      <c r="B91" s="32" t="s">
        <v>98</v>
      </c>
      <c r="C91" s="34" t="s">
        <v>134</v>
      </c>
      <c r="D91" s="33" t="s">
        <v>134</v>
      </c>
      <c r="E91" s="26">
        <v>1</v>
      </c>
      <c r="F91" s="34" t="s">
        <v>134</v>
      </c>
      <c r="G91" s="33" t="s">
        <v>134</v>
      </c>
      <c r="H91" s="26">
        <v>1</v>
      </c>
      <c r="I91" s="20">
        <v>10</v>
      </c>
      <c r="J91" s="20">
        <v>8</v>
      </c>
      <c r="K91" s="36">
        <v>0.01</v>
      </c>
      <c r="L91" s="37">
        <v>1</v>
      </c>
      <c r="M91" s="16">
        <v>10</v>
      </c>
      <c r="N91" s="37">
        <v>1</v>
      </c>
    </row>
    <row r="92" spans="2:18" x14ac:dyDescent="0.2">
      <c r="B92" s="15" t="s">
        <v>146</v>
      </c>
      <c r="C92" s="30" t="s">
        <v>130</v>
      </c>
      <c r="D92" s="30" t="s">
        <v>130</v>
      </c>
      <c r="E92" s="26">
        <v>1</v>
      </c>
      <c r="F92" s="30" t="s">
        <v>145</v>
      </c>
      <c r="G92" s="30" t="s">
        <v>145</v>
      </c>
      <c r="H92" s="26">
        <v>1</v>
      </c>
      <c r="I92" s="20">
        <v>10</v>
      </c>
      <c r="J92" s="20">
        <v>8</v>
      </c>
      <c r="K92" s="36">
        <v>0.01</v>
      </c>
      <c r="L92" s="37">
        <v>1</v>
      </c>
      <c r="M92" s="16">
        <v>10</v>
      </c>
      <c r="N92" s="37">
        <v>1</v>
      </c>
    </row>
    <row r="93" spans="2:18" x14ac:dyDescent="0.2">
      <c r="B93" s="15" t="s">
        <v>100</v>
      </c>
      <c r="C93" s="20" t="s">
        <v>131</v>
      </c>
      <c r="D93" s="20" t="s">
        <v>131</v>
      </c>
      <c r="E93" s="26">
        <v>1</v>
      </c>
      <c r="F93" s="20" t="s">
        <v>147</v>
      </c>
      <c r="G93" s="20" t="s">
        <v>147</v>
      </c>
      <c r="H93" s="26">
        <v>1</v>
      </c>
      <c r="I93" s="20">
        <v>10</v>
      </c>
      <c r="J93" s="20">
        <v>8</v>
      </c>
      <c r="K93" s="36">
        <v>0.01</v>
      </c>
      <c r="L93" s="37">
        <v>1</v>
      </c>
      <c r="M93" s="16">
        <v>10</v>
      </c>
      <c r="N93" s="37">
        <v>1</v>
      </c>
    </row>
    <row r="95" spans="2:18" ht="15" x14ac:dyDescent="0.25">
      <c r="B95" s="38" t="s">
        <v>19</v>
      </c>
      <c r="C95" s="132" t="s">
        <v>152</v>
      </c>
      <c r="D95" s="133"/>
      <c r="E95" s="133"/>
      <c r="F95" s="133"/>
      <c r="G95" s="133"/>
      <c r="H95" s="133"/>
      <c r="I95" s="133"/>
      <c r="J95" s="133"/>
      <c r="K95" s="134" t="s">
        <v>157</v>
      </c>
      <c r="L95" s="135"/>
      <c r="M95" s="135"/>
      <c r="N95" s="135"/>
      <c r="O95" s="135"/>
      <c r="P95" s="135"/>
      <c r="Q95" s="135"/>
      <c r="R95" s="135"/>
    </row>
    <row r="96" spans="2:18" ht="15" x14ac:dyDescent="0.25">
      <c r="B96" s="11" t="s">
        <v>75</v>
      </c>
      <c r="C96" s="31" t="s">
        <v>153</v>
      </c>
      <c r="D96" s="31" t="s">
        <v>154</v>
      </c>
      <c r="E96" s="31" t="s">
        <v>155</v>
      </c>
      <c r="F96" s="31" t="s">
        <v>156</v>
      </c>
      <c r="G96" s="31" t="s">
        <v>122</v>
      </c>
      <c r="H96" s="31" t="s">
        <v>117</v>
      </c>
      <c r="I96" s="31" t="s">
        <v>123</v>
      </c>
      <c r="J96" s="31" t="s">
        <v>117</v>
      </c>
      <c r="K96" s="35" t="s">
        <v>153</v>
      </c>
      <c r="L96" s="35" t="s">
        <v>154</v>
      </c>
      <c r="M96" s="35" t="s">
        <v>155</v>
      </c>
      <c r="N96" s="35" t="s">
        <v>156</v>
      </c>
      <c r="O96" s="35" t="s">
        <v>122</v>
      </c>
      <c r="P96" s="35" t="s">
        <v>117</v>
      </c>
      <c r="Q96" s="35" t="s">
        <v>123</v>
      </c>
      <c r="R96" s="35" t="s">
        <v>117</v>
      </c>
    </row>
    <row r="97" spans="2:10" x14ac:dyDescent="0.2">
      <c r="B97" s="15" t="s">
        <v>78</v>
      </c>
      <c r="G97" s="36">
        <v>0.01</v>
      </c>
      <c r="H97" s="37">
        <v>1</v>
      </c>
      <c r="I97" s="16">
        <v>10</v>
      </c>
      <c r="J97" s="37">
        <v>1</v>
      </c>
    </row>
    <row r="98" spans="2:10" x14ac:dyDescent="0.2">
      <c r="B98" s="15" t="s">
        <v>62</v>
      </c>
    </row>
    <row r="99" spans="2:10" x14ac:dyDescent="0.2">
      <c r="B99" s="15" t="s">
        <v>79</v>
      </c>
    </row>
    <row r="100" spans="2:10" x14ac:dyDescent="0.2">
      <c r="B100" s="15" t="s">
        <v>80</v>
      </c>
    </row>
    <row r="101" spans="2:10" x14ac:dyDescent="0.2">
      <c r="B101" s="15" t="s">
        <v>81</v>
      </c>
    </row>
    <row r="102" spans="2:10" x14ac:dyDescent="0.2">
      <c r="B102" s="15" t="s">
        <v>82</v>
      </c>
    </row>
    <row r="103" spans="2:10" x14ac:dyDescent="0.2">
      <c r="B103" s="15" t="s">
        <v>83</v>
      </c>
    </row>
    <row r="104" spans="2:10" x14ac:dyDescent="0.2">
      <c r="B104" s="15" t="s">
        <v>84</v>
      </c>
    </row>
    <row r="105" spans="2:10" x14ac:dyDescent="0.2">
      <c r="B105" s="15" t="s">
        <v>85</v>
      </c>
    </row>
    <row r="106" spans="2:10" x14ac:dyDescent="0.2">
      <c r="B106" s="15" t="s">
        <v>86</v>
      </c>
    </row>
    <row r="107" spans="2:10" x14ac:dyDescent="0.2">
      <c r="B107" s="15" t="s">
        <v>87</v>
      </c>
    </row>
    <row r="108" spans="2:10" x14ac:dyDescent="0.2">
      <c r="B108" s="15" t="s">
        <v>88</v>
      </c>
    </row>
    <row r="109" spans="2:10" x14ac:dyDescent="0.2">
      <c r="B109" s="15" t="s">
        <v>89</v>
      </c>
    </row>
    <row r="110" spans="2:10" x14ac:dyDescent="0.2">
      <c r="B110" s="15" t="s">
        <v>90</v>
      </c>
    </row>
    <row r="111" spans="2:10" x14ac:dyDescent="0.2">
      <c r="B111" s="15" t="s">
        <v>91</v>
      </c>
    </row>
    <row r="112" spans="2:10" x14ac:dyDescent="0.2">
      <c r="B112" s="15" t="s">
        <v>92</v>
      </c>
    </row>
    <row r="113" spans="2:6" x14ac:dyDescent="0.2">
      <c r="B113" s="15" t="s">
        <v>93</v>
      </c>
    </row>
    <row r="114" spans="2:6" x14ac:dyDescent="0.2">
      <c r="B114" s="15" t="s">
        <v>94</v>
      </c>
    </row>
    <row r="115" spans="2:6" x14ac:dyDescent="0.2">
      <c r="B115" s="15" t="s">
        <v>149</v>
      </c>
    </row>
    <row r="116" spans="2:6" x14ac:dyDescent="0.2">
      <c r="B116" s="15" t="s">
        <v>144</v>
      </c>
    </row>
    <row r="117" spans="2:6" x14ac:dyDescent="0.2">
      <c r="B117" s="32" t="s">
        <v>98</v>
      </c>
    </row>
    <row r="118" spans="2:6" x14ac:dyDescent="0.2">
      <c r="B118" s="15" t="s">
        <v>146</v>
      </c>
    </row>
    <row r="119" spans="2:6" x14ac:dyDescent="0.2">
      <c r="B119" s="15" t="s">
        <v>100</v>
      </c>
    </row>
    <row r="122" spans="2:6" ht="15" x14ac:dyDescent="0.25">
      <c r="B122" s="38" t="s">
        <v>22</v>
      </c>
    </row>
    <row r="123" spans="2:6" ht="15" x14ac:dyDescent="0.25">
      <c r="B123" s="11" t="s">
        <v>75</v>
      </c>
      <c r="C123" s="31" t="s">
        <v>158</v>
      </c>
      <c r="D123" s="31" t="s">
        <v>159</v>
      </c>
      <c r="E123" s="31" t="s">
        <v>160</v>
      </c>
      <c r="F123" s="31" t="s">
        <v>117</v>
      </c>
    </row>
    <row r="124" spans="2:6" x14ac:dyDescent="0.2">
      <c r="B124" s="15" t="s">
        <v>78</v>
      </c>
      <c r="C124" s="30">
        <v>10</v>
      </c>
      <c r="D124" s="30" t="s">
        <v>62</v>
      </c>
      <c r="E124" s="30" t="s">
        <v>161</v>
      </c>
      <c r="F124" s="26">
        <v>1</v>
      </c>
    </row>
    <row r="125" spans="2:6" x14ac:dyDescent="0.2">
      <c r="B125" s="15" t="s">
        <v>62</v>
      </c>
      <c r="C125" s="30">
        <v>10</v>
      </c>
      <c r="D125" s="30" t="s">
        <v>62</v>
      </c>
      <c r="E125" s="30" t="s">
        <v>161</v>
      </c>
      <c r="F125" s="26">
        <v>1</v>
      </c>
    </row>
    <row r="126" spans="2:6" x14ac:dyDescent="0.2">
      <c r="B126" s="15" t="s">
        <v>79</v>
      </c>
      <c r="C126" s="30">
        <v>10</v>
      </c>
      <c r="D126" s="30" t="s">
        <v>62</v>
      </c>
      <c r="E126" s="30" t="s">
        <v>161</v>
      </c>
      <c r="F126" s="26">
        <v>1</v>
      </c>
    </row>
    <row r="127" spans="2:6" x14ac:dyDescent="0.2">
      <c r="B127" s="15" t="s">
        <v>80</v>
      </c>
      <c r="C127" s="30">
        <v>10</v>
      </c>
      <c r="D127" s="30" t="s">
        <v>62</v>
      </c>
      <c r="E127" s="30" t="s">
        <v>161</v>
      </c>
      <c r="F127" s="26">
        <v>1</v>
      </c>
    </row>
    <row r="128" spans="2:6" x14ac:dyDescent="0.2">
      <c r="B128" s="15" t="s">
        <v>81</v>
      </c>
      <c r="C128" s="30">
        <v>10</v>
      </c>
      <c r="D128" s="30" t="s">
        <v>62</v>
      </c>
      <c r="E128" s="30" t="s">
        <v>161</v>
      </c>
      <c r="F128" s="26">
        <v>1</v>
      </c>
    </row>
    <row r="129" spans="2:6" x14ac:dyDescent="0.2">
      <c r="B129" s="15" t="s">
        <v>82</v>
      </c>
      <c r="C129" s="30">
        <v>10</v>
      </c>
      <c r="D129" s="30" t="s">
        <v>62</v>
      </c>
      <c r="E129" s="30" t="s">
        <v>161</v>
      </c>
      <c r="F129" s="26">
        <v>1</v>
      </c>
    </row>
    <row r="130" spans="2:6" x14ac:dyDescent="0.2">
      <c r="B130" s="15" t="s">
        <v>83</v>
      </c>
      <c r="C130" s="30">
        <v>10</v>
      </c>
      <c r="D130" s="30" t="s">
        <v>62</v>
      </c>
      <c r="E130" s="30" t="s">
        <v>161</v>
      </c>
      <c r="F130" s="26">
        <v>1</v>
      </c>
    </row>
    <row r="131" spans="2:6" x14ac:dyDescent="0.2">
      <c r="B131" s="15" t="s">
        <v>84</v>
      </c>
      <c r="C131" s="30">
        <v>10</v>
      </c>
      <c r="D131" s="30" t="s">
        <v>62</v>
      </c>
      <c r="E131" s="30" t="s">
        <v>161</v>
      </c>
      <c r="F131" s="26">
        <v>1</v>
      </c>
    </row>
    <row r="132" spans="2:6" x14ac:dyDescent="0.2">
      <c r="B132" s="15" t="s">
        <v>85</v>
      </c>
      <c r="C132" s="30">
        <v>10</v>
      </c>
      <c r="D132" s="30" t="s">
        <v>62</v>
      </c>
      <c r="E132" s="30" t="s">
        <v>161</v>
      </c>
      <c r="F132" s="26">
        <v>1</v>
      </c>
    </row>
    <row r="133" spans="2:6" x14ac:dyDescent="0.2">
      <c r="B133" s="15" t="s">
        <v>86</v>
      </c>
      <c r="C133" s="30">
        <v>10</v>
      </c>
      <c r="D133" s="30" t="s">
        <v>62</v>
      </c>
      <c r="E133" s="30" t="s">
        <v>161</v>
      </c>
      <c r="F133" s="26">
        <v>1</v>
      </c>
    </row>
    <row r="134" spans="2:6" x14ac:dyDescent="0.2">
      <c r="B134" s="15" t="s">
        <v>87</v>
      </c>
      <c r="C134" s="30">
        <v>10</v>
      </c>
      <c r="D134" s="30" t="s">
        <v>62</v>
      </c>
      <c r="E134" s="30" t="s">
        <v>161</v>
      </c>
      <c r="F134" s="26">
        <v>1</v>
      </c>
    </row>
    <row r="135" spans="2:6" x14ac:dyDescent="0.2">
      <c r="B135" s="15" t="s">
        <v>88</v>
      </c>
      <c r="C135" s="30">
        <v>10</v>
      </c>
      <c r="D135" s="30" t="s">
        <v>62</v>
      </c>
      <c r="E135" s="30" t="s">
        <v>161</v>
      </c>
      <c r="F135" s="26">
        <v>1</v>
      </c>
    </row>
    <row r="136" spans="2:6" x14ac:dyDescent="0.2">
      <c r="B136" s="15" t="s">
        <v>89</v>
      </c>
      <c r="C136" s="30">
        <v>10</v>
      </c>
      <c r="D136" s="30" t="s">
        <v>62</v>
      </c>
      <c r="E136" s="30" t="s">
        <v>161</v>
      </c>
      <c r="F136" s="26">
        <v>1</v>
      </c>
    </row>
    <row r="137" spans="2:6" x14ac:dyDescent="0.2">
      <c r="B137" s="15" t="s">
        <v>90</v>
      </c>
      <c r="C137" s="30">
        <v>10</v>
      </c>
      <c r="D137" s="30" t="s">
        <v>62</v>
      </c>
      <c r="E137" s="30" t="s">
        <v>161</v>
      </c>
      <c r="F137" s="26">
        <v>1</v>
      </c>
    </row>
    <row r="138" spans="2:6" x14ac:dyDescent="0.2">
      <c r="B138" s="15" t="s">
        <v>91</v>
      </c>
      <c r="C138" s="30">
        <v>10</v>
      </c>
      <c r="D138" s="30" t="s">
        <v>62</v>
      </c>
      <c r="E138" s="30" t="s">
        <v>161</v>
      </c>
      <c r="F138" s="26">
        <v>1</v>
      </c>
    </row>
    <row r="139" spans="2:6" x14ac:dyDescent="0.2">
      <c r="B139" s="15" t="s">
        <v>92</v>
      </c>
      <c r="C139" s="30">
        <v>10</v>
      </c>
      <c r="D139" s="30" t="s">
        <v>62</v>
      </c>
      <c r="E139" s="30" t="s">
        <v>161</v>
      </c>
      <c r="F139" s="26">
        <v>1</v>
      </c>
    </row>
    <row r="140" spans="2:6" x14ac:dyDescent="0.2">
      <c r="B140" s="15" t="s">
        <v>93</v>
      </c>
      <c r="C140" s="30">
        <v>10</v>
      </c>
      <c r="D140" s="30" t="s">
        <v>62</v>
      </c>
      <c r="E140" s="30" t="s">
        <v>161</v>
      </c>
      <c r="F140" s="26">
        <v>1</v>
      </c>
    </row>
    <row r="141" spans="2:6" x14ac:dyDescent="0.2">
      <c r="B141" s="15" t="s">
        <v>94</v>
      </c>
      <c r="C141" s="30">
        <v>10</v>
      </c>
      <c r="D141" s="30" t="s">
        <v>62</v>
      </c>
      <c r="E141" s="30" t="s">
        <v>161</v>
      </c>
      <c r="F141" s="26">
        <v>1</v>
      </c>
    </row>
    <row r="142" spans="2:6" x14ac:dyDescent="0.2">
      <c r="B142" s="15" t="s">
        <v>149</v>
      </c>
      <c r="C142" s="30">
        <v>10</v>
      </c>
      <c r="D142" s="30" t="s">
        <v>62</v>
      </c>
      <c r="E142" s="30" t="s">
        <v>161</v>
      </c>
      <c r="F142" s="26">
        <v>1</v>
      </c>
    </row>
    <row r="143" spans="2:6" x14ac:dyDescent="0.2">
      <c r="B143" s="15" t="s">
        <v>144</v>
      </c>
      <c r="C143" s="30">
        <v>10</v>
      </c>
      <c r="D143" s="30" t="s">
        <v>62</v>
      </c>
      <c r="E143" s="30" t="s">
        <v>161</v>
      </c>
      <c r="F143" s="26">
        <v>1</v>
      </c>
    </row>
    <row r="144" spans="2:6" x14ac:dyDescent="0.2">
      <c r="B144" s="32" t="s">
        <v>98</v>
      </c>
      <c r="C144" s="30">
        <v>10</v>
      </c>
      <c r="D144" s="30" t="s">
        <v>62</v>
      </c>
      <c r="E144" s="30" t="s">
        <v>161</v>
      </c>
      <c r="F144" s="26">
        <v>1</v>
      </c>
    </row>
    <row r="145" spans="2:6" x14ac:dyDescent="0.2">
      <c r="B145" s="15" t="s">
        <v>146</v>
      </c>
      <c r="C145" s="30">
        <v>10</v>
      </c>
      <c r="D145" s="30" t="s">
        <v>62</v>
      </c>
      <c r="E145" s="30" t="s">
        <v>161</v>
      </c>
      <c r="F145" s="26">
        <v>1</v>
      </c>
    </row>
    <row r="146" spans="2:6" x14ac:dyDescent="0.2">
      <c r="B146" s="15" t="s">
        <v>100</v>
      </c>
      <c r="C146" s="30">
        <v>10</v>
      </c>
      <c r="D146" s="30" t="s">
        <v>62</v>
      </c>
      <c r="E146" s="30" t="s">
        <v>161</v>
      </c>
      <c r="F146" s="26">
        <v>1</v>
      </c>
    </row>
  </sheetData>
  <mergeCells count="6">
    <mergeCell ref="B4:C4"/>
    <mergeCell ref="C69:E69"/>
    <mergeCell ref="F69:H69"/>
    <mergeCell ref="I69:N69"/>
    <mergeCell ref="C95:J95"/>
    <mergeCell ref="K95:R95"/>
  </mergeCells>
  <phoneticPr fontId="8" type="noConversion"/>
  <conditionalFormatting sqref="D5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D5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D5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D62:E63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50:E5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E71:E93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124:F14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H71:H9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H9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J9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71:L9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N71:N9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Inventario de Bases</vt:lpstr>
      <vt:lpstr>Requerimiento</vt:lpstr>
      <vt:lpstr>Base Libranzas NP</vt:lpstr>
      <vt:lpstr>Hoja1</vt:lpstr>
      <vt:lpstr>Base Madre</vt:lpstr>
      <vt:lpstr>Tabla Resumen</vt:lpstr>
      <vt:lpstr>Ejemplo de 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Yasmin Jimenez Reyes</dc:creator>
  <cp:lastModifiedBy>Victor Joaquin Morales Sebastian</cp:lastModifiedBy>
  <dcterms:created xsi:type="dcterms:W3CDTF">2022-09-12T17:13:46Z</dcterms:created>
  <dcterms:modified xsi:type="dcterms:W3CDTF">2023-10-27T16:54:14Z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