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4733B228-AD5A-4813-98E8-5ECC5378EFBD}" xr6:coauthVersionLast="47" xr6:coauthVersionMax="47" xr10:uidLastSave="{00000000-0000-0000-0000-000000000000}"/>
  <bookViews>
    <workbookView xWindow="-120" yWindow="-120" windowWidth="20730" windowHeight="11040" xr2:uid="{A62DFB22-06D3-4AA2-91B5-249BA99908A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9" i="1" l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<sst xmlns="http://schemas.openxmlformats.org/spreadsheetml/2006/main" count="20" uniqueCount="20">
  <si>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Jurusan</t>
  </si>
  <si>
    <t xml:space="preserve">Kecepatan petugas dalam melayani mahasiswa  </t>
  </si>
  <si>
    <t xml:space="preserve">Respon petugas ketika menerima kritik dan saran </t>
  </si>
  <si>
    <t xml:space="preserve">Komunikasi petugas yang baik dengan mahasiswa </t>
  </si>
  <si>
    <t xml:space="preserve">Kemampuan petugas dalam melayani peminjaman dan pengembelian buku </t>
  </si>
  <si>
    <t xml:space="preserve">Petugas berpakaian rapih dan sopan </t>
  </si>
  <si>
    <t xml:space="preserve">Perkembangan teknologi yang digunakan perpustakaan Unsurya </t>
  </si>
  <si>
    <t xml:space="preserve">Kualitas sarana dan prasarana yang ada diperpustakaan Unsurya </t>
  </si>
  <si>
    <t xml:space="preserve">Tingkat kenyamanan dalam ruang perpustakaan Unsurya </t>
  </si>
  <si>
    <t xml:space="preserve">Penyediaan buku terbaru yang ada diperpustakaan Unsurya </t>
  </si>
  <si>
    <t xml:space="preserve">Kondisi dan kelayakan fisik buku yang ada diperpustakaan Unsurya </t>
  </si>
  <si>
    <t xml:space="preserve">Sarana pembelajaran yang tersedia diruang perpus Unsurya </t>
  </si>
  <si>
    <t xml:space="preserve">Ketanggapan petugas dalam melayani mahasiswa </t>
  </si>
  <si>
    <t xml:space="preserve">Kesopanan petugas dalam melayani </t>
  </si>
  <si>
    <t xml:space="preserve">Petugas perpustakaan bersikap adil kesemua mahasiswa </t>
  </si>
  <si>
    <t xml:space="preserve">Kondisi ruang perpustakaan yang bersih dan buku tertata rapih dirak </t>
  </si>
  <si>
    <t>No</t>
  </si>
  <si>
    <t>Nama</t>
  </si>
  <si>
    <t>Jenis Kelamin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</si>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</sst>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Naive%20Bayes%20-3.xlsx" TargetMode="External"/><Relationship Id="rId1" Type="http://schemas.openxmlformats.org/officeDocument/2006/relationships/externalLinkPath" Target="/Users/Lenovo/Downloads/Naive%20Bayes%20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  <sheetName val="Form Responses 2"/>
      <sheetName val="Set Data Asli"/>
      <sheetName val="Set Data - S1"/>
      <sheetName val="Skenario 1"/>
      <sheetName val="Set Data - S2"/>
      <sheetName val="Skenario 2"/>
      <sheetName val="Sheet1"/>
      <sheetName val="Sheet2"/>
      <sheetName val="Skenario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Adnan Kholid</v>
          </cell>
          <cell r="C2" t="str">
            <v>Laki - Laki</v>
          </cell>
          <cell r="D2">
            <v>201051007</v>
          </cell>
          <cell r="E2" t="str">
            <v>Sistem Informasi</v>
          </cell>
          <cell r="F2">
            <v>4</v>
          </cell>
          <cell r="G2">
            <v>4</v>
          </cell>
          <cell r="H2">
            <v>4</v>
          </cell>
          <cell r="I2">
            <v>4</v>
          </cell>
          <cell r="J2">
            <v>5</v>
          </cell>
          <cell r="K2">
            <v>4</v>
          </cell>
          <cell r="L2">
            <v>3</v>
          </cell>
          <cell r="M2">
            <v>3</v>
          </cell>
          <cell r="N2">
            <v>4</v>
          </cell>
          <cell r="O2">
            <v>5</v>
          </cell>
          <cell r="P2">
            <v>4</v>
          </cell>
          <cell r="Q2">
            <v>4</v>
          </cell>
          <cell r="R2">
            <v>4</v>
          </cell>
          <cell r="S2">
            <v>4</v>
          </cell>
          <cell r="T2">
            <v>4</v>
          </cell>
        </row>
        <row r="3">
          <cell r="A3">
            <v>2</v>
          </cell>
          <cell r="B3" t="str">
            <v>SLAMET MURYANTO</v>
          </cell>
          <cell r="C3" t="str">
            <v>Laki - Laki</v>
          </cell>
          <cell r="D3">
            <v>211053007</v>
          </cell>
          <cell r="E3" t="str">
            <v>Sistem Informasi</v>
          </cell>
          <cell r="F3">
            <v>5</v>
          </cell>
          <cell r="G3">
            <v>5</v>
          </cell>
          <cell r="H3">
            <v>5</v>
          </cell>
          <cell r="I3">
            <v>5</v>
          </cell>
          <cell r="J3">
            <v>5</v>
          </cell>
          <cell r="K3">
            <v>5</v>
          </cell>
          <cell r="L3">
            <v>5</v>
          </cell>
          <cell r="M3">
            <v>5</v>
          </cell>
          <cell r="N3">
            <v>5</v>
          </cell>
          <cell r="O3">
            <v>5</v>
          </cell>
          <cell r="P3">
            <v>5</v>
          </cell>
          <cell r="Q3">
            <v>5</v>
          </cell>
          <cell r="R3">
            <v>5</v>
          </cell>
          <cell r="S3">
            <v>5</v>
          </cell>
          <cell r="T3">
            <v>5</v>
          </cell>
        </row>
        <row r="4">
          <cell r="A4">
            <v>3</v>
          </cell>
          <cell r="B4" t="str">
            <v>Arta Talanila</v>
          </cell>
          <cell r="C4" t="str">
            <v>Laki - Laki</v>
          </cell>
          <cell r="D4">
            <v>201051005</v>
          </cell>
          <cell r="E4" t="str">
            <v>Sistem Informasi</v>
          </cell>
          <cell r="F4">
            <v>3</v>
          </cell>
          <cell r="G4">
            <v>2</v>
          </cell>
          <cell r="H4">
            <v>3</v>
          </cell>
          <cell r="I4">
            <v>3</v>
          </cell>
          <cell r="J4">
            <v>3</v>
          </cell>
          <cell r="K4">
            <v>2</v>
          </cell>
          <cell r="L4">
            <v>2</v>
          </cell>
          <cell r="M4">
            <v>3</v>
          </cell>
          <cell r="N4">
            <v>3</v>
          </cell>
          <cell r="O4">
            <v>3</v>
          </cell>
          <cell r="P4">
            <v>3</v>
          </cell>
          <cell r="Q4">
            <v>3</v>
          </cell>
          <cell r="R4">
            <v>3</v>
          </cell>
          <cell r="S4">
            <v>3</v>
          </cell>
          <cell r="T4">
            <v>3</v>
          </cell>
        </row>
        <row r="5">
          <cell r="A5">
            <v>4</v>
          </cell>
          <cell r="B5" t="str">
            <v>Muhammad Wira Saputra</v>
          </cell>
          <cell r="C5" t="str">
            <v>Laki - Laki</v>
          </cell>
          <cell r="D5">
            <v>211053006</v>
          </cell>
          <cell r="E5" t="str">
            <v>Sistem Informasi</v>
          </cell>
          <cell r="F5">
            <v>4</v>
          </cell>
          <cell r="G5">
            <v>3</v>
          </cell>
          <cell r="H5">
            <v>4</v>
          </cell>
          <cell r="I5">
            <v>3</v>
          </cell>
          <cell r="J5">
            <v>5</v>
          </cell>
          <cell r="K5">
            <v>4</v>
          </cell>
          <cell r="L5">
            <v>4</v>
          </cell>
          <cell r="M5">
            <v>3</v>
          </cell>
          <cell r="N5">
            <v>3</v>
          </cell>
          <cell r="O5">
            <v>4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5</v>
          </cell>
        </row>
        <row r="6">
          <cell r="A6">
            <v>5</v>
          </cell>
          <cell r="B6" t="str">
            <v>Muhammad Arsyad Adnan</v>
          </cell>
          <cell r="C6" t="str">
            <v>Laki - Laki</v>
          </cell>
          <cell r="D6">
            <v>201051014</v>
          </cell>
          <cell r="E6" t="str">
            <v>Sistem Informasi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2</v>
          </cell>
          <cell r="L6">
            <v>2</v>
          </cell>
          <cell r="M6">
            <v>2</v>
          </cell>
          <cell r="N6">
            <v>2</v>
          </cell>
          <cell r="O6">
            <v>3</v>
          </cell>
          <cell r="P6">
            <v>3</v>
          </cell>
          <cell r="Q6">
            <v>3</v>
          </cell>
          <cell r="R6">
            <v>3</v>
          </cell>
          <cell r="S6">
            <v>3</v>
          </cell>
          <cell r="T6">
            <v>3</v>
          </cell>
        </row>
        <row r="7">
          <cell r="A7">
            <v>6</v>
          </cell>
          <cell r="B7" t="str">
            <v xml:space="preserve">ridho Aulia Akbar </v>
          </cell>
          <cell r="C7" t="str">
            <v>Laki - Laki</v>
          </cell>
          <cell r="D7">
            <v>191053009</v>
          </cell>
          <cell r="E7" t="str">
            <v>Sistem Informasi</v>
          </cell>
          <cell r="F7">
            <v>4</v>
          </cell>
          <cell r="G7">
            <v>4</v>
          </cell>
          <cell r="H7">
            <v>4</v>
          </cell>
          <cell r="I7">
            <v>4</v>
          </cell>
          <cell r="J7">
            <v>4</v>
          </cell>
          <cell r="K7">
            <v>4</v>
          </cell>
          <cell r="L7">
            <v>2</v>
          </cell>
          <cell r="M7">
            <v>2</v>
          </cell>
          <cell r="N7">
            <v>4</v>
          </cell>
          <cell r="O7">
            <v>4</v>
          </cell>
          <cell r="P7">
            <v>2</v>
          </cell>
          <cell r="Q7">
            <v>4</v>
          </cell>
          <cell r="R7">
            <v>4</v>
          </cell>
          <cell r="S7">
            <v>4</v>
          </cell>
          <cell r="T7">
            <v>4</v>
          </cell>
        </row>
        <row r="8">
          <cell r="A8">
            <v>7</v>
          </cell>
          <cell r="B8" t="str">
            <v xml:space="preserve">Dea Annisa Nabilah Putri </v>
          </cell>
          <cell r="C8" t="str">
            <v>Perempuan</v>
          </cell>
          <cell r="D8">
            <v>211051013</v>
          </cell>
          <cell r="E8" t="str">
            <v>Sistem Informasi</v>
          </cell>
          <cell r="F8">
            <v>4</v>
          </cell>
          <cell r="G8">
            <v>4</v>
          </cell>
          <cell r="H8">
            <v>4</v>
          </cell>
          <cell r="I8">
            <v>4</v>
          </cell>
          <cell r="J8">
            <v>5</v>
          </cell>
          <cell r="K8">
            <v>4</v>
          </cell>
          <cell r="L8">
            <v>4</v>
          </cell>
          <cell r="M8">
            <v>4</v>
          </cell>
          <cell r="N8">
            <v>4</v>
          </cell>
          <cell r="O8">
            <v>4</v>
          </cell>
          <cell r="P8">
            <v>4</v>
          </cell>
          <cell r="Q8">
            <v>4</v>
          </cell>
          <cell r="R8">
            <v>4</v>
          </cell>
          <cell r="S8">
            <v>4</v>
          </cell>
          <cell r="T8">
            <v>4</v>
          </cell>
        </row>
        <row r="9">
          <cell r="A9">
            <v>8</v>
          </cell>
          <cell r="B9" t="str">
            <v>Alya Zahira</v>
          </cell>
          <cell r="C9" t="str">
            <v>Perempuan</v>
          </cell>
          <cell r="D9">
            <v>201041008</v>
          </cell>
          <cell r="E9" t="str">
            <v>Manajemen Informatika</v>
          </cell>
          <cell r="F9">
            <v>3</v>
          </cell>
          <cell r="G9">
            <v>3</v>
          </cell>
          <cell r="H9">
            <v>3</v>
          </cell>
          <cell r="I9">
            <v>3</v>
          </cell>
          <cell r="J9">
            <v>3</v>
          </cell>
          <cell r="K9">
            <v>2</v>
          </cell>
          <cell r="L9">
            <v>3</v>
          </cell>
          <cell r="M9">
            <v>2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  <cell r="R9">
            <v>3</v>
          </cell>
          <cell r="S9">
            <v>3</v>
          </cell>
          <cell r="T9">
            <v>3</v>
          </cell>
        </row>
        <row r="10">
          <cell r="A10">
            <v>9</v>
          </cell>
          <cell r="B10" t="str">
            <v>Alfauzi nur alim</v>
          </cell>
          <cell r="C10" t="str">
            <v>Laki - Laki</v>
          </cell>
          <cell r="D10">
            <v>231051004</v>
          </cell>
          <cell r="E10" t="str">
            <v>Sistem Informasi</v>
          </cell>
          <cell r="F10">
            <v>4</v>
          </cell>
          <cell r="G10">
            <v>4</v>
          </cell>
          <cell r="H10">
            <v>4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</row>
        <row r="11">
          <cell r="A11">
            <v>10</v>
          </cell>
          <cell r="B11" t="str">
            <v>Erlangga</v>
          </cell>
          <cell r="C11" t="str">
            <v>Laki - Laki</v>
          </cell>
          <cell r="D11">
            <v>221051004</v>
          </cell>
          <cell r="E11" t="str">
            <v>Sistem Informasi</v>
          </cell>
          <cell r="F11">
            <v>3</v>
          </cell>
          <cell r="G11">
            <v>3</v>
          </cell>
          <cell r="H11">
            <v>3</v>
          </cell>
          <cell r="I11">
            <v>3</v>
          </cell>
          <cell r="J11">
            <v>2</v>
          </cell>
          <cell r="K11">
            <v>3</v>
          </cell>
          <cell r="L11">
            <v>4</v>
          </cell>
          <cell r="M11">
            <v>3</v>
          </cell>
          <cell r="N11">
            <v>3</v>
          </cell>
          <cell r="O11">
            <v>3</v>
          </cell>
          <cell r="P11">
            <v>3</v>
          </cell>
          <cell r="Q11">
            <v>3</v>
          </cell>
          <cell r="R11">
            <v>2</v>
          </cell>
          <cell r="S11">
            <v>3</v>
          </cell>
          <cell r="T11">
            <v>3</v>
          </cell>
        </row>
        <row r="12">
          <cell r="A12">
            <v>11</v>
          </cell>
          <cell r="B12" t="str">
            <v>Nadia</v>
          </cell>
          <cell r="C12" t="str">
            <v>Perempuan</v>
          </cell>
          <cell r="D12">
            <v>222054001</v>
          </cell>
          <cell r="E12" t="str">
            <v>Sistem Informasi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5</v>
          </cell>
          <cell r="T12">
            <v>4</v>
          </cell>
        </row>
        <row r="13">
          <cell r="A13">
            <v>12</v>
          </cell>
          <cell r="B13" t="str">
            <v>Vitondi Muhammad Reykhan</v>
          </cell>
          <cell r="C13" t="str">
            <v>Laki - Laki</v>
          </cell>
          <cell r="D13">
            <v>212051002</v>
          </cell>
          <cell r="E13" t="str">
            <v>Sistem Informasi</v>
          </cell>
          <cell r="F13">
            <v>4</v>
          </cell>
          <cell r="G13">
            <v>3</v>
          </cell>
          <cell r="H13">
            <v>5</v>
          </cell>
          <cell r="I13">
            <v>4</v>
          </cell>
          <cell r="J13">
            <v>5</v>
          </cell>
          <cell r="K13">
            <v>5</v>
          </cell>
          <cell r="L13">
            <v>5</v>
          </cell>
          <cell r="M13">
            <v>5</v>
          </cell>
          <cell r="N13">
            <v>3</v>
          </cell>
          <cell r="O13">
            <v>5</v>
          </cell>
          <cell r="P13">
            <v>4</v>
          </cell>
          <cell r="Q13">
            <v>5</v>
          </cell>
          <cell r="R13">
            <v>3</v>
          </cell>
          <cell r="S13">
            <v>4</v>
          </cell>
          <cell r="T13">
            <v>5</v>
          </cell>
        </row>
        <row r="14">
          <cell r="A14">
            <v>13</v>
          </cell>
          <cell r="B14" t="str">
            <v>Lina puspitasari</v>
          </cell>
          <cell r="C14" t="str">
            <v>Perempuan</v>
          </cell>
          <cell r="D14">
            <v>231051003</v>
          </cell>
          <cell r="E14" t="str">
            <v>Sistem Informasi</v>
          </cell>
          <cell r="F14">
            <v>3</v>
          </cell>
          <cell r="G14">
            <v>3</v>
          </cell>
          <cell r="H14">
            <v>3</v>
          </cell>
          <cell r="I14">
            <v>3</v>
          </cell>
          <cell r="J14">
            <v>3</v>
          </cell>
          <cell r="K14">
            <v>3</v>
          </cell>
          <cell r="L14">
            <v>3</v>
          </cell>
          <cell r="M14">
            <v>3</v>
          </cell>
          <cell r="N14">
            <v>3</v>
          </cell>
          <cell r="O14">
            <v>3</v>
          </cell>
          <cell r="P14">
            <v>3</v>
          </cell>
          <cell r="Q14">
            <v>3</v>
          </cell>
          <cell r="R14">
            <v>3</v>
          </cell>
          <cell r="S14">
            <v>3</v>
          </cell>
          <cell r="T14">
            <v>2</v>
          </cell>
        </row>
        <row r="15">
          <cell r="A15">
            <v>14</v>
          </cell>
          <cell r="B15" t="str">
            <v xml:space="preserve">RISMAWATI ANJANI </v>
          </cell>
          <cell r="C15" t="str">
            <v>Perempuan</v>
          </cell>
          <cell r="D15">
            <v>221051015</v>
          </cell>
          <cell r="E15" t="str">
            <v>Sistem Informasi</v>
          </cell>
          <cell r="F15">
            <v>2</v>
          </cell>
          <cell r="G15">
            <v>2</v>
          </cell>
          <cell r="H15">
            <v>2</v>
          </cell>
          <cell r="I15">
            <v>2</v>
          </cell>
          <cell r="J15">
            <v>2</v>
          </cell>
          <cell r="K15">
            <v>3</v>
          </cell>
          <cell r="L15">
            <v>3</v>
          </cell>
          <cell r="M15">
            <v>2</v>
          </cell>
          <cell r="N15">
            <v>3</v>
          </cell>
          <cell r="O15">
            <v>2</v>
          </cell>
          <cell r="P15">
            <v>3</v>
          </cell>
          <cell r="Q15">
            <v>2</v>
          </cell>
          <cell r="R15">
            <v>2</v>
          </cell>
          <cell r="S15">
            <v>2</v>
          </cell>
          <cell r="T15">
            <v>2</v>
          </cell>
        </row>
        <row r="16">
          <cell r="A16">
            <v>15</v>
          </cell>
          <cell r="B16" t="str">
            <v xml:space="preserve">Muhamad Syauqi Fasya </v>
          </cell>
          <cell r="C16" t="str">
            <v>Laki - Laki</v>
          </cell>
          <cell r="D16">
            <v>231041001</v>
          </cell>
          <cell r="E16" t="str">
            <v>Manajemen Informatika</v>
          </cell>
          <cell r="F16">
            <v>4</v>
          </cell>
          <cell r="G16">
            <v>4</v>
          </cell>
          <cell r="H16">
            <v>4</v>
          </cell>
          <cell r="I16">
            <v>4</v>
          </cell>
          <cell r="J16">
            <v>5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4</v>
          </cell>
          <cell r="P16">
            <v>4</v>
          </cell>
          <cell r="Q16">
            <v>4</v>
          </cell>
          <cell r="R16">
            <v>5</v>
          </cell>
          <cell r="S16">
            <v>5</v>
          </cell>
          <cell r="T16">
            <v>4</v>
          </cell>
        </row>
        <row r="17">
          <cell r="A17">
            <v>16</v>
          </cell>
          <cell r="B17" t="str">
            <v>Reynaldi Tyo Alif Memury d</v>
          </cell>
          <cell r="C17" t="str">
            <v>Laki - Laki</v>
          </cell>
          <cell r="D17">
            <v>231051018</v>
          </cell>
          <cell r="E17" t="str">
            <v>Sistem Informasi</v>
          </cell>
          <cell r="F17">
            <v>4</v>
          </cell>
          <cell r="G17">
            <v>4</v>
          </cell>
          <cell r="H17">
            <v>5</v>
          </cell>
          <cell r="I17">
            <v>4</v>
          </cell>
          <cell r="J17">
            <v>4</v>
          </cell>
          <cell r="K17">
            <v>4</v>
          </cell>
          <cell r="L17">
            <v>4</v>
          </cell>
          <cell r="M17">
            <v>4</v>
          </cell>
          <cell r="N17">
            <v>4</v>
          </cell>
          <cell r="O17">
            <v>4</v>
          </cell>
          <cell r="P17">
            <v>4</v>
          </cell>
          <cell r="Q17">
            <v>4</v>
          </cell>
          <cell r="R17">
            <v>4</v>
          </cell>
          <cell r="S17">
            <v>4</v>
          </cell>
          <cell r="T17">
            <v>4</v>
          </cell>
        </row>
        <row r="18">
          <cell r="A18">
            <v>17</v>
          </cell>
          <cell r="B18" t="str">
            <v>Zuhkly Agam Janurrachman</v>
          </cell>
          <cell r="C18" t="str">
            <v>Laki - Laki</v>
          </cell>
          <cell r="D18">
            <v>201041002</v>
          </cell>
          <cell r="E18" t="str">
            <v>Sistem Informasi</v>
          </cell>
          <cell r="F18">
            <v>2</v>
          </cell>
          <cell r="G18">
            <v>2</v>
          </cell>
          <cell r="H18">
            <v>1</v>
          </cell>
          <cell r="I18">
            <v>1</v>
          </cell>
          <cell r="J18">
            <v>2</v>
          </cell>
          <cell r="K18">
            <v>2</v>
          </cell>
          <cell r="L18">
            <v>1</v>
          </cell>
          <cell r="M18">
            <v>2</v>
          </cell>
          <cell r="N18">
            <v>3</v>
          </cell>
          <cell r="O18">
            <v>3</v>
          </cell>
          <cell r="P18">
            <v>3</v>
          </cell>
          <cell r="Q18">
            <v>2</v>
          </cell>
          <cell r="R18">
            <v>1</v>
          </cell>
          <cell r="S18">
            <v>2</v>
          </cell>
          <cell r="T18">
            <v>2</v>
          </cell>
        </row>
        <row r="19">
          <cell r="A19">
            <v>18</v>
          </cell>
          <cell r="B19" t="str">
            <v xml:space="preserve">Muhammad Sandi Haikal </v>
          </cell>
          <cell r="C19" t="str">
            <v>Laki - Laki</v>
          </cell>
          <cell r="D19">
            <v>231051010</v>
          </cell>
          <cell r="E19" t="str">
            <v>Sistem Informasi</v>
          </cell>
          <cell r="F19">
            <v>4</v>
          </cell>
          <cell r="G19">
            <v>4</v>
          </cell>
          <cell r="H19">
            <v>5</v>
          </cell>
          <cell r="I19">
            <v>4</v>
          </cell>
          <cell r="J19">
            <v>5</v>
          </cell>
          <cell r="K19">
            <v>4</v>
          </cell>
          <cell r="L19">
            <v>4</v>
          </cell>
          <cell r="M19">
            <v>5</v>
          </cell>
          <cell r="N19">
            <v>4</v>
          </cell>
          <cell r="O19">
            <v>5</v>
          </cell>
          <cell r="P19">
            <v>4</v>
          </cell>
          <cell r="Q19">
            <v>5</v>
          </cell>
          <cell r="R19">
            <v>5</v>
          </cell>
          <cell r="S19">
            <v>5</v>
          </cell>
          <cell r="T19">
            <v>5</v>
          </cell>
        </row>
        <row r="20">
          <cell r="A20">
            <v>19</v>
          </cell>
          <cell r="B20" t="str">
            <v xml:space="preserve">Sonya Agustine Putri Pratama Gusmao </v>
          </cell>
          <cell r="C20" t="str">
            <v>Perempuan</v>
          </cell>
          <cell r="D20">
            <v>221051914</v>
          </cell>
          <cell r="E20" t="str">
            <v>Sistem Informasi</v>
          </cell>
          <cell r="F20">
            <v>4</v>
          </cell>
          <cell r="G20">
            <v>5</v>
          </cell>
          <cell r="H20">
            <v>4</v>
          </cell>
          <cell r="I20">
            <v>4</v>
          </cell>
          <cell r="J20">
            <v>4</v>
          </cell>
          <cell r="K20">
            <v>3</v>
          </cell>
          <cell r="L20">
            <v>3</v>
          </cell>
          <cell r="M20">
            <v>4</v>
          </cell>
          <cell r="N20">
            <v>3</v>
          </cell>
          <cell r="O20">
            <v>4</v>
          </cell>
          <cell r="P20">
            <v>4</v>
          </cell>
          <cell r="Q20">
            <v>4</v>
          </cell>
          <cell r="R20">
            <v>3</v>
          </cell>
          <cell r="S20">
            <v>4</v>
          </cell>
          <cell r="T20">
            <v>4</v>
          </cell>
        </row>
        <row r="21">
          <cell r="A21">
            <v>20</v>
          </cell>
          <cell r="B21" t="str">
            <v>Tri parbaningrum</v>
          </cell>
          <cell r="C21" t="str">
            <v>Perempuan</v>
          </cell>
          <cell r="D21">
            <v>231041002</v>
          </cell>
          <cell r="E21" t="str">
            <v>Manajemen Informatika</v>
          </cell>
          <cell r="F21">
            <v>5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4</v>
          </cell>
          <cell r="L21">
            <v>4</v>
          </cell>
          <cell r="M21">
            <v>4</v>
          </cell>
          <cell r="N21">
            <v>4</v>
          </cell>
          <cell r="O21">
            <v>5</v>
          </cell>
          <cell r="P21">
            <v>5</v>
          </cell>
          <cell r="Q21">
            <v>5</v>
          </cell>
          <cell r="R21">
            <v>5</v>
          </cell>
          <cell r="S21">
            <v>5</v>
          </cell>
          <cell r="T21">
            <v>5</v>
          </cell>
        </row>
        <row r="22">
          <cell r="A22">
            <v>21</v>
          </cell>
          <cell r="B22" t="str">
            <v xml:space="preserve">Christabella Gabriel Valentina Lado </v>
          </cell>
          <cell r="C22" t="str">
            <v>Perempuan</v>
          </cell>
          <cell r="D22">
            <v>231051016</v>
          </cell>
          <cell r="E22" t="str">
            <v>Sistem Informasi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3</v>
          </cell>
          <cell r="M22">
            <v>3</v>
          </cell>
          <cell r="N22">
            <v>3</v>
          </cell>
          <cell r="O22">
            <v>3</v>
          </cell>
          <cell r="P22">
            <v>3</v>
          </cell>
          <cell r="Q22">
            <v>3</v>
          </cell>
          <cell r="R22">
            <v>3</v>
          </cell>
          <cell r="S22">
            <v>3</v>
          </cell>
          <cell r="T22">
            <v>2</v>
          </cell>
        </row>
        <row r="23">
          <cell r="A23">
            <v>22</v>
          </cell>
          <cell r="B23" t="str">
            <v>Alivia Novita Syafira</v>
          </cell>
          <cell r="C23" t="str">
            <v>Perempuan</v>
          </cell>
          <cell r="D23">
            <v>231051011</v>
          </cell>
          <cell r="E23" t="str">
            <v>Sistem Informasi</v>
          </cell>
          <cell r="F23">
            <v>3</v>
          </cell>
          <cell r="G23">
            <v>3</v>
          </cell>
          <cell r="H23">
            <v>3</v>
          </cell>
          <cell r="I23">
            <v>3</v>
          </cell>
          <cell r="J23">
            <v>3</v>
          </cell>
          <cell r="K23">
            <v>3</v>
          </cell>
          <cell r="L23">
            <v>3</v>
          </cell>
          <cell r="M23">
            <v>3</v>
          </cell>
          <cell r="N23">
            <v>3</v>
          </cell>
          <cell r="O23">
            <v>3</v>
          </cell>
          <cell r="P23">
            <v>3</v>
          </cell>
          <cell r="Q23">
            <v>3</v>
          </cell>
          <cell r="R23">
            <v>3</v>
          </cell>
          <cell r="S23">
            <v>3</v>
          </cell>
          <cell r="T23">
            <v>2</v>
          </cell>
        </row>
        <row r="24">
          <cell r="A24">
            <v>23</v>
          </cell>
          <cell r="B24" t="str">
            <v>Septian</v>
          </cell>
          <cell r="C24" t="str">
            <v>Laki - Laki</v>
          </cell>
          <cell r="D24">
            <v>201053014</v>
          </cell>
          <cell r="E24" t="str">
            <v>Sistem Informasi</v>
          </cell>
          <cell r="F24">
            <v>4</v>
          </cell>
          <cell r="G24">
            <v>3</v>
          </cell>
          <cell r="H24">
            <v>4</v>
          </cell>
          <cell r="I24">
            <v>4</v>
          </cell>
          <cell r="J24">
            <v>4</v>
          </cell>
          <cell r="K24">
            <v>2</v>
          </cell>
          <cell r="L24">
            <v>2</v>
          </cell>
          <cell r="M24">
            <v>3</v>
          </cell>
          <cell r="N24">
            <v>2</v>
          </cell>
          <cell r="O24">
            <v>3</v>
          </cell>
          <cell r="P24">
            <v>3</v>
          </cell>
          <cell r="Q24">
            <v>4</v>
          </cell>
          <cell r="R24">
            <v>4</v>
          </cell>
          <cell r="S24">
            <v>4</v>
          </cell>
          <cell r="T24">
            <v>3</v>
          </cell>
        </row>
        <row r="25">
          <cell r="A25">
            <v>24</v>
          </cell>
          <cell r="B25" t="str">
            <v>Gigih Dwi Kartika Chandra Wibowo</v>
          </cell>
          <cell r="C25" t="str">
            <v>Laki - Laki</v>
          </cell>
          <cell r="D25">
            <v>231051015</v>
          </cell>
          <cell r="E25" t="str">
            <v>Sistem Informasi</v>
          </cell>
          <cell r="F25">
            <v>4</v>
          </cell>
          <cell r="G25">
            <v>2</v>
          </cell>
          <cell r="H25">
            <v>4</v>
          </cell>
          <cell r="I25">
            <v>5</v>
          </cell>
          <cell r="J25">
            <v>5</v>
          </cell>
          <cell r="K25">
            <v>4</v>
          </cell>
          <cell r="L25">
            <v>3</v>
          </cell>
          <cell r="M25">
            <v>2</v>
          </cell>
          <cell r="N25">
            <v>4</v>
          </cell>
          <cell r="O25">
            <v>4</v>
          </cell>
          <cell r="P25">
            <v>3</v>
          </cell>
          <cell r="Q25">
            <v>5</v>
          </cell>
          <cell r="R25">
            <v>5</v>
          </cell>
          <cell r="S25">
            <v>5</v>
          </cell>
          <cell r="T25">
            <v>3</v>
          </cell>
        </row>
        <row r="26">
          <cell r="A26">
            <v>25</v>
          </cell>
          <cell r="B26" t="str">
            <v>Favian Rafif Priambodo</v>
          </cell>
          <cell r="C26" t="str">
            <v>Laki - Laki</v>
          </cell>
          <cell r="D26">
            <v>221051018</v>
          </cell>
          <cell r="E26" t="str">
            <v>Sistem Informasi</v>
          </cell>
          <cell r="F26">
            <v>5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>
            <v>5</v>
          </cell>
          <cell r="M26">
            <v>5</v>
          </cell>
          <cell r="N26">
            <v>5</v>
          </cell>
          <cell r="O26">
            <v>5</v>
          </cell>
          <cell r="P26">
            <v>5</v>
          </cell>
          <cell r="Q26">
            <v>5</v>
          </cell>
          <cell r="R26">
            <v>5</v>
          </cell>
          <cell r="S26">
            <v>5</v>
          </cell>
          <cell r="T26">
            <v>5</v>
          </cell>
        </row>
        <row r="27">
          <cell r="A27">
            <v>26</v>
          </cell>
          <cell r="B27" t="str">
            <v>Arthurito Marchel A.S</v>
          </cell>
          <cell r="C27" t="str">
            <v>Laki - Laki</v>
          </cell>
          <cell r="D27">
            <v>221051017</v>
          </cell>
          <cell r="E27" t="str">
            <v>Sistem Informasi</v>
          </cell>
          <cell r="F27">
            <v>5</v>
          </cell>
          <cell r="G27">
            <v>4</v>
          </cell>
          <cell r="H27">
            <v>5</v>
          </cell>
          <cell r="I27">
            <v>4</v>
          </cell>
          <cell r="J27">
            <v>5</v>
          </cell>
          <cell r="K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P27">
            <v>4</v>
          </cell>
          <cell r="Q27">
            <v>5</v>
          </cell>
          <cell r="R27">
            <v>5</v>
          </cell>
          <cell r="S27">
            <v>5</v>
          </cell>
          <cell r="T27">
            <v>5</v>
          </cell>
        </row>
        <row r="28">
          <cell r="A28">
            <v>27</v>
          </cell>
          <cell r="B28" t="str">
            <v>Giovanny sontha putra</v>
          </cell>
          <cell r="C28" t="str">
            <v>Laki - Laki</v>
          </cell>
          <cell r="D28">
            <v>231052003</v>
          </cell>
          <cell r="E28" t="str">
            <v>Sistem Informasi</v>
          </cell>
          <cell r="F28">
            <v>3</v>
          </cell>
          <cell r="G28">
            <v>3</v>
          </cell>
          <cell r="H28">
            <v>4</v>
          </cell>
          <cell r="I28">
            <v>4</v>
          </cell>
          <cell r="J28">
            <v>5</v>
          </cell>
          <cell r="K28">
            <v>4</v>
          </cell>
          <cell r="L28">
            <v>3</v>
          </cell>
          <cell r="M28">
            <v>3</v>
          </cell>
          <cell r="N28">
            <v>2</v>
          </cell>
          <cell r="O28">
            <v>2</v>
          </cell>
          <cell r="P28">
            <v>3</v>
          </cell>
          <cell r="Q28">
            <v>3</v>
          </cell>
          <cell r="R28">
            <v>3</v>
          </cell>
          <cell r="S28">
            <v>3</v>
          </cell>
          <cell r="T28">
            <v>2</v>
          </cell>
        </row>
        <row r="29">
          <cell r="A29">
            <v>28</v>
          </cell>
          <cell r="B29" t="str">
            <v xml:space="preserve">Muhammad Firdaus Dwivianto </v>
          </cell>
          <cell r="C29" t="str">
            <v>Laki - Laki</v>
          </cell>
          <cell r="D29">
            <v>231051008</v>
          </cell>
          <cell r="E29" t="str">
            <v>Sistem Informasi</v>
          </cell>
          <cell r="F29">
            <v>4</v>
          </cell>
          <cell r="G29">
            <v>4</v>
          </cell>
          <cell r="H29">
            <v>3</v>
          </cell>
          <cell r="I29">
            <v>3</v>
          </cell>
          <cell r="J29">
            <v>5</v>
          </cell>
          <cell r="K29">
            <v>2</v>
          </cell>
          <cell r="L29">
            <v>3</v>
          </cell>
          <cell r="M29">
            <v>3</v>
          </cell>
          <cell r="N29">
            <v>4</v>
          </cell>
          <cell r="O29">
            <v>4</v>
          </cell>
          <cell r="P29">
            <v>3</v>
          </cell>
          <cell r="Q29">
            <v>3</v>
          </cell>
          <cell r="R29">
            <v>4</v>
          </cell>
          <cell r="S29">
            <v>4</v>
          </cell>
          <cell r="T29">
            <v>3</v>
          </cell>
        </row>
        <row r="30">
          <cell r="A30">
            <v>29</v>
          </cell>
          <cell r="B30" t="str">
            <v xml:space="preserve">Muhammad Nurzam liyansyah </v>
          </cell>
          <cell r="C30" t="str">
            <v>Laki - Laki</v>
          </cell>
          <cell r="D30">
            <v>231137027</v>
          </cell>
          <cell r="E30" t="str">
            <v>Teknik Aeronautika</v>
          </cell>
          <cell r="F30">
            <v>3</v>
          </cell>
          <cell r="G30">
            <v>2</v>
          </cell>
          <cell r="H30">
            <v>2</v>
          </cell>
          <cell r="I30">
            <v>2</v>
          </cell>
          <cell r="J30">
            <v>4</v>
          </cell>
          <cell r="K30">
            <v>3</v>
          </cell>
          <cell r="L30">
            <v>2</v>
          </cell>
          <cell r="M30">
            <v>2</v>
          </cell>
          <cell r="N30">
            <v>3</v>
          </cell>
          <cell r="O30">
            <v>2</v>
          </cell>
          <cell r="P30">
            <v>2</v>
          </cell>
          <cell r="Q30">
            <v>3</v>
          </cell>
          <cell r="R30">
            <v>3</v>
          </cell>
          <cell r="S30">
            <v>3</v>
          </cell>
          <cell r="T30">
            <v>3</v>
          </cell>
        </row>
        <row r="31">
          <cell r="A31">
            <v>30</v>
          </cell>
          <cell r="B31" t="str">
            <v xml:space="preserve">Adam Firdausi Anwar </v>
          </cell>
          <cell r="C31" t="str">
            <v>Laki - Laki</v>
          </cell>
          <cell r="D31">
            <v>231137007</v>
          </cell>
          <cell r="E31" t="str">
            <v>Teknik Aeronautika</v>
          </cell>
          <cell r="F31">
            <v>5</v>
          </cell>
          <cell r="G31">
            <v>5</v>
          </cell>
          <cell r="H31">
            <v>5</v>
          </cell>
          <cell r="I31">
            <v>5</v>
          </cell>
          <cell r="J31">
            <v>5</v>
          </cell>
          <cell r="K31">
            <v>5</v>
          </cell>
          <cell r="L31">
            <v>5</v>
          </cell>
          <cell r="M31">
            <v>4</v>
          </cell>
          <cell r="N31">
            <v>4</v>
          </cell>
          <cell r="O31">
            <v>5</v>
          </cell>
          <cell r="P31">
            <v>5</v>
          </cell>
          <cell r="Q31">
            <v>5</v>
          </cell>
          <cell r="R31">
            <v>5</v>
          </cell>
          <cell r="S31">
            <v>5</v>
          </cell>
          <cell r="T31">
            <v>4</v>
          </cell>
        </row>
        <row r="32">
          <cell r="A32">
            <v>31</v>
          </cell>
          <cell r="B32" t="str">
            <v>Dio Alif Nur H.</v>
          </cell>
          <cell r="C32" t="str">
            <v>Laki - Laki</v>
          </cell>
          <cell r="D32">
            <v>231021005</v>
          </cell>
          <cell r="E32" t="str">
            <v>Teknik Elektro</v>
          </cell>
          <cell r="F32">
            <v>3</v>
          </cell>
          <cell r="G32">
            <v>3</v>
          </cell>
          <cell r="H32">
            <v>3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  <cell r="N32">
            <v>3</v>
          </cell>
          <cell r="O32">
            <v>3</v>
          </cell>
          <cell r="P32">
            <v>3</v>
          </cell>
          <cell r="Q32">
            <v>3</v>
          </cell>
          <cell r="R32">
            <v>3</v>
          </cell>
          <cell r="S32">
            <v>3</v>
          </cell>
          <cell r="T32">
            <v>3</v>
          </cell>
        </row>
        <row r="33">
          <cell r="A33">
            <v>32</v>
          </cell>
          <cell r="B33" t="str">
            <v>Muhamad Rangga</v>
          </cell>
          <cell r="C33" t="str">
            <v>Laki - Laki</v>
          </cell>
          <cell r="D33">
            <v>211031007</v>
          </cell>
          <cell r="E33" t="str">
            <v>Teknik Industri</v>
          </cell>
          <cell r="F33">
            <v>4</v>
          </cell>
          <cell r="G33">
            <v>3</v>
          </cell>
          <cell r="H33">
            <v>4</v>
          </cell>
          <cell r="I33">
            <v>4</v>
          </cell>
          <cell r="J33">
            <v>5</v>
          </cell>
          <cell r="K33">
            <v>5</v>
          </cell>
          <cell r="L33">
            <v>1</v>
          </cell>
          <cell r="M33">
            <v>1</v>
          </cell>
          <cell r="N33">
            <v>2</v>
          </cell>
          <cell r="O33">
            <v>3</v>
          </cell>
          <cell r="P33">
            <v>2</v>
          </cell>
          <cell r="Q33">
            <v>4</v>
          </cell>
          <cell r="R33">
            <v>5</v>
          </cell>
          <cell r="S33">
            <v>5</v>
          </cell>
          <cell r="T33">
            <v>2</v>
          </cell>
        </row>
        <row r="34">
          <cell r="A34">
            <v>33</v>
          </cell>
          <cell r="B34" t="str">
            <v>Muhammad Ramdhani</v>
          </cell>
          <cell r="C34" t="str">
            <v>Laki - Laki</v>
          </cell>
          <cell r="D34">
            <v>211031005</v>
          </cell>
          <cell r="E34" t="str">
            <v>Teknik Industri</v>
          </cell>
          <cell r="F34">
            <v>4</v>
          </cell>
          <cell r="G34">
            <v>4</v>
          </cell>
          <cell r="H34">
            <v>5</v>
          </cell>
          <cell r="I34">
            <v>5</v>
          </cell>
          <cell r="J34">
            <v>5</v>
          </cell>
          <cell r="K34">
            <v>3</v>
          </cell>
          <cell r="L34">
            <v>3</v>
          </cell>
          <cell r="M34">
            <v>1</v>
          </cell>
          <cell r="N34">
            <v>3</v>
          </cell>
          <cell r="O34">
            <v>3</v>
          </cell>
          <cell r="P34">
            <v>2</v>
          </cell>
          <cell r="Q34">
            <v>4</v>
          </cell>
          <cell r="R34">
            <v>5</v>
          </cell>
          <cell r="S34">
            <v>5</v>
          </cell>
          <cell r="T34">
            <v>3</v>
          </cell>
        </row>
        <row r="35">
          <cell r="A35">
            <v>34</v>
          </cell>
          <cell r="B35" t="str">
            <v>putri</v>
          </cell>
          <cell r="C35" t="str">
            <v>Perempuan</v>
          </cell>
          <cell r="D35">
            <v>211031006</v>
          </cell>
          <cell r="E35" t="str">
            <v>Teknik Industri</v>
          </cell>
          <cell r="F35">
            <v>3</v>
          </cell>
          <cell r="G35">
            <v>3</v>
          </cell>
          <cell r="H35">
            <v>3</v>
          </cell>
          <cell r="I35">
            <v>3</v>
          </cell>
          <cell r="J35">
            <v>4</v>
          </cell>
          <cell r="K35">
            <v>2</v>
          </cell>
          <cell r="L35">
            <v>2</v>
          </cell>
          <cell r="M35">
            <v>2</v>
          </cell>
          <cell r="N35">
            <v>3</v>
          </cell>
          <cell r="O35">
            <v>3</v>
          </cell>
          <cell r="P35">
            <v>3</v>
          </cell>
          <cell r="Q35">
            <v>4</v>
          </cell>
          <cell r="R35">
            <v>4</v>
          </cell>
          <cell r="S35">
            <v>3</v>
          </cell>
          <cell r="T35">
            <v>3</v>
          </cell>
        </row>
        <row r="36">
          <cell r="A36">
            <v>35</v>
          </cell>
          <cell r="B36" t="str">
            <v>DARMA PUTRA DWI GUNA</v>
          </cell>
          <cell r="C36" t="str">
            <v>Laki - Laki</v>
          </cell>
          <cell r="D36">
            <v>231021003</v>
          </cell>
          <cell r="E36" t="str">
            <v>Teknik Elektro</v>
          </cell>
          <cell r="F36">
            <v>1</v>
          </cell>
          <cell r="G36">
            <v>2</v>
          </cell>
          <cell r="H36">
            <v>3</v>
          </cell>
          <cell r="I36">
            <v>2</v>
          </cell>
          <cell r="J36">
            <v>5</v>
          </cell>
          <cell r="K36">
            <v>1</v>
          </cell>
          <cell r="L36">
            <v>1</v>
          </cell>
          <cell r="M36">
            <v>1</v>
          </cell>
          <cell r="N36">
            <v>3</v>
          </cell>
          <cell r="O36">
            <v>3</v>
          </cell>
          <cell r="P36">
            <v>2</v>
          </cell>
          <cell r="Q36">
            <v>4</v>
          </cell>
          <cell r="R36">
            <v>5</v>
          </cell>
          <cell r="S36">
            <v>4</v>
          </cell>
          <cell r="T36">
            <v>3</v>
          </cell>
        </row>
        <row r="37">
          <cell r="A37">
            <v>36</v>
          </cell>
          <cell r="B37" t="str">
            <v>bayu ramadhan</v>
          </cell>
          <cell r="C37" t="str">
            <v>Laki - Laki</v>
          </cell>
          <cell r="D37">
            <v>231025006</v>
          </cell>
          <cell r="E37" t="str">
            <v>Teknik Elektro</v>
          </cell>
          <cell r="F37">
            <v>5</v>
          </cell>
          <cell r="G37">
            <v>5</v>
          </cell>
          <cell r="H37">
            <v>4</v>
          </cell>
          <cell r="I37">
            <v>4</v>
          </cell>
          <cell r="J37">
            <v>5</v>
          </cell>
          <cell r="K37">
            <v>4</v>
          </cell>
          <cell r="L37">
            <v>4</v>
          </cell>
          <cell r="M37">
            <v>4</v>
          </cell>
          <cell r="N37">
            <v>3</v>
          </cell>
          <cell r="O37">
            <v>4</v>
          </cell>
          <cell r="P37">
            <v>3</v>
          </cell>
          <cell r="Q37">
            <v>3</v>
          </cell>
          <cell r="R37">
            <v>4</v>
          </cell>
          <cell r="S37">
            <v>5</v>
          </cell>
          <cell r="T37">
            <v>5</v>
          </cell>
        </row>
        <row r="38">
          <cell r="A38">
            <v>37</v>
          </cell>
          <cell r="B38" t="str">
            <v>Rizwaan Fazlirayhan</v>
          </cell>
          <cell r="C38" t="str">
            <v>Laki - Laki</v>
          </cell>
          <cell r="D38">
            <v>231011033</v>
          </cell>
          <cell r="E38" t="str">
            <v>Teknik Penerbangan</v>
          </cell>
          <cell r="F38">
            <v>4</v>
          </cell>
          <cell r="G38">
            <v>4</v>
          </cell>
          <cell r="H38">
            <v>4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5</v>
          </cell>
          <cell r="N38">
            <v>4</v>
          </cell>
          <cell r="O38">
            <v>4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</row>
        <row r="39">
          <cell r="A39">
            <v>38</v>
          </cell>
          <cell r="B39" t="str">
            <v>Muhammad Harits</v>
          </cell>
          <cell r="C39" t="str">
            <v>Laki - Laki</v>
          </cell>
          <cell r="D39">
            <v>231021006</v>
          </cell>
          <cell r="E39" t="str">
            <v>Teknik Elektro</v>
          </cell>
          <cell r="F39">
            <v>5</v>
          </cell>
          <cell r="G39">
            <v>4</v>
          </cell>
          <cell r="H39">
            <v>5</v>
          </cell>
          <cell r="I39">
            <v>5</v>
          </cell>
          <cell r="J39">
            <v>5</v>
          </cell>
          <cell r="K39">
            <v>2</v>
          </cell>
          <cell r="L39">
            <v>2</v>
          </cell>
          <cell r="M39">
            <v>2</v>
          </cell>
          <cell r="N39">
            <v>3</v>
          </cell>
          <cell r="O39">
            <v>2</v>
          </cell>
          <cell r="P39">
            <v>2</v>
          </cell>
          <cell r="Q39">
            <v>5</v>
          </cell>
          <cell r="R39">
            <v>5</v>
          </cell>
          <cell r="S39">
            <v>5</v>
          </cell>
          <cell r="T39">
            <v>4</v>
          </cell>
        </row>
        <row r="40">
          <cell r="A40">
            <v>39</v>
          </cell>
          <cell r="B40" t="str">
            <v xml:space="preserve">Fajar Febriyan Nurgroho </v>
          </cell>
          <cell r="C40" t="str">
            <v>Laki - Laki</v>
          </cell>
          <cell r="D40">
            <v>231137031</v>
          </cell>
          <cell r="E40" t="str">
            <v>Teknik Aeronautika</v>
          </cell>
          <cell r="F40">
            <v>3</v>
          </cell>
          <cell r="G40">
            <v>3</v>
          </cell>
          <cell r="H40">
            <v>3</v>
          </cell>
          <cell r="I40">
            <v>3</v>
          </cell>
          <cell r="J40">
            <v>3</v>
          </cell>
          <cell r="K40">
            <v>3</v>
          </cell>
          <cell r="L40">
            <v>3</v>
          </cell>
          <cell r="M40">
            <v>3</v>
          </cell>
          <cell r="N40">
            <v>3</v>
          </cell>
          <cell r="O40">
            <v>3</v>
          </cell>
          <cell r="P40">
            <v>3</v>
          </cell>
          <cell r="Q40">
            <v>3</v>
          </cell>
          <cell r="R40">
            <v>3</v>
          </cell>
          <cell r="S40">
            <v>3</v>
          </cell>
          <cell r="T40">
            <v>3</v>
          </cell>
        </row>
        <row r="41">
          <cell r="A41">
            <v>40</v>
          </cell>
          <cell r="B41" t="str">
            <v>Sabda Noor Hidayat</v>
          </cell>
          <cell r="C41" t="str">
            <v>Laki - Laki</v>
          </cell>
          <cell r="D41">
            <v>231011008</v>
          </cell>
          <cell r="E41" t="str">
            <v>Teknik Penerbangan</v>
          </cell>
          <cell r="F41">
            <v>4</v>
          </cell>
          <cell r="G41">
            <v>4</v>
          </cell>
          <cell r="H41">
            <v>3</v>
          </cell>
          <cell r="I41">
            <v>4</v>
          </cell>
          <cell r="J41">
            <v>5</v>
          </cell>
          <cell r="K41">
            <v>3</v>
          </cell>
          <cell r="L41">
            <v>2</v>
          </cell>
          <cell r="M41">
            <v>3</v>
          </cell>
          <cell r="N41">
            <v>4</v>
          </cell>
          <cell r="O41">
            <v>4</v>
          </cell>
          <cell r="P41">
            <v>4</v>
          </cell>
          <cell r="Q41">
            <v>5</v>
          </cell>
          <cell r="R41">
            <v>5</v>
          </cell>
          <cell r="S41">
            <v>5</v>
          </cell>
          <cell r="T41">
            <v>5</v>
          </cell>
        </row>
        <row r="42">
          <cell r="A42">
            <v>41</v>
          </cell>
          <cell r="B42" t="str">
            <v>Agus Setiawan</v>
          </cell>
          <cell r="C42" t="str">
            <v>Laki - Laki</v>
          </cell>
          <cell r="D42">
            <v>231011017</v>
          </cell>
          <cell r="E42" t="str">
            <v>Teknik Penerbangan</v>
          </cell>
          <cell r="F42">
            <v>4</v>
          </cell>
          <cell r="G42">
            <v>4</v>
          </cell>
          <cell r="H42">
            <v>4</v>
          </cell>
          <cell r="I42">
            <v>4</v>
          </cell>
          <cell r="J42">
            <v>4</v>
          </cell>
          <cell r="K42">
            <v>4</v>
          </cell>
          <cell r="L42">
            <v>4</v>
          </cell>
          <cell r="M42">
            <v>4</v>
          </cell>
          <cell r="N42">
            <v>4</v>
          </cell>
          <cell r="O42">
            <v>4</v>
          </cell>
          <cell r="P42">
            <v>4</v>
          </cell>
          <cell r="Q42">
            <v>4</v>
          </cell>
          <cell r="R42">
            <v>4</v>
          </cell>
          <cell r="S42">
            <v>4</v>
          </cell>
          <cell r="T42">
            <v>4</v>
          </cell>
        </row>
        <row r="43">
          <cell r="A43">
            <v>42</v>
          </cell>
          <cell r="B43" t="str">
            <v>Bachtiar maulana</v>
          </cell>
          <cell r="C43" t="str">
            <v>Laki - Laki</v>
          </cell>
          <cell r="D43">
            <v>231011020</v>
          </cell>
          <cell r="E43" t="str">
            <v>Teknik Penerbangan</v>
          </cell>
          <cell r="F43">
            <v>4</v>
          </cell>
          <cell r="G43">
            <v>4</v>
          </cell>
          <cell r="H43">
            <v>4</v>
          </cell>
          <cell r="I43">
            <v>4</v>
          </cell>
          <cell r="J43">
            <v>4</v>
          </cell>
          <cell r="K43">
            <v>4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4</v>
          </cell>
          <cell r="Q43">
            <v>4</v>
          </cell>
          <cell r="R43">
            <v>4</v>
          </cell>
          <cell r="S43">
            <v>4</v>
          </cell>
          <cell r="T43">
            <v>4</v>
          </cell>
        </row>
        <row r="44">
          <cell r="A44">
            <v>43</v>
          </cell>
          <cell r="B44" t="str">
            <v>Aulia Rahmi</v>
          </cell>
          <cell r="C44" t="str">
            <v>Perempuan</v>
          </cell>
          <cell r="D44">
            <v>231137003</v>
          </cell>
          <cell r="E44" t="str">
            <v>Teknik Aeronautika</v>
          </cell>
          <cell r="F44">
            <v>4</v>
          </cell>
          <cell r="G44">
            <v>4</v>
          </cell>
          <cell r="H44">
            <v>5</v>
          </cell>
          <cell r="I44">
            <v>5</v>
          </cell>
          <cell r="J44">
            <v>4</v>
          </cell>
          <cell r="K44">
            <v>4</v>
          </cell>
          <cell r="L44">
            <v>4</v>
          </cell>
          <cell r="M44">
            <v>4</v>
          </cell>
          <cell r="N44">
            <v>4</v>
          </cell>
          <cell r="O44">
            <v>4</v>
          </cell>
          <cell r="P44">
            <v>4</v>
          </cell>
          <cell r="Q44">
            <v>4</v>
          </cell>
          <cell r="R44">
            <v>5</v>
          </cell>
          <cell r="S44">
            <v>4</v>
          </cell>
          <cell r="T44">
            <v>5</v>
          </cell>
        </row>
        <row r="45">
          <cell r="A45">
            <v>44</v>
          </cell>
          <cell r="B45" t="str">
            <v>Brian Januar Seta Herlambang</v>
          </cell>
          <cell r="C45" t="str">
            <v>Laki - Laki</v>
          </cell>
          <cell r="D45">
            <v>231137011</v>
          </cell>
          <cell r="E45" t="str">
            <v>Teknik Aeronautika</v>
          </cell>
          <cell r="F45">
            <v>3</v>
          </cell>
          <cell r="G45">
            <v>4</v>
          </cell>
          <cell r="H45">
            <v>4</v>
          </cell>
          <cell r="I45">
            <v>3</v>
          </cell>
          <cell r="J45">
            <v>4</v>
          </cell>
          <cell r="K45">
            <v>4</v>
          </cell>
          <cell r="L45">
            <v>3</v>
          </cell>
          <cell r="M45">
            <v>3</v>
          </cell>
          <cell r="N45">
            <v>4</v>
          </cell>
          <cell r="O45">
            <v>5</v>
          </cell>
          <cell r="P45">
            <v>4</v>
          </cell>
          <cell r="Q45">
            <v>3</v>
          </cell>
          <cell r="R45">
            <v>4</v>
          </cell>
          <cell r="S45">
            <v>3</v>
          </cell>
          <cell r="T45">
            <v>5</v>
          </cell>
        </row>
        <row r="46">
          <cell r="A46">
            <v>45</v>
          </cell>
          <cell r="B46" t="str">
            <v xml:space="preserve">Rifqi Julian Pranata </v>
          </cell>
          <cell r="C46" t="str">
            <v>Laki - Laki</v>
          </cell>
          <cell r="D46">
            <v>231137024</v>
          </cell>
          <cell r="E46" t="str">
            <v>Teknik Aeronautika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5</v>
          </cell>
          <cell r="N46">
            <v>5</v>
          </cell>
          <cell r="O46">
            <v>5</v>
          </cell>
          <cell r="P46">
            <v>5</v>
          </cell>
          <cell r="Q46">
            <v>5</v>
          </cell>
          <cell r="R46">
            <v>5</v>
          </cell>
          <cell r="S46">
            <v>5</v>
          </cell>
          <cell r="T46">
            <v>5</v>
          </cell>
        </row>
        <row r="47">
          <cell r="A47">
            <v>46</v>
          </cell>
          <cell r="B47" t="str">
            <v xml:space="preserve">Tio Yusuf Setiawan </v>
          </cell>
          <cell r="C47" t="str">
            <v>Laki - Laki</v>
          </cell>
          <cell r="D47">
            <v>231011043</v>
          </cell>
          <cell r="E47" t="str">
            <v>Teknik Penerbangan</v>
          </cell>
          <cell r="F47">
            <v>5</v>
          </cell>
          <cell r="G47">
            <v>4</v>
          </cell>
          <cell r="H47">
            <v>4</v>
          </cell>
          <cell r="I47">
            <v>5</v>
          </cell>
          <cell r="J47">
            <v>5</v>
          </cell>
          <cell r="K47">
            <v>4</v>
          </cell>
          <cell r="L47">
            <v>5</v>
          </cell>
          <cell r="M47">
            <v>4</v>
          </cell>
          <cell r="N47">
            <v>4</v>
          </cell>
          <cell r="O47">
            <v>4</v>
          </cell>
          <cell r="P47">
            <v>4</v>
          </cell>
          <cell r="Q47">
            <v>5</v>
          </cell>
          <cell r="R47">
            <v>5</v>
          </cell>
          <cell r="S47">
            <v>5</v>
          </cell>
          <cell r="T47">
            <v>5</v>
          </cell>
        </row>
        <row r="48">
          <cell r="A48">
            <v>47</v>
          </cell>
          <cell r="B48" t="str">
            <v>Rizky bayhaqi</v>
          </cell>
          <cell r="C48" t="str">
            <v>Laki - Laki</v>
          </cell>
          <cell r="D48">
            <v>231011060</v>
          </cell>
          <cell r="E48" t="str">
            <v>Teknik Penerbangan</v>
          </cell>
          <cell r="F48">
            <v>4</v>
          </cell>
          <cell r="G48">
            <v>3</v>
          </cell>
          <cell r="H48">
            <v>2</v>
          </cell>
          <cell r="I48">
            <v>4</v>
          </cell>
          <cell r="J48">
            <v>5</v>
          </cell>
          <cell r="K48">
            <v>3</v>
          </cell>
          <cell r="L48">
            <v>4</v>
          </cell>
          <cell r="M48">
            <v>2</v>
          </cell>
          <cell r="N48">
            <v>2</v>
          </cell>
          <cell r="O48">
            <v>3</v>
          </cell>
          <cell r="P48">
            <v>3</v>
          </cell>
          <cell r="Q48">
            <v>4</v>
          </cell>
          <cell r="R48">
            <v>3</v>
          </cell>
          <cell r="S48">
            <v>5</v>
          </cell>
          <cell r="T48">
            <v>3</v>
          </cell>
        </row>
        <row r="49">
          <cell r="A49">
            <v>48</v>
          </cell>
          <cell r="B49" t="str">
            <v>Farhan Hasabi Rohmani</v>
          </cell>
          <cell r="C49" t="str">
            <v>Laki - Laki</v>
          </cell>
          <cell r="D49">
            <v>231137030</v>
          </cell>
          <cell r="E49" t="str">
            <v>Teknik Aeronautika</v>
          </cell>
          <cell r="F49">
            <v>3</v>
          </cell>
          <cell r="G49">
            <v>2</v>
          </cell>
          <cell r="H49">
            <v>3</v>
          </cell>
          <cell r="I49">
            <v>3</v>
          </cell>
          <cell r="J49">
            <v>3</v>
          </cell>
          <cell r="K49">
            <v>3</v>
          </cell>
          <cell r="L49">
            <v>3</v>
          </cell>
          <cell r="M49">
            <v>3</v>
          </cell>
          <cell r="N49">
            <v>3</v>
          </cell>
          <cell r="O49">
            <v>3</v>
          </cell>
          <cell r="P49">
            <v>3</v>
          </cell>
          <cell r="Q49">
            <v>3</v>
          </cell>
          <cell r="R49">
            <v>3</v>
          </cell>
          <cell r="S49">
            <v>3</v>
          </cell>
          <cell r="T49">
            <v>3</v>
          </cell>
        </row>
        <row r="50">
          <cell r="A50">
            <v>49</v>
          </cell>
          <cell r="B50" t="str">
            <v>MIKAIL ABDILLA</v>
          </cell>
          <cell r="C50" t="str">
            <v>Laki - Laki</v>
          </cell>
          <cell r="D50">
            <v>231137002</v>
          </cell>
          <cell r="E50" t="str">
            <v>Teknik Aeronautika</v>
          </cell>
          <cell r="F50">
            <v>4</v>
          </cell>
          <cell r="G50">
            <v>4</v>
          </cell>
          <cell r="H50">
            <v>4</v>
          </cell>
          <cell r="I50">
            <v>4</v>
          </cell>
          <cell r="J50">
            <v>5</v>
          </cell>
          <cell r="K50">
            <v>4</v>
          </cell>
          <cell r="L50">
            <v>3</v>
          </cell>
          <cell r="M50">
            <v>3</v>
          </cell>
          <cell r="N50">
            <v>3</v>
          </cell>
          <cell r="O50">
            <v>4</v>
          </cell>
          <cell r="P50">
            <v>3</v>
          </cell>
          <cell r="Q50">
            <v>4</v>
          </cell>
          <cell r="R50">
            <v>4</v>
          </cell>
          <cell r="S50">
            <v>3</v>
          </cell>
          <cell r="T50">
            <v>4</v>
          </cell>
        </row>
        <row r="51">
          <cell r="A51">
            <v>50</v>
          </cell>
          <cell r="B51" t="str">
            <v>Falzira Aliziya Qiran</v>
          </cell>
          <cell r="C51" t="str">
            <v>Perempuan</v>
          </cell>
          <cell r="D51">
            <v>231137017</v>
          </cell>
          <cell r="E51" t="str">
            <v>Teknik Aeronautika</v>
          </cell>
          <cell r="F51">
            <v>5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  <cell r="O51">
            <v>5</v>
          </cell>
          <cell r="P51">
            <v>5</v>
          </cell>
          <cell r="Q51">
            <v>5</v>
          </cell>
          <cell r="R51">
            <v>5</v>
          </cell>
          <cell r="S51">
            <v>5</v>
          </cell>
          <cell r="T51">
            <v>5</v>
          </cell>
        </row>
        <row r="52">
          <cell r="A52">
            <v>51</v>
          </cell>
          <cell r="B52" t="str">
            <v>reyvan zey ilham</v>
          </cell>
          <cell r="C52" t="str">
            <v>Laki - Laki</v>
          </cell>
          <cell r="D52">
            <v>231011044</v>
          </cell>
          <cell r="E52" t="str">
            <v>Teknik Penerbangan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J52">
            <v>3</v>
          </cell>
          <cell r="K52">
            <v>3</v>
          </cell>
          <cell r="L52">
            <v>3</v>
          </cell>
          <cell r="M52">
            <v>3</v>
          </cell>
          <cell r="N52">
            <v>3</v>
          </cell>
          <cell r="O52">
            <v>3</v>
          </cell>
          <cell r="P52">
            <v>3</v>
          </cell>
          <cell r="Q52">
            <v>3</v>
          </cell>
          <cell r="R52">
            <v>3</v>
          </cell>
          <cell r="S52">
            <v>3</v>
          </cell>
          <cell r="T52">
            <v>3</v>
          </cell>
        </row>
        <row r="53">
          <cell r="A53">
            <v>52</v>
          </cell>
          <cell r="B53" t="str">
            <v xml:space="preserve">DISKY DIRGA DIWANGKARA </v>
          </cell>
          <cell r="C53" t="str">
            <v>Laki - Laki</v>
          </cell>
          <cell r="D53">
            <v>231137025</v>
          </cell>
          <cell r="E53" t="str">
            <v>Teknik Aeronautika</v>
          </cell>
          <cell r="F53">
            <v>3</v>
          </cell>
          <cell r="G53">
            <v>3</v>
          </cell>
          <cell r="H53">
            <v>2</v>
          </cell>
          <cell r="I53">
            <v>3</v>
          </cell>
          <cell r="J53">
            <v>4</v>
          </cell>
          <cell r="K53">
            <v>4</v>
          </cell>
          <cell r="L53">
            <v>4</v>
          </cell>
          <cell r="M53">
            <v>4</v>
          </cell>
          <cell r="N53">
            <v>4</v>
          </cell>
          <cell r="O53">
            <v>4</v>
          </cell>
          <cell r="P53">
            <v>4</v>
          </cell>
          <cell r="Q53">
            <v>3</v>
          </cell>
          <cell r="R53">
            <v>3</v>
          </cell>
          <cell r="S53">
            <v>4</v>
          </cell>
          <cell r="T53">
            <v>3</v>
          </cell>
        </row>
        <row r="54">
          <cell r="A54">
            <v>53</v>
          </cell>
          <cell r="B54" t="str">
            <v xml:space="preserve">Adhelia Ties Niawati </v>
          </cell>
          <cell r="C54" t="str">
            <v>Perempuan</v>
          </cell>
          <cell r="D54">
            <v>231011029</v>
          </cell>
          <cell r="E54" t="str">
            <v>Teknik Penerbangan</v>
          </cell>
          <cell r="F54">
            <v>4</v>
          </cell>
          <cell r="G54">
            <v>4</v>
          </cell>
          <cell r="H54">
            <v>4</v>
          </cell>
          <cell r="I54">
            <v>4</v>
          </cell>
          <cell r="J54">
            <v>4</v>
          </cell>
          <cell r="K54">
            <v>3</v>
          </cell>
          <cell r="L54">
            <v>3</v>
          </cell>
          <cell r="M54">
            <v>3</v>
          </cell>
          <cell r="N54">
            <v>3</v>
          </cell>
          <cell r="O54">
            <v>3</v>
          </cell>
          <cell r="P54">
            <v>4</v>
          </cell>
          <cell r="Q54">
            <v>4</v>
          </cell>
          <cell r="R54">
            <v>4</v>
          </cell>
          <cell r="S54">
            <v>4</v>
          </cell>
          <cell r="T54">
            <v>4</v>
          </cell>
        </row>
        <row r="55">
          <cell r="A55">
            <v>54</v>
          </cell>
          <cell r="B55" t="str">
            <v>Bahrun Ahmad Hafiz</v>
          </cell>
          <cell r="C55" t="str">
            <v>Laki - Laki</v>
          </cell>
          <cell r="D55">
            <v>231011001</v>
          </cell>
          <cell r="E55" t="str">
            <v>Teknik Penerbangan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3</v>
          </cell>
          <cell r="L55">
            <v>3</v>
          </cell>
          <cell r="M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4</v>
          </cell>
          <cell r="T55">
            <v>4</v>
          </cell>
        </row>
        <row r="56">
          <cell r="A56">
            <v>55</v>
          </cell>
          <cell r="B56" t="str">
            <v>Itsna Nur Ramadlan</v>
          </cell>
          <cell r="C56" t="str">
            <v>Laki - Laki</v>
          </cell>
          <cell r="D56">
            <v>231011056</v>
          </cell>
          <cell r="E56" t="str">
            <v>Teknik Penerbangan</v>
          </cell>
          <cell r="F56">
            <v>4</v>
          </cell>
          <cell r="G56">
            <v>4</v>
          </cell>
          <cell r="H56">
            <v>4</v>
          </cell>
          <cell r="I56">
            <v>5</v>
          </cell>
          <cell r="J56">
            <v>5</v>
          </cell>
          <cell r="K56">
            <v>3</v>
          </cell>
          <cell r="L56">
            <v>3</v>
          </cell>
          <cell r="M56">
            <v>4</v>
          </cell>
          <cell r="N56">
            <v>4</v>
          </cell>
          <cell r="O56">
            <v>4</v>
          </cell>
          <cell r="P56">
            <v>4</v>
          </cell>
          <cell r="Q56">
            <v>4</v>
          </cell>
          <cell r="R56">
            <v>4</v>
          </cell>
          <cell r="S56">
            <v>4</v>
          </cell>
          <cell r="T56">
            <v>5</v>
          </cell>
        </row>
        <row r="57">
          <cell r="A57">
            <v>56</v>
          </cell>
          <cell r="B57" t="str">
            <v>Fadhil</v>
          </cell>
          <cell r="C57" t="str">
            <v>Laki - Laki</v>
          </cell>
          <cell r="D57">
            <v>231025007</v>
          </cell>
          <cell r="E57" t="str">
            <v>Teknik Elektro</v>
          </cell>
          <cell r="F57">
            <v>3</v>
          </cell>
          <cell r="G57">
            <v>3</v>
          </cell>
          <cell r="H57">
            <v>3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  <cell r="M57">
            <v>3</v>
          </cell>
          <cell r="N57">
            <v>3</v>
          </cell>
          <cell r="O57">
            <v>3</v>
          </cell>
          <cell r="P57">
            <v>3</v>
          </cell>
          <cell r="Q57">
            <v>3</v>
          </cell>
          <cell r="R57">
            <v>3</v>
          </cell>
          <cell r="S57">
            <v>3</v>
          </cell>
          <cell r="T57">
            <v>3</v>
          </cell>
        </row>
        <row r="58">
          <cell r="A58">
            <v>57</v>
          </cell>
          <cell r="B58" t="str">
            <v xml:space="preserve">Dzaki Maulana Akbar </v>
          </cell>
          <cell r="C58" t="str">
            <v>Laki - Laki</v>
          </cell>
          <cell r="D58">
            <v>231021004</v>
          </cell>
          <cell r="E58" t="str">
            <v>Teknik Elektro</v>
          </cell>
          <cell r="F58">
            <v>4</v>
          </cell>
          <cell r="G58">
            <v>3</v>
          </cell>
          <cell r="H58">
            <v>4</v>
          </cell>
          <cell r="I58">
            <v>3</v>
          </cell>
          <cell r="J58">
            <v>4</v>
          </cell>
          <cell r="K58">
            <v>3</v>
          </cell>
          <cell r="L58">
            <v>3</v>
          </cell>
          <cell r="M58">
            <v>3</v>
          </cell>
          <cell r="N58">
            <v>3</v>
          </cell>
          <cell r="O58">
            <v>3</v>
          </cell>
          <cell r="P58">
            <v>3</v>
          </cell>
          <cell r="Q58">
            <v>4</v>
          </cell>
          <cell r="R58">
            <v>4</v>
          </cell>
          <cell r="S58">
            <v>4</v>
          </cell>
          <cell r="T58">
            <v>3</v>
          </cell>
        </row>
        <row r="59">
          <cell r="A59">
            <v>58</v>
          </cell>
          <cell r="B59" t="str">
            <v xml:space="preserve">RIANA ISNAENI </v>
          </cell>
          <cell r="C59" t="str">
            <v>Perempuan</v>
          </cell>
          <cell r="D59">
            <v>231025009</v>
          </cell>
          <cell r="E59" t="str">
            <v>Teknik Elektro</v>
          </cell>
          <cell r="F59">
            <v>3</v>
          </cell>
          <cell r="G59">
            <v>3</v>
          </cell>
          <cell r="H59">
            <v>3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3</v>
          </cell>
          <cell r="N59">
            <v>3</v>
          </cell>
          <cell r="O59">
            <v>3</v>
          </cell>
          <cell r="P59">
            <v>3</v>
          </cell>
          <cell r="Q59">
            <v>2</v>
          </cell>
          <cell r="R59">
            <v>2</v>
          </cell>
          <cell r="S59">
            <v>3</v>
          </cell>
          <cell r="T59">
            <v>2</v>
          </cell>
        </row>
        <row r="60">
          <cell r="A60">
            <v>59</v>
          </cell>
          <cell r="B60" t="str">
            <v>Angki rona</v>
          </cell>
          <cell r="C60" t="str">
            <v>Laki - Laki</v>
          </cell>
          <cell r="D60">
            <v>191011020</v>
          </cell>
          <cell r="E60" t="str">
            <v>Teknik Penerbangan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J60">
            <v>4</v>
          </cell>
          <cell r="K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P60">
            <v>4</v>
          </cell>
          <cell r="Q60">
            <v>4</v>
          </cell>
          <cell r="R60">
            <v>4</v>
          </cell>
          <cell r="S60">
            <v>4</v>
          </cell>
          <cell r="T60">
            <v>4</v>
          </cell>
        </row>
        <row r="61">
          <cell r="A61">
            <v>60</v>
          </cell>
          <cell r="B61" t="str">
            <v>Samudra</v>
          </cell>
          <cell r="C61" t="str">
            <v>Laki - Laki</v>
          </cell>
          <cell r="D61">
            <v>231137008</v>
          </cell>
          <cell r="E61" t="str">
            <v>Teknik Aeronautika</v>
          </cell>
          <cell r="F61">
            <v>5</v>
          </cell>
          <cell r="G61">
            <v>5</v>
          </cell>
          <cell r="H61">
            <v>5</v>
          </cell>
          <cell r="I61">
            <v>5</v>
          </cell>
          <cell r="J61">
            <v>5</v>
          </cell>
          <cell r="K61">
            <v>5</v>
          </cell>
          <cell r="L61">
            <v>5</v>
          </cell>
          <cell r="M61">
            <v>5</v>
          </cell>
          <cell r="N61">
            <v>5</v>
          </cell>
          <cell r="O61">
            <v>5</v>
          </cell>
          <cell r="P61">
            <v>5</v>
          </cell>
          <cell r="Q61">
            <v>5</v>
          </cell>
          <cell r="R61">
            <v>5</v>
          </cell>
          <cell r="S61">
            <v>5</v>
          </cell>
          <cell r="T61">
            <v>5</v>
          </cell>
        </row>
        <row r="62">
          <cell r="A62">
            <v>61</v>
          </cell>
          <cell r="B62" t="str">
            <v xml:space="preserve">Kurniawa Abdullah </v>
          </cell>
          <cell r="C62" t="str">
            <v>Laki - Laki</v>
          </cell>
          <cell r="D62">
            <v>231137023</v>
          </cell>
          <cell r="E62" t="str">
            <v>Teknik Aeronautika</v>
          </cell>
          <cell r="F62">
            <v>4</v>
          </cell>
          <cell r="G62">
            <v>4</v>
          </cell>
          <cell r="H62">
            <v>4</v>
          </cell>
          <cell r="I62">
            <v>4</v>
          </cell>
          <cell r="J62">
            <v>5</v>
          </cell>
          <cell r="K62">
            <v>4</v>
          </cell>
          <cell r="L62">
            <v>4</v>
          </cell>
          <cell r="M62">
            <v>4</v>
          </cell>
          <cell r="N62">
            <v>4</v>
          </cell>
          <cell r="O62">
            <v>4</v>
          </cell>
          <cell r="P62">
            <v>4</v>
          </cell>
          <cell r="Q62">
            <v>4</v>
          </cell>
          <cell r="R62">
            <v>4</v>
          </cell>
          <cell r="S62">
            <v>4</v>
          </cell>
          <cell r="T62">
            <v>5</v>
          </cell>
        </row>
        <row r="63">
          <cell r="A63">
            <v>62</v>
          </cell>
          <cell r="B63" t="str">
            <v>Lalu M. Hafidl Alwan</v>
          </cell>
          <cell r="C63" t="str">
            <v>Laki - Laki</v>
          </cell>
          <cell r="D63">
            <v>231137010</v>
          </cell>
          <cell r="E63" t="str">
            <v>Teknik Aeronautika</v>
          </cell>
          <cell r="F63">
            <v>4</v>
          </cell>
          <cell r="G63">
            <v>3</v>
          </cell>
          <cell r="H63">
            <v>4</v>
          </cell>
          <cell r="I63">
            <v>4</v>
          </cell>
          <cell r="J63">
            <v>5</v>
          </cell>
          <cell r="K63">
            <v>4</v>
          </cell>
          <cell r="L63">
            <v>5</v>
          </cell>
          <cell r="M63">
            <v>5</v>
          </cell>
          <cell r="N63">
            <v>4</v>
          </cell>
          <cell r="O63">
            <v>4</v>
          </cell>
          <cell r="P63">
            <v>4</v>
          </cell>
          <cell r="Q63">
            <v>5</v>
          </cell>
          <cell r="R63">
            <v>4</v>
          </cell>
          <cell r="S63">
            <v>4</v>
          </cell>
          <cell r="T63">
            <v>4</v>
          </cell>
        </row>
        <row r="64">
          <cell r="A64">
            <v>63</v>
          </cell>
          <cell r="B64" t="str">
            <v>Indra kurniawan</v>
          </cell>
          <cell r="C64" t="str">
            <v>Laki - Laki</v>
          </cell>
          <cell r="D64">
            <v>231137013</v>
          </cell>
          <cell r="E64" t="str">
            <v>Teknik Aeronautika</v>
          </cell>
          <cell r="F64">
            <v>4</v>
          </cell>
          <cell r="G64">
            <v>4</v>
          </cell>
          <cell r="H64">
            <v>4</v>
          </cell>
          <cell r="I64">
            <v>4</v>
          </cell>
          <cell r="J64">
            <v>4</v>
          </cell>
          <cell r="K64">
            <v>4</v>
          </cell>
          <cell r="L64">
            <v>4</v>
          </cell>
          <cell r="M64">
            <v>4</v>
          </cell>
          <cell r="N64">
            <v>4</v>
          </cell>
          <cell r="O64">
            <v>4</v>
          </cell>
          <cell r="P64">
            <v>4</v>
          </cell>
          <cell r="Q64">
            <v>4</v>
          </cell>
          <cell r="R64">
            <v>4</v>
          </cell>
          <cell r="S64">
            <v>4</v>
          </cell>
          <cell r="T64">
            <v>4</v>
          </cell>
        </row>
        <row r="65">
          <cell r="A65">
            <v>64</v>
          </cell>
          <cell r="B65" t="str">
            <v>Nugroho Fadjar Shodik</v>
          </cell>
          <cell r="C65" t="str">
            <v>Laki - Laki</v>
          </cell>
          <cell r="D65">
            <v>231025010</v>
          </cell>
          <cell r="E65" t="str">
            <v>Teknik Elektro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J65">
            <v>3</v>
          </cell>
          <cell r="K65">
            <v>3</v>
          </cell>
          <cell r="L65">
            <v>3</v>
          </cell>
          <cell r="M65">
            <v>3</v>
          </cell>
          <cell r="N65">
            <v>3</v>
          </cell>
          <cell r="O65">
            <v>3</v>
          </cell>
          <cell r="P65">
            <v>3</v>
          </cell>
          <cell r="Q65">
            <v>3</v>
          </cell>
          <cell r="R65">
            <v>3</v>
          </cell>
          <cell r="S65">
            <v>3</v>
          </cell>
          <cell r="T65">
            <v>3</v>
          </cell>
        </row>
        <row r="66">
          <cell r="A66">
            <v>65</v>
          </cell>
          <cell r="B66" t="str">
            <v>sahli tri atmaja</v>
          </cell>
          <cell r="C66" t="str">
            <v>Laki - Laki</v>
          </cell>
          <cell r="D66">
            <v>231025008</v>
          </cell>
          <cell r="E66" t="str">
            <v>Teknik Elektro</v>
          </cell>
          <cell r="F66">
            <v>4</v>
          </cell>
          <cell r="G66">
            <v>4</v>
          </cell>
          <cell r="H66">
            <v>4</v>
          </cell>
          <cell r="I66">
            <v>4</v>
          </cell>
          <cell r="J66">
            <v>4</v>
          </cell>
          <cell r="K66">
            <v>4</v>
          </cell>
          <cell r="L66">
            <v>4</v>
          </cell>
          <cell r="M66">
            <v>4</v>
          </cell>
          <cell r="N66">
            <v>4</v>
          </cell>
          <cell r="O66">
            <v>4</v>
          </cell>
          <cell r="P66">
            <v>4</v>
          </cell>
          <cell r="Q66">
            <v>4</v>
          </cell>
          <cell r="R66">
            <v>4</v>
          </cell>
          <cell r="S66">
            <v>4</v>
          </cell>
          <cell r="T66">
            <v>4</v>
          </cell>
        </row>
        <row r="67">
          <cell r="A67">
            <v>66</v>
          </cell>
          <cell r="B67" t="str">
            <v>Nasywa Natasya s</v>
          </cell>
          <cell r="C67" t="str">
            <v>Perempuan</v>
          </cell>
          <cell r="D67">
            <v>231011026</v>
          </cell>
          <cell r="E67" t="str">
            <v>Teknik Penerbangan</v>
          </cell>
          <cell r="F67">
            <v>4</v>
          </cell>
          <cell r="G67">
            <v>4</v>
          </cell>
          <cell r="H67">
            <v>4</v>
          </cell>
          <cell r="I67">
            <v>4</v>
          </cell>
          <cell r="J67">
            <v>4</v>
          </cell>
          <cell r="K67">
            <v>3</v>
          </cell>
          <cell r="L67">
            <v>3</v>
          </cell>
          <cell r="M67">
            <v>3</v>
          </cell>
          <cell r="N67">
            <v>3</v>
          </cell>
          <cell r="O67">
            <v>4</v>
          </cell>
          <cell r="P67">
            <v>3</v>
          </cell>
          <cell r="Q67">
            <v>4</v>
          </cell>
          <cell r="R67">
            <v>4</v>
          </cell>
          <cell r="S67">
            <v>4</v>
          </cell>
          <cell r="T67">
            <v>3</v>
          </cell>
        </row>
        <row r="68">
          <cell r="A68">
            <v>67</v>
          </cell>
          <cell r="B68" t="str">
            <v>Fajar Shobbahus Sururi</v>
          </cell>
          <cell r="C68" t="str">
            <v>Laki - Laki</v>
          </cell>
          <cell r="D68">
            <v>211051010</v>
          </cell>
          <cell r="E68" t="str">
            <v>Sistem Informasi</v>
          </cell>
          <cell r="F68">
            <v>4</v>
          </cell>
          <cell r="G68">
            <v>3</v>
          </cell>
          <cell r="H68">
            <v>4</v>
          </cell>
          <cell r="I68">
            <v>4</v>
          </cell>
          <cell r="J68">
            <v>4</v>
          </cell>
          <cell r="K68">
            <v>3</v>
          </cell>
          <cell r="L68">
            <v>4</v>
          </cell>
          <cell r="M68">
            <v>3</v>
          </cell>
          <cell r="N68">
            <v>3</v>
          </cell>
          <cell r="O68">
            <v>4</v>
          </cell>
          <cell r="P68">
            <v>3</v>
          </cell>
          <cell r="Q68">
            <v>4</v>
          </cell>
          <cell r="R68">
            <v>5</v>
          </cell>
          <cell r="S68">
            <v>5</v>
          </cell>
          <cell r="T68">
            <v>4</v>
          </cell>
        </row>
        <row r="69">
          <cell r="A69">
            <v>68</v>
          </cell>
          <cell r="B69" t="str">
            <v>Ali Rosyiqin</v>
          </cell>
          <cell r="C69" t="str">
            <v>Laki - Laki</v>
          </cell>
          <cell r="D69">
            <v>231023005</v>
          </cell>
          <cell r="E69" t="str">
            <v>Teknik Elektro</v>
          </cell>
          <cell r="F69">
            <v>3</v>
          </cell>
          <cell r="G69">
            <v>3</v>
          </cell>
          <cell r="H69">
            <v>3</v>
          </cell>
          <cell r="I69">
            <v>3</v>
          </cell>
          <cell r="J69">
            <v>4</v>
          </cell>
          <cell r="K69">
            <v>3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3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</row>
        <row r="70">
          <cell r="A70">
            <v>69</v>
          </cell>
          <cell r="B70" t="str">
            <v>Dani Irvan Saputra</v>
          </cell>
          <cell r="C70" t="str">
            <v>Laki - Laki</v>
          </cell>
          <cell r="D70">
            <v>231023001</v>
          </cell>
          <cell r="E70" t="str">
            <v>Teknik Elektro</v>
          </cell>
          <cell r="F70">
            <v>3</v>
          </cell>
          <cell r="G70">
            <v>3</v>
          </cell>
          <cell r="H70">
            <v>3</v>
          </cell>
          <cell r="I70">
            <v>3</v>
          </cell>
          <cell r="J70">
            <v>3</v>
          </cell>
          <cell r="K70">
            <v>3</v>
          </cell>
          <cell r="L70">
            <v>3</v>
          </cell>
          <cell r="M70">
            <v>3</v>
          </cell>
          <cell r="N70">
            <v>3</v>
          </cell>
          <cell r="O70">
            <v>3</v>
          </cell>
          <cell r="P70">
            <v>3</v>
          </cell>
          <cell r="Q70">
            <v>3</v>
          </cell>
          <cell r="R70">
            <v>3</v>
          </cell>
          <cell r="S70">
            <v>3</v>
          </cell>
          <cell r="T70">
            <v>3</v>
          </cell>
        </row>
        <row r="71">
          <cell r="A71">
            <v>70</v>
          </cell>
          <cell r="B71" t="str">
            <v xml:space="preserve">Hilman Suryana </v>
          </cell>
          <cell r="C71" t="str">
            <v>Laki - Laki</v>
          </cell>
          <cell r="D71">
            <v>211033001</v>
          </cell>
          <cell r="E71" t="str">
            <v>Teknik Industri</v>
          </cell>
          <cell r="F71">
            <v>4</v>
          </cell>
          <cell r="G71">
            <v>4</v>
          </cell>
          <cell r="H71">
            <v>4</v>
          </cell>
          <cell r="I71">
            <v>4</v>
          </cell>
          <cell r="J71">
            <v>4</v>
          </cell>
          <cell r="K71">
            <v>4</v>
          </cell>
          <cell r="L71">
            <v>4</v>
          </cell>
          <cell r="M71">
            <v>4</v>
          </cell>
          <cell r="N71">
            <v>4</v>
          </cell>
          <cell r="O71">
            <v>4</v>
          </cell>
          <cell r="P71">
            <v>4</v>
          </cell>
          <cell r="Q71">
            <v>4</v>
          </cell>
          <cell r="R71">
            <v>4</v>
          </cell>
          <cell r="S71">
            <v>4</v>
          </cell>
          <cell r="T71">
            <v>4</v>
          </cell>
        </row>
        <row r="72">
          <cell r="A72">
            <v>71</v>
          </cell>
          <cell r="B72" t="str">
            <v>M Heru Pratama Putra</v>
          </cell>
          <cell r="C72" t="str">
            <v>Laki - Laki</v>
          </cell>
          <cell r="D72">
            <v>231023004</v>
          </cell>
          <cell r="E72" t="str">
            <v>Teknik Elektro</v>
          </cell>
          <cell r="F72">
            <v>5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5</v>
          </cell>
          <cell r="N72">
            <v>5</v>
          </cell>
          <cell r="O72">
            <v>5</v>
          </cell>
          <cell r="P72">
            <v>5</v>
          </cell>
          <cell r="Q72">
            <v>5</v>
          </cell>
          <cell r="R72">
            <v>5</v>
          </cell>
          <cell r="S72">
            <v>5</v>
          </cell>
          <cell r="T72">
            <v>5</v>
          </cell>
        </row>
        <row r="73">
          <cell r="A73">
            <v>72</v>
          </cell>
          <cell r="B73" t="str">
            <v>231137015@students.unsurya.ac.id</v>
          </cell>
          <cell r="C73" t="str">
            <v>Laki - Laki</v>
          </cell>
          <cell r="D73">
            <v>231137015</v>
          </cell>
          <cell r="E73" t="str">
            <v>Teknik Aeronautika</v>
          </cell>
          <cell r="F73">
            <v>5</v>
          </cell>
          <cell r="G73">
            <v>5</v>
          </cell>
          <cell r="H73">
            <v>5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5</v>
          </cell>
          <cell r="N73">
            <v>5</v>
          </cell>
          <cell r="O73">
            <v>5</v>
          </cell>
          <cell r="P73">
            <v>5</v>
          </cell>
          <cell r="Q73">
            <v>5</v>
          </cell>
          <cell r="R73">
            <v>5</v>
          </cell>
          <cell r="S73">
            <v>5</v>
          </cell>
          <cell r="T73">
            <v>5</v>
          </cell>
        </row>
        <row r="74">
          <cell r="A74">
            <v>73</v>
          </cell>
          <cell r="B74" t="str">
            <v>BAZELI GILANG RANADHAN</v>
          </cell>
          <cell r="C74" t="str">
            <v>Laki - Laki</v>
          </cell>
          <cell r="D74">
            <v>231011024</v>
          </cell>
          <cell r="E74" t="str">
            <v>Teknik Penerbangan</v>
          </cell>
          <cell r="F74">
            <v>3</v>
          </cell>
          <cell r="G74">
            <v>4</v>
          </cell>
          <cell r="H74">
            <v>3</v>
          </cell>
          <cell r="I74">
            <v>3</v>
          </cell>
          <cell r="J74">
            <v>4</v>
          </cell>
          <cell r="K74">
            <v>3</v>
          </cell>
          <cell r="L74">
            <v>3</v>
          </cell>
          <cell r="M74">
            <v>3</v>
          </cell>
          <cell r="N74">
            <v>3</v>
          </cell>
          <cell r="O74">
            <v>3</v>
          </cell>
          <cell r="P74">
            <v>3</v>
          </cell>
          <cell r="Q74">
            <v>3</v>
          </cell>
          <cell r="R74">
            <v>3</v>
          </cell>
          <cell r="S74">
            <v>3</v>
          </cell>
          <cell r="T74">
            <v>3</v>
          </cell>
        </row>
        <row r="75">
          <cell r="A75">
            <v>74</v>
          </cell>
          <cell r="B75" t="str">
            <v xml:space="preserve">shendy dwi putra nursidi </v>
          </cell>
          <cell r="C75" t="str">
            <v>Laki - Laki</v>
          </cell>
          <cell r="D75">
            <v>231011038</v>
          </cell>
          <cell r="E75" t="str">
            <v>Teknik Penerbangan</v>
          </cell>
          <cell r="F75">
            <v>3</v>
          </cell>
          <cell r="G75">
            <v>3</v>
          </cell>
          <cell r="H75">
            <v>3</v>
          </cell>
          <cell r="I75">
            <v>3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</row>
        <row r="76">
          <cell r="A76">
            <v>75</v>
          </cell>
          <cell r="B76" t="str">
            <v>Muhamad Tomi P</v>
          </cell>
          <cell r="C76" t="str">
            <v>Laki - Laki</v>
          </cell>
          <cell r="D76">
            <v>211053004</v>
          </cell>
          <cell r="E76" t="str">
            <v>Sistem Informasi</v>
          </cell>
          <cell r="F76">
            <v>3</v>
          </cell>
          <cell r="G76">
            <v>3</v>
          </cell>
          <cell r="H76">
            <v>3</v>
          </cell>
          <cell r="I76">
            <v>3</v>
          </cell>
          <cell r="J76">
            <v>3</v>
          </cell>
          <cell r="K76">
            <v>3</v>
          </cell>
          <cell r="L76">
            <v>3</v>
          </cell>
          <cell r="M76">
            <v>3</v>
          </cell>
          <cell r="N76">
            <v>3</v>
          </cell>
          <cell r="O76">
            <v>3</v>
          </cell>
          <cell r="P76">
            <v>3</v>
          </cell>
          <cell r="Q76">
            <v>3</v>
          </cell>
          <cell r="R76">
            <v>3</v>
          </cell>
          <cell r="S76">
            <v>4</v>
          </cell>
          <cell r="T76">
            <v>4</v>
          </cell>
        </row>
        <row r="77">
          <cell r="A77">
            <v>76</v>
          </cell>
          <cell r="B77" t="str">
            <v>Pujiati Lestari</v>
          </cell>
          <cell r="C77" t="str">
            <v>Perempuan</v>
          </cell>
          <cell r="D77">
            <v>181051004</v>
          </cell>
          <cell r="E77" t="str">
            <v>Sistem Informasi</v>
          </cell>
          <cell r="F77">
            <v>2</v>
          </cell>
          <cell r="G77">
            <v>3</v>
          </cell>
          <cell r="H77">
            <v>3</v>
          </cell>
          <cell r="I77">
            <v>2</v>
          </cell>
          <cell r="J77">
            <v>3</v>
          </cell>
          <cell r="K77">
            <v>3</v>
          </cell>
          <cell r="L77">
            <v>3</v>
          </cell>
          <cell r="M77">
            <v>3</v>
          </cell>
          <cell r="N77">
            <v>2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3</v>
          </cell>
          <cell r="T77">
            <v>3</v>
          </cell>
        </row>
        <row r="78">
          <cell r="A78">
            <v>77</v>
          </cell>
          <cell r="B78" t="str">
            <v>Muhammad Rafi Rafsanzani</v>
          </cell>
          <cell r="C78" t="str">
            <v>Laki - Laki</v>
          </cell>
          <cell r="D78">
            <v>201051003</v>
          </cell>
          <cell r="E78" t="str">
            <v>Sistem Informasi</v>
          </cell>
          <cell r="F78">
            <v>4</v>
          </cell>
          <cell r="G78">
            <v>3</v>
          </cell>
          <cell r="H78">
            <v>5</v>
          </cell>
          <cell r="I78">
            <v>5</v>
          </cell>
          <cell r="J78">
            <v>4</v>
          </cell>
          <cell r="K78">
            <v>3</v>
          </cell>
          <cell r="L78">
            <v>3</v>
          </cell>
          <cell r="M78">
            <v>4</v>
          </cell>
          <cell r="N78">
            <v>3</v>
          </cell>
          <cell r="O78">
            <v>5</v>
          </cell>
          <cell r="P78">
            <v>5</v>
          </cell>
          <cell r="Q78">
            <v>5</v>
          </cell>
          <cell r="R78">
            <v>5</v>
          </cell>
          <cell r="S78">
            <v>5</v>
          </cell>
          <cell r="T78">
            <v>5</v>
          </cell>
        </row>
        <row r="79">
          <cell r="A79">
            <v>78</v>
          </cell>
          <cell r="B79" t="str">
            <v xml:space="preserve">helse virnanda </v>
          </cell>
          <cell r="C79" t="str">
            <v>Perempuan</v>
          </cell>
          <cell r="D79">
            <v>231051009</v>
          </cell>
          <cell r="E79" t="str">
            <v>Sistem Informasi</v>
          </cell>
          <cell r="F79">
            <v>4</v>
          </cell>
          <cell r="G79">
            <v>4</v>
          </cell>
          <cell r="H79">
            <v>5</v>
          </cell>
          <cell r="I79">
            <v>5</v>
          </cell>
          <cell r="J79">
            <v>4</v>
          </cell>
          <cell r="K79">
            <v>5</v>
          </cell>
          <cell r="L79">
            <v>5</v>
          </cell>
          <cell r="M79">
            <v>5</v>
          </cell>
          <cell r="N79">
            <v>4</v>
          </cell>
          <cell r="O79">
            <v>5</v>
          </cell>
          <cell r="P79">
            <v>4</v>
          </cell>
          <cell r="Q79">
            <v>4</v>
          </cell>
          <cell r="R79">
            <v>4</v>
          </cell>
          <cell r="S79">
            <v>4</v>
          </cell>
          <cell r="T79">
            <v>5</v>
          </cell>
        </row>
        <row r="80">
          <cell r="A80">
            <v>79</v>
          </cell>
          <cell r="B80" t="str">
            <v>Lulu kharismatun Khasanah</v>
          </cell>
          <cell r="C80" t="str">
            <v>Perempuan</v>
          </cell>
          <cell r="D80">
            <v>201041011</v>
          </cell>
          <cell r="E80" t="str">
            <v>Manajemen Informatika</v>
          </cell>
          <cell r="F80">
            <v>4</v>
          </cell>
          <cell r="G80">
            <v>4</v>
          </cell>
          <cell r="H80">
            <v>4</v>
          </cell>
          <cell r="I80">
            <v>4</v>
          </cell>
          <cell r="J80">
            <v>4</v>
          </cell>
          <cell r="K80">
            <v>4</v>
          </cell>
          <cell r="L80">
            <v>4</v>
          </cell>
          <cell r="M80">
            <v>4</v>
          </cell>
          <cell r="N80">
            <v>4</v>
          </cell>
          <cell r="O80">
            <v>4</v>
          </cell>
          <cell r="P80">
            <v>4</v>
          </cell>
          <cell r="Q80">
            <v>4</v>
          </cell>
          <cell r="R80">
            <v>4</v>
          </cell>
          <cell r="S80">
            <v>4</v>
          </cell>
          <cell r="T80">
            <v>4</v>
          </cell>
        </row>
        <row r="81">
          <cell r="A81">
            <v>80</v>
          </cell>
          <cell r="B81" t="str">
            <v>Nafisah J Putri</v>
          </cell>
          <cell r="C81" t="str">
            <v>Perempuan</v>
          </cell>
          <cell r="D81">
            <v>201051009</v>
          </cell>
          <cell r="E81" t="str">
            <v>Sistem Informasi</v>
          </cell>
          <cell r="F81">
            <v>3</v>
          </cell>
          <cell r="G81">
            <v>3</v>
          </cell>
          <cell r="H81">
            <v>4</v>
          </cell>
          <cell r="I81">
            <v>4</v>
          </cell>
          <cell r="J81">
            <v>5</v>
          </cell>
          <cell r="K81">
            <v>2</v>
          </cell>
          <cell r="L81">
            <v>2</v>
          </cell>
          <cell r="M81">
            <v>3</v>
          </cell>
          <cell r="N81">
            <v>3</v>
          </cell>
          <cell r="O81">
            <v>3</v>
          </cell>
          <cell r="P81">
            <v>3</v>
          </cell>
          <cell r="Q81">
            <v>4</v>
          </cell>
          <cell r="R81">
            <v>5</v>
          </cell>
          <cell r="S81">
            <v>5</v>
          </cell>
          <cell r="T81">
            <v>3</v>
          </cell>
        </row>
        <row r="82">
          <cell r="A82">
            <v>81</v>
          </cell>
          <cell r="B82" t="str">
            <v xml:space="preserve">Khana Amelia </v>
          </cell>
          <cell r="C82" t="str">
            <v>Perempuan</v>
          </cell>
          <cell r="D82">
            <v>201051008</v>
          </cell>
          <cell r="E82" t="str">
            <v>Sistem Informasi</v>
          </cell>
          <cell r="F82">
            <v>3</v>
          </cell>
          <cell r="G82">
            <v>2</v>
          </cell>
          <cell r="H82">
            <v>2</v>
          </cell>
          <cell r="I82">
            <v>3</v>
          </cell>
          <cell r="J82">
            <v>4</v>
          </cell>
          <cell r="K82">
            <v>2</v>
          </cell>
          <cell r="L82">
            <v>2</v>
          </cell>
          <cell r="M82">
            <v>2</v>
          </cell>
          <cell r="N82">
            <v>1</v>
          </cell>
          <cell r="O82">
            <v>3</v>
          </cell>
          <cell r="P82">
            <v>2</v>
          </cell>
          <cell r="Q82">
            <v>3</v>
          </cell>
          <cell r="R82">
            <v>4</v>
          </cell>
          <cell r="S82">
            <v>3</v>
          </cell>
          <cell r="T82">
            <v>2</v>
          </cell>
        </row>
        <row r="83">
          <cell r="A83">
            <v>82</v>
          </cell>
          <cell r="B83" t="str">
            <v>Muhammad Ichsan Nudin</v>
          </cell>
          <cell r="C83" t="str">
            <v>Laki - Laki</v>
          </cell>
          <cell r="D83">
            <v>201051001</v>
          </cell>
          <cell r="E83" t="str">
            <v>Sistem Informasi</v>
          </cell>
          <cell r="F83">
            <v>3</v>
          </cell>
          <cell r="G83">
            <v>3</v>
          </cell>
          <cell r="H83">
            <v>3</v>
          </cell>
          <cell r="I83">
            <v>3</v>
          </cell>
          <cell r="J83">
            <v>3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3</v>
          </cell>
          <cell r="R83">
            <v>3</v>
          </cell>
          <cell r="S83">
            <v>3</v>
          </cell>
          <cell r="T83">
            <v>2</v>
          </cell>
        </row>
        <row r="84">
          <cell r="A84">
            <v>83</v>
          </cell>
          <cell r="B84" t="str">
            <v>Jihan rifda zakyya</v>
          </cell>
          <cell r="C84" t="str">
            <v>Perempuan</v>
          </cell>
          <cell r="D84">
            <v>231054001</v>
          </cell>
          <cell r="E84" t="str">
            <v>Sistem Informasi</v>
          </cell>
          <cell r="F84">
            <v>4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4</v>
          </cell>
          <cell r="N84">
            <v>4</v>
          </cell>
          <cell r="O84">
            <v>4</v>
          </cell>
          <cell r="P84">
            <v>4</v>
          </cell>
          <cell r="Q84">
            <v>4</v>
          </cell>
          <cell r="R84">
            <v>4</v>
          </cell>
          <cell r="S84">
            <v>4</v>
          </cell>
          <cell r="T84">
            <v>4</v>
          </cell>
        </row>
        <row r="85">
          <cell r="A85">
            <v>84</v>
          </cell>
          <cell r="B85" t="str">
            <v xml:space="preserve">Murdani Hi. Umar </v>
          </cell>
          <cell r="C85" t="str">
            <v>Laki - Laki</v>
          </cell>
          <cell r="D85">
            <v>221051008</v>
          </cell>
          <cell r="E85" t="str">
            <v>Sistem Informasi</v>
          </cell>
          <cell r="F85">
            <v>5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5</v>
          </cell>
          <cell r="L85">
            <v>5</v>
          </cell>
          <cell r="M85">
            <v>5</v>
          </cell>
          <cell r="N85">
            <v>5</v>
          </cell>
          <cell r="O85">
            <v>5</v>
          </cell>
          <cell r="P85">
            <v>5</v>
          </cell>
          <cell r="Q85">
            <v>5</v>
          </cell>
          <cell r="R85">
            <v>5</v>
          </cell>
          <cell r="S85">
            <v>5</v>
          </cell>
          <cell r="T85">
            <v>5</v>
          </cell>
        </row>
        <row r="86">
          <cell r="A86">
            <v>85</v>
          </cell>
          <cell r="B86" t="str">
            <v xml:space="preserve">Brity Ringkuangan </v>
          </cell>
          <cell r="C86" t="str">
            <v>Perempuan</v>
          </cell>
          <cell r="D86">
            <v>231011036</v>
          </cell>
          <cell r="E86" t="str">
            <v>Teknik Penerbangan</v>
          </cell>
          <cell r="F86">
            <v>5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3</v>
          </cell>
          <cell r="L86">
            <v>3</v>
          </cell>
          <cell r="M86">
            <v>5</v>
          </cell>
          <cell r="N86">
            <v>3</v>
          </cell>
          <cell r="O86">
            <v>2</v>
          </cell>
          <cell r="P86">
            <v>4</v>
          </cell>
          <cell r="Q86">
            <v>5</v>
          </cell>
          <cell r="R86">
            <v>5</v>
          </cell>
          <cell r="S86">
            <v>5</v>
          </cell>
          <cell r="T86">
            <v>4</v>
          </cell>
        </row>
        <row r="87">
          <cell r="A87">
            <v>86</v>
          </cell>
          <cell r="B87" t="str">
            <v>Juan Carlos Manuputty</v>
          </cell>
          <cell r="C87" t="str">
            <v>Laki - Laki</v>
          </cell>
          <cell r="D87">
            <v>221011041</v>
          </cell>
          <cell r="E87" t="str">
            <v>Teknik Penerbangan</v>
          </cell>
          <cell r="F87">
            <v>3</v>
          </cell>
          <cell r="G87">
            <v>3</v>
          </cell>
          <cell r="H87">
            <v>3</v>
          </cell>
          <cell r="I87">
            <v>3</v>
          </cell>
          <cell r="J87">
            <v>3</v>
          </cell>
          <cell r="K87">
            <v>3</v>
          </cell>
          <cell r="L87">
            <v>3</v>
          </cell>
          <cell r="M87">
            <v>4</v>
          </cell>
          <cell r="N87">
            <v>3</v>
          </cell>
          <cell r="O87">
            <v>3</v>
          </cell>
          <cell r="P87">
            <v>3</v>
          </cell>
          <cell r="Q87">
            <v>3</v>
          </cell>
          <cell r="R87">
            <v>3</v>
          </cell>
          <cell r="S87">
            <v>3</v>
          </cell>
          <cell r="T87">
            <v>3</v>
          </cell>
        </row>
        <row r="88">
          <cell r="A88">
            <v>87</v>
          </cell>
          <cell r="B88" t="str">
            <v>Florida Emiliana Helena Hurint</v>
          </cell>
          <cell r="C88" t="str">
            <v>Perempuan</v>
          </cell>
          <cell r="D88">
            <v>211137010</v>
          </cell>
          <cell r="E88" t="str">
            <v>Teknik Aeronautika</v>
          </cell>
          <cell r="F88">
            <v>2</v>
          </cell>
          <cell r="G88">
            <v>2</v>
          </cell>
          <cell r="H88">
            <v>3</v>
          </cell>
          <cell r="I88">
            <v>3</v>
          </cell>
          <cell r="J88">
            <v>4</v>
          </cell>
          <cell r="K88">
            <v>2</v>
          </cell>
          <cell r="L88">
            <v>2</v>
          </cell>
          <cell r="M88">
            <v>3</v>
          </cell>
          <cell r="N88">
            <v>3</v>
          </cell>
          <cell r="O88">
            <v>4</v>
          </cell>
          <cell r="P88">
            <v>4</v>
          </cell>
          <cell r="Q88">
            <v>3</v>
          </cell>
          <cell r="R88">
            <v>3</v>
          </cell>
          <cell r="S88">
            <v>3</v>
          </cell>
          <cell r="T88">
            <v>4</v>
          </cell>
        </row>
        <row r="89">
          <cell r="A89">
            <v>88</v>
          </cell>
          <cell r="B89" t="str">
            <v>Andhika Wisal qurni</v>
          </cell>
          <cell r="C89" t="str">
            <v>Laki - Laki</v>
          </cell>
          <cell r="D89">
            <v>231137018</v>
          </cell>
          <cell r="E89" t="str">
            <v>Teknik Aeronautika</v>
          </cell>
          <cell r="F89">
            <v>4</v>
          </cell>
          <cell r="G89">
            <v>4</v>
          </cell>
          <cell r="H89">
            <v>5</v>
          </cell>
          <cell r="I89">
            <v>5</v>
          </cell>
          <cell r="J89">
            <v>5</v>
          </cell>
          <cell r="K89">
            <v>4</v>
          </cell>
          <cell r="L89">
            <v>4</v>
          </cell>
          <cell r="M89">
            <v>5</v>
          </cell>
          <cell r="N89">
            <v>4</v>
          </cell>
          <cell r="O89">
            <v>4</v>
          </cell>
          <cell r="P89">
            <v>4</v>
          </cell>
          <cell r="Q89">
            <v>5</v>
          </cell>
          <cell r="R89">
            <v>5</v>
          </cell>
          <cell r="S89">
            <v>5</v>
          </cell>
          <cell r="T89">
            <v>4</v>
          </cell>
        </row>
        <row r="90">
          <cell r="A90">
            <v>89</v>
          </cell>
          <cell r="B90" t="str">
            <v xml:space="preserve">Almaga Faldias Vigo </v>
          </cell>
          <cell r="C90" t="str">
            <v>Laki - Laki</v>
          </cell>
          <cell r="D90">
            <v>201011021</v>
          </cell>
          <cell r="E90" t="str">
            <v>Teknik Penerbangan</v>
          </cell>
          <cell r="F90">
            <v>4</v>
          </cell>
          <cell r="G90">
            <v>4</v>
          </cell>
          <cell r="H90">
            <v>4</v>
          </cell>
          <cell r="I90">
            <v>4</v>
          </cell>
          <cell r="J90">
            <v>4</v>
          </cell>
          <cell r="K90">
            <v>4</v>
          </cell>
          <cell r="L90">
            <v>4</v>
          </cell>
          <cell r="M90">
            <v>4</v>
          </cell>
          <cell r="N90">
            <v>4</v>
          </cell>
          <cell r="O90">
            <v>4</v>
          </cell>
          <cell r="P90">
            <v>4</v>
          </cell>
          <cell r="Q90">
            <v>4</v>
          </cell>
          <cell r="R90">
            <v>4</v>
          </cell>
          <cell r="S90">
            <v>4</v>
          </cell>
          <cell r="T90">
            <v>4</v>
          </cell>
        </row>
        <row r="91">
          <cell r="A91">
            <v>90</v>
          </cell>
          <cell r="B91" t="str">
            <v>Andhara Colletta R F</v>
          </cell>
          <cell r="C91" t="str">
            <v>Perempuan</v>
          </cell>
          <cell r="D91">
            <v>201011079</v>
          </cell>
          <cell r="E91" t="str">
            <v>Teknik Penerbangan</v>
          </cell>
          <cell r="F91">
            <v>5</v>
          </cell>
          <cell r="G91">
            <v>3</v>
          </cell>
          <cell r="H91">
            <v>5</v>
          </cell>
          <cell r="I91">
            <v>5</v>
          </cell>
          <cell r="J91">
            <v>5</v>
          </cell>
          <cell r="K91">
            <v>3</v>
          </cell>
          <cell r="L91">
            <v>3</v>
          </cell>
          <cell r="M91">
            <v>3</v>
          </cell>
          <cell r="N91">
            <v>3</v>
          </cell>
          <cell r="O91">
            <v>4</v>
          </cell>
          <cell r="P91">
            <v>3</v>
          </cell>
          <cell r="Q91">
            <v>5</v>
          </cell>
          <cell r="R91">
            <v>5</v>
          </cell>
          <cell r="S91">
            <v>5</v>
          </cell>
          <cell r="T91">
            <v>5</v>
          </cell>
        </row>
        <row r="92">
          <cell r="A92">
            <v>91</v>
          </cell>
          <cell r="B92" t="str">
            <v xml:space="preserve">Muchammad Akbar </v>
          </cell>
          <cell r="C92" t="str">
            <v>Laki - Laki</v>
          </cell>
          <cell r="D92">
            <v>201011014</v>
          </cell>
          <cell r="E92" t="str">
            <v>Teknik Penerbangan</v>
          </cell>
          <cell r="F92">
            <v>4</v>
          </cell>
          <cell r="G92">
            <v>3</v>
          </cell>
          <cell r="H92">
            <v>3</v>
          </cell>
          <cell r="I92">
            <v>3</v>
          </cell>
          <cell r="J92">
            <v>4</v>
          </cell>
          <cell r="K92">
            <v>3</v>
          </cell>
          <cell r="L92">
            <v>3</v>
          </cell>
          <cell r="M92">
            <v>4</v>
          </cell>
          <cell r="N92">
            <v>4</v>
          </cell>
          <cell r="O92">
            <v>4</v>
          </cell>
          <cell r="P92">
            <v>3</v>
          </cell>
          <cell r="Q92">
            <v>4</v>
          </cell>
          <cell r="R92">
            <v>4</v>
          </cell>
          <cell r="S92">
            <v>4</v>
          </cell>
          <cell r="T92">
            <v>4</v>
          </cell>
        </row>
        <row r="93">
          <cell r="A93">
            <v>92</v>
          </cell>
          <cell r="B93" t="str">
            <v>Rifqy Milzam Lasahido</v>
          </cell>
          <cell r="C93" t="str">
            <v>Laki - Laki</v>
          </cell>
          <cell r="D93">
            <v>201011062</v>
          </cell>
          <cell r="E93" t="str">
            <v>Teknik Penerbangan</v>
          </cell>
          <cell r="F93">
            <v>4</v>
          </cell>
          <cell r="G93">
            <v>3</v>
          </cell>
          <cell r="H93">
            <v>3</v>
          </cell>
          <cell r="I93">
            <v>3</v>
          </cell>
          <cell r="J93">
            <v>4</v>
          </cell>
          <cell r="K93">
            <v>3</v>
          </cell>
          <cell r="L93">
            <v>3</v>
          </cell>
          <cell r="M93">
            <v>4</v>
          </cell>
          <cell r="N93">
            <v>2</v>
          </cell>
          <cell r="O93">
            <v>3</v>
          </cell>
          <cell r="P93">
            <v>3</v>
          </cell>
          <cell r="Q93">
            <v>3</v>
          </cell>
          <cell r="R93">
            <v>3</v>
          </cell>
          <cell r="S93">
            <v>3</v>
          </cell>
          <cell r="T93">
            <v>4</v>
          </cell>
        </row>
        <row r="94">
          <cell r="A94">
            <v>93</v>
          </cell>
          <cell r="B94" t="str">
            <v>M Brian Luberizky</v>
          </cell>
          <cell r="C94" t="str">
            <v>Laki - Laki</v>
          </cell>
          <cell r="D94">
            <v>201033003</v>
          </cell>
          <cell r="E94" t="str">
            <v>Teknik Industri</v>
          </cell>
          <cell r="F94">
            <v>4</v>
          </cell>
          <cell r="G94">
            <v>4</v>
          </cell>
          <cell r="H94">
            <v>4</v>
          </cell>
          <cell r="I94">
            <v>4</v>
          </cell>
          <cell r="J94">
            <v>4</v>
          </cell>
          <cell r="K94">
            <v>3</v>
          </cell>
          <cell r="L94">
            <v>3</v>
          </cell>
          <cell r="M94">
            <v>3</v>
          </cell>
          <cell r="N94">
            <v>4</v>
          </cell>
          <cell r="O94">
            <v>3</v>
          </cell>
          <cell r="P94">
            <v>4</v>
          </cell>
          <cell r="Q94">
            <v>4</v>
          </cell>
          <cell r="R94">
            <v>4</v>
          </cell>
          <cell r="S94">
            <v>4</v>
          </cell>
          <cell r="T94">
            <v>4</v>
          </cell>
        </row>
        <row r="95">
          <cell r="A95">
            <v>94</v>
          </cell>
          <cell r="B95" t="str">
            <v>Aprilia Yogi Setiawati</v>
          </cell>
          <cell r="C95" t="str">
            <v>Perempuan</v>
          </cell>
          <cell r="D95">
            <v>211021007</v>
          </cell>
          <cell r="E95" t="str">
            <v>Teknik Elektro</v>
          </cell>
          <cell r="F95">
            <v>3</v>
          </cell>
          <cell r="G95">
            <v>3</v>
          </cell>
          <cell r="H95">
            <v>3</v>
          </cell>
          <cell r="I95">
            <v>3</v>
          </cell>
          <cell r="J95">
            <v>4</v>
          </cell>
          <cell r="K95">
            <v>3</v>
          </cell>
          <cell r="L95">
            <v>4</v>
          </cell>
          <cell r="M95">
            <v>4</v>
          </cell>
          <cell r="N95">
            <v>4</v>
          </cell>
          <cell r="O95">
            <v>4</v>
          </cell>
          <cell r="P95">
            <v>4</v>
          </cell>
          <cell r="Q95">
            <v>4</v>
          </cell>
          <cell r="R95">
            <v>4</v>
          </cell>
          <cell r="S95">
            <v>4</v>
          </cell>
          <cell r="T95">
            <v>4</v>
          </cell>
        </row>
        <row r="96">
          <cell r="A96">
            <v>95</v>
          </cell>
          <cell r="B96" t="str">
            <v>Zam zam d</v>
          </cell>
          <cell r="C96" t="str">
            <v>Laki - Laki</v>
          </cell>
          <cell r="D96">
            <v>211021011</v>
          </cell>
          <cell r="E96" t="str">
            <v>Teknik Elektro</v>
          </cell>
          <cell r="F96">
            <v>3</v>
          </cell>
          <cell r="G96">
            <v>3</v>
          </cell>
          <cell r="H96">
            <v>4</v>
          </cell>
          <cell r="I96">
            <v>3</v>
          </cell>
          <cell r="J96">
            <v>3</v>
          </cell>
          <cell r="K96">
            <v>2</v>
          </cell>
          <cell r="L96">
            <v>3</v>
          </cell>
          <cell r="M96">
            <v>3</v>
          </cell>
          <cell r="N96">
            <v>2</v>
          </cell>
          <cell r="O96">
            <v>3</v>
          </cell>
          <cell r="P96">
            <v>3</v>
          </cell>
          <cell r="Q96">
            <v>3</v>
          </cell>
          <cell r="R96">
            <v>3</v>
          </cell>
          <cell r="S96">
            <v>3</v>
          </cell>
          <cell r="T96">
            <v>3</v>
          </cell>
        </row>
        <row r="97">
          <cell r="A97">
            <v>96</v>
          </cell>
          <cell r="B97" t="str">
            <v>Nadia putri pardani</v>
          </cell>
          <cell r="C97" t="str">
            <v>Perempuan</v>
          </cell>
          <cell r="D97">
            <v>211021004</v>
          </cell>
          <cell r="E97" t="str">
            <v>Teknik Elektro</v>
          </cell>
          <cell r="F97">
            <v>5</v>
          </cell>
          <cell r="G97">
            <v>4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3</v>
          </cell>
          <cell r="M97">
            <v>1</v>
          </cell>
          <cell r="N97">
            <v>1</v>
          </cell>
          <cell r="O97">
            <v>1</v>
          </cell>
          <cell r="P97">
            <v>5</v>
          </cell>
          <cell r="Q97">
            <v>5</v>
          </cell>
          <cell r="R97">
            <v>5</v>
          </cell>
          <cell r="S97">
            <v>5</v>
          </cell>
          <cell r="T97">
            <v>5</v>
          </cell>
        </row>
        <row r="98">
          <cell r="A98">
            <v>97</v>
          </cell>
          <cell r="B98" t="str">
            <v>Sulthan nabil sopiyan</v>
          </cell>
          <cell r="C98" t="str">
            <v>Laki - Laki</v>
          </cell>
          <cell r="D98">
            <v>211021002</v>
          </cell>
          <cell r="E98" t="str">
            <v>Teknik Elektro</v>
          </cell>
          <cell r="F98">
            <v>5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5</v>
          </cell>
          <cell r="N98">
            <v>5</v>
          </cell>
          <cell r="O98">
            <v>5</v>
          </cell>
          <cell r="P98">
            <v>5</v>
          </cell>
          <cell r="Q98">
            <v>5</v>
          </cell>
          <cell r="R98">
            <v>5</v>
          </cell>
          <cell r="S98">
            <v>5</v>
          </cell>
          <cell r="T98">
            <v>5</v>
          </cell>
        </row>
        <row r="99">
          <cell r="A99">
            <v>98</v>
          </cell>
          <cell r="B99" t="str">
            <v xml:space="preserve">Mohammad Yunus </v>
          </cell>
          <cell r="C99" t="str">
            <v>Laki - Laki</v>
          </cell>
          <cell r="D99">
            <v>211021003</v>
          </cell>
          <cell r="E99" t="str">
            <v>Teknik Elektro</v>
          </cell>
          <cell r="F99">
            <v>3</v>
          </cell>
          <cell r="G99">
            <v>3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3</v>
          </cell>
          <cell r="N99">
            <v>3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3</v>
          </cell>
          <cell r="T99">
            <v>3</v>
          </cell>
        </row>
        <row r="100">
          <cell r="A100">
            <v>99</v>
          </cell>
          <cell r="B100" t="str">
            <v>Aulia Apriyanti</v>
          </cell>
          <cell r="C100" t="str">
            <v>Perempuan</v>
          </cell>
          <cell r="D100">
            <v>211021012</v>
          </cell>
          <cell r="E100" t="str">
            <v>Teknik Elektro</v>
          </cell>
          <cell r="F100">
            <v>4</v>
          </cell>
          <cell r="G100">
            <v>4</v>
          </cell>
          <cell r="H100">
            <v>4</v>
          </cell>
          <cell r="I100">
            <v>4</v>
          </cell>
          <cell r="J100">
            <v>4</v>
          </cell>
          <cell r="K100">
            <v>4</v>
          </cell>
          <cell r="L100">
            <v>4</v>
          </cell>
          <cell r="M100">
            <v>4</v>
          </cell>
          <cell r="N100">
            <v>4</v>
          </cell>
          <cell r="O100">
            <v>4</v>
          </cell>
          <cell r="P100">
            <v>4</v>
          </cell>
          <cell r="Q100">
            <v>4</v>
          </cell>
          <cell r="R100">
            <v>4</v>
          </cell>
          <cell r="S100">
            <v>4</v>
          </cell>
          <cell r="T100">
            <v>4</v>
          </cell>
        </row>
        <row r="101">
          <cell r="A101">
            <v>100</v>
          </cell>
          <cell r="B101" t="str">
            <v>Yahya Ayasy</v>
          </cell>
          <cell r="C101" t="str">
            <v>Laki - Laki</v>
          </cell>
          <cell r="D101">
            <v>211021005</v>
          </cell>
          <cell r="E101" t="str">
            <v>Teknik Elektro</v>
          </cell>
          <cell r="F101">
            <v>2</v>
          </cell>
          <cell r="G101">
            <v>3</v>
          </cell>
          <cell r="H101">
            <v>2</v>
          </cell>
          <cell r="I101">
            <v>3</v>
          </cell>
          <cell r="J101">
            <v>2</v>
          </cell>
          <cell r="K101">
            <v>3</v>
          </cell>
          <cell r="L101">
            <v>2</v>
          </cell>
          <cell r="M101">
            <v>3</v>
          </cell>
          <cell r="N101">
            <v>2</v>
          </cell>
          <cell r="O101">
            <v>3</v>
          </cell>
          <cell r="P101">
            <v>3</v>
          </cell>
          <cell r="Q101">
            <v>2</v>
          </cell>
          <cell r="R101">
            <v>3</v>
          </cell>
          <cell r="S101">
            <v>3</v>
          </cell>
          <cell r="T101">
            <v>3</v>
          </cell>
        </row>
        <row r="102">
          <cell r="A102">
            <v>101</v>
          </cell>
          <cell r="B102" t="str">
            <v xml:space="preserve">Adi Sytio Nugroho </v>
          </cell>
          <cell r="C102" t="str">
            <v>Laki - Laki</v>
          </cell>
          <cell r="D102">
            <v>221071010</v>
          </cell>
          <cell r="E102" t="str">
            <v>Manajemen</v>
          </cell>
          <cell r="F102">
            <v>3</v>
          </cell>
          <cell r="G102">
            <v>3</v>
          </cell>
          <cell r="H102">
            <v>3</v>
          </cell>
          <cell r="I102">
            <v>3</v>
          </cell>
          <cell r="J102">
            <v>3</v>
          </cell>
          <cell r="K102">
            <v>3</v>
          </cell>
          <cell r="L102">
            <v>3</v>
          </cell>
          <cell r="M102">
            <v>3</v>
          </cell>
          <cell r="N102">
            <v>3</v>
          </cell>
          <cell r="O102">
            <v>3</v>
          </cell>
          <cell r="P102">
            <v>3</v>
          </cell>
          <cell r="Q102">
            <v>3</v>
          </cell>
          <cell r="R102">
            <v>3</v>
          </cell>
          <cell r="S102">
            <v>3</v>
          </cell>
          <cell r="T102">
            <v>3</v>
          </cell>
        </row>
        <row r="103">
          <cell r="A103">
            <v>102</v>
          </cell>
          <cell r="B103" t="str">
            <v>Ary Kesuma</v>
          </cell>
          <cell r="C103" t="str">
            <v>Laki - Laki</v>
          </cell>
          <cell r="D103">
            <v>231074006</v>
          </cell>
          <cell r="E103" t="str">
            <v>Manajemen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4</v>
          </cell>
          <cell r="L103">
            <v>4</v>
          </cell>
          <cell r="M103">
            <v>4</v>
          </cell>
          <cell r="N103">
            <v>4</v>
          </cell>
          <cell r="O103">
            <v>4</v>
          </cell>
          <cell r="P103">
            <v>4</v>
          </cell>
          <cell r="Q103">
            <v>5</v>
          </cell>
          <cell r="R103">
            <v>5</v>
          </cell>
          <cell r="S103">
            <v>5</v>
          </cell>
          <cell r="T103">
            <v>4</v>
          </cell>
        </row>
        <row r="104">
          <cell r="A104">
            <v>103</v>
          </cell>
          <cell r="B104" t="str">
            <v xml:space="preserve">Hafizha RM </v>
          </cell>
          <cell r="C104" t="str">
            <v>Perempuan</v>
          </cell>
          <cell r="D104">
            <v>221071009</v>
          </cell>
          <cell r="E104" t="str">
            <v>Manajemen</v>
          </cell>
          <cell r="F104">
            <v>3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  <cell r="N104">
            <v>3</v>
          </cell>
          <cell r="O104">
            <v>3</v>
          </cell>
          <cell r="P104">
            <v>3</v>
          </cell>
          <cell r="Q104">
            <v>2</v>
          </cell>
          <cell r="R104">
            <v>3</v>
          </cell>
          <cell r="S104">
            <v>2</v>
          </cell>
          <cell r="T104">
            <v>3</v>
          </cell>
        </row>
        <row r="105">
          <cell r="A105">
            <v>104</v>
          </cell>
          <cell r="B105" t="str">
            <v>Muhammad Ridho Hafiedz</v>
          </cell>
          <cell r="C105" t="str">
            <v>Laki - Laki</v>
          </cell>
          <cell r="D105">
            <v>221071022</v>
          </cell>
          <cell r="E105" t="str">
            <v>Manajemen</v>
          </cell>
          <cell r="F105">
            <v>2</v>
          </cell>
          <cell r="G105">
            <v>2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2</v>
          </cell>
          <cell r="M105">
            <v>2</v>
          </cell>
          <cell r="N105">
            <v>2</v>
          </cell>
          <cell r="O105">
            <v>2</v>
          </cell>
          <cell r="P105">
            <v>2</v>
          </cell>
          <cell r="Q105">
            <v>2</v>
          </cell>
          <cell r="R105">
            <v>2</v>
          </cell>
          <cell r="S105">
            <v>2</v>
          </cell>
          <cell r="T105">
            <v>4</v>
          </cell>
        </row>
        <row r="106">
          <cell r="A106">
            <v>105</v>
          </cell>
          <cell r="B106" t="str">
            <v xml:space="preserve">Ghani Bagusti Setiawan </v>
          </cell>
          <cell r="C106" t="str">
            <v>Laki - Laki</v>
          </cell>
          <cell r="D106">
            <v>201073028</v>
          </cell>
          <cell r="E106" t="str">
            <v>Manajemen</v>
          </cell>
          <cell r="F106">
            <v>4</v>
          </cell>
          <cell r="G106">
            <v>4</v>
          </cell>
          <cell r="H106">
            <v>5</v>
          </cell>
          <cell r="I106">
            <v>4</v>
          </cell>
          <cell r="J106">
            <v>4</v>
          </cell>
          <cell r="K106">
            <v>4</v>
          </cell>
          <cell r="L106">
            <v>4</v>
          </cell>
          <cell r="M106">
            <v>4</v>
          </cell>
          <cell r="N106">
            <v>4</v>
          </cell>
          <cell r="O106">
            <v>5</v>
          </cell>
          <cell r="P106">
            <v>5</v>
          </cell>
          <cell r="Q106">
            <v>5</v>
          </cell>
          <cell r="R106">
            <v>4</v>
          </cell>
          <cell r="S106">
            <v>4</v>
          </cell>
          <cell r="T106">
            <v>4</v>
          </cell>
        </row>
        <row r="107">
          <cell r="A107">
            <v>106</v>
          </cell>
          <cell r="B107" t="str">
            <v xml:space="preserve">Lastri Sihotang </v>
          </cell>
          <cell r="C107" t="str">
            <v>Perempuan</v>
          </cell>
          <cell r="D107">
            <v>221071014</v>
          </cell>
          <cell r="E107" t="str">
            <v>Manajemen</v>
          </cell>
          <cell r="F107">
            <v>3</v>
          </cell>
          <cell r="G107">
            <v>3</v>
          </cell>
          <cell r="H107">
            <v>4</v>
          </cell>
          <cell r="I107">
            <v>4</v>
          </cell>
          <cell r="J107">
            <v>4</v>
          </cell>
          <cell r="K107">
            <v>3</v>
          </cell>
          <cell r="L107">
            <v>2</v>
          </cell>
          <cell r="M107">
            <v>2</v>
          </cell>
          <cell r="N107">
            <v>3</v>
          </cell>
          <cell r="O107">
            <v>3</v>
          </cell>
          <cell r="P107">
            <v>3</v>
          </cell>
          <cell r="Q107">
            <v>4</v>
          </cell>
          <cell r="R107">
            <v>4</v>
          </cell>
          <cell r="S107">
            <v>4</v>
          </cell>
          <cell r="T107">
            <v>4</v>
          </cell>
        </row>
        <row r="108">
          <cell r="A108">
            <v>107</v>
          </cell>
          <cell r="B108" t="str">
            <v xml:space="preserve">Adam putra mahardika </v>
          </cell>
          <cell r="C108" t="str">
            <v>Laki - Laki</v>
          </cell>
          <cell r="D108">
            <v>221071015</v>
          </cell>
          <cell r="E108" t="str">
            <v>Manajemen</v>
          </cell>
          <cell r="F108">
            <v>4</v>
          </cell>
          <cell r="G108">
            <v>4</v>
          </cell>
          <cell r="H108">
            <v>4</v>
          </cell>
          <cell r="I108">
            <v>5</v>
          </cell>
          <cell r="J108">
            <v>4</v>
          </cell>
          <cell r="K108">
            <v>3</v>
          </cell>
          <cell r="L108">
            <v>3</v>
          </cell>
          <cell r="M108">
            <v>3</v>
          </cell>
          <cell r="N108">
            <v>3</v>
          </cell>
          <cell r="O108">
            <v>3</v>
          </cell>
          <cell r="P108">
            <v>3</v>
          </cell>
          <cell r="Q108">
            <v>4</v>
          </cell>
          <cell r="R108">
            <v>3</v>
          </cell>
          <cell r="S108">
            <v>3</v>
          </cell>
          <cell r="T108">
            <v>4</v>
          </cell>
        </row>
        <row r="109">
          <cell r="A109">
            <v>108</v>
          </cell>
          <cell r="B109" t="str">
            <v>Leny Gustianti</v>
          </cell>
          <cell r="C109" t="str">
            <v>Perempuan</v>
          </cell>
          <cell r="D109">
            <v>221073016</v>
          </cell>
          <cell r="E109" t="str">
            <v>Manajemen</v>
          </cell>
          <cell r="F109">
            <v>2</v>
          </cell>
          <cell r="G109">
            <v>2</v>
          </cell>
          <cell r="H109">
            <v>2</v>
          </cell>
          <cell r="I109">
            <v>3</v>
          </cell>
          <cell r="J109">
            <v>3</v>
          </cell>
          <cell r="K109">
            <v>2</v>
          </cell>
          <cell r="L109">
            <v>2</v>
          </cell>
          <cell r="M109">
            <v>2</v>
          </cell>
          <cell r="N109">
            <v>2</v>
          </cell>
          <cell r="O109">
            <v>3</v>
          </cell>
          <cell r="P109">
            <v>2</v>
          </cell>
          <cell r="Q109">
            <v>3</v>
          </cell>
          <cell r="R109">
            <v>3</v>
          </cell>
          <cell r="S109">
            <v>3</v>
          </cell>
          <cell r="T109">
            <v>3</v>
          </cell>
        </row>
        <row r="110">
          <cell r="A110">
            <v>109</v>
          </cell>
          <cell r="B110" t="str">
            <v>Muhammad Fadli Dwi Apriliyandi</v>
          </cell>
          <cell r="C110" t="str">
            <v>Laki - Laki</v>
          </cell>
          <cell r="D110">
            <v>221071004</v>
          </cell>
          <cell r="E110" t="str">
            <v>Manajemen</v>
          </cell>
          <cell r="F110">
            <v>4</v>
          </cell>
          <cell r="G110">
            <v>4</v>
          </cell>
          <cell r="H110">
            <v>4</v>
          </cell>
          <cell r="I110">
            <v>4</v>
          </cell>
          <cell r="J110">
            <v>4</v>
          </cell>
          <cell r="K110">
            <v>4</v>
          </cell>
          <cell r="L110">
            <v>4</v>
          </cell>
          <cell r="M110">
            <v>4</v>
          </cell>
          <cell r="N110">
            <v>2</v>
          </cell>
          <cell r="O110">
            <v>2</v>
          </cell>
          <cell r="P110">
            <v>2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</row>
        <row r="111">
          <cell r="A111">
            <v>110</v>
          </cell>
          <cell r="B111" t="str">
            <v>Rita Sugiarti</v>
          </cell>
          <cell r="C111" t="str">
            <v>Perempuan</v>
          </cell>
          <cell r="D111">
            <v>211071015</v>
          </cell>
          <cell r="E111" t="str">
            <v>Manajemen</v>
          </cell>
          <cell r="F111">
            <v>4</v>
          </cell>
          <cell r="G111">
            <v>4</v>
          </cell>
          <cell r="H111">
            <v>4</v>
          </cell>
          <cell r="I111">
            <v>4</v>
          </cell>
          <cell r="J111">
            <v>4</v>
          </cell>
          <cell r="K111">
            <v>4</v>
          </cell>
          <cell r="L111">
            <v>4</v>
          </cell>
          <cell r="M111">
            <v>4</v>
          </cell>
          <cell r="N111">
            <v>3</v>
          </cell>
          <cell r="O111">
            <v>4</v>
          </cell>
          <cell r="P111">
            <v>4</v>
          </cell>
          <cell r="Q111">
            <v>4</v>
          </cell>
          <cell r="R111">
            <v>4</v>
          </cell>
          <cell r="S111">
            <v>4</v>
          </cell>
          <cell r="T111">
            <v>4</v>
          </cell>
        </row>
        <row r="112">
          <cell r="A112">
            <v>111</v>
          </cell>
          <cell r="B112" t="str">
            <v>Anisa Fauziah</v>
          </cell>
          <cell r="C112" t="str">
            <v>Perempuan</v>
          </cell>
          <cell r="D112">
            <v>211063001</v>
          </cell>
          <cell r="E112" t="str">
            <v>Akutansi</v>
          </cell>
          <cell r="F112">
            <v>3</v>
          </cell>
          <cell r="G112">
            <v>3</v>
          </cell>
          <cell r="H112">
            <v>3</v>
          </cell>
          <cell r="I112">
            <v>3</v>
          </cell>
          <cell r="J112">
            <v>3</v>
          </cell>
          <cell r="K112">
            <v>3</v>
          </cell>
          <cell r="L112">
            <v>3</v>
          </cell>
          <cell r="M112">
            <v>3</v>
          </cell>
          <cell r="N112">
            <v>3</v>
          </cell>
          <cell r="O112">
            <v>3</v>
          </cell>
          <cell r="P112">
            <v>3</v>
          </cell>
          <cell r="Q112">
            <v>3</v>
          </cell>
          <cell r="R112">
            <v>3</v>
          </cell>
          <cell r="S112">
            <v>3</v>
          </cell>
          <cell r="T112">
            <v>3</v>
          </cell>
        </row>
        <row r="113">
          <cell r="A113">
            <v>112</v>
          </cell>
          <cell r="B113" t="str">
            <v>Sinta Melati</v>
          </cell>
          <cell r="C113" t="str">
            <v>Perempuan</v>
          </cell>
          <cell r="D113">
            <v>221073020</v>
          </cell>
          <cell r="E113" t="str">
            <v>Manajemen</v>
          </cell>
          <cell r="F113">
            <v>3</v>
          </cell>
          <cell r="G113">
            <v>3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  <cell r="N113">
            <v>3</v>
          </cell>
          <cell r="O113">
            <v>3</v>
          </cell>
          <cell r="P113">
            <v>3</v>
          </cell>
          <cell r="Q113">
            <v>3</v>
          </cell>
          <cell r="R113">
            <v>3</v>
          </cell>
          <cell r="S113">
            <v>3</v>
          </cell>
          <cell r="T113">
            <v>3</v>
          </cell>
        </row>
        <row r="114">
          <cell r="A114">
            <v>113</v>
          </cell>
          <cell r="B114" t="str">
            <v xml:space="preserve">Gabe </v>
          </cell>
          <cell r="C114" t="str">
            <v>Laki - Laki</v>
          </cell>
          <cell r="D114">
            <v>221071023</v>
          </cell>
          <cell r="E114" t="str">
            <v>Manajemen</v>
          </cell>
          <cell r="F114">
            <v>5</v>
          </cell>
          <cell r="G114">
            <v>5</v>
          </cell>
          <cell r="H114">
            <v>5</v>
          </cell>
          <cell r="I114">
            <v>5</v>
          </cell>
          <cell r="J114">
            <v>5</v>
          </cell>
          <cell r="K114">
            <v>5</v>
          </cell>
          <cell r="L114">
            <v>5</v>
          </cell>
          <cell r="M114">
            <v>5</v>
          </cell>
          <cell r="N114">
            <v>5</v>
          </cell>
          <cell r="O114">
            <v>5</v>
          </cell>
          <cell r="P114">
            <v>5</v>
          </cell>
          <cell r="Q114">
            <v>5</v>
          </cell>
          <cell r="R114">
            <v>5</v>
          </cell>
          <cell r="S114">
            <v>5</v>
          </cell>
          <cell r="T114">
            <v>5</v>
          </cell>
        </row>
        <row r="115">
          <cell r="A115">
            <v>114</v>
          </cell>
          <cell r="B115" t="str">
            <v>Nadia Tika Rahman</v>
          </cell>
          <cell r="C115" t="str">
            <v>Perempuan</v>
          </cell>
          <cell r="D115">
            <v>211073004</v>
          </cell>
          <cell r="E115" t="str">
            <v>Manajemen</v>
          </cell>
          <cell r="F115">
            <v>4</v>
          </cell>
          <cell r="G115">
            <v>4</v>
          </cell>
          <cell r="H115">
            <v>4</v>
          </cell>
          <cell r="I115">
            <v>4</v>
          </cell>
          <cell r="J115">
            <v>4</v>
          </cell>
          <cell r="K115">
            <v>4</v>
          </cell>
          <cell r="L115">
            <v>4</v>
          </cell>
          <cell r="M115">
            <v>4</v>
          </cell>
          <cell r="N115">
            <v>4</v>
          </cell>
          <cell r="O115">
            <v>4</v>
          </cell>
          <cell r="P115">
            <v>4</v>
          </cell>
          <cell r="Q115">
            <v>4</v>
          </cell>
          <cell r="R115">
            <v>4</v>
          </cell>
          <cell r="S115">
            <v>4</v>
          </cell>
          <cell r="T115">
            <v>4</v>
          </cell>
        </row>
        <row r="116">
          <cell r="A116">
            <v>115</v>
          </cell>
          <cell r="B116" t="str">
            <v>Trixie Avi</v>
          </cell>
          <cell r="C116" t="str">
            <v>Perempuan</v>
          </cell>
          <cell r="D116">
            <v>221073003</v>
          </cell>
          <cell r="E116" t="str">
            <v>Manajemen</v>
          </cell>
          <cell r="F116">
            <v>5</v>
          </cell>
          <cell r="G116">
            <v>4</v>
          </cell>
          <cell r="H116">
            <v>5</v>
          </cell>
          <cell r="I116">
            <v>5</v>
          </cell>
          <cell r="J116">
            <v>4</v>
          </cell>
          <cell r="K116">
            <v>4</v>
          </cell>
          <cell r="L116">
            <v>4</v>
          </cell>
          <cell r="M116">
            <v>4</v>
          </cell>
          <cell r="N116">
            <v>4</v>
          </cell>
          <cell r="O116">
            <v>5</v>
          </cell>
          <cell r="P116">
            <v>5</v>
          </cell>
          <cell r="Q116">
            <v>5</v>
          </cell>
          <cell r="R116">
            <v>5</v>
          </cell>
          <cell r="S116">
            <v>5</v>
          </cell>
          <cell r="T116">
            <v>5</v>
          </cell>
        </row>
        <row r="117">
          <cell r="A117">
            <v>116</v>
          </cell>
          <cell r="B117" t="str">
            <v>Eightya Earlyana</v>
          </cell>
          <cell r="C117" t="str">
            <v>Perempuan</v>
          </cell>
          <cell r="D117">
            <v>221073019</v>
          </cell>
          <cell r="E117" t="str">
            <v>Manajemen</v>
          </cell>
          <cell r="F117">
            <v>3</v>
          </cell>
          <cell r="G117">
            <v>3</v>
          </cell>
          <cell r="H117">
            <v>3</v>
          </cell>
          <cell r="I117">
            <v>2</v>
          </cell>
          <cell r="J117">
            <v>4</v>
          </cell>
          <cell r="K117">
            <v>2</v>
          </cell>
          <cell r="L117">
            <v>2</v>
          </cell>
          <cell r="M117">
            <v>3</v>
          </cell>
          <cell r="N117">
            <v>3</v>
          </cell>
          <cell r="O117">
            <v>3</v>
          </cell>
          <cell r="P117">
            <v>2</v>
          </cell>
          <cell r="Q117">
            <v>3</v>
          </cell>
          <cell r="R117">
            <v>3</v>
          </cell>
          <cell r="S117">
            <v>3</v>
          </cell>
          <cell r="T117">
            <v>3</v>
          </cell>
        </row>
        <row r="118">
          <cell r="A118">
            <v>117</v>
          </cell>
          <cell r="B118" t="str">
            <v>Apriana L.tokan</v>
          </cell>
          <cell r="C118" t="str">
            <v>Perempuan</v>
          </cell>
          <cell r="D118">
            <v>191061007</v>
          </cell>
          <cell r="E118" t="str">
            <v>Akutansi</v>
          </cell>
          <cell r="F118">
            <v>3</v>
          </cell>
          <cell r="G118">
            <v>3</v>
          </cell>
          <cell r="H118">
            <v>4</v>
          </cell>
          <cell r="I118">
            <v>3</v>
          </cell>
          <cell r="J118">
            <v>4</v>
          </cell>
          <cell r="K118">
            <v>5</v>
          </cell>
          <cell r="L118">
            <v>4</v>
          </cell>
          <cell r="M118">
            <v>5</v>
          </cell>
          <cell r="N118">
            <v>4</v>
          </cell>
          <cell r="O118">
            <v>4</v>
          </cell>
          <cell r="P118">
            <v>4</v>
          </cell>
          <cell r="Q118">
            <v>5</v>
          </cell>
          <cell r="R118">
            <v>4</v>
          </cell>
          <cell r="S118">
            <v>4</v>
          </cell>
          <cell r="T118">
            <v>5</v>
          </cell>
        </row>
        <row r="119">
          <cell r="A119">
            <v>118</v>
          </cell>
          <cell r="B119" t="str">
            <v>yunita ayu bela anggraini</v>
          </cell>
          <cell r="C119" t="str">
            <v>Perempuan</v>
          </cell>
          <cell r="D119">
            <v>211073012</v>
          </cell>
          <cell r="E119" t="str">
            <v>Manajemen</v>
          </cell>
          <cell r="F119">
            <v>3</v>
          </cell>
          <cell r="G119">
            <v>3</v>
          </cell>
          <cell r="H119">
            <v>3</v>
          </cell>
          <cell r="I119">
            <v>3</v>
          </cell>
          <cell r="J119">
            <v>3</v>
          </cell>
          <cell r="K119">
            <v>4</v>
          </cell>
          <cell r="L119">
            <v>4</v>
          </cell>
          <cell r="M119">
            <v>3</v>
          </cell>
          <cell r="N119">
            <v>3</v>
          </cell>
          <cell r="O119">
            <v>3</v>
          </cell>
          <cell r="P119">
            <v>3</v>
          </cell>
          <cell r="Q119">
            <v>3</v>
          </cell>
          <cell r="R119">
            <v>3</v>
          </cell>
          <cell r="S119">
            <v>3</v>
          </cell>
          <cell r="T119">
            <v>4</v>
          </cell>
        </row>
        <row r="120">
          <cell r="A120">
            <v>119</v>
          </cell>
          <cell r="B120" t="str">
            <v xml:space="preserve">Debita </v>
          </cell>
          <cell r="C120" t="str">
            <v>Perempuan</v>
          </cell>
          <cell r="D120">
            <v>201061003</v>
          </cell>
          <cell r="E120" t="str">
            <v>Akutansi</v>
          </cell>
          <cell r="F120">
            <v>4</v>
          </cell>
          <cell r="G120">
            <v>4</v>
          </cell>
          <cell r="H120">
            <v>4</v>
          </cell>
          <cell r="I120">
            <v>4</v>
          </cell>
          <cell r="J120">
            <v>4</v>
          </cell>
          <cell r="K120">
            <v>4</v>
          </cell>
          <cell r="L120">
            <v>3</v>
          </cell>
          <cell r="M120">
            <v>4</v>
          </cell>
          <cell r="N120">
            <v>3</v>
          </cell>
          <cell r="O120">
            <v>4</v>
          </cell>
          <cell r="P120">
            <v>4</v>
          </cell>
          <cell r="Q120">
            <v>4</v>
          </cell>
          <cell r="R120">
            <v>4</v>
          </cell>
          <cell r="S120">
            <v>4</v>
          </cell>
          <cell r="T120">
            <v>3</v>
          </cell>
        </row>
        <row r="121">
          <cell r="A121">
            <v>120</v>
          </cell>
          <cell r="B121" t="str">
            <v>Rosalinda Dahu</v>
          </cell>
          <cell r="C121" t="str">
            <v>Perempuan</v>
          </cell>
          <cell r="D121">
            <v>221073006</v>
          </cell>
          <cell r="E121" t="str">
            <v>Manajemen</v>
          </cell>
          <cell r="F121">
            <v>5</v>
          </cell>
          <cell r="G121">
            <v>4</v>
          </cell>
          <cell r="H121">
            <v>5</v>
          </cell>
          <cell r="I121">
            <v>4</v>
          </cell>
          <cell r="J121">
            <v>4</v>
          </cell>
          <cell r="K121">
            <v>4</v>
          </cell>
          <cell r="L121">
            <v>4</v>
          </cell>
          <cell r="M121">
            <v>4</v>
          </cell>
          <cell r="N121">
            <v>4</v>
          </cell>
          <cell r="O121">
            <v>4</v>
          </cell>
          <cell r="P121">
            <v>4</v>
          </cell>
          <cell r="Q121">
            <v>4</v>
          </cell>
          <cell r="R121">
            <v>4</v>
          </cell>
          <cell r="S121">
            <v>4</v>
          </cell>
          <cell r="T121">
            <v>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F2F6-17E9-4D95-855B-76BDF41D4865}">
  <dimension ref="A1:T10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5703125" bestFit="1" customWidth="1"/>
    <col min="2" max="2" width="24.42578125" bestFit="1" customWidth="1"/>
    <col min="3" max="3" width="14" bestFit="1" customWidth="1"/>
    <col min="4" max="4" width="9" bestFit="1" customWidth="1"/>
    <col min="5" max="5" width="15" bestFit="1" customWidth="1"/>
    <col min="6" max="6" width="46.85546875" bestFit="1" customWidth="1"/>
    <col min="7" max="7" width="47.7109375" bestFit="1" customWidth="1"/>
    <col min="8" max="8" width="48.7109375" bestFit="1" customWidth="1"/>
    <col min="9" max="9" width="73" bestFit="1" customWidth="1"/>
    <col min="10" max="10" width="35.85546875" bestFit="1" customWidth="1"/>
    <col min="11" max="11" width="62" bestFit="1" customWidth="1"/>
    <col min="12" max="12" width="62.42578125" bestFit="1" customWidth="1"/>
    <col min="13" max="13" width="55" bestFit="1" customWidth="1"/>
    <col min="14" max="14" width="57.5703125" bestFit="1" customWidth="1"/>
    <col min="15" max="15" width="64.5703125" bestFit="1" customWidth="1"/>
    <col min="16" max="16" width="58" bestFit="1" customWidth="1"/>
    <col min="17" max="17" width="48.7109375" bestFit="1" customWidth="1"/>
    <col min="18" max="18" width="35.5703125" bestFit="1" customWidth="1"/>
    <col min="19" max="19" width="55" bestFit="1" customWidth="1"/>
    <col min="20" max="20" width="65.85546875" bestFit="1" customWidth="1"/>
  </cols>
  <sheetData>
    <row r="1" spans="1:20" x14ac:dyDescent="0.25">
      <c r="A1" s="1" t="s">
        <v>16</v>
      </c>
      <c r="B1" s="2" t="s">
        <v>17</v>
      </c>
      <c r="C1" s="2" t="s">
        <v>18</v>
      </c>
      <c r="D1" s="2" t="s">
        <v>19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</row>
    <row r="2" spans="1:20" x14ac:dyDescent="0.25">
      <c r="A2">
        <v>101</v>
      </c>
      <c r="B2" t="str">
        <f>VLOOKUP($A2,[1]Sheet2!$A$2:$T$121,2,TRUE)</f>
        <v xml:space="preserve">Adi Sytio Nugroho </v>
      </c>
      <c r="C2" t="str">
        <f>VLOOKUP($A2,[1]Sheet2!$A$2:$T$121,3,TRUE)</f>
        <v>Laki - Laki</v>
      </c>
      <c r="D2">
        <f>VLOOKUP($A2,[1]Sheet2!$A$2:$T$121,4,TRUE)</f>
        <v>221071010</v>
      </c>
      <c r="E2" t="str">
        <f>VLOOKUP($A2,[1]Sheet2!$A$2:$T$121,5,TRUE)</f>
        <v>Manajemen</v>
      </c>
      <c r="F2">
        <f>VLOOKUP($A2,[1]Sheet2!$A$2:$T$121,6,TRUE)</f>
        <v>3</v>
      </c>
      <c r="G2">
        <f>VLOOKUP($A2,[1]Sheet2!$A$2:$T$121,7,TRUE)</f>
        <v>3</v>
      </c>
      <c r="H2">
        <f>VLOOKUP($A2,[1]Sheet2!$A$2:$T$121,8,TRUE)</f>
        <v>3</v>
      </c>
      <c r="I2">
        <f>VLOOKUP($A2,[1]Sheet2!$A$2:$T$121,9,TRUE)</f>
        <v>3</v>
      </c>
      <c r="J2">
        <f>VLOOKUP($A2,[1]Sheet2!$A$2:$T$121,10,TRUE)</f>
        <v>3</v>
      </c>
      <c r="K2">
        <f>VLOOKUP($A2,[1]Sheet2!$A$2:$T$121,11,TRUE)</f>
        <v>3</v>
      </c>
      <c r="L2">
        <f>VLOOKUP($A2,[1]Sheet2!$A$2:$T$121,12,TRUE)</f>
        <v>3</v>
      </c>
      <c r="M2">
        <f>VLOOKUP($A2,[1]Sheet2!$A$2:$T$121,13,TRUE)</f>
        <v>3</v>
      </c>
      <c r="N2">
        <f>VLOOKUP($A2,[1]Sheet2!$A$2:$T$121,14,TRUE)</f>
        <v>3</v>
      </c>
      <c r="O2">
        <f>VLOOKUP($A2,[1]Sheet2!$A$2:$T$121,15,TRUE)</f>
        <v>3</v>
      </c>
      <c r="P2">
        <f>VLOOKUP($A2,[1]Sheet2!$A$2:$T$121,16,TRUE)</f>
        <v>3</v>
      </c>
      <c r="Q2">
        <f>VLOOKUP($A2,[1]Sheet2!$A$2:$T$121,17,TRUE)</f>
        <v>3</v>
      </c>
      <c r="R2">
        <f>VLOOKUP($A2,[1]Sheet2!$A$2:$T$121,18,TRUE)</f>
        <v>3</v>
      </c>
      <c r="S2">
        <f>VLOOKUP($A2,[1]Sheet2!$A$2:$T$121,19,TRUE)</f>
        <v>3</v>
      </c>
      <c r="T2">
        <f>VLOOKUP($A2,[1]Sheet2!$A$2:$T$121,20,TRUE)</f>
        <v>3</v>
      </c>
    </row>
    <row r="3" spans="1:20" x14ac:dyDescent="0.25">
      <c r="A3">
        <v>4</v>
      </c>
      <c r="B3" t="str">
        <f>VLOOKUP($A3,[1]Sheet2!$A$2:$T$121,2,TRUE)</f>
        <v>Muhammad Wira Saputra</v>
      </c>
      <c r="C3" t="str">
        <f>VLOOKUP($A3,[1]Sheet2!$A$2:$T$121,3,TRUE)</f>
        <v>Laki - Laki</v>
      </c>
      <c r="D3">
        <f>VLOOKUP($A3,[1]Sheet2!$A$2:$T$121,4,TRUE)</f>
        <v>211053006</v>
      </c>
      <c r="E3" t="str">
        <f>VLOOKUP($A3,[1]Sheet2!$A$2:$T$121,5,TRUE)</f>
        <v>Sistem Informasi</v>
      </c>
      <c r="F3">
        <f>VLOOKUP($A3,[1]Sheet2!$A$2:$T$121,6,TRUE)</f>
        <v>4</v>
      </c>
      <c r="G3">
        <f>VLOOKUP($A3,[1]Sheet2!$A$2:$T$121,7,TRUE)</f>
        <v>3</v>
      </c>
      <c r="H3">
        <f>VLOOKUP($A3,[1]Sheet2!$A$2:$T$121,8,TRUE)</f>
        <v>4</v>
      </c>
      <c r="I3">
        <f>VLOOKUP($A3,[1]Sheet2!$A$2:$T$121,9,TRUE)</f>
        <v>3</v>
      </c>
      <c r="J3">
        <f>VLOOKUP($A3,[1]Sheet2!$A$2:$T$121,10,TRUE)</f>
        <v>5</v>
      </c>
      <c r="K3">
        <f>VLOOKUP($A3,[1]Sheet2!$A$2:$T$121,11,TRUE)</f>
        <v>4</v>
      </c>
      <c r="L3">
        <f>VLOOKUP($A3,[1]Sheet2!$A$2:$T$121,12,TRUE)</f>
        <v>4</v>
      </c>
      <c r="M3">
        <f>VLOOKUP($A3,[1]Sheet2!$A$2:$T$121,13,TRUE)</f>
        <v>3</v>
      </c>
      <c r="N3">
        <f>VLOOKUP($A3,[1]Sheet2!$A$2:$T$121,14,TRUE)</f>
        <v>3</v>
      </c>
      <c r="O3">
        <f>VLOOKUP($A3,[1]Sheet2!$A$2:$T$121,15,TRUE)</f>
        <v>4</v>
      </c>
      <c r="P3">
        <f>VLOOKUP($A3,[1]Sheet2!$A$2:$T$121,16,TRUE)</f>
        <v>4</v>
      </c>
      <c r="Q3">
        <f>VLOOKUP($A3,[1]Sheet2!$A$2:$T$121,17,TRUE)</f>
        <v>4</v>
      </c>
      <c r="R3">
        <f>VLOOKUP($A3,[1]Sheet2!$A$2:$T$121,18,TRUE)</f>
        <v>4</v>
      </c>
      <c r="S3">
        <f>VLOOKUP($A3,[1]Sheet2!$A$2:$T$121,19,TRUE)</f>
        <v>4</v>
      </c>
      <c r="T3">
        <f>VLOOKUP($A3,[1]Sheet2!$A$2:$T$121,20,TRUE)</f>
        <v>5</v>
      </c>
    </row>
    <row r="4" spans="1:20" x14ac:dyDescent="0.25">
      <c r="A4">
        <v>72</v>
      </c>
      <c r="B4" t="str">
        <f>VLOOKUP($A4,[1]Sheet2!$A$2:$T$121,2,TRUE)</f>
        <v>231137015@students.unsurya.ac.id</v>
      </c>
      <c r="C4" t="str">
        <f>VLOOKUP($A4,[1]Sheet2!$A$2:$T$121,3,TRUE)</f>
        <v>Laki - Laki</v>
      </c>
      <c r="D4">
        <f>VLOOKUP($A4,[1]Sheet2!$A$2:$T$121,4,TRUE)</f>
        <v>231137015</v>
      </c>
      <c r="E4" t="str">
        <f>VLOOKUP($A4,[1]Sheet2!$A$2:$T$121,5,TRUE)</f>
        <v>Teknik Aeronautika</v>
      </c>
      <c r="F4">
        <f>VLOOKUP($A4,[1]Sheet2!$A$2:$T$121,6,TRUE)</f>
        <v>5</v>
      </c>
      <c r="G4">
        <f>VLOOKUP($A4,[1]Sheet2!$A$2:$T$121,7,TRUE)</f>
        <v>5</v>
      </c>
      <c r="H4">
        <f>VLOOKUP($A4,[1]Sheet2!$A$2:$T$121,8,TRUE)</f>
        <v>5</v>
      </c>
      <c r="I4">
        <f>VLOOKUP($A4,[1]Sheet2!$A$2:$T$121,9,TRUE)</f>
        <v>5</v>
      </c>
      <c r="J4">
        <f>VLOOKUP($A4,[1]Sheet2!$A$2:$T$121,10,TRUE)</f>
        <v>5</v>
      </c>
      <c r="K4">
        <f>VLOOKUP($A4,[1]Sheet2!$A$2:$T$121,11,TRUE)</f>
        <v>5</v>
      </c>
      <c r="L4">
        <f>VLOOKUP($A4,[1]Sheet2!$A$2:$T$121,12,TRUE)</f>
        <v>5</v>
      </c>
      <c r="M4">
        <f>VLOOKUP($A4,[1]Sheet2!$A$2:$T$121,13,TRUE)</f>
        <v>5</v>
      </c>
      <c r="N4">
        <f>VLOOKUP($A4,[1]Sheet2!$A$2:$T$121,14,TRUE)</f>
        <v>5</v>
      </c>
      <c r="O4">
        <f>VLOOKUP($A4,[1]Sheet2!$A$2:$T$121,15,TRUE)</f>
        <v>5</v>
      </c>
      <c r="P4">
        <f>VLOOKUP($A4,[1]Sheet2!$A$2:$T$121,16,TRUE)</f>
        <v>5</v>
      </c>
      <c r="Q4">
        <f>VLOOKUP($A4,[1]Sheet2!$A$2:$T$121,17,TRUE)</f>
        <v>5</v>
      </c>
      <c r="R4">
        <f>VLOOKUP($A4,[1]Sheet2!$A$2:$T$121,18,TRUE)</f>
        <v>5</v>
      </c>
      <c r="S4">
        <f>VLOOKUP($A4,[1]Sheet2!$A$2:$T$121,19,TRUE)</f>
        <v>5</v>
      </c>
      <c r="T4">
        <f>VLOOKUP($A4,[1]Sheet2!$A$2:$T$121,20,TRUE)</f>
        <v>5</v>
      </c>
    </row>
    <row r="5" spans="1:20" x14ac:dyDescent="0.25">
      <c r="A5">
        <v>44</v>
      </c>
      <c r="B5" t="str">
        <f>VLOOKUP($A5,[1]Sheet2!$A$2:$T$121,2,TRUE)</f>
        <v>Brian Januar Seta Herlambang</v>
      </c>
      <c r="C5" t="str">
        <f>VLOOKUP($A5,[1]Sheet2!$A$2:$T$121,3,TRUE)</f>
        <v>Laki - Laki</v>
      </c>
      <c r="D5">
        <f>VLOOKUP($A5,[1]Sheet2!$A$2:$T$121,4,TRUE)</f>
        <v>231137011</v>
      </c>
      <c r="E5" t="str">
        <f>VLOOKUP($A5,[1]Sheet2!$A$2:$T$121,5,TRUE)</f>
        <v>Teknik Aeronautika</v>
      </c>
      <c r="F5">
        <f>VLOOKUP($A5,[1]Sheet2!$A$2:$T$121,6,TRUE)</f>
        <v>3</v>
      </c>
      <c r="G5">
        <f>VLOOKUP($A5,[1]Sheet2!$A$2:$T$121,7,TRUE)</f>
        <v>4</v>
      </c>
      <c r="H5">
        <f>VLOOKUP($A5,[1]Sheet2!$A$2:$T$121,8,TRUE)</f>
        <v>4</v>
      </c>
      <c r="I5">
        <f>VLOOKUP($A5,[1]Sheet2!$A$2:$T$121,9,TRUE)</f>
        <v>3</v>
      </c>
      <c r="J5">
        <f>VLOOKUP($A5,[1]Sheet2!$A$2:$T$121,10,TRUE)</f>
        <v>4</v>
      </c>
      <c r="K5">
        <f>VLOOKUP($A5,[1]Sheet2!$A$2:$T$121,11,TRUE)</f>
        <v>4</v>
      </c>
      <c r="L5">
        <f>VLOOKUP($A5,[1]Sheet2!$A$2:$T$121,12,TRUE)</f>
        <v>3</v>
      </c>
      <c r="M5">
        <f>VLOOKUP($A5,[1]Sheet2!$A$2:$T$121,13,TRUE)</f>
        <v>3</v>
      </c>
      <c r="N5">
        <f>VLOOKUP($A5,[1]Sheet2!$A$2:$T$121,14,TRUE)</f>
        <v>4</v>
      </c>
      <c r="O5">
        <f>VLOOKUP($A5,[1]Sheet2!$A$2:$T$121,15,TRUE)</f>
        <v>5</v>
      </c>
      <c r="P5">
        <f>VLOOKUP($A5,[1]Sheet2!$A$2:$T$121,16,TRUE)</f>
        <v>4</v>
      </c>
      <c r="Q5">
        <f>VLOOKUP($A5,[1]Sheet2!$A$2:$T$121,17,TRUE)</f>
        <v>3</v>
      </c>
      <c r="R5">
        <f>VLOOKUP($A5,[1]Sheet2!$A$2:$T$121,18,TRUE)</f>
        <v>4</v>
      </c>
      <c r="S5">
        <f>VLOOKUP($A5,[1]Sheet2!$A$2:$T$121,19,TRUE)</f>
        <v>3</v>
      </c>
      <c r="T5">
        <f>VLOOKUP($A5,[1]Sheet2!$A$2:$T$121,20,TRUE)</f>
        <v>5</v>
      </c>
    </row>
    <row r="6" spans="1:20" x14ac:dyDescent="0.25">
      <c r="A6">
        <v>96</v>
      </c>
      <c r="B6" t="str">
        <f>VLOOKUP($A6,[1]Sheet2!$A$2:$T$121,2,TRUE)</f>
        <v>Nadia putri pardani</v>
      </c>
      <c r="C6" t="str">
        <f>VLOOKUP($A6,[1]Sheet2!$A$2:$T$121,3,TRUE)</f>
        <v>Perempuan</v>
      </c>
      <c r="D6">
        <f>VLOOKUP($A6,[1]Sheet2!$A$2:$T$121,4,TRUE)</f>
        <v>211021004</v>
      </c>
      <c r="E6" t="str">
        <f>VLOOKUP($A6,[1]Sheet2!$A$2:$T$121,5,TRUE)</f>
        <v>Teknik Elektro</v>
      </c>
      <c r="F6">
        <f>VLOOKUP($A6,[1]Sheet2!$A$2:$T$121,6,TRUE)</f>
        <v>5</v>
      </c>
      <c r="G6">
        <f>VLOOKUP($A6,[1]Sheet2!$A$2:$T$121,7,TRUE)</f>
        <v>4</v>
      </c>
      <c r="H6">
        <f>VLOOKUP($A6,[1]Sheet2!$A$2:$T$121,8,TRUE)</f>
        <v>5</v>
      </c>
      <c r="I6">
        <f>VLOOKUP($A6,[1]Sheet2!$A$2:$T$121,9,TRUE)</f>
        <v>5</v>
      </c>
      <c r="J6">
        <f>VLOOKUP($A6,[1]Sheet2!$A$2:$T$121,10,TRUE)</f>
        <v>5</v>
      </c>
      <c r="K6">
        <f>VLOOKUP($A6,[1]Sheet2!$A$2:$T$121,11,TRUE)</f>
        <v>5</v>
      </c>
      <c r="L6">
        <f>VLOOKUP($A6,[1]Sheet2!$A$2:$T$121,12,TRUE)</f>
        <v>3</v>
      </c>
      <c r="M6">
        <f>VLOOKUP($A6,[1]Sheet2!$A$2:$T$121,13,TRUE)</f>
        <v>1</v>
      </c>
      <c r="N6">
        <f>VLOOKUP($A6,[1]Sheet2!$A$2:$T$121,14,TRUE)</f>
        <v>1</v>
      </c>
      <c r="O6">
        <f>VLOOKUP($A6,[1]Sheet2!$A$2:$T$121,15,TRUE)</f>
        <v>1</v>
      </c>
      <c r="P6">
        <f>VLOOKUP($A6,[1]Sheet2!$A$2:$T$121,16,TRUE)</f>
        <v>5</v>
      </c>
      <c r="Q6">
        <f>VLOOKUP($A6,[1]Sheet2!$A$2:$T$121,17,TRUE)</f>
        <v>5</v>
      </c>
      <c r="R6">
        <f>VLOOKUP($A6,[1]Sheet2!$A$2:$T$121,18,TRUE)</f>
        <v>5</v>
      </c>
      <c r="S6">
        <f>VLOOKUP($A6,[1]Sheet2!$A$2:$T$121,19,TRUE)</f>
        <v>5</v>
      </c>
      <c r="T6">
        <f>VLOOKUP($A6,[1]Sheet2!$A$2:$T$121,20,TRUE)</f>
        <v>5</v>
      </c>
    </row>
    <row r="7" spans="1:20" x14ac:dyDescent="0.25">
      <c r="A7">
        <v>3</v>
      </c>
      <c r="B7" t="str">
        <f>VLOOKUP($A7,[1]Sheet2!$A$2:$T$121,2,TRUE)</f>
        <v>Arta Talanila</v>
      </c>
      <c r="C7" t="str">
        <f>VLOOKUP($A7,[1]Sheet2!$A$2:$T$121,3,TRUE)</f>
        <v>Laki - Laki</v>
      </c>
      <c r="D7">
        <f>VLOOKUP($A7,[1]Sheet2!$A$2:$T$121,4,TRUE)</f>
        <v>201051005</v>
      </c>
      <c r="E7" t="str">
        <f>VLOOKUP($A7,[1]Sheet2!$A$2:$T$121,5,TRUE)</f>
        <v>Sistem Informasi</v>
      </c>
      <c r="F7">
        <f>VLOOKUP($A7,[1]Sheet2!$A$2:$T$121,6,TRUE)</f>
        <v>3</v>
      </c>
      <c r="G7">
        <f>VLOOKUP($A7,[1]Sheet2!$A$2:$T$121,7,TRUE)</f>
        <v>2</v>
      </c>
      <c r="H7">
        <f>VLOOKUP($A7,[1]Sheet2!$A$2:$T$121,8,TRUE)</f>
        <v>3</v>
      </c>
      <c r="I7">
        <f>VLOOKUP($A7,[1]Sheet2!$A$2:$T$121,9,TRUE)</f>
        <v>3</v>
      </c>
      <c r="J7">
        <f>VLOOKUP($A7,[1]Sheet2!$A$2:$T$121,10,TRUE)</f>
        <v>3</v>
      </c>
      <c r="K7">
        <f>VLOOKUP($A7,[1]Sheet2!$A$2:$T$121,11,TRUE)</f>
        <v>2</v>
      </c>
      <c r="L7">
        <f>VLOOKUP($A7,[1]Sheet2!$A$2:$T$121,12,TRUE)</f>
        <v>2</v>
      </c>
      <c r="M7">
        <f>VLOOKUP($A7,[1]Sheet2!$A$2:$T$121,13,TRUE)</f>
        <v>3</v>
      </c>
      <c r="N7">
        <f>VLOOKUP($A7,[1]Sheet2!$A$2:$T$121,14,TRUE)</f>
        <v>3</v>
      </c>
      <c r="O7">
        <f>VLOOKUP($A7,[1]Sheet2!$A$2:$T$121,15,TRUE)</f>
        <v>3</v>
      </c>
      <c r="P7">
        <f>VLOOKUP($A7,[1]Sheet2!$A$2:$T$121,16,TRUE)</f>
        <v>3</v>
      </c>
      <c r="Q7">
        <f>VLOOKUP($A7,[1]Sheet2!$A$2:$T$121,17,TRUE)</f>
        <v>3</v>
      </c>
      <c r="R7">
        <f>VLOOKUP($A7,[1]Sheet2!$A$2:$T$121,18,TRUE)</f>
        <v>3</v>
      </c>
      <c r="S7">
        <f>VLOOKUP($A7,[1]Sheet2!$A$2:$T$121,19,TRUE)</f>
        <v>3</v>
      </c>
      <c r="T7">
        <f>VLOOKUP($A7,[1]Sheet2!$A$2:$T$121,20,TRUE)</f>
        <v>3</v>
      </c>
    </row>
    <row r="8" spans="1:20" x14ac:dyDescent="0.25">
      <c r="A8">
        <v>54</v>
      </c>
      <c r="B8" t="str">
        <f>VLOOKUP($A8,[1]Sheet2!$A$2:$T$121,2,TRUE)</f>
        <v>Bahrun Ahmad Hafiz</v>
      </c>
      <c r="C8" t="str">
        <f>VLOOKUP($A8,[1]Sheet2!$A$2:$T$121,3,TRUE)</f>
        <v>Laki - Laki</v>
      </c>
      <c r="D8">
        <f>VLOOKUP($A8,[1]Sheet2!$A$2:$T$121,4,TRUE)</f>
        <v>231011001</v>
      </c>
      <c r="E8" t="str">
        <f>VLOOKUP($A8,[1]Sheet2!$A$2:$T$121,5,TRUE)</f>
        <v>Teknik Penerbangan</v>
      </c>
      <c r="F8">
        <f>VLOOKUP($A8,[1]Sheet2!$A$2:$T$121,6,TRUE)</f>
        <v>4</v>
      </c>
      <c r="G8">
        <f>VLOOKUP($A8,[1]Sheet2!$A$2:$T$121,7,TRUE)</f>
        <v>4</v>
      </c>
      <c r="H8">
        <f>VLOOKUP($A8,[1]Sheet2!$A$2:$T$121,8,TRUE)</f>
        <v>4</v>
      </c>
      <c r="I8">
        <f>VLOOKUP($A8,[1]Sheet2!$A$2:$T$121,9,TRUE)</f>
        <v>4</v>
      </c>
      <c r="J8">
        <f>VLOOKUP($A8,[1]Sheet2!$A$2:$T$121,10,TRUE)</f>
        <v>4</v>
      </c>
      <c r="K8">
        <f>VLOOKUP($A8,[1]Sheet2!$A$2:$T$121,11,TRUE)</f>
        <v>3</v>
      </c>
      <c r="L8">
        <f>VLOOKUP($A8,[1]Sheet2!$A$2:$T$121,12,TRUE)</f>
        <v>3</v>
      </c>
      <c r="M8">
        <f>VLOOKUP($A8,[1]Sheet2!$A$2:$T$121,13,TRUE)</f>
        <v>4</v>
      </c>
      <c r="N8">
        <f>VLOOKUP($A8,[1]Sheet2!$A$2:$T$121,14,TRUE)</f>
        <v>4</v>
      </c>
      <c r="O8">
        <f>VLOOKUP($A8,[1]Sheet2!$A$2:$T$121,15,TRUE)</f>
        <v>4</v>
      </c>
      <c r="P8">
        <f>VLOOKUP($A8,[1]Sheet2!$A$2:$T$121,16,TRUE)</f>
        <v>4</v>
      </c>
      <c r="Q8">
        <f>VLOOKUP($A8,[1]Sheet2!$A$2:$T$121,17,TRUE)</f>
        <v>4</v>
      </c>
      <c r="R8">
        <f>VLOOKUP($A8,[1]Sheet2!$A$2:$T$121,18,TRUE)</f>
        <v>4</v>
      </c>
      <c r="S8">
        <f>VLOOKUP($A8,[1]Sheet2!$A$2:$T$121,19,TRUE)</f>
        <v>4</v>
      </c>
      <c r="T8">
        <f>VLOOKUP($A8,[1]Sheet2!$A$2:$T$121,20,TRUE)</f>
        <v>4</v>
      </c>
    </row>
    <row r="9" spans="1:20" x14ac:dyDescent="0.25">
      <c r="A9">
        <v>109</v>
      </c>
      <c r="B9" t="str">
        <f>VLOOKUP($A9,[1]Sheet2!$A$2:$T$121,2,TRUE)</f>
        <v>Muhammad Fadli Dwi Apriliyandi</v>
      </c>
      <c r="C9" t="str">
        <f>VLOOKUP($A9,[1]Sheet2!$A$2:$T$121,3,TRUE)</f>
        <v>Laki - Laki</v>
      </c>
      <c r="D9">
        <f>VLOOKUP($A9,[1]Sheet2!$A$2:$T$121,4,TRUE)</f>
        <v>221071004</v>
      </c>
      <c r="E9" t="str">
        <f>VLOOKUP($A9,[1]Sheet2!$A$2:$T$121,5,TRUE)</f>
        <v>Manajemen</v>
      </c>
      <c r="F9">
        <f>VLOOKUP($A9,[1]Sheet2!$A$2:$T$121,6,TRUE)</f>
        <v>4</v>
      </c>
      <c r="G9">
        <f>VLOOKUP($A9,[1]Sheet2!$A$2:$T$121,7,TRUE)</f>
        <v>4</v>
      </c>
      <c r="H9">
        <f>VLOOKUP($A9,[1]Sheet2!$A$2:$T$121,8,TRUE)</f>
        <v>4</v>
      </c>
      <c r="I9">
        <f>VLOOKUP($A9,[1]Sheet2!$A$2:$T$121,9,TRUE)</f>
        <v>4</v>
      </c>
      <c r="J9">
        <f>VLOOKUP($A9,[1]Sheet2!$A$2:$T$121,10,TRUE)</f>
        <v>4</v>
      </c>
      <c r="K9">
        <f>VLOOKUP($A9,[1]Sheet2!$A$2:$T$121,11,TRUE)</f>
        <v>4</v>
      </c>
      <c r="L9">
        <f>VLOOKUP($A9,[1]Sheet2!$A$2:$T$121,12,TRUE)</f>
        <v>4</v>
      </c>
      <c r="M9">
        <f>VLOOKUP($A9,[1]Sheet2!$A$2:$T$121,13,TRUE)</f>
        <v>4</v>
      </c>
      <c r="N9">
        <f>VLOOKUP($A9,[1]Sheet2!$A$2:$T$121,14,TRUE)</f>
        <v>2</v>
      </c>
      <c r="O9">
        <f>VLOOKUP($A9,[1]Sheet2!$A$2:$T$121,15,TRUE)</f>
        <v>2</v>
      </c>
      <c r="P9">
        <f>VLOOKUP($A9,[1]Sheet2!$A$2:$T$121,16,TRUE)</f>
        <v>2</v>
      </c>
      <c r="Q9">
        <f>VLOOKUP($A9,[1]Sheet2!$A$2:$T$121,17,TRUE)</f>
        <v>3</v>
      </c>
      <c r="R9">
        <f>VLOOKUP($A9,[1]Sheet2!$A$2:$T$121,18,TRUE)</f>
        <v>3</v>
      </c>
      <c r="S9">
        <f>VLOOKUP($A9,[1]Sheet2!$A$2:$T$121,19,TRUE)</f>
        <v>3</v>
      </c>
      <c r="T9">
        <f>VLOOKUP($A9,[1]Sheet2!$A$2:$T$121,20,TRUE)</f>
        <v>3</v>
      </c>
    </row>
    <row r="10" spans="1:20" x14ac:dyDescent="0.25">
      <c r="A10">
        <v>24</v>
      </c>
      <c r="B10" t="str">
        <f>VLOOKUP($A10,[1]Sheet2!$A$2:$T$121,2,TRUE)</f>
        <v>Gigih Dwi Kartika Chandra Wibowo</v>
      </c>
      <c r="C10" t="str">
        <f>VLOOKUP($A10,[1]Sheet2!$A$2:$T$121,3,TRUE)</f>
        <v>Laki - Laki</v>
      </c>
      <c r="D10">
        <f>VLOOKUP($A10,[1]Sheet2!$A$2:$T$121,4,TRUE)</f>
        <v>231051015</v>
      </c>
      <c r="E10" t="str">
        <f>VLOOKUP($A10,[1]Sheet2!$A$2:$T$121,5,TRUE)</f>
        <v>Sistem Informasi</v>
      </c>
      <c r="F10">
        <f>VLOOKUP($A10,[1]Sheet2!$A$2:$T$121,6,TRUE)</f>
        <v>4</v>
      </c>
      <c r="G10">
        <f>VLOOKUP($A10,[1]Sheet2!$A$2:$T$121,7,TRUE)</f>
        <v>2</v>
      </c>
      <c r="H10">
        <f>VLOOKUP($A10,[1]Sheet2!$A$2:$T$121,8,TRUE)</f>
        <v>4</v>
      </c>
      <c r="I10">
        <f>VLOOKUP($A10,[1]Sheet2!$A$2:$T$121,9,TRUE)</f>
        <v>5</v>
      </c>
      <c r="J10">
        <f>VLOOKUP($A10,[1]Sheet2!$A$2:$T$121,10,TRUE)</f>
        <v>5</v>
      </c>
      <c r="K10">
        <f>VLOOKUP($A10,[1]Sheet2!$A$2:$T$121,11,TRUE)</f>
        <v>4</v>
      </c>
      <c r="L10">
        <f>VLOOKUP($A10,[1]Sheet2!$A$2:$T$121,12,TRUE)</f>
        <v>3</v>
      </c>
      <c r="M10">
        <f>VLOOKUP($A10,[1]Sheet2!$A$2:$T$121,13,TRUE)</f>
        <v>2</v>
      </c>
      <c r="N10">
        <f>VLOOKUP($A10,[1]Sheet2!$A$2:$T$121,14,TRUE)</f>
        <v>4</v>
      </c>
      <c r="O10">
        <f>VLOOKUP($A10,[1]Sheet2!$A$2:$T$121,15,TRUE)</f>
        <v>4</v>
      </c>
      <c r="P10">
        <f>VLOOKUP($A10,[1]Sheet2!$A$2:$T$121,16,TRUE)</f>
        <v>3</v>
      </c>
      <c r="Q10">
        <f>VLOOKUP($A10,[1]Sheet2!$A$2:$T$121,17,TRUE)</f>
        <v>5</v>
      </c>
      <c r="R10">
        <f>VLOOKUP($A10,[1]Sheet2!$A$2:$T$121,18,TRUE)</f>
        <v>5</v>
      </c>
      <c r="S10">
        <f>VLOOKUP($A10,[1]Sheet2!$A$2:$T$121,19,TRUE)</f>
        <v>5</v>
      </c>
      <c r="T10">
        <f>VLOOKUP($A10,[1]Sheet2!$A$2:$T$121,20,TRUE)</f>
        <v>3</v>
      </c>
    </row>
    <row r="11" spans="1:20" x14ac:dyDescent="0.25">
      <c r="A11">
        <v>64</v>
      </c>
      <c r="B11" t="str">
        <f>VLOOKUP($A11,[1]Sheet2!$A$2:$T$121,2,TRUE)</f>
        <v>Nugroho Fadjar Shodik</v>
      </c>
      <c r="C11" t="str">
        <f>VLOOKUP($A11,[1]Sheet2!$A$2:$T$121,3,TRUE)</f>
        <v>Laki - Laki</v>
      </c>
      <c r="D11">
        <f>VLOOKUP($A11,[1]Sheet2!$A$2:$T$121,4,TRUE)</f>
        <v>231025010</v>
      </c>
      <c r="E11" t="str">
        <f>VLOOKUP($A11,[1]Sheet2!$A$2:$T$121,5,TRUE)</f>
        <v>Teknik Elektro</v>
      </c>
      <c r="F11">
        <f>VLOOKUP($A11,[1]Sheet2!$A$2:$T$121,6,TRUE)</f>
        <v>3</v>
      </c>
      <c r="G11">
        <f>VLOOKUP($A11,[1]Sheet2!$A$2:$T$121,7,TRUE)</f>
        <v>3</v>
      </c>
      <c r="H11">
        <f>VLOOKUP($A11,[1]Sheet2!$A$2:$T$121,8,TRUE)</f>
        <v>3</v>
      </c>
      <c r="I11">
        <f>VLOOKUP($A11,[1]Sheet2!$A$2:$T$121,9,TRUE)</f>
        <v>3</v>
      </c>
      <c r="J11">
        <f>VLOOKUP($A11,[1]Sheet2!$A$2:$T$121,10,TRUE)</f>
        <v>3</v>
      </c>
      <c r="K11">
        <f>VLOOKUP($A11,[1]Sheet2!$A$2:$T$121,11,TRUE)</f>
        <v>3</v>
      </c>
      <c r="L11">
        <f>VLOOKUP($A11,[1]Sheet2!$A$2:$T$121,12,TRUE)</f>
        <v>3</v>
      </c>
      <c r="M11">
        <f>VLOOKUP($A11,[1]Sheet2!$A$2:$T$121,13,TRUE)</f>
        <v>3</v>
      </c>
      <c r="N11">
        <f>VLOOKUP($A11,[1]Sheet2!$A$2:$T$121,14,TRUE)</f>
        <v>3</v>
      </c>
      <c r="O11">
        <f>VLOOKUP($A11,[1]Sheet2!$A$2:$T$121,15,TRUE)</f>
        <v>3</v>
      </c>
      <c r="P11">
        <f>VLOOKUP($A11,[1]Sheet2!$A$2:$T$121,16,TRUE)</f>
        <v>3</v>
      </c>
      <c r="Q11">
        <f>VLOOKUP($A11,[1]Sheet2!$A$2:$T$121,17,TRUE)</f>
        <v>3</v>
      </c>
      <c r="R11">
        <f>VLOOKUP($A11,[1]Sheet2!$A$2:$T$121,18,TRUE)</f>
        <v>3</v>
      </c>
      <c r="S11">
        <f>VLOOKUP($A11,[1]Sheet2!$A$2:$T$121,19,TRUE)</f>
        <v>3</v>
      </c>
      <c r="T11">
        <f>VLOOKUP($A11,[1]Sheet2!$A$2:$T$121,20,TRUE)</f>
        <v>3</v>
      </c>
    </row>
    <row r="12" spans="1:20" x14ac:dyDescent="0.25">
      <c r="A12">
        <v>115</v>
      </c>
      <c r="B12" t="str">
        <f>VLOOKUP($A12,[1]Sheet2!$A$2:$T$121,2,TRUE)</f>
        <v>Trixie Avi</v>
      </c>
      <c r="C12" t="str">
        <f>VLOOKUP($A12,[1]Sheet2!$A$2:$T$121,3,TRUE)</f>
        <v>Perempuan</v>
      </c>
      <c r="D12">
        <f>VLOOKUP($A12,[1]Sheet2!$A$2:$T$121,4,TRUE)</f>
        <v>221073003</v>
      </c>
      <c r="E12" t="str">
        <f>VLOOKUP($A12,[1]Sheet2!$A$2:$T$121,5,TRUE)</f>
        <v>Manajemen</v>
      </c>
      <c r="F12">
        <f>VLOOKUP($A12,[1]Sheet2!$A$2:$T$121,6,TRUE)</f>
        <v>5</v>
      </c>
      <c r="G12">
        <f>VLOOKUP($A12,[1]Sheet2!$A$2:$T$121,7,TRUE)</f>
        <v>4</v>
      </c>
      <c r="H12">
        <f>VLOOKUP($A12,[1]Sheet2!$A$2:$T$121,8,TRUE)</f>
        <v>5</v>
      </c>
      <c r="I12">
        <f>VLOOKUP($A12,[1]Sheet2!$A$2:$T$121,9,TRUE)</f>
        <v>5</v>
      </c>
      <c r="J12">
        <f>VLOOKUP($A12,[1]Sheet2!$A$2:$T$121,10,TRUE)</f>
        <v>4</v>
      </c>
      <c r="K12">
        <f>VLOOKUP($A12,[1]Sheet2!$A$2:$T$121,11,TRUE)</f>
        <v>4</v>
      </c>
      <c r="L12">
        <f>VLOOKUP($A12,[1]Sheet2!$A$2:$T$121,12,TRUE)</f>
        <v>4</v>
      </c>
      <c r="M12">
        <f>VLOOKUP($A12,[1]Sheet2!$A$2:$T$121,13,TRUE)</f>
        <v>4</v>
      </c>
      <c r="N12">
        <f>VLOOKUP($A12,[1]Sheet2!$A$2:$T$121,14,TRUE)</f>
        <v>4</v>
      </c>
      <c r="O12">
        <f>VLOOKUP($A12,[1]Sheet2!$A$2:$T$121,15,TRUE)</f>
        <v>5</v>
      </c>
      <c r="P12">
        <f>VLOOKUP($A12,[1]Sheet2!$A$2:$T$121,16,TRUE)</f>
        <v>5</v>
      </c>
      <c r="Q12">
        <f>VLOOKUP($A12,[1]Sheet2!$A$2:$T$121,17,TRUE)</f>
        <v>5</v>
      </c>
      <c r="R12">
        <f>VLOOKUP($A12,[1]Sheet2!$A$2:$T$121,18,TRUE)</f>
        <v>5</v>
      </c>
      <c r="S12">
        <f>VLOOKUP($A12,[1]Sheet2!$A$2:$T$121,19,TRUE)</f>
        <v>5</v>
      </c>
      <c r="T12">
        <f>VLOOKUP($A12,[1]Sheet2!$A$2:$T$121,20,TRUE)</f>
        <v>5</v>
      </c>
    </row>
    <row r="13" spans="1:20" x14ac:dyDescent="0.25">
      <c r="A13">
        <v>107</v>
      </c>
      <c r="B13" t="str">
        <f>VLOOKUP($A13,[1]Sheet2!$A$2:$T$121,2,TRUE)</f>
        <v xml:space="preserve">Adam putra mahardika </v>
      </c>
      <c r="C13" t="str">
        <f>VLOOKUP($A13,[1]Sheet2!$A$2:$T$121,3,TRUE)</f>
        <v>Laki - Laki</v>
      </c>
      <c r="D13">
        <f>VLOOKUP($A13,[1]Sheet2!$A$2:$T$121,4,TRUE)</f>
        <v>221071015</v>
      </c>
      <c r="E13" t="str">
        <f>VLOOKUP($A13,[1]Sheet2!$A$2:$T$121,5,TRUE)</f>
        <v>Manajemen</v>
      </c>
      <c r="F13">
        <f>VLOOKUP($A13,[1]Sheet2!$A$2:$T$121,6,TRUE)</f>
        <v>4</v>
      </c>
      <c r="G13">
        <f>VLOOKUP($A13,[1]Sheet2!$A$2:$T$121,7,TRUE)</f>
        <v>4</v>
      </c>
      <c r="H13">
        <f>VLOOKUP($A13,[1]Sheet2!$A$2:$T$121,8,TRUE)</f>
        <v>4</v>
      </c>
      <c r="I13">
        <f>VLOOKUP($A13,[1]Sheet2!$A$2:$T$121,9,TRUE)</f>
        <v>5</v>
      </c>
      <c r="J13">
        <f>VLOOKUP($A13,[1]Sheet2!$A$2:$T$121,10,TRUE)</f>
        <v>4</v>
      </c>
      <c r="K13">
        <f>VLOOKUP($A13,[1]Sheet2!$A$2:$T$121,11,TRUE)</f>
        <v>3</v>
      </c>
      <c r="L13">
        <f>VLOOKUP($A13,[1]Sheet2!$A$2:$T$121,12,TRUE)</f>
        <v>3</v>
      </c>
      <c r="M13">
        <f>VLOOKUP($A13,[1]Sheet2!$A$2:$T$121,13,TRUE)</f>
        <v>3</v>
      </c>
      <c r="N13">
        <f>VLOOKUP($A13,[1]Sheet2!$A$2:$T$121,14,TRUE)</f>
        <v>3</v>
      </c>
      <c r="O13">
        <f>VLOOKUP($A13,[1]Sheet2!$A$2:$T$121,15,TRUE)</f>
        <v>3</v>
      </c>
      <c r="P13">
        <f>VLOOKUP($A13,[1]Sheet2!$A$2:$T$121,16,TRUE)</f>
        <v>3</v>
      </c>
      <c r="Q13">
        <f>VLOOKUP($A13,[1]Sheet2!$A$2:$T$121,17,TRUE)</f>
        <v>4</v>
      </c>
      <c r="R13">
        <f>VLOOKUP($A13,[1]Sheet2!$A$2:$T$121,18,TRUE)</f>
        <v>3</v>
      </c>
      <c r="S13">
        <f>VLOOKUP($A13,[1]Sheet2!$A$2:$T$121,19,TRUE)</f>
        <v>3</v>
      </c>
      <c r="T13">
        <f>VLOOKUP($A13,[1]Sheet2!$A$2:$T$121,20,TRUE)</f>
        <v>4</v>
      </c>
    </row>
    <row r="14" spans="1:20" x14ac:dyDescent="0.25">
      <c r="A14">
        <v>76</v>
      </c>
      <c r="B14" t="str">
        <f>VLOOKUP($A14,[1]Sheet2!$A$2:$T$121,2,TRUE)</f>
        <v>Pujiati Lestari</v>
      </c>
      <c r="C14" t="str">
        <f>VLOOKUP($A14,[1]Sheet2!$A$2:$T$121,3,TRUE)</f>
        <v>Perempuan</v>
      </c>
      <c r="D14">
        <f>VLOOKUP($A14,[1]Sheet2!$A$2:$T$121,4,TRUE)</f>
        <v>181051004</v>
      </c>
      <c r="E14" t="str">
        <f>VLOOKUP($A14,[1]Sheet2!$A$2:$T$121,5,TRUE)</f>
        <v>Sistem Informasi</v>
      </c>
      <c r="F14">
        <f>VLOOKUP($A14,[1]Sheet2!$A$2:$T$121,6,TRUE)</f>
        <v>2</v>
      </c>
      <c r="G14">
        <f>VLOOKUP($A14,[1]Sheet2!$A$2:$T$121,7,TRUE)</f>
        <v>3</v>
      </c>
      <c r="H14">
        <f>VLOOKUP($A14,[1]Sheet2!$A$2:$T$121,8,TRUE)</f>
        <v>3</v>
      </c>
      <c r="I14">
        <f>VLOOKUP($A14,[1]Sheet2!$A$2:$T$121,9,TRUE)</f>
        <v>2</v>
      </c>
      <c r="J14">
        <f>VLOOKUP($A14,[1]Sheet2!$A$2:$T$121,10,TRUE)</f>
        <v>3</v>
      </c>
      <c r="K14">
        <f>VLOOKUP($A14,[1]Sheet2!$A$2:$T$121,11,TRUE)</f>
        <v>3</v>
      </c>
      <c r="L14">
        <f>VLOOKUP($A14,[1]Sheet2!$A$2:$T$121,12,TRUE)</f>
        <v>3</v>
      </c>
      <c r="M14">
        <f>VLOOKUP($A14,[1]Sheet2!$A$2:$T$121,13,TRUE)</f>
        <v>3</v>
      </c>
      <c r="N14">
        <f>VLOOKUP($A14,[1]Sheet2!$A$2:$T$121,14,TRUE)</f>
        <v>2</v>
      </c>
      <c r="O14">
        <f>VLOOKUP($A14,[1]Sheet2!$A$2:$T$121,15,TRUE)</f>
        <v>3</v>
      </c>
      <c r="P14">
        <f>VLOOKUP($A14,[1]Sheet2!$A$2:$T$121,16,TRUE)</f>
        <v>3</v>
      </c>
      <c r="Q14">
        <f>VLOOKUP($A14,[1]Sheet2!$A$2:$T$121,17,TRUE)</f>
        <v>3</v>
      </c>
      <c r="R14">
        <f>VLOOKUP($A14,[1]Sheet2!$A$2:$T$121,18,TRUE)</f>
        <v>3</v>
      </c>
      <c r="S14">
        <f>VLOOKUP($A14,[1]Sheet2!$A$2:$T$121,19,TRUE)</f>
        <v>3</v>
      </c>
      <c r="T14">
        <f>VLOOKUP($A14,[1]Sheet2!$A$2:$T$121,20,TRUE)</f>
        <v>3</v>
      </c>
    </row>
    <row r="15" spans="1:20" x14ac:dyDescent="0.25">
      <c r="A15">
        <v>27</v>
      </c>
      <c r="B15" t="str">
        <f>VLOOKUP($A15,[1]Sheet2!$A$2:$T$121,2,TRUE)</f>
        <v>Giovanny sontha putra</v>
      </c>
      <c r="C15" t="str">
        <f>VLOOKUP($A15,[1]Sheet2!$A$2:$T$121,3,TRUE)</f>
        <v>Laki - Laki</v>
      </c>
      <c r="D15">
        <f>VLOOKUP($A15,[1]Sheet2!$A$2:$T$121,4,TRUE)</f>
        <v>231052003</v>
      </c>
      <c r="E15" t="str">
        <f>VLOOKUP($A15,[1]Sheet2!$A$2:$T$121,5,TRUE)</f>
        <v>Sistem Informasi</v>
      </c>
      <c r="F15">
        <f>VLOOKUP($A15,[1]Sheet2!$A$2:$T$121,6,TRUE)</f>
        <v>3</v>
      </c>
      <c r="G15">
        <f>VLOOKUP($A15,[1]Sheet2!$A$2:$T$121,7,TRUE)</f>
        <v>3</v>
      </c>
      <c r="H15">
        <f>VLOOKUP($A15,[1]Sheet2!$A$2:$T$121,8,TRUE)</f>
        <v>4</v>
      </c>
      <c r="I15">
        <f>VLOOKUP($A15,[1]Sheet2!$A$2:$T$121,9,TRUE)</f>
        <v>4</v>
      </c>
      <c r="J15">
        <f>VLOOKUP($A15,[1]Sheet2!$A$2:$T$121,10,TRUE)</f>
        <v>5</v>
      </c>
      <c r="K15">
        <f>VLOOKUP($A15,[1]Sheet2!$A$2:$T$121,11,TRUE)</f>
        <v>4</v>
      </c>
      <c r="L15">
        <f>VLOOKUP($A15,[1]Sheet2!$A$2:$T$121,12,TRUE)</f>
        <v>3</v>
      </c>
      <c r="M15">
        <f>VLOOKUP($A15,[1]Sheet2!$A$2:$T$121,13,TRUE)</f>
        <v>3</v>
      </c>
      <c r="N15">
        <f>VLOOKUP($A15,[1]Sheet2!$A$2:$T$121,14,TRUE)</f>
        <v>2</v>
      </c>
      <c r="O15">
        <f>VLOOKUP($A15,[1]Sheet2!$A$2:$T$121,15,TRUE)</f>
        <v>2</v>
      </c>
      <c r="P15">
        <f>VLOOKUP($A15,[1]Sheet2!$A$2:$T$121,16,TRUE)</f>
        <v>3</v>
      </c>
      <c r="Q15">
        <f>VLOOKUP($A15,[1]Sheet2!$A$2:$T$121,17,TRUE)</f>
        <v>3</v>
      </c>
      <c r="R15">
        <f>VLOOKUP($A15,[1]Sheet2!$A$2:$T$121,18,TRUE)</f>
        <v>3</v>
      </c>
      <c r="S15">
        <f>VLOOKUP($A15,[1]Sheet2!$A$2:$T$121,19,TRUE)</f>
        <v>3</v>
      </c>
      <c r="T15">
        <f>VLOOKUP($A15,[1]Sheet2!$A$2:$T$121,20,TRUE)</f>
        <v>2</v>
      </c>
    </row>
    <row r="16" spans="1:20" x14ac:dyDescent="0.25">
      <c r="A16">
        <v>20</v>
      </c>
      <c r="B16" t="str">
        <f>VLOOKUP($A16,[1]Sheet2!$A$2:$T$121,2,TRUE)</f>
        <v>Tri parbaningrum</v>
      </c>
      <c r="C16" t="str">
        <f>VLOOKUP($A16,[1]Sheet2!$A$2:$T$121,3,TRUE)</f>
        <v>Perempuan</v>
      </c>
      <c r="D16">
        <f>VLOOKUP($A16,[1]Sheet2!$A$2:$T$121,4,TRUE)</f>
        <v>231041002</v>
      </c>
      <c r="E16" t="str">
        <f>VLOOKUP($A16,[1]Sheet2!$A$2:$T$121,5,TRUE)</f>
        <v>Manajemen Informatika</v>
      </c>
      <c r="F16">
        <f>VLOOKUP($A16,[1]Sheet2!$A$2:$T$121,6,TRUE)</f>
        <v>5</v>
      </c>
      <c r="G16">
        <f>VLOOKUP($A16,[1]Sheet2!$A$2:$T$121,7,TRUE)</f>
        <v>5</v>
      </c>
      <c r="H16">
        <f>VLOOKUP($A16,[1]Sheet2!$A$2:$T$121,8,TRUE)</f>
        <v>5</v>
      </c>
      <c r="I16">
        <f>VLOOKUP($A16,[1]Sheet2!$A$2:$T$121,9,TRUE)</f>
        <v>5</v>
      </c>
      <c r="J16">
        <f>VLOOKUP($A16,[1]Sheet2!$A$2:$T$121,10,TRUE)</f>
        <v>5</v>
      </c>
      <c r="K16">
        <f>VLOOKUP($A16,[1]Sheet2!$A$2:$T$121,11,TRUE)</f>
        <v>4</v>
      </c>
      <c r="L16">
        <f>VLOOKUP($A16,[1]Sheet2!$A$2:$T$121,12,TRUE)</f>
        <v>4</v>
      </c>
      <c r="M16">
        <f>VLOOKUP($A16,[1]Sheet2!$A$2:$T$121,13,TRUE)</f>
        <v>4</v>
      </c>
      <c r="N16">
        <f>VLOOKUP($A16,[1]Sheet2!$A$2:$T$121,14,TRUE)</f>
        <v>4</v>
      </c>
      <c r="O16">
        <f>VLOOKUP($A16,[1]Sheet2!$A$2:$T$121,15,TRUE)</f>
        <v>5</v>
      </c>
      <c r="P16">
        <f>VLOOKUP($A16,[1]Sheet2!$A$2:$T$121,16,TRUE)</f>
        <v>5</v>
      </c>
      <c r="Q16">
        <f>VLOOKUP($A16,[1]Sheet2!$A$2:$T$121,17,TRUE)</f>
        <v>5</v>
      </c>
      <c r="R16">
        <f>VLOOKUP($A16,[1]Sheet2!$A$2:$T$121,18,TRUE)</f>
        <v>5</v>
      </c>
      <c r="S16">
        <f>VLOOKUP($A16,[1]Sheet2!$A$2:$T$121,19,TRUE)</f>
        <v>5</v>
      </c>
      <c r="T16">
        <f>VLOOKUP($A16,[1]Sheet2!$A$2:$T$121,20,TRUE)</f>
        <v>5</v>
      </c>
    </row>
    <row r="17" spans="1:20" x14ac:dyDescent="0.25">
      <c r="A17">
        <v>14</v>
      </c>
      <c r="B17" t="str">
        <f>VLOOKUP($A17,[1]Sheet2!$A$2:$T$121,2,TRUE)</f>
        <v xml:space="preserve">RISMAWATI ANJANI </v>
      </c>
      <c r="C17" t="str">
        <f>VLOOKUP($A17,[1]Sheet2!$A$2:$T$121,3,TRUE)</f>
        <v>Perempuan</v>
      </c>
      <c r="D17">
        <f>VLOOKUP($A17,[1]Sheet2!$A$2:$T$121,4,TRUE)</f>
        <v>221051015</v>
      </c>
      <c r="E17" t="str">
        <f>VLOOKUP($A17,[1]Sheet2!$A$2:$T$121,5,TRUE)</f>
        <v>Sistem Informasi</v>
      </c>
      <c r="F17">
        <f>VLOOKUP($A17,[1]Sheet2!$A$2:$T$121,6,TRUE)</f>
        <v>2</v>
      </c>
      <c r="G17">
        <f>VLOOKUP($A17,[1]Sheet2!$A$2:$T$121,7,TRUE)</f>
        <v>2</v>
      </c>
      <c r="H17">
        <f>VLOOKUP($A17,[1]Sheet2!$A$2:$T$121,8,TRUE)</f>
        <v>2</v>
      </c>
      <c r="I17">
        <f>VLOOKUP($A17,[1]Sheet2!$A$2:$T$121,9,TRUE)</f>
        <v>2</v>
      </c>
      <c r="J17">
        <f>VLOOKUP($A17,[1]Sheet2!$A$2:$T$121,10,TRUE)</f>
        <v>2</v>
      </c>
      <c r="K17">
        <f>VLOOKUP($A17,[1]Sheet2!$A$2:$T$121,11,TRUE)</f>
        <v>3</v>
      </c>
      <c r="L17">
        <f>VLOOKUP($A17,[1]Sheet2!$A$2:$T$121,12,TRUE)</f>
        <v>3</v>
      </c>
      <c r="M17">
        <f>VLOOKUP($A17,[1]Sheet2!$A$2:$T$121,13,TRUE)</f>
        <v>2</v>
      </c>
      <c r="N17">
        <f>VLOOKUP($A17,[1]Sheet2!$A$2:$T$121,14,TRUE)</f>
        <v>3</v>
      </c>
      <c r="O17">
        <f>VLOOKUP($A17,[1]Sheet2!$A$2:$T$121,15,TRUE)</f>
        <v>2</v>
      </c>
      <c r="P17">
        <f>VLOOKUP($A17,[1]Sheet2!$A$2:$T$121,16,TRUE)</f>
        <v>3</v>
      </c>
      <c r="Q17">
        <f>VLOOKUP($A17,[1]Sheet2!$A$2:$T$121,17,TRUE)</f>
        <v>2</v>
      </c>
      <c r="R17">
        <f>VLOOKUP($A17,[1]Sheet2!$A$2:$T$121,18,TRUE)</f>
        <v>2</v>
      </c>
      <c r="S17">
        <f>VLOOKUP($A17,[1]Sheet2!$A$2:$T$121,19,TRUE)</f>
        <v>2</v>
      </c>
      <c r="T17">
        <f>VLOOKUP($A17,[1]Sheet2!$A$2:$T$121,20,TRUE)</f>
        <v>2</v>
      </c>
    </row>
    <row r="18" spans="1:20" x14ac:dyDescent="0.25">
      <c r="A18">
        <v>66</v>
      </c>
      <c r="B18" t="str">
        <f>VLOOKUP($A18,[1]Sheet2!$A$2:$T$121,2,TRUE)</f>
        <v>Nasywa Natasya s</v>
      </c>
      <c r="C18" t="str">
        <f>VLOOKUP($A18,[1]Sheet2!$A$2:$T$121,3,TRUE)</f>
        <v>Perempuan</v>
      </c>
      <c r="D18">
        <f>VLOOKUP($A18,[1]Sheet2!$A$2:$T$121,4,TRUE)</f>
        <v>231011026</v>
      </c>
      <c r="E18" t="str">
        <f>VLOOKUP($A18,[1]Sheet2!$A$2:$T$121,5,TRUE)</f>
        <v>Teknik Penerbangan</v>
      </c>
      <c r="F18">
        <f>VLOOKUP($A18,[1]Sheet2!$A$2:$T$121,6,TRUE)</f>
        <v>4</v>
      </c>
      <c r="G18">
        <f>VLOOKUP($A18,[1]Sheet2!$A$2:$T$121,7,TRUE)</f>
        <v>4</v>
      </c>
      <c r="H18">
        <f>VLOOKUP($A18,[1]Sheet2!$A$2:$T$121,8,TRUE)</f>
        <v>4</v>
      </c>
      <c r="I18">
        <f>VLOOKUP($A18,[1]Sheet2!$A$2:$T$121,9,TRUE)</f>
        <v>4</v>
      </c>
      <c r="J18">
        <f>VLOOKUP($A18,[1]Sheet2!$A$2:$T$121,10,TRUE)</f>
        <v>4</v>
      </c>
      <c r="K18">
        <f>VLOOKUP($A18,[1]Sheet2!$A$2:$T$121,11,TRUE)</f>
        <v>3</v>
      </c>
      <c r="L18">
        <f>VLOOKUP($A18,[1]Sheet2!$A$2:$T$121,12,TRUE)</f>
        <v>3</v>
      </c>
      <c r="M18">
        <f>VLOOKUP($A18,[1]Sheet2!$A$2:$T$121,13,TRUE)</f>
        <v>3</v>
      </c>
      <c r="N18">
        <f>VLOOKUP($A18,[1]Sheet2!$A$2:$T$121,14,TRUE)</f>
        <v>3</v>
      </c>
      <c r="O18">
        <f>VLOOKUP($A18,[1]Sheet2!$A$2:$T$121,15,TRUE)</f>
        <v>4</v>
      </c>
      <c r="P18">
        <f>VLOOKUP($A18,[1]Sheet2!$A$2:$T$121,16,TRUE)</f>
        <v>3</v>
      </c>
      <c r="Q18">
        <f>VLOOKUP($A18,[1]Sheet2!$A$2:$T$121,17,TRUE)</f>
        <v>4</v>
      </c>
      <c r="R18">
        <f>VLOOKUP($A18,[1]Sheet2!$A$2:$T$121,18,TRUE)</f>
        <v>4</v>
      </c>
      <c r="S18">
        <f>VLOOKUP($A18,[1]Sheet2!$A$2:$T$121,19,TRUE)</f>
        <v>4</v>
      </c>
      <c r="T18">
        <f>VLOOKUP($A18,[1]Sheet2!$A$2:$T$121,20,TRUE)</f>
        <v>3</v>
      </c>
    </row>
    <row r="19" spans="1:20" x14ac:dyDescent="0.25">
      <c r="A19">
        <v>88</v>
      </c>
      <c r="B19" t="str">
        <f>VLOOKUP($A19,[1]Sheet2!$A$2:$T$121,2,TRUE)</f>
        <v>Andhika Wisal qurni</v>
      </c>
      <c r="C19" t="str">
        <f>VLOOKUP($A19,[1]Sheet2!$A$2:$T$121,3,TRUE)</f>
        <v>Laki - Laki</v>
      </c>
      <c r="D19">
        <f>VLOOKUP($A19,[1]Sheet2!$A$2:$T$121,4,TRUE)</f>
        <v>231137018</v>
      </c>
      <c r="E19" t="str">
        <f>VLOOKUP($A19,[1]Sheet2!$A$2:$T$121,5,TRUE)</f>
        <v>Teknik Aeronautika</v>
      </c>
      <c r="F19">
        <f>VLOOKUP($A19,[1]Sheet2!$A$2:$T$121,6,TRUE)</f>
        <v>4</v>
      </c>
      <c r="G19">
        <f>VLOOKUP($A19,[1]Sheet2!$A$2:$T$121,7,TRUE)</f>
        <v>4</v>
      </c>
      <c r="H19">
        <f>VLOOKUP($A19,[1]Sheet2!$A$2:$T$121,8,TRUE)</f>
        <v>5</v>
      </c>
      <c r="I19">
        <f>VLOOKUP($A19,[1]Sheet2!$A$2:$T$121,9,TRUE)</f>
        <v>5</v>
      </c>
      <c r="J19">
        <f>VLOOKUP($A19,[1]Sheet2!$A$2:$T$121,10,TRUE)</f>
        <v>5</v>
      </c>
      <c r="K19">
        <f>VLOOKUP($A19,[1]Sheet2!$A$2:$T$121,11,TRUE)</f>
        <v>4</v>
      </c>
      <c r="L19">
        <f>VLOOKUP($A19,[1]Sheet2!$A$2:$T$121,12,TRUE)</f>
        <v>4</v>
      </c>
      <c r="M19">
        <f>VLOOKUP($A19,[1]Sheet2!$A$2:$T$121,13,TRUE)</f>
        <v>5</v>
      </c>
      <c r="N19">
        <f>VLOOKUP($A19,[1]Sheet2!$A$2:$T$121,14,TRUE)</f>
        <v>4</v>
      </c>
      <c r="O19">
        <f>VLOOKUP($A19,[1]Sheet2!$A$2:$T$121,15,TRUE)</f>
        <v>4</v>
      </c>
      <c r="P19">
        <f>VLOOKUP($A19,[1]Sheet2!$A$2:$T$121,16,TRUE)</f>
        <v>4</v>
      </c>
      <c r="Q19">
        <f>VLOOKUP($A19,[1]Sheet2!$A$2:$T$121,17,TRUE)</f>
        <v>5</v>
      </c>
      <c r="R19">
        <f>VLOOKUP($A19,[1]Sheet2!$A$2:$T$121,18,TRUE)</f>
        <v>5</v>
      </c>
      <c r="S19">
        <f>VLOOKUP($A19,[1]Sheet2!$A$2:$T$121,19,TRUE)</f>
        <v>5</v>
      </c>
      <c r="T19">
        <f>VLOOKUP($A19,[1]Sheet2!$A$2:$T$121,20,TRUE)</f>
        <v>4</v>
      </c>
    </row>
    <row r="20" spans="1:20" x14ac:dyDescent="0.25">
      <c r="A20">
        <v>94</v>
      </c>
      <c r="B20" t="str">
        <f>VLOOKUP($A20,[1]Sheet2!$A$2:$T$121,2,TRUE)</f>
        <v>Aprilia Yogi Setiawati</v>
      </c>
      <c r="C20" t="str">
        <f>VLOOKUP($A20,[1]Sheet2!$A$2:$T$121,3,TRUE)</f>
        <v>Perempuan</v>
      </c>
      <c r="D20">
        <f>VLOOKUP($A20,[1]Sheet2!$A$2:$T$121,4,TRUE)</f>
        <v>211021007</v>
      </c>
      <c r="E20" t="str">
        <f>VLOOKUP($A20,[1]Sheet2!$A$2:$T$121,5,TRUE)</f>
        <v>Teknik Elektro</v>
      </c>
      <c r="F20">
        <f>VLOOKUP($A20,[1]Sheet2!$A$2:$T$121,6,TRUE)</f>
        <v>3</v>
      </c>
      <c r="G20">
        <f>VLOOKUP($A20,[1]Sheet2!$A$2:$T$121,7,TRUE)</f>
        <v>3</v>
      </c>
      <c r="H20">
        <f>VLOOKUP($A20,[1]Sheet2!$A$2:$T$121,8,TRUE)</f>
        <v>3</v>
      </c>
      <c r="I20">
        <f>VLOOKUP($A20,[1]Sheet2!$A$2:$T$121,9,TRUE)</f>
        <v>3</v>
      </c>
      <c r="J20">
        <f>VLOOKUP($A20,[1]Sheet2!$A$2:$T$121,10,TRUE)</f>
        <v>4</v>
      </c>
      <c r="K20">
        <f>VLOOKUP($A20,[1]Sheet2!$A$2:$T$121,11,TRUE)</f>
        <v>3</v>
      </c>
      <c r="L20">
        <f>VLOOKUP($A20,[1]Sheet2!$A$2:$T$121,12,TRUE)</f>
        <v>4</v>
      </c>
      <c r="M20">
        <f>VLOOKUP($A20,[1]Sheet2!$A$2:$T$121,13,TRUE)</f>
        <v>4</v>
      </c>
      <c r="N20">
        <f>VLOOKUP($A20,[1]Sheet2!$A$2:$T$121,14,TRUE)</f>
        <v>4</v>
      </c>
      <c r="O20">
        <f>VLOOKUP($A20,[1]Sheet2!$A$2:$T$121,15,TRUE)</f>
        <v>4</v>
      </c>
      <c r="P20">
        <f>VLOOKUP($A20,[1]Sheet2!$A$2:$T$121,16,TRUE)</f>
        <v>4</v>
      </c>
      <c r="Q20">
        <f>VLOOKUP($A20,[1]Sheet2!$A$2:$T$121,17,TRUE)</f>
        <v>4</v>
      </c>
      <c r="R20">
        <f>VLOOKUP($A20,[1]Sheet2!$A$2:$T$121,18,TRUE)</f>
        <v>4</v>
      </c>
      <c r="S20">
        <f>VLOOKUP($A20,[1]Sheet2!$A$2:$T$121,19,TRUE)</f>
        <v>4</v>
      </c>
      <c r="T20">
        <f>VLOOKUP($A20,[1]Sheet2!$A$2:$T$121,20,TRUE)</f>
        <v>4</v>
      </c>
    </row>
    <row r="21" spans="1:20" x14ac:dyDescent="0.25">
      <c r="A21">
        <v>28</v>
      </c>
      <c r="B21" t="str">
        <f>VLOOKUP($A21,[1]Sheet2!$A$2:$T$121,2,TRUE)</f>
        <v xml:space="preserve">Muhammad Firdaus Dwivianto </v>
      </c>
      <c r="C21" t="str">
        <f>VLOOKUP($A21,[1]Sheet2!$A$2:$T$121,3,TRUE)</f>
        <v>Laki - Laki</v>
      </c>
      <c r="D21">
        <f>VLOOKUP($A21,[1]Sheet2!$A$2:$T$121,4,TRUE)</f>
        <v>231051008</v>
      </c>
      <c r="E21" t="str">
        <f>VLOOKUP($A21,[1]Sheet2!$A$2:$T$121,5,TRUE)</f>
        <v>Sistem Informasi</v>
      </c>
      <c r="F21">
        <f>VLOOKUP($A21,[1]Sheet2!$A$2:$T$121,6,TRUE)</f>
        <v>4</v>
      </c>
      <c r="G21">
        <f>VLOOKUP($A21,[1]Sheet2!$A$2:$T$121,7,TRUE)</f>
        <v>4</v>
      </c>
      <c r="H21">
        <f>VLOOKUP($A21,[1]Sheet2!$A$2:$T$121,8,TRUE)</f>
        <v>3</v>
      </c>
      <c r="I21">
        <f>VLOOKUP($A21,[1]Sheet2!$A$2:$T$121,9,TRUE)</f>
        <v>3</v>
      </c>
      <c r="J21">
        <f>VLOOKUP($A21,[1]Sheet2!$A$2:$T$121,10,TRUE)</f>
        <v>5</v>
      </c>
      <c r="K21">
        <f>VLOOKUP($A21,[1]Sheet2!$A$2:$T$121,11,TRUE)</f>
        <v>2</v>
      </c>
      <c r="L21">
        <f>VLOOKUP($A21,[1]Sheet2!$A$2:$T$121,12,TRUE)</f>
        <v>3</v>
      </c>
      <c r="M21">
        <f>VLOOKUP($A21,[1]Sheet2!$A$2:$T$121,13,TRUE)</f>
        <v>3</v>
      </c>
      <c r="N21">
        <f>VLOOKUP($A21,[1]Sheet2!$A$2:$T$121,14,TRUE)</f>
        <v>4</v>
      </c>
      <c r="O21">
        <f>VLOOKUP($A21,[1]Sheet2!$A$2:$T$121,15,TRUE)</f>
        <v>4</v>
      </c>
      <c r="P21">
        <f>VLOOKUP($A21,[1]Sheet2!$A$2:$T$121,16,TRUE)</f>
        <v>3</v>
      </c>
      <c r="Q21">
        <f>VLOOKUP($A21,[1]Sheet2!$A$2:$T$121,17,TRUE)</f>
        <v>3</v>
      </c>
      <c r="R21">
        <f>VLOOKUP($A21,[1]Sheet2!$A$2:$T$121,18,TRUE)</f>
        <v>4</v>
      </c>
      <c r="S21">
        <f>VLOOKUP($A21,[1]Sheet2!$A$2:$T$121,19,TRUE)</f>
        <v>4</v>
      </c>
      <c r="T21">
        <f>VLOOKUP($A21,[1]Sheet2!$A$2:$T$121,20,TRUE)</f>
        <v>3</v>
      </c>
    </row>
    <row r="22" spans="1:20" x14ac:dyDescent="0.25">
      <c r="A22">
        <v>92</v>
      </c>
      <c r="B22" t="str">
        <f>VLOOKUP($A22,[1]Sheet2!$A$2:$T$121,2,TRUE)</f>
        <v>Rifqy Milzam Lasahido</v>
      </c>
      <c r="C22" t="str">
        <f>VLOOKUP($A22,[1]Sheet2!$A$2:$T$121,3,TRUE)</f>
        <v>Laki - Laki</v>
      </c>
      <c r="D22">
        <f>VLOOKUP($A22,[1]Sheet2!$A$2:$T$121,4,TRUE)</f>
        <v>201011062</v>
      </c>
      <c r="E22" t="str">
        <f>VLOOKUP($A22,[1]Sheet2!$A$2:$T$121,5,TRUE)</f>
        <v>Teknik Penerbangan</v>
      </c>
      <c r="F22">
        <f>VLOOKUP($A22,[1]Sheet2!$A$2:$T$121,6,TRUE)</f>
        <v>4</v>
      </c>
      <c r="G22">
        <f>VLOOKUP($A22,[1]Sheet2!$A$2:$T$121,7,TRUE)</f>
        <v>3</v>
      </c>
      <c r="H22">
        <f>VLOOKUP($A22,[1]Sheet2!$A$2:$T$121,8,TRUE)</f>
        <v>3</v>
      </c>
      <c r="I22">
        <f>VLOOKUP($A22,[1]Sheet2!$A$2:$T$121,9,TRUE)</f>
        <v>3</v>
      </c>
      <c r="J22">
        <f>VLOOKUP($A22,[1]Sheet2!$A$2:$T$121,10,TRUE)</f>
        <v>4</v>
      </c>
      <c r="K22">
        <f>VLOOKUP($A22,[1]Sheet2!$A$2:$T$121,11,TRUE)</f>
        <v>3</v>
      </c>
      <c r="L22">
        <f>VLOOKUP($A22,[1]Sheet2!$A$2:$T$121,12,TRUE)</f>
        <v>3</v>
      </c>
      <c r="M22">
        <f>VLOOKUP($A22,[1]Sheet2!$A$2:$T$121,13,TRUE)</f>
        <v>4</v>
      </c>
      <c r="N22">
        <f>VLOOKUP($A22,[1]Sheet2!$A$2:$T$121,14,TRUE)</f>
        <v>2</v>
      </c>
      <c r="O22">
        <f>VLOOKUP($A22,[1]Sheet2!$A$2:$T$121,15,TRUE)</f>
        <v>3</v>
      </c>
      <c r="P22">
        <f>VLOOKUP($A22,[1]Sheet2!$A$2:$T$121,16,TRUE)</f>
        <v>3</v>
      </c>
      <c r="Q22">
        <f>VLOOKUP($A22,[1]Sheet2!$A$2:$T$121,17,TRUE)</f>
        <v>3</v>
      </c>
      <c r="R22">
        <f>VLOOKUP($A22,[1]Sheet2!$A$2:$T$121,18,TRUE)</f>
        <v>3</v>
      </c>
      <c r="S22">
        <f>VLOOKUP($A22,[1]Sheet2!$A$2:$T$121,19,TRUE)</f>
        <v>3</v>
      </c>
      <c r="T22">
        <f>VLOOKUP($A22,[1]Sheet2!$A$2:$T$121,20,TRUE)</f>
        <v>4</v>
      </c>
    </row>
    <row r="23" spans="1:20" x14ac:dyDescent="0.25">
      <c r="A23">
        <v>2</v>
      </c>
      <c r="B23" t="str">
        <f>VLOOKUP($A23,[1]Sheet2!$A$2:$T$121,2,TRUE)</f>
        <v>SLAMET MURYANTO</v>
      </c>
      <c r="C23" t="str">
        <f>VLOOKUP($A23,[1]Sheet2!$A$2:$T$121,3,TRUE)</f>
        <v>Laki - Laki</v>
      </c>
      <c r="D23">
        <f>VLOOKUP($A23,[1]Sheet2!$A$2:$T$121,4,TRUE)</f>
        <v>211053007</v>
      </c>
      <c r="E23" t="str">
        <f>VLOOKUP($A23,[1]Sheet2!$A$2:$T$121,5,TRUE)</f>
        <v>Sistem Informasi</v>
      </c>
      <c r="F23">
        <f>VLOOKUP($A23,[1]Sheet2!$A$2:$T$121,6,TRUE)</f>
        <v>5</v>
      </c>
      <c r="G23">
        <f>VLOOKUP($A23,[1]Sheet2!$A$2:$T$121,7,TRUE)</f>
        <v>5</v>
      </c>
      <c r="H23">
        <f>VLOOKUP($A23,[1]Sheet2!$A$2:$T$121,8,TRUE)</f>
        <v>5</v>
      </c>
      <c r="I23">
        <f>VLOOKUP($A23,[1]Sheet2!$A$2:$T$121,9,TRUE)</f>
        <v>5</v>
      </c>
      <c r="J23">
        <f>VLOOKUP($A23,[1]Sheet2!$A$2:$T$121,10,TRUE)</f>
        <v>5</v>
      </c>
      <c r="K23">
        <f>VLOOKUP($A23,[1]Sheet2!$A$2:$T$121,11,TRUE)</f>
        <v>5</v>
      </c>
      <c r="L23">
        <f>VLOOKUP($A23,[1]Sheet2!$A$2:$T$121,12,TRUE)</f>
        <v>5</v>
      </c>
      <c r="M23">
        <f>VLOOKUP($A23,[1]Sheet2!$A$2:$T$121,13,TRUE)</f>
        <v>5</v>
      </c>
      <c r="N23">
        <f>VLOOKUP($A23,[1]Sheet2!$A$2:$T$121,14,TRUE)</f>
        <v>5</v>
      </c>
      <c r="O23">
        <f>VLOOKUP($A23,[1]Sheet2!$A$2:$T$121,15,TRUE)</f>
        <v>5</v>
      </c>
      <c r="P23">
        <f>VLOOKUP($A23,[1]Sheet2!$A$2:$T$121,16,TRUE)</f>
        <v>5</v>
      </c>
      <c r="Q23">
        <f>VLOOKUP($A23,[1]Sheet2!$A$2:$T$121,17,TRUE)</f>
        <v>5</v>
      </c>
      <c r="R23">
        <f>VLOOKUP($A23,[1]Sheet2!$A$2:$T$121,18,TRUE)</f>
        <v>5</v>
      </c>
      <c r="S23">
        <f>VLOOKUP($A23,[1]Sheet2!$A$2:$T$121,19,TRUE)</f>
        <v>5</v>
      </c>
      <c r="T23">
        <f>VLOOKUP($A23,[1]Sheet2!$A$2:$T$121,20,TRUE)</f>
        <v>5</v>
      </c>
    </row>
    <row r="24" spans="1:20" x14ac:dyDescent="0.25">
      <c r="A24">
        <v>98</v>
      </c>
      <c r="B24" t="str">
        <f>VLOOKUP($A24,[1]Sheet2!$A$2:$T$121,2,TRUE)</f>
        <v xml:space="preserve">Mohammad Yunus </v>
      </c>
      <c r="C24" t="str">
        <f>VLOOKUP($A24,[1]Sheet2!$A$2:$T$121,3,TRUE)</f>
        <v>Laki - Laki</v>
      </c>
      <c r="D24">
        <f>VLOOKUP($A24,[1]Sheet2!$A$2:$T$121,4,TRUE)</f>
        <v>211021003</v>
      </c>
      <c r="E24" t="str">
        <f>VLOOKUP($A24,[1]Sheet2!$A$2:$T$121,5,TRUE)</f>
        <v>Teknik Elektro</v>
      </c>
      <c r="F24">
        <f>VLOOKUP($A24,[1]Sheet2!$A$2:$T$121,6,TRUE)</f>
        <v>3</v>
      </c>
      <c r="G24">
        <f>VLOOKUP($A24,[1]Sheet2!$A$2:$T$121,7,TRUE)</f>
        <v>3</v>
      </c>
      <c r="H24">
        <f>VLOOKUP($A24,[1]Sheet2!$A$2:$T$121,8,TRUE)</f>
        <v>3</v>
      </c>
      <c r="I24">
        <f>VLOOKUP($A24,[1]Sheet2!$A$2:$T$121,9,TRUE)</f>
        <v>3</v>
      </c>
      <c r="J24">
        <f>VLOOKUP($A24,[1]Sheet2!$A$2:$T$121,10,TRUE)</f>
        <v>3</v>
      </c>
      <c r="K24">
        <f>VLOOKUP($A24,[1]Sheet2!$A$2:$T$121,11,TRUE)</f>
        <v>3</v>
      </c>
      <c r="L24">
        <f>VLOOKUP($A24,[1]Sheet2!$A$2:$T$121,12,TRUE)</f>
        <v>3</v>
      </c>
      <c r="M24">
        <f>VLOOKUP($A24,[1]Sheet2!$A$2:$T$121,13,TRUE)</f>
        <v>3</v>
      </c>
      <c r="N24">
        <f>VLOOKUP($A24,[1]Sheet2!$A$2:$T$121,14,TRUE)</f>
        <v>3</v>
      </c>
      <c r="O24">
        <f>VLOOKUP($A24,[1]Sheet2!$A$2:$T$121,15,TRUE)</f>
        <v>3</v>
      </c>
      <c r="P24">
        <f>VLOOKUP($A24,[1]Sheet2!$A$2:$T$121,16,TRUE)</f>
        <v>3</v>
      </c>
      <c r="Q24">
        <f>VLOOKUP($A24,[1]Sheet2!$A$2:$T$121,17,TRUE)</f>
        <v>3</v>
      </c>
      <c r="R24">
        <f>VLOOKUP($A24,[1]Sheet2!$A$2:$T$121,18,TRUE)</f>
        <v>3</v>
      </c>
      <c r="S24">
        <f>VLOOKUP($A24,[1]Sheet2!$A$2:$T$121,19,TRUE)</f>
        <v>3</v>
      </c>
      <c r="T24">
        <f>VLOOKUP($A24,[1]Sheet2!$A$2:$T$121,20,TRUE)</f>
        <v>3</v>
      </c>
    </row>
    <row r="25" spans="1:20" x14ac:dyDescent="0.25">
      <c r="A25">
        <v>23</v>
      </c>
      <c r="B25" t="str">
        <f>VLOOKUP($A25,[1]Sheet2!$A$2:$T$121,2,TRUE)</f>
        <v>Septian</v>
      </c>
      <c r="C25" t="str">
        <f>VLOOKUP($A25,[1]Sheet2!$A$2:$T$121,3,TRUE)</f>
        <v>Laki - Laki</v>
      </c>
      <c r="D25">
        <f>VLOOKUP($A25,[1]Sheet2!$A$2:$T$121,4,TRUE)</f>
        <v>201053014</v>
      </c>
      <c r="E25" t="str">
        <f>VLOOKUP($A25,[1]Sheet2!$A$2:$T$121,5,TRUE)</f>
        <v>Sistem Informasi</v>
      </c>
      <c r="F25">
        <f>VLOOKUP($A25,[1]Sheet2!$A$2:$T$121,6,TRUE)</f>
        <v>4</v>
      </c>
      <c r="G25">
        <f>VLOOKUP($A25,[1]Sheet2!$A$2:$T$121,7,TRUE)</f>
        <v>3</v>
      </c>
      <c r="H25">
        <f>VLOOKUP($A25,[1]Sheet2!$A$2:$T$121,8,TRUE)</f>
        <v>4</v>
      </c>
      <c r="I25">
        <f>VLOOKUP($A25,[1]Sheet2!$A$2:$T$121,9,TRUE)</f>
        <v>4</v>
      </c>
      <c r="J25">
        <f>VLOOKUP($A25,[1]Sheet2!$A$2:$T$121,10,TRUE)</f>
        <v>4</v>
      </c>
      <c r="K25">
        <f>VLOOKUP($A25,[1]Sheet2!$A$2:$T$121,11,TRUE)</f>
        <v>2</v>
      </c>
      <c r="L25">
        <f>VLOOKUP($A25,[1]Sheet2!$A$2:$T$121,12,TRUE)</f>
        <v>2</v>
      </c>
      <c r="M25">
        <f>VLOOKUP($A25,[1]Sheet2!$A$2:$T$121,13,TRUE)</f>
        <v>3</v>
      </c>
      <c r="N25">
        <f>VLOOKUP($A25,[1]Sheet2!$A$2:$T$121,14,TRUE)</f>
        <v>2</v>
      </c>
      <c r="O25">
        <f>VLOOKUP($A25,[1]Sheet2!$A$2:$T$121,15,TRUE)</f>
        <v>3</v>
      </c>
      <c r="P25">
        <f>VLOOKUP($A25,[1]Sheet2!$A$2:$T$121,16,TRUE)</f>
        <v>3</v>
      </c>
      <c r="Q25">
        <f>VLOOKUP($A25,[1]Sheet2!$A$2:$T$121,17,TRUE)</f>
        <v>4</v>
      </c>
      <c r="R25">
        <f>VLOOKUP($A25,[1]Sheet2!$A$2:$T$121,18,TRUE)</f>
        <v>4</v>
      </c>
      <c r="S25">
        <f>VLOOKUP($A25,[1]Sheet2!$A$2:$T$121,19,TRUE)</f>
        <v>4</v>
      </c>
      <c r="T25">
        <f>VLOOKUP($A25,[1]Sheet2!$A$2:$T$121,20,TRUE)</f>
        <v>3</v>
      </c>
    </row>
    <row r="26" spans="1:20" x14ac:dyDescent="0.25">
      <c r="A26">
        <v>34</v>
      </c>
      <c r="B26" t="str">
        <f>VLOOKUP($A26,[1]Sheet2!$A$2:$T$121,2,TRUE)</f>
        <v>putri</v>
      </c>
      <c r="C26" t="str">
        <f>VLOOKUP($A26,[1]Sheet2!$A$2:$T$121,3,TRUE)</f>
        <v>Perempuan</v>
      </c>
      <c r="D26">
        <f>VLOOKUP($A26,[1]Sheet2!$A$2:$T$121,4,TRUE)</f>
        <v>211031006</v>
      </c>
      <c r="E26" t="str">
        <f>VLOOKUP($A26,[1]Sheet2!$A$2:$T$121,5,TRUE)</f>
        <v>Teknik Industri</v>
      </c>
      <c r="F26">
        <f>VLOOKUP($A26,[1]Sheet2!$A$2:$T$121,6,TRUE)</f>
        <v>3</v>
      </c>
      <c r="G26">
        <f>VLOOKUP($A26,[1]Sheet2!$A$2:$T$121,7,TRUE)</f>
        <v>3</v>
      </c>
      <c r="H26">
        <f>VLOOKUP($A26,[1]Sheet2!$A$2:$T$121,8,TRUE)</f>
        <v>3</v>
      </c>
      <c r="I26">
        <f>VLOOKUP($A26,[1]Sheet2!$A$2:$T$121,9,TRUE)</f>
        <v>3</v>
      </c>
      <c r="J26">
        <f>VLOOKUP($A26,[1]Sheet2!$A$2:$T$121,10,TRUE)</f>
        <v>4</v>
      </c>
      <c r="K26">
        <f>VLOOKUP($A26,[1]Sheet2!$A$2:$T$121,11,TRUE)</f>
        <v>2</v>
      </c>
      <c r="L26">
        <f>VLOOKUP($A26,[1]Sheet2!$A$2:$T$121,12,TRUE)</f>
        <v>2</v>
      </c>
      <c r="M26">
        <f>VLOOKUP($A26,[1]Sheet2!$A$2:$T$121,13,TRUE)</f>
        <v>2</v>
      </c>
      <c r="N26">
        <f>VLOOKUP($A26,[1]Sheet2!$A$2:$T$121,14,TRUE)</f>
        <v>3</v>
      </c>
      <c r="O26">
        <f>VLOOKUP($A26,[1]Sheet2!$A$2:$T$121,15,TRUE)</f>
        <v>3</v>
      </c>
      <c r="P26">
        <f>VLOOKUP($A26,[1]Sheet2!$A$2:$T$121,16,TRUE)</f>
        <v>3</v>
      </c>
      <c r="Q26">
        <f>VLOOKUP($A26,[1]Sheet2!$A$2:$T$121,17,TRUE)</f>
        <v>4</v>
      </c>
      <c r="R26">
        <f>VLOOKUP($A26,[1]Sheet2!$A$2:$T$121,18,TRUE)</f>
        <v>4</v>
      </c>
      <c r="S26">
        <f>VLOOKUP($A26,[1]Sheet2!$A$2:$T$121,19,TRUE)</f>
        <v>3</v>
      </c>
      <c r="T26">
        <f>VLOOKUP($A26,[1]Sheet2!$A$2:$T$121,20,TRUE)</f>
        <v>3</v>
      </c>
    </row>
    <row r="27" spans="1:20" x14ac:dyDescent="0.25">
      <c r="A27">
        <v>31</v>
      </c>
      <c r="B27" t="str">
        <f>VLOOKUP($A27,[1]Sheet2!$A$2:$T$121,2,TRUE)</f>
        <v>Dio Alif Nur H.</v>
      </c>
      <c r="C27" t="str">
        <f>VLOOKUP($A27,[1]Sheet2!$A$2:$T$121,3,TRUE)</f>
        <v>Laki - Laki</v>
      </c>
      <c r="D27">
        <f>VLOOKUP($A27,[1]Sheet2!$A$2:$T$121,4,TRUE)</f>
        <v>231021005</v>
      </c>
      <c r="E27" t="str">
        <f>VLOOKUP($A27,[1]Sheet2!$A$2:$T$121,5,TRUE)</f>
        <v>Teknik Elektro</v>
      </c>
      <c r="F27">
        <f>VLOOKUP($A27,[1]Sheet2!$A$2:$T$121,6,TRUE)</f>
        <v>3</v>
      </c>
      <c r="G27">
        <f>VLOOKUP($A27,[1]Sheet2!$A$2:$T$121,7,TRUE)</f>
        <v>3</v>
      </c>
      <c r="H27">
        <f>VLOOKUP($A27,[1]Sheet2!$A$2:$T$121,8,TRUE)</f>
        <v>3</v>
      </c>
      <c r="I27">
        <f>VLOOKUP($A27,[1]Sheet2!$A$2:$T$121,9,TRUE)</f>
        <v>3</v>
      </c>
      <c r="J27">
        <f>VLOOKUP($A27,[1]Sheet2!$A$2:$T$121,10,TRUE)</f>
        <v>3</v>
      </c>
      <c r="K27">
        <f>VLOOKUP($A27,[1]Sheet2!$A$2:$T$121,11,TRUE)</f>
        <v>3</v>
      </c>
      <c r="L27">
        <f>VLOOKUP($A27,[1]Sheet2!$A$2:$T$121,12,TRUE)</f>
        <v>3</v>
      </c>
      <c r="M27">
        <f>VLOOKUP($A27,[1]Sheet2!$A$2:$T$121,13,TRUE)</f>
        <v>3</v>
      </c>
      <c r="N27">
        <f>VLOOKUP($A27,[1]Sheet2!$A$2:$T$121,14,TRUE)</f>
        <v>3</v>
      </c>
      <c r="O27">
        <f>VLOOKUP($A27,[1]Sheet2!$A$2:$T$121,15,TRUE)</f>
        <v>3</v>
      </c>
      <c r="P27">
        <f>VLOOKUP($A27,[1]Sheet2!$A$2:$T$121,16,TRUE)</f>
        <v>3</v>
      </c>
      <c r="Q27">
        <f>VLOOKUP($A27,[1]Sheet2!$A$2:$T$121,17,TRUE)</f>
        <v>3</v>
      </c>
      <c r="R27">
        <f>VLOOKUP($A27,[1]Sheet2!$A$2:$T$121,18,TRUE)</f>
        <v>3</v>
      </c>
      <c r="S27">
        <f>VLOOKUP($A27,[1]Sheet2!$A$2:$T$121,19,TRUE)</f>
        <v>3</v>
      </c>
      <c r="T27">
        <f>VLOOKUP($A27,[1]Sheet2!$A$2:$T$121,20,TRUE)</f>
        <v>3</v>
      </c>
    </row>
    <row r="28" spans="1:20" x14ac:dyDescent="0.25">
      <c r="A28">
        <v>85</v>
      </c>
      <c r="B28" t="str">
        <f>VLOOKUP($A28,[1]Sheet2!$A$2:$T$121,2,TRUE)</f>
        <v xml:space="preserve">Brity Ringkuangan </v>
      </c>
      <c r="C28" t="str">
        <f>VLOOKUP($A28,[1]Sheet2!$A$2:$T$121,3,TRUE)</f>
        <v>Perempuan</v>
      </c>
      <c r="D28">
        <f>VLOOKUP($A28,[1]Sheet2!$A$2:$T$121,4,TRUE)</f>
        <v>231011036</v>
      </c>
      <c r="E28" t="str">
        <f>VLOOKUP($A28,[1]Sheet2!$A$2:$T$121,5,TRUE)</f>
        <v>Teknik Penerbangan</v>
      </c>
      <c r="F28">
        <f>VLOOKUP($A28,[1]Sheet2!$A$2:$T$121,6,TRUE)</f>
        <v>5</v>
      </c>
      <c r="G28">
        <f>VLOOKUP($A28,[1]Sheet2!$A$2:$T$121,7,TRUE)</f>
        <v>5</v>
      </c>
      <c r="H28">
        <f>VLOOKUP($A28,[1]Sheet2!$A$2:$T$121,8,TRUE)</f>
        <v>5</v>
      </c>
      <c r="I28">
        <f>VLOOKUP($A28,[1]Sheet2!$A$2:$T$121,9,TRUE)</f>
        <v>5</v>
      </c>
      <c r="J28">
        <f>VLOOKUP($A28,[1]Sheet2!$A$2:$T$121,10,TRUE)</f>
        <v>5</v>
      </c>
      <c r="K28">
        <f>VLOOKUP($A28,[1]Sheet2!$A$2:$T$121,11,TRUE)</f>
        <v>3</v>
      </c>
      <c r="L28">
        <f>VLOOKUP($A28,[1]Sheet2!$A$2:$T$121,12,TRUE)</f>
        <v>3</v>
      </c>
      <c r="M28">
        <f>VLOOKUP($A28,[1]Sheet2!$A$2:$T$121,13,TRUE)</f>
        <v>5</v>
      </c>
      <c r="N28">
        <f>VLOOKUP($A28,[1]Sheet2!$A$2:$T$121,14,TRUE)</f>
        <v>3</v>
      </c>
      <c r="O28">
        <f>VLOOKUP($A28,[1]Sheet2!$A$2:$T$121,15,TRUE)</f>
        <v>2</v>
      </c>
      <c r="P28">
        <f>VLOOKUP($A28,[1]Sheet2!$A$2:$T$121,16,TRUE)</f>
        <v>4</v>
      </c>
      <c r="Q28">
        <f>VLOOKUP($A28,[1]Sheet2!$A$2:$T$121,17,TRUE)</f>
        <v>5</v>
      </c>
      <c r="R28">
        <f>VLOOKUP($A28,[1]Sheet2!$A$2:$T$121,18,TRUE)</f>
        <v>5</v>
      </c>
      <c r="S28">
        <f>VLOOKUP($A28,[1]Sheet2!$A$2:$T$121,19,TRUE)</f>
        <v>5</v>
      </c>
      <c r="T28">
        <f>VLOOKUP($A28,[1]Sheet2!$A$2:$T$121,20,TRUE)</f>
        <v>4</v>
      </c>
    </row>
    <row r="29" spans="1:20" x14ac:dyDescent="0.25">
      <c r="A29">
        <v>86</v>
      </c>
      <c r="B29" t="str">
        <f>VLOOKUP($A29,[1]Sheet2!$A$2:$T$121,2,TRUE)</f>
        <v>Juan Carlos Manuputty</v>
      </c>
      <c r="C29" t="str">
        <f>VLOOKUP($A29,[1]Sheet2!$A$2:$T$121,3,TRUE)</f>
        <v>Laki - Laki</v>
      </c>
      <c r="D29">
        <f>VLOOKUP($A29,[1]Sheet2!$A$2:$T$121,4,TRUE)</f>
        <v>221011041</v>
      </c>
      <c r="E29" t="str">
        <f>VLOOKUP($A29,[1]Sheet2!$A$2:$T$121,5,TRUE)</f>
        <v>Teknik Penerbangan</v>
      </c>
      <c r="F29">
        <f>VLOOKUP($A29,[1]Sheet2!$A$2:$T$121,6,TRUE)</f>
        <v>3</v>
      </c>
      <c r="G29">
        <f>VLOOKUP($A29,[1]Sheet2!$A$2:$T$121,7,TRUE)</f>
        <v>3</v>
      </c>
      <c r="H29">
        <f>VLOOKUP($A29,[1]Sheet2!$A$2:$T$121,8,TRUE)</f>
        <v>3</v>
      </c>
      <c r="I29">
        <f>VLOOKUP($A29,[1]Sheet2!$A$2:$T$121,9,TRUE)</f>
        <v>3</v>
      </c>
      <c r="J29">
        <f>VLOOKUP($A29,[1]Sheet2!$A$2:$T$121,10,TRUE)</f>
        <v>3</v>
      </c>
      <c r="K29">
        <f>VLOOKUP($A29,[1]Sheet2!$A$2:$T$121,11,TRUE)</f>
        <v>3</v>
      </c>
      <c r="L29">
        <f>VLOOKUP($A29,[1]Sheet2!$A$2:$T$121,12,TRUE)</f>
        <v>3</v>
      </c>
      <c r="M29">
        <f>VLOOKUP($A29,[1]Sheet2!$A$2:$T$121,13,TRUE)</f>
        <v>4</v>
      </c>
      <c r="N29">
        <f>VLOOKUP($A29,[1]Sheet2!$A$2:$T$121,14,TRUE)</f>
        <v>3</v>
      </c>
      <c r="O29">
        <f>VLOOKUP($A29,[1]Sheet2!$A$2:$T$121,15,TRUE)</f>
        <v>3</v>
      </c>
      <c r="P29">
        <f>VLOOKUP($A29,[1]Sheet2!$A$2:$T$121,16,TRUE)</f>
        <v>3</v>
      </c>
      <c r="Q29">
        <f>VLOOKUP($A29,[1]Sheet2!$A$2:$T$121,17,TRUE)</f>
        <v>3</v>
      </c>
      <c r="R29">
        <f>VLOOKUP($A29,[1]Sheet2!$A$2:$T$121,18,TRUE)</f>
        <v>3</v>
      </c>
      <c r="S29">
        <f>VLOOKUP($A29,[1]Sheet2!$A$2:$T$121,19,TRUE)</f>
        <v>3</v>
      </c>
      <c r="T29">
        <f>VLOOKUP($A29,[1]Sheet2!$A$2:$T$121,20,TRUE)</f>
        <v>3</v>
      </c>
    </row>
    <row r="30" spans="1:20" x14ac:dyDescent="0.25">
      <c r="A30">
        <v>38</v>
      </c>
      <c r="B30" t="str">
        <f>VLOOKUP($A30,[1]Sheet2!$A$2:$T$121,2,TRUE)</f>
        <v>Muhammad Harits</v>
      </c>
      <c r="C30" t="str">
        <f>VLOOKUP($A30,[1]Sheet2!$A$2:$T$121,3,TRUE)</f>
        <v>Laki - Laki</v>
      </c>
      <c r="D30">
        <f>VLOOKUP($A30,[1]Sheet2!$A$2:$T$121,4,TRUE)</f>
        <v>231021006</v>
      </c>
      <c r="E30" t="str">
        <f>VLOOKUP($A30,[1]Sheet2!$A$2:$T$121,5,TRUE)</f>
        <v>Teknik Elektro</v>
      </c>
      <c r="F30">
        <f>VLOOKUP($A30,[1]Sheet2!$A$2:$T$121,6,TRUE)</f>
        <v>5</v>
      </c>
      <c r="G30">
        <f>VLOOKUP($A30,[1]Sheet2!$A$2:$T$121,7,TRUE)</f>
        <v>4</v>
      </c>
      <c r="H30">
        <f>VLOOKUP($A30,[1]Sheet2!$A$2:$T$121,8,TRUE)</f>
        <v>5</v>
      </c>
      <c r="I30">
        <f>VLOOKUP($A30,[1]Sheet2!$A$2:$T$121,9,TRUE)</f>
        <v>5</v>
      </c>
      <c r="J30">
        <f>VLOOKUP($A30,[1]Sheet2!$A$2:$T$121,10,TRUE)</f>
        <v>5</v>
      </c>
      <c r="K30">
        <f>VLOOKUP($A30,[1]Sheet2!$A$2:$T$121,11,TRUE)</f>
        <v>2</v>
      </c>
      <c r="L30">
        <f>VLOOKUP($A30,[1]Sheet2!$A$2:$T$121,12,TRUE)</f>
        <v>2</v>
      </c>
      <c r="M30">
        <f>VLOOKUP($A30,[1]Sheet2!$A$2:$T$121,13,TRUE)</f>
        <v>2</v>
      </c>
      <c r="N30">
        <f>VLOOKUP($A30,[1]Sheet2!$A$2:$T$121,14,TRUE)</f>
        <v>3</v>
      </c>
      <c r="O30">
        <f>VLOOKUP($A30,[1]Sheet2!$A$2:$T$121,15,TRUE)</f>
        <v>2</v>
      </c>
      <c r="P30">
        <f>VLOOKUP($A30,[1]Sheet2!$A$2:$T$121,16,TRUE)</f>
        <v>2</v>
      </c>
      <c r="Q30">
        <f>VLOOKUP($A30,[1]Sheet2!$A$2:$T$121,17,TRUE)</f>
        <v>5</v>
      </c>
      <c r="R30">
        <f>VLOOKUP($A30,[1]Sheet2!$A$2:$T$121,18,TRUE)</f>
        <v>5</v>
      </c>
      <c r="S30">
        <f>VLOOKUP($A30,[1]Sheet2!$A$2:$T$121,19,TRUE)</f>
        <v>5</v>
      </c>
      <c r="T30">
        <f>VLOOKUP($A30,[1]Sheet2!$A$2:$T$121,20,TRUE)</f>
        <v>4</v>
      </c>
    </row>
    <row r="31" spans="1:20" x14ac:dyDescent="0.25">
      <c r="A31">
        <v>74</v>
      </c>
      <c r="B31" t="str">
        <f>VLOOKUP($A31,[1]Sheet2!$A$2:$T$121,2,TRUE)</f>
        <v xml:space="preserve">shendy dwi putra nursidi </v>
      </c>
      <c r="C31" t="str">
        <f>VLOOKUP($A31,[1]Sheet2!$A$2:$T$121,3,TRUE)</f>
        <v>Laki - Laki</v>
      </c>
      <c r="D31">
        <f>VLOOKUP($A31,[1]Sheet2!$A$2:$T$121,4,TRUE)</f>
        <v>231011038</v>
      </c>
      <c r="E31" t="str">
        <f>VLOOKUP($A31,[1]Sheet2!$A$2:$T$121,5,TRUE)</f>
        <v>Teknik Penerbangan</v>
      </c>
      <c r="F31">
        <f>VLOOKUP($A31,[1]Sheet2!$A$2:$T$121,6,TRUE)</f>
        <v>3</v>
      </c>
      <c r="G31">
        <f>VLOOKUP($A31,[1]Sheet2!$A$2:$T$121,7,TRUE)</f>
        <v>3</v>
      </c>
      <c r="H31">
        <f>VLOOKUP($A31,[1]Sheet2!$A$2:$T$121,8,TRUE)</f>
        <v>3</v>
      </c>
      <c r="I31">
        <f>VLOOKUP($A31,[1]Sheet2!$A$2:$T$121,9,TRUE)</f>
        <v>3</v>
      </c>
      <c r="J31">
        <f>VLOOKUP($A31,[1]Sheet2!$A$2:$T$121,10,TRUE)</f>
        <v>3</v>
      </c>
      <c r="K31">
        <f>VLOOKUP($A31,[1]Sheet2!$A$2:$T$121,11,TRUE)</f>
        <v>3</v>
      </c>
      <c r="L31">
        <f>VLOOKUP($A31,[1]Sheet2!$A$2:$T$121,12,TRUE)</f>
        <v>3</v>
      </c>
      <c r="M31">
        <f>VLOOKUP($A31,[1]Sheet2!$A$2:$T$121,13,TRUE)</f>
        <v>3</v>
      </c>
      <c r="N31">
        <f>VLOOKUP($A31,[1]Sheet2!$A$2:$T$121,14,TRUE)</f>
        <v>3</v>
      </c>
      <c r="O31">
        <f>VLOOKUP($A31,[1]Sheet2!$A$2:$T$121,15,TRUE)</f>
        <v>3</v>
      </c>
      <c r="P31">
        <f>VLOOKUP($A31,[1]Sheet2!$A$2:$T$121,16,TRUE)</f>
        <v>3</v>
      </c>
      <c r="Q31">
        <f>VLOOKUP($A31,[1]Sheet2!$A$2:$T$121,17,TRUE)</f>
        <v>3</v>
      </c>
      <c r="R31">
        <f>VLOOKUP($A31,[1]Sheet2!$A$2:$T$121,18,TRUE)</f>
        <v>3</v>
      </c>
      <c r="S31">
        <f>VLOOKUP($A31,[1]Sheet2!$A$2:$T$121,19,TRUE)</f>
        <v>3</v>
      </c>
      <c r="T31">
        <f>VLOOKUP($A31,[1]Sheet2!$A$2:$T$121,20,TRUE)</f>
        <v>3</v>
      </c>
    </row>
    <row r="32" spans="1:20" x14ac:dyDescent="0.25">
      <c r="A32">
        <v>41</v>
      </c>
      <c r="B32" t="str">
        <f>VLOOKUP($A32,[1]Sheet2!$A$2:$T$121,2,TRUE)</f>
        <v>Agus Setiawan</v>
      </c>
      <c r="C32" t="str">
        <f>VLOOKUP($A32,[1]Sheet2!$A$2:$T$121,3,TRUE)</f>
        <v>Laki - Laki</v>
      </c>
      <c r="D32">
        <f>VLOOKUP($A32,[1]Sheet2!$A$2:$T$121,4,TRUE)</f>
        <v>231011017</v>
      </c>
      <c r="E32" t="str">
        <f>VLOOKUP($A32,[1]Sheet2!$A$2:$T$121,5,TRUE)</f>
        <v>Teknik Penerbangan</v>
      </c>
      <c r="F32">
        <f>VLOOKUP($A32,[1]Sheet2!$A$2:$T$121,6,TRUE)</f>
        <v>4</v>
      </c>
      <c r="G32">
        <f>VLOOKUP($A32,[1]Sheet2!$A$2:$T$121,7,TRUE)</f>
        <v>4</v>
      </c>
      <c r="H32">
        <f>VLOOKUP($A32,[1]Sheet2!$A$2:$T$121,8,TRUE)</f>
        <v>4</v>
      </c>
      <c r="I32">
        <f>VLOOKUP($A32,[1]Sheet2!$A$2:$T$121,9,TRUE)</f>
        <v>4</v>
      </c>
      <c r="J32">
        <f>VLOOKUP($A32,[1]Sheet2!$A$2:$T$121,10,TRUE)</f>
        <v>4</v>
      </c>
      <c r="K32">
        <f>VLOOKUP($A32,[1]Sheet2!$A$2:$T$121,11,TRUE)</f>
        <v>4</v>
      </c>
      <c r="L32">
        <f>VLOOKUP($A32,[1]Sheet2!$A$2:$T$121,12,TRUE)</f>
        <v>4</v>
      </c>
      <c r="M32">
        <f>VLOOKUP($A32,[1]Sheet2!$A$2:$T$121,13,TRUE)</f>
        <v>4</v>
      </c>
      <c r="N32">
        <f>VLOOKUP($A32,[1]Sheet2!$A$2:$T$121,14,TRUE)</f>
        <v>4</v>
      </c>
      <c r="O32">
        <f>VLOOKUP($A32,[1]Sheet2!$A$2:$T$121,15,TRUE)</f>
        <v>4</v>
      </c>
      <c r="P32">
        <f>VLOOKUP($A32,[1]Sheet2!$A$2:$T$121,16,TRUE)</f>
        <v>4</v>
      </c>
      <c r="Q32">
        <f>VLOOKUP($A32,[1]Sheet2!$A$2:$T$121,17,TRUE)</f>
        <v>4</v>
      </c>
      <c r="R32">
        <f>VLOOKUP($A32,[1]Sheet2!$A$2:$T$121,18,TRUE)</f>
        <v>4</v>
      </c>
      <c r="S32">
        <f>VLOOKUP($A32,[1]Sheet2!$A$2:$T$121,19,TRUE)</f>
        <v>4</v>
      </c>
      <c r="T32">
        <f>VLOOKUP($A32,[1]Sheet2!$A$2:$T$121,20,TRUE)</f>
        <v>4</v>
      </c>
    </row>
    <row r="33" spans="1:20" x14ac:dyDescent="0.25">
      <c r="A33">
        <v>78</v>
      </c>
      <c r="B33" t="str">
        <f>VLOOKUP($A33,[1]Sheet2!$A$2:$T$121,2,TRUE)</f>
        <v xml:space="preserve">helse virnanda </v>
      </c>
      <c r="C33" t="str">
        <f>VLOOKUP($A33,[1]Sheet2!$A$2:$T$121,3,TRUE)</f>
        <v>Perempuan</v>
      </c>
      <c r="D33">
        <f>VLOOKUP($A33,[1]Sheet2!$A$2:$T$121,4,TRUE)</f>
        <v>231051009</v>
      </c>
      <c r="E33" t="str">
        <f>VLOOKUP($A33,[1]Sheet2!$A$2:$T$121,5,TRUE)</f>
        <v>Sistem Informasi</v>
      </c>
      <c r="F33">
        <f>VLOOKUP($A33,[1]Sheet2!$A$2:$T$121,6,TRUE)</f>
        <v>4</v>
      </c>
      <c r="G33">
        <f>VLOOKUP($A33,[1]Sheet2!$A$2:$T$121,7,TRUE)</f>
        <v>4</v>
      </c>
      <c r="H33">
        <f>VLOOKUP($A33,[1]Sheet2!$A$2:$T$121,8,TRUE)</f>
        <v>5</v>
      </c>
      <c r="I33">
        <f>VLOOKUP($A33,[1]Sheet2!$A$2:$T$121,9,TRUE)</f>
        <v>5</v>
      </c>
      <c r="J33">
        <f>VLOOKUP($A33,[1]Sheet2!$A$2:$T$121,10,TRUE)</f>
        <v>4</v>
      </c>
      <c r="K33">
        <f>VLOOKUP($A33,[1]Sheet2!$A$2:$T$121,11,TRUE)</f>
        <v>5</v>
      </c>
      <c r="L33">
        <f>VLOOKUP($A33,[1]Sheet2!$A$2:$T$121,12,TRUE)</f>
        <v>5</v>
      </c>
      <c r="M33">
        <f>VLOOKUP($A33,[1]Sheet2!$A$2:$T$121,13,TRUE)</f>
        <v>5</v>
      </c>
      <c r="N33">
        <f>VLOOKUP($A33,[1]Sheet2!$A$2:$T$121,14,TRUE)</f>
        <v>4</v>
      </c>
      <c r="O33">
        <f>VLOOKUP($A33,[1]Sheet2!$A$2:$T$121,15,TRUE)</f>
        <v>5</v>
      </c>
      <c r="P33">
        <f>VLOOKUP($A33,[1]Sheet2!$A$2:$T$121,16,TRUE)</f>
        <v>4</v>
      </c>
      <c r="Q33">
        <f>VLOOKUP($A33,[1]Sheet2!$A$2:$T$121,17,TRUE)</f>
        <v>4</v>
      </c>
      <c r="R33">
        <f>VLOOKUP($A33,[1]Sheet2!$A$2:$T$121,18,TRUE)</f>
        <v>4</v>
      </c>
      <c r="S33">
        <f>VLOOKUP($A33,[1]Sheet2!$A$2:$T$121,19,TRUE)</f>
        <v>4</v>
      </c>
      <c r="T33">
        <f>VLOOKUP($A33,[1]Sheet2!$A$2:$T$121,20,TRUE)</f>
        <v>5</v>
      </c>
    </row>
    <row r="34" spans="1:20" x14ac:dyDescent="0.25">
      <c r="A34">
        <v>32</v>
      </c>
      <c r="B34" t="str">
        <f>VLOOKUP($A34,[1]Sheet2!$A$2:$T$121,2,TRUE)</f>
        <v>Muhamad Rangga</v>
      </c>
      <c r="C34" t="str">
        <f>VLOOKUP($A34,[1]Sheet2!$A$2:$T$121,3,TRUE)</f>
        <v>Laki - Laki</v>
      </c>
      <c r="D34">
        <f>VLOOKUP($A34,[1]Sheet2!$A$2:$T$121,4,TRUE)</f>
        <v>211031007</v>
      </c>
      <c r="E34" t="str">
        <f>VLOOKUP($A34,[1]Sheet2!$A$2:$T$121,5,TRUE)</f>
        <v>Teknik Industri</v>
      </c>
      <c r="F34">
        <f>VLOOKUP($A34,[1]Sheet2!$A$2:$T$121,6,TRUE)</f>
        <v>4</v>
      </c>
      <c r="G34">
        <f>VLOOKUP($A34,[1]Sheet2!$A$2:$T$121,7,TRUE)</f>
        <v>3</v>
      </c>
      <c r="H34">
        <f>VLOOKUP($A34,[1]Sheet2!$A$2:$T$121,8,TRUE)</f>
        <v>4</v>
      </c>
      <c r="I34">
        <f>VLOOKUP($A34,[1]Sheet2!$A$2:$T$121,9,TRUE)</f>
        <v>4</v>
      </c>
      <c r="J34">
        <f>VLOOKUP($A34,[1]Sheet2!$A$2:$T$121,10,TRUE)</f>
        <v>5</v>
      </c>
      <c r="K34">
        <f>VLOOKUP($A34,[1]Sheet2!$A$2:$T$121,11,TRUE)</f>
        <v>5</v>
      </c>
      <c r="L34">
        <f>VLOOKUP($A34,[1]Sheet2!$A$2:$T$121,12,TRUE)</f>
        <v>1</v>
      </c>
      <c r="M34">
        <f>VLOOKUP($A34,[1]Sheet2!$A$2:$T$121,13,TRUE)</f>
        <v>1</v>
      </c>
      <c r="N34">
        <f>VLOOKUP($A34,[1]Sheet2!$A$2:$T$121,14,TRUE)</f>
        <v>2</v>
      </c>
      <c r="O34">
        <f>VLOOKUP($A34,[1]Sheet2!$A$2:$T$121,15,TRUE)</f>
        <v>3</v>
      </c>
      <c r="P34">
        <f>VLOOKUP($A34,[1]Sheet2!$A$2:$T$121,16,TRUE)</f>
        <v>2</v>
      </c>
      <c r="Q34">
        <f>VLOOKUP($A34,[1]Sheet2!$A$2:$T$121,17,TRUE)</f>
        <v>4</v>
      </c>
      <c r="R34">
        <f>VLOOKUP($A34,[1]Sheet2!$A$2:$T$121,18,TRUE)</f>
        <v>5</v>
      </c>
      <c r="S34">
        <f>VLOOKUP($A34,[1]Sheet2!$A$2:$T$121,19,TRUE)</f>
        <v>5</v>
      </c>
      <c r="T34">
        <f>VLOOKUP($A34,[1]Sheet2!$A$2:$T$121,20,TRUE)</f>
        <v>2</v>
      </c>
    </row>
    <row r="35" spans="1:20" x14ac:dyDescent="0.25">
      <c r="A35">
        <v>33</v>
      </c>
      <c r="B35" t="str">
        <f>VLOOKUP($A35,[1]Sheet2!$A$2:$T$121,2,TRUE)</f>
        <v>Muhammad Ramdhani</v>
      </c>
      <c r="C35" t="str">
        <f>VLOOKUP($A35,[1]Sheet2!$A$2:$T$121,3,TRUE)</f>
        <v>Laki - Laki</v>
      </c>
      <c r="D35">
        <f>VLOOKUP($A35,[1]Sheet2!$A$2:$T$121,4,TRUE)</f>
        <v>211031005</v>
      </c>
      <c r="E35" t="str">
        <f>VLOOKUP($A35,[1]Sheet2!$A$2:$T$121,5,TRUE)</f>
        <v>Teknik Industri</v>
      </c>
      <c r="F35">
        <f>VLOOKUP($A35,[1]Sheet2!$A$2:$T$121,6,TRUE)</f>
        <v>4</v>
      </c>
      <c r="G35">
        <f>VLOOKUP($A35,[1]Sheet2!$A$2:$T$121,7,TRUE)</f>
        <v>4</v>
      </c>
      <c r="H35">
        <f>VLOOKUP($A35,[1]Sheet2!$A$2:$T$121,8,TRUE)</f>
        <v>5</v>
      </c>
      <c r="I35">
        <f>VLOOKUP($A35,[1]Sheet2!$A$2:$T$121,9,TRUE)</f>
        <v>5</v>
      </c>
      <c r="J35">
        <f>VLOOKUP($A35,[1]Sheet2!$A$2:$T$121,10,TRUE)</f>
        <v>5</v>
      </c>
      <c r="K35">
        <f>VLOOKUP($A35,[1]Sheet2!$A$2:$T$121,11,TRUE)</f>
        <v>3</v>
      </c>
      <c r="L35">
        <f>VLOOKUP($A35,[1]Sheet2!$A$2:$T$121,12,TRUE)</f>
        <v>3</v>
      </c>
      <c r="M35">
        <f>VLOOKUP($A35,[1]Sheet2!$A$2:$T$121,13,TRUE)</f>
        <v>1</v>
      </c>
      <c r="N35">
        <f>VLOOKUP($A35,[1]Sheet2!$A$2:$T$121,14,TRUE)</f>
        <v>3</v>
      </c>
      <c r="O35">
        <f>VLOOKUP($A35,[1]Sheet2!$A$2:$T$121,15,TRUE)</f>
        <v>3</v>
      </c>
      <c r="P35">
        <f>VLOOKUP($A35,[1]Sheet2!$A$2:$T$121,16,TRUE)</f>
        <v>2</v>
      </c>
      <c r="Q35">
        <f>VLOOKUP($A35,[1]Sheet2!$A$2:$T$121,17,TRUE)</f>
        <v>4</v>
      </c>
      <c r="R35">
        <f>VLOOKUP($A35,[1]Sheet2!$A$2:$T$121,18,TRUE)</f>
        <v>5</v>
      </c>
      <c r="S35">
        <f>VLOOKUP($A35,[1]Sheet2!$A$2:$T$121,19,TRUE)</f>
        <v>5</v>
      </c>
      <c r="T35">
        <f>VLOOKUP($A35,[1]Sheet2!$A$2:$T$121,20,TRUE)</f>
        <v>3</v>
      </c>
    </row>
    <row r="36" spans="1:20" x14ac:dyDescent="0.25">
      <c r="A36">
        <v>16</v>
      </c>
      <c r="B36" t="str">
        <f>VLOOKUP($A36,[1]Sheet2!$A$2:$T$121,2,TRUE)</f>
        <v>Reynaldi Tyo Alif Memury d</v>
      </c>
      <c r="C36" t="str">
        <f>VLOOKUP($A36,[1]Sheet2!$A$2:$T$121,3,TRUE)</f>
        <v>Laki - Laki</v>
      </c>
      <c r="D36">
        <f>VLOOKUP($A36,[1]Sheet2!$A$2:$T$121,4,TRUE)</f>
        <v>231051018</v>
      </c>
      <c r="E36" t="str">
        <f>VLOOKUP($A36,[1]Sheet2!$A$2:$T$121,5,TRUE)</f>
        <v>Sistem Informasi</v>
      </c>
      <c r="F36">
        <f>VLOOKUP($A36,[1]Sheet2!$A$2:$T$121,6,TRUE)</f>
        <v>4</v>
      </c>
      <c r="G36">
        <f>VLOOKUP($A36,[1]Sheet2!$A$2:$T$121,7,TRUE)</f>
        <v>4</v>
      </c>
      <c r="H36">
        <f>VLOOKUP($A36,[1]Sheet2!$A$2:$T$121,8,TRUE)</f>
        <v>5</v>
      </c>
      <c r="I36">
        <f>VLOOKUP($A36,[1]Sheet2!$A$2:$T$121,9,TRUE)</f>
        <v>4</v>
      </c>
      <c r="J36">
        <f>VLOOKUP($A36,[1]Sheet2!$A$2:$T$121,10,TRUE)</f>
        <v>4</v>
      </c>
      <c r="K36">
        <f>VLOOKUP($A36,[1]Sheet2!$A$2:$T$121,11,TRUE)</f>
        <v>4</v>
      </c>
      <c r="L36">
        <f>VLOOKUP($A36,[1]Sheet2!$A$2:$T$121,12,TRUE)</f>
        <v>4</v>
      </c>
      <c r="M36">
        <f>VLOOKUP($A36,[1]Sheet2!$A$2:$T$121,13,TRUE)</f>
        <v>4</v>
      </c>
      <c r="N36">
        <f>VLOOKUP($A36,[1]Sheet2!$A$2:$T$121,14,TRUE)</f>
        <v>4</v>
      </c>
      <c r="O36">
        <f>VLOOKUP($A36,[1]Sheet2!$A$2:$T$121,15,TRUE)</f>
        <v>4</v>
      </c>
      <c r="P36">
        <f>VLOOKUP($A36,[1]Sheet2!$A$2:$T$121,16,TRUE)</f>
        <v>4</v>
      </c>
      <c r="Q36">
        <f>VLOOKUP($A36,[1]Sheet2!$A$2:$T$121,17,TRUE)</f>
        <v>4</v>
      </c>
      <c r="R36">
        <f>VLOOKUP($A36,[1]Sheet2!$A$2:$T$121,18,TRUE)</f>
        <v>4</v>
      </c>
      <c r="S36">
        <f>VLOOKUP($A36,[1]Sheet2!$A$2:$T$121,19,TRUE)</f>
        <v>4</v>
      </c>
      <c r="T36">
        <f>VLOOKUP($A36,[1]Sheet2!$A$2:$T$121,20,TRUE)</f>
        <v>4</v>
      </c>
    </row>
    <row r="37" spans="1:20" x14ac:dyDescent="0.25">
      <c r="A37">
        <v>61</v>
      </c>
      <c r="B37" t="str">
        <f>VLOOKUP($A37,[1]Sheet2!$A$2:$T$121,2,TRUE)</f>
        <v xml:space="preserve">Kurniawa Abdullah </v>
      </c>
      <c r="C37" t="str">
        <f>VLOOKUP($A37,[1]Sheet2!$A$2:$T$121,3,TRUE)</f>
        <v>Laki - Laki</v>
      </c>
      <c r="D37">
        <f>VLOOKUP($A37,[1]Sheet2!$A$2:$T$121,4,TRUE)</f>
        <v>231137023</v>
      </c>
      <c r="E37" t="str">
        <f>VLOOKUP($A37,[1]Sheet2!$A$2:$T$121,5,TRUE)</f>
        <v>Teknik Aeronautika</v>
      </c>
      <c r="F37">
        <f>VLOOKUP($A37,[1]Sheet2!$A$2:$T$121,6,TRUE)</f>
        <v>4</v>
      </c>
      <c r="G37">
        <f>VLOOKUP($A37,[1]Sheet2!$A$2:$T$121,7,TRUE)</f>
        <v>4</v>
      </c>
      <c r="H37">
        <f>VLOOKUP($A37,[1]Sheet2!$A$2:$T$121,8,TRUE)</f>
        <v>4</v>
      </c>
      <c r="I37">
        <f>VLOOKUP($A37,[1]Sheet2!$A$2:$T$121,9,TRUE)</f>
        <v>4</v>
      </c>
      <c r="J37">
        <f>VLOOKUP($A37,[1]Sheet2!$A$2:$T$121,10,TRUE)</f>
        <v>5</v>
      </c>
      <c r="K37">
        <f>VLOOKUP($A37,[1]Sheet2!$A$2:$T$121,11,TRUE)</f>
        <v>4</v>
      </c>
      <c r="L37">
        <f>VLOOKUP($A37,[1]Sheet2!$A$2:$T$121,12,TRUE)</f>
        <v>4</v>
      </c>
      <c r="M37">
        <f>VLOOKUP($A37,[1]Sheet2!$A$2:$T$121,13,TRUE)</f>
        <v>4</v>
      </c>
      <c r="N37">
        <f>VLOOKUP($A37,[1]Sheet2!$A$2:$T$121,14,TRUE)</f>
        <v>4</v>
      </c>
      <c r="O37">
        <f>VLOOKUP($A37,[1]Sheet2!$A$2:$T$121,15,TRUE)</f>
        <v>4</v>
      </c>
      <c r="P37">
        <f>VLOOKUP($A37,[1]Sheet2!$A$2:$T$121,16,TRUE)</f>
        <v>4</v>
      </c>
      <c r="Q37">
        <f>VLOOKUP($A37,[1]Sheet2!$A$2:$T$121,17,TRUE)</f>
        <v>4</v>
      </c>
      <c r="R37">
        <f>VLOOKUP($A37,[1]Sheet2!$A$2:$T$121,18,TRUE)</f>
        <v>4</v>
      </c>
      <c r="S37">
        <f>VLOOKUP($A37,[1]Sheet2!$A$2:$T$121,19,TRUE)</f>
        <v>4</v>
      </c>
      <c r="T37">
        <f>VLOOKUP($A37,[1]Sheet2!$A$2:$T$121,20,TRUE)</f>
        <v>5</v>
      </c>
    </row>
    <row r="38" spans="1:20" x14ac:dyDescent="0.25">
      <c r="A38">
        <v>9</v>
      </c>
      <c r="B38" t="str">
        <f>VLOOKUP($A38,[1]Sheet2!$A$2:$T$121,2,TRUE)</f>
        <v>Alfauzi nur alim</v>
      </c>
      <c r="C38" t="str">
        <f>VLOOKUP($A38,[1]Sheet2!$A$2:$T$121,3,TRUE)</f>
        <v>Laki - Laki</v>
      </c>
      <c r="D38">
        <f>VLOOKUP($A38,[1]Sheet2!$A$2:$T$121,4,TRUE)</f>
        <v>231051004</v>
      </c>
      <c r="E38" t="str">
        <f>VLOOKUP($A38,[1]Sheet2!$A$2:$T$121,5,TRUE)</f>
        <v>Sistem Informasi</v>
      </c>
      <c r="F38">
        <f>VLOOKUP($A38,[1]Sheet2!$A$2:$T$121,6,TRUE)</f>
        <v>4</v>
      </c>
      <c r="G38">
        <f>VLOOKUP($A38,[1]Sheet2!$A$2:$T$121,7,TRUE)</f>
        <v>4</v>
      </c>
      <c r="H38">
        <f>VLOOKUP($A38,[1]Sheet2!$A$2:$T$121,8,TRUE)</f>
        <v>4</v>
      </c>
      <c r="I38">
        <f>VLOOKUP($A38,[1]Sheet2!$A$2:$T$121,9,TRUE)</f>
        <v>4</v>
      </c>
      <c r="J38">
        <f>VLOOKUP($A38,[1]Sheet2!$A$2:$T$121,10,TRUE)</f>
        <v>4</v>
      </c>
      <c r="K38">
        <f>VLOOKUP($A38,[1]Sheet2!$A$2:$T$121,11,TRUE)</f>
        <v>4</v>
      </c>
      <c r="L38">
        <f>VLOOKUP($A38,[1]Sheet2!$A$2:$T$121,12,TRUE)</f>
        <v>4</v>
      </c>
      <c r="M38">
        <f>VLOOKUP($A38,[1]Sheet2!$A$2:$T$121,13,TRUE)</f>
        <v>4</v>
      </c>
      <c r="N38">
        <f>VLOOKUP($A38,[1]Sheet2!$A$2:$T$121,14,TRUE)</f>
        <v>4</v>
      </c>
      <c r="O38">
        <f>VLOOKUP($A38,[1]Sheet2!$A$2:$T$121,15,TRUE)</f>
        <v>4</v>
      </c>
      <c r="P38">
        <f>VLOOKUP($A38,[1]Sheet2!$A$2:$T$121,16,TRUE)</f>
        <v>4</v>
      </c>
      <c r="Q38">
        <f>VLOOKUP($A38,[1]Sheet2!$A$2:$T$121,17,TRUE)</f>
        <v>4</v>
      </c>
      <c r="R38">
        <f>VLOOKUP($A38,[1]Sheet2!$A$2:$T$121,18,TRUE)</f>
        <v>4</v>
      </c>
      <c r="S38">
        <f>VLOOKUP($A38,[1]Sheet2!$A$2:$T$121,19,TRUE)</f>
        <v>4</v>
      </c>
      <c r="T38">
        <f>VLOOKUP($A38,[1]Sheet2!$A$2:$T$121,20,TRUE)</f>
        <v>4</v>
      </c>
    </row>
    <row r="39" spans="1:20" x14ac:dyDescent="0.25">
      <c r="A39">
        <v>81</v>
      </c>
      <c r="B39" t="str">
        <f>VLOOKUP($A39,[1]Sheet2!$A$2:$T$121,2,TRUE)</f>
        <v xml:space="preserve">Khana Amelia </v>
      </c>
      <c r="C39" t="str">
        <f>VLOOKUP($A39,[1]Sheet2!$A$2:$T$121,3,TRUE)</f>
        <v>Perempuan</v>
      </c>
      <c r="D39">
        <f>VLOOKUP($A39,[1]Sheet2!$A$2:$T$121,4,TRUE)</f>
        <v>201051008</v>
      </c>
      <c r="E39" t="str">
        <f>VLOOKUP($A39,[1]Sheet2!$A$2:$T$121,5,TRUE)</f>
        <v>Sistem Informasi</v>
      </c>
      <c r="F39">
        <f>VLOOKUP($A39,[1]Sheet2!$A$2:$T$121,6,TRUE)</f>
        <v>3</v>
      </c>
      <c r="G39">
        <f>VLOOKUP($A39,[1]Sheet2!$A$2:$T$121,7,TRUE)</f>
        <v>2</v>
      </c>
      <c r="H39">
        <f>VLOOKUP($A39,[1]Sheet2!$A$2:$T$121,8,TRUE)</f>
        <v>2</v>
      </c>
      <c r="I39">
        <f>VLOOKUP($A39,[1]Sheet2!$A$2:$T$121,9,TRUE)</f>
        <v>3</v>
      </c>
      <c r="J39">
        <f>VLOOKUP($A39,[1]Sheet2!$A$2:$T$121,10,TRUE)</f>
        <v>4</v>
      </c>
      <c r="K39">
        <f>VLOOKUP($A39,[1]Sheet2!$A$2:$T$121,11,TRUE)</f>
        <v>2</v>
      </c>
      <c r="L39">
        <f>VLOOKUP($A39,[1]Sheet2!$A$2:$T$121,12,TRUE)</f>
        <v>2</v>
      </c>
      <c r="M39">
        <f>VLOOKUP($A39,[1]Sheet2!$A$2:$T$121,13,TRUE)</f>
        <v>2</v>
      </c>
      <c r="N39">
        <f>VLOOKUP($A39,[1]Sheet2!$A$2:$T$121,14,TRUE)</f>
        <v>1</v>
      </c>
      <c r="O39">
        <f>VLOOKUP($A39,[1]Sheet2!$A$2:$T$121,15,TRUE)</f>
        <v>3</v>
      </c>
      <c r="P39">
        <f>VLOOKUP($A39,[1]Sheet2!$A$2:$T$121,16,TRUE)</f>
        <v>2</v>
      </c>
      <c r="Q39">
        <f>VLOOKUP($A39,[1]Sheet2!$A$2:$T$121,17,TRUE)</f>
        <v>3</v>
      </c>
      <c r="R39">
        <f>VLOOKUP($A39,[1]Sheet2!$A$2:$T$121,18,TRUE)</f>
        <v>4</v>
      </c>
      <c r="S39">
        <f>VLOOKUP($A39,[1]Sheet2!$A$2:$T$121,19,TRUE)</f>
        <v>3</v>
      </c>
      <c r="T39">
        <f>VLOOKUP($A39,[1]Sheet2!$A$2:$T$121,20,TRUE)</f>
        <v>2</v>
      </c>
    </row>
    <row r="40" spans="1:20" x14ac:dyDescent="0.25">
      <c r="A40">
        <v>36</v>
      </c>
      <c r="B40" t="str">
        <f>VLOOKUP($A40,[1]Sheet2!$A$2:$T$121,2,TRUE)</f>
        <v>bayu ramadhan</v>
      </c>
      <c r="C40" t="str">
        <f>VLOOKUP($A40,[1]Sheet2!$A$2:$T$121,3,TRUE)</f>
        <v>Laki - Laki</v>
      </c>
      <c r="D40">
        <f>VLOOKUP($A40,[1]Sheet2!$A$2:$T$121,4,TRUE)</f>
        <v>231025006</v>
      </c>
      <c r="E40" t="str">
        <f>VLOOKUP($A40,[1]Sheet2!$A$2:$T$121,5,TRUE)</f>
        <v>Teknik Elektro</v>
      </c>
      <c r="F40">
        <f>VLOOKUP($A40,[1]Sheet2!$A$2:$T$121,6,TRUE)</f>
        <v>5</v>
      </c>
      <c r="G40">
        <f>VLOOKUP($A40,[1]Sheet2!$A$2:$T$121,7,TRUE)</f>
        <v>5</v>
      </c>
      <c r="H40">
        <f>VLOOKUP($A40,[1]Sheet2!$A$2:$T$121,8,TRUE)</f>
        <v>4</v>
      </c>
      <c r="I40">
        <f>VLOOKUP($A40,[1]Sheet2!$A$2:$T$121,9,TRUE)</f>
        <v>4</v>
      </c>
      <c r="J40">
        <f>VLOOKUP($A40,[1]Sheet2!$A$2:$T$121,10,TRUE)</f>
        <v>5</v>
      </c>
      <c r="K40">
        <f>VLOOKUP($A40,[1]Sheet2!$A$2:$T$121,11,TRUE)</f>
        <v>4</v>
      </c>
      <c r="L40">
        <f>VLOOKUP($A40,[1]Sheet2!$A$2:$T$121,12,TRUE)</f>
        <v>4</v>
      </c>
      <c r="M40">
        <f>VLOOKUP($A40,[1]Sheet2!$A$2:$T$121,13,TRUE)</f>
        <v>4</v>
      </c>
      <c r="N40">
        <f>VLOOKUP($A40,[1]Sheet2!$A$2:$T$121,14,TRUE)</f>
        <v>3</v>
      </c>
      <c r="O40">
        <f>VLOOKUP($A40,[1]Sheet2!$A$2:$T$121,15,TRUE)</f>
        <v>4</v>
      </c>
      <c r="P40">
        <f>VLOOKUP($A40,[1]Sheet2!$A$2:$T$121,16,TRUE)</f>
        <v>3</v>
      </c>
      <c r="Q40">
        <f>VLOOKUP($A40,[1]Sheet2!$A$2:$T$121,17,TRUE)</f>
        <v>3</v>
      </c>
      <c r="R40">
        <f>VLOOKUP($A40,[1]Sheet2!$A$2:$T$121,18,TRUE)</f>
        <v>4</v>
      </c>
      <c r="S40">
        <f>VLOOKUP($A40,[1]Sheet2!$A$2:$T$121,19,TRUE)</f>
        <v>5</v>
      </c>
      <c r="T40">
        <f>VLOOKUP($A40,[1]Sheet2!$A$2:$T$121,20,TRUE)</f>
        <v>5</v>
      </c>
    </row>
    <row r="41" spans="1:20" x14ac:dyDescent="0.25">
      <c r="A41">
        <v>84</v>
      </c>
      <c r="B41" t="str">
        <f>VLOOKUP($A41,[1]Sheet2!$A$2:$T$121,2,TRUE)</f>
        <v xml:space="preserve">Murdani Hi. Umar </v>
      </c>
      <c r="C41" t="str">
        <f>VLOOKUP($A41,[1]Sheet2!$A$2:$T$121,3,TRUE)</f>
        <v>Laki - Laki</v>
      </c>
      <c r="D41">
        <f>VLOOKUP($A41,[1]Sheet2!$A$2:$T$121,4,TRUE)</f>
        <v>221051008</v>
      </c>
      <c r="E41" t="str">
        <f>VLOOKUP($A41,[1]Sheet2!$A$2:$T$121,5,TRUE)</f>
        <v>Sistem Informasi</v>
      </c>
      <c r="F41">
        <f>VLOOKUP($A41,[1]Sheet2!$A$2:$T$121,6,TRUE)</f>
        <v>5</v>
      </c>
      <c r="G41">
        <f>VLOOKUP($A41,[1]Sheet2!$A$2:$T$121,7,TRUE)</f>
        <v>5</v>
      </c>
      <c r="H41">
        <f>VLOOKUP($A41,[1]Sheet2!$A$2:$T$121,8,TRUE)</f>
        <v>5</v>
      </c>
      <c r="I41">
        <f>VLOOKUP($A41,[1]Sheet2!$A$2:$T$121,9,TRUE)</f>
        <v>5</v>
      </c>
      <c r="J41">
        <f>VLOOKUP($A41,[1]Sheet2!$A$2:$T$121,10,TRUE)</f>
        <v>5</v>
      </c>
      <c r="K41">
        <f>VLOOKUP($A41,[1]Sheet2!$A$2:$T$121,11,TRUE)</f>
        <v>5</v>
      </c>
      <c r="L41">
        <f>VLOOKUP($A41,[1]Sheet2!$A$2:$T$121,12,TRUE)</f>
        <v>5</v>
      </c>
      <c r="M41">
        <f>VLOOKUP($A41,[1]Sheet2!$A$2:$T$121,13,TRUE)</f>
        <v>5</v>
      </c>
      <c r="N41">
        <f>VLOOKUP($A41,[1]Sheet2!$A$2:$T$121,14,TRUE)</f>
        <v>5</v>
      </c>
      <c r="O41">
        <f>VLOOKUP($A41,[1]Sheet2!$A$2:$T$121,15,TRUE)</f>
        <v>5</v>
      </c>
      <c r="P41">
        <f>VLOOKUP($A41,[1]Sheet2!$A$2:$T$121,16,TRUE)</f>
        <v>5</v>
      </c>
      <c r="Q41">
        <f>VLOOKUP($A41,[1]Sheet2!$A$2:$T$121,17,TRUE)</f>
        <v>5</v>
      </c>
      <c r="R41">
        <f>VLOOKUP($A41,[1]Sheet2!$A$2:$T$121,18,TRUE)</f>
        <v>5</v>
      </c>
      <c r="S41">
        <f>VLOOKUP($A41,[1]Sheet2!$A$2:$T$121,19,TRUE)</f>
        <v>5</v>
      </c>
      <c r="T41">
        <f>VLOOKUP($A41,[1]Sheet2!$A$2:$T$121,20,TRUE)</f>
        <v>5</v>
      </c>
    </row>
    <row r="42" spans="1:20" x14ac:dyDescent="0.25">
      <c r="A42">
        <v>12</v>
      </c>
      <c r="B42" t="str">
        <f>VLOOKUP($A42,[1]Sheet2!$A$2:$T$121,2,TRUE)</f>
        <v>Vitondi Muhammad Reykhan</v>
      </c>
      <c r="C42" t="str">
        <f>VLOOKUP($A42,[1]Sheet2!$A$2:$T$121,3,TRUE)</f>
        <v>Laki - Laki</v>
      </c>
      <c r="D42">
        <f>VLOOKUP($A42,[1]Sheet2!$A$2:$T$121,4,TRUE)</f>
        <v>212051002</v>
      </c>
      <c r="E42" t="str">
        <f>VLOOKUP($A42,[1]Sheet2!$A$2:$T$121,5,TRUE)</f>
        <v>Sistem Informasi</v>
      </c>
      <c r="F42">
        <f>VLOOKUP($A42,[1]Sheet2!$A$2:$T$121,6,TRUE)</f>
        <v>4</v>
      </c>
      <c r="G42">
        <f>VLOOKUP($A42,[1]Sheet2!$A$2:$T$121,7,TRUE)</f>
        <v>3</v>
      </c>
      <c r="H42">
        <f>VLOOKUP($A42,[1]Sheet2!$A$2:$T$121,8,TRUE)</f>
        <v>5</v>
      </c>
      <c r="I42">
        <f>VLOOKUP($A42,[1]Sheet2!$A$2:$T$121,9,TRUE)</f>
        <v>4</v>
      </c>
      <c r="J42">
        <f>VLOOKUP($A42,[1]Sheet2!$A$2:$T$121,10,TRUE)</f>
        <v>5</v>
      </c>
      <c r="K42">
        <f>VLOOKUP($A42,[1]Sheet2!$A$2:$T$121,11,TRUE)</f>
        <v>5</v>
      </c>
      <c r="L42">
        <f>VLOOKUP($A42,[1]Sheet2!$A$2:$T$121,12,TRUE)</f>
        <v>5</v>
      </c>
      <c r="M42">
        <f>VLOOKUP($A42,[1]Sheet2!$A$2:$T$121,13,TRUE)</f>
        <v>5</v>
      </c>
      <c r="N42">
        <f>VLOOKUP($A42,[1]Sheet2!$A$2:$T$121,14,TRUE)</f>
        <v>3</v>
      </c>
      <c r="O42">
        <f>VLOOKUP($A42,[1]Sheet2!$A$2:$T$121,15,TRUE)</f>
        <v>5</v>
      </c>
      <c r="P42">
        <f>VLOOKUP($A42,[1]Sheet2!$A$2:$T$121,16,TRUE)</f>
        <v>4</v>
      </c>
      <c r="Q42">
        <f>VLOOKUP($A42,[1]Sheet2!$A$2:$T$121,17,TRUE)</f>
        <v>5</v>
      </c>
      <c r="R42">
        <f>VLOOKUP($A42,[1]Sheet2!$A$2:$T$121,18,TRUE)</f>
        <v>3</v>
      </c>
      <c r="S42">
        <f>VLOOKUP($A42,[1]Sheet2!$A$2:$T$121,19,TRUE)</f>
        <v>4</v>
      </c>
      <c r="T42">
        <f>VLOOKUP($A42,[1]Sheet2!$A$2:$T$121,20,TRUE)</f>
        <v>5</v>
      </c>
    </row>
    <row r="43" spans="1:20" x14ac:dyDescent="0.25">
      <c r="A43">
        <v>71</v>
      </c>
      <c r="B43" t="str">
        <f>VLOOKUP($A43,[1]Sheet2!$A$2:$T$121,2,TRUE)</f>
        <v>M Heru Pratama Putra</v>
      </c>
      <c r="C43" t="str">
        <f>VLOOKUP($A43,[1]Sheet2!$A$2:$T$121,3,TRUE)</f>
        <v>Laki - Laki</v>
      </c>
      <c r="D43">
        <f>VLOOKUP($A43,[1]Sheet2!$A$2:$T$121,4,TRUE)</f>
        <v>231023004</v>
      </c>
      <c r="E43" t="str">
        <f>VLOOKUP($A43,[1]Sheet2!$A$2:$T$121,5,TRUE)</f>
        <v>Teknik Elektro</v>
      </c>
      <c r="F43">
        <f>VLOOKUP($A43,[1]Sheet2!$A$2:$T$121,6,TRUE)</f>
        <v>5</v>
      </c>
      <c r="G43">
        <f>VLOOKUP($A43,[1]Sheet2!$A$2:$T$121,7,TRUE)</f>
        <v>5</v>
      </c>
      <c r="H43">
        <f>VLOOKUP($A43,[1]Sheet2!$A$2:$T$121,8,TRUE)</f>
        <v>5</v>
      </c>
      <c r="I43">
        <f>VLOOKUP($A43,[1]Sheet2!$A$2:$T$121,9,TRUE)</f>
        <v>5</v>
      </c>
      <c r="J43">
        <f>VLOOKUP($A43,[1]Sheet2!$A$2:$T$121,10,TRUE)</f>
        <v>5</v>
      </c>
      <c r="K43">
        <f>VLOOKUP($A43,[1]Sheet2!$A$2:$T$121,11,TRUE)</f>
        <v>5</v>
      </c>
      <c r="L43">
        <f>VLOOKUP($A43,[1]Sheet2!$A$2:$T$121,12,TRUE)</f>
        <v>5</v>
      </c>
      <c r="M43">
        <f>VLOOKUP($A43,[1]Sheet2!$A$2:$T$121,13,TRUE)</f>
        <v>5</v>
      </c>
      <c r="N43">
        <f>VLOOKUP($A43,[1]Sheet2!$A$2:$T$121,14,TRUE)</f>
        <v>5</v>
      </c>
      <c r="O43">
        <f>VLOOKUP($A43,[1]Sheet2!$A$2:$T$121,15,TRUE)</f>
        <v>5</v>
      </c>
      <c r="P43">
        <f>VLOOKUP($A43,[1]Sheet2!$A$2:$T$121,16,TRUE)</f>
        <v>5</v>
      </c>
      <c r="Q43">
        <f>VLOOKUP($A43,[1]Sheet2!$A$2:$T$121,17,TRUE)</f>
        <v>5</v>
      </c>
      <c r="R43">
        <f>VLOOKUP($A43,[1]Sheet2!$A$2:$T$121,18,TRUE)</f>
        <v>5</v>
      </c>
      <c r="S43">
        <f>VLOOKUP($A43,[1]Sheet2!$A$2:$T$121,19,TRUE)</f>
        <v>5</v>
      </c>
      <c r="T43">
        <f>VLOOKUP($A43,[1]Sheet2!$A$2:$T$121,20,TRUE)</f>
        <v>5</v>
      </c>
    </row>
    <row r="44" spans="1:20" x14ac:dyDescent="0.25">
      <c r="A44">
        <v>18</v>
      </c>
      <c r="B44" t="str">
        <f>VLOOKUP($A44,[1]Sheet2!$A$2:$T$121,2,TRUE)</f>
        <v xml:space="preserve">Muhammad Sandi Haikal </v>
      </c>
      <c r="C44" t="str">
        <f>VLOOKUP($A44,[1]Sheet2!$A$2:$T$121,3,TRUE)</f>
        <v>Laki - Laki</v>
      </c>
      <c r="D44">
        <f>VLOOKUP($A44,[1]Sheet2!$A$2:$T$121,4,TRUE)</f>
        <v>231051010</v>
      </c>
      <c r="E44" t="str">
        <f>VLOOKUP($A44,[1]Sheet2!$A$2:$T$121,5,TRUE)</f>
        <v>Sistem Informasi</v>
      </c>
      <c r="F44">
        <f>VLOOKUP($A44,[1]Sheet2!$A$2:$T$121,6,TRUE)</f>
        <v>4</v>
      </c>
      <c r="G44">
        <f>VLOOKUP($A44,[1]Sheet2!$A$2:$T$121,7,TRUE)</f>
        <v>4</v>
      </c>
      <c r="H44">
        <f>VLOOKUP($A44,[1]Sheet2!$A$2:$T$121,8,TRUE)</f>
        <v>5</v>
      </c>
      <c r="I44">
        <f>VLOOKUP($A44,[1]Sheet2!$A$2:$T$121,9,TRUE)</f>
        <v>4</v>
      </c>
      <c r="J44">
        <f>VLOOKUP($A44,[1]Sheet2!$A$2:$T$121,10,TRUE)</f>
        <v>5</v>
      </c>
      <c r="K44">
        <f>VLOOKUP($A44,[1]Sheet2!$A$2:$T$121,11,TRUE)</f>
        <v>4</v>
      </c>
      <c r="L44">
        <f>VLOOKUP($A44,[1]Sheet2!$A$2:$T$121,12,TRUE)</f>
        <v>4</v>
      </c>
      <c r="M44">
        <f>VLOOKUP($A44,[1]Sheet2!$A$2:$T$121,13,TRUE)</f>
        <v>5</v>
      </c>
      <c r="N44">
        <f>VLOOKUP($A44,[1]Sheet2!$A$2:$T$121,14,TRUE)</f>
        <v>4</v>
      </c>
      <c r="O44">
        <f>VLOOKUP($A44,[1]Sheet2!$A$2:$T$121,15,TRUE)</f>
        <v>5</v>
      </c>
      <c r="P44">
        <f>VLOOKUP($A44,[1]Sheet2!$A$2:$T$121,16,TRUE)</f>
        <v>4</v>
      </c>
      <c r="Q44">
        <f>VLOOKUP($A44,[1]Sheet2!$A$2:$T$121,17,TRUE)</f>
        <v>5</v>
      </c>
      <c r="R44">
        <f>VLOOKUP($A44,[1]Sheet2!$A$2:$T$121,18,TRUE)</f>
        <v>5</v>
      </c>
      <c r="S44">
        <f>VLOOKUP($A44,[1]Sheet2!$A$2:$T$121,19,TRUE)</f>
        <v>5</v>
      </c>
      <c r="T44">
        <f>VLOOKUP($A44,[1]Sheet2!$A$2:$T$121,20,TRUE)</f>
        <v>5</v>
      </c>
    </row>
    <row r="45" spans="1:20" x14ac:dyDescent="0.25">
      <c r="A45">
        <v>35</v>
      </c>
      <c r="B45" t="str">
        <f>VLOOKUP($A45,[1]Sheet2!$A$2:$T$121,2,TRUE)</f>
        <v>DARMA PUTRA DWI GUNA</v>
      </c>
      <c r="C45" t="str">
        <f>VLOOKUP($A45,[1]Sheet2!$A$2:$T$121,3,TRUE)</f>
        <v>Laki - Laki</v>
      </c>
      <c r="D45">
        <f>VLOOKUP($A45,[1]Sheet2!$A$2:$T$121,4,TRUE)</f>
        <v>231021003</v>
      </c>
      <c r="E45" t="str">
        <f>VLOOKUP($A45,[1]Sheet2!$A$2:$T$121,5,TRUE)</f>
        <v>Teknik Elektro</v>
      </c>
      <c r="F45">
        <f>VLOOKUP($A45,[1]Sheet2!$A$2:$T$121,6,TRUE)</f>
        <v>1</v>
      </c>
      <c r="G45">
        <f>VLOOKUP($A45,[1]Sheet2!$A$2:$T$121,7,TRUE)</f>
        <v>2</v>
      </c>
      <c r="H45">
        <f>VLOOKUP($A45,[1]Sheet2!$A$2:$T$121,8,TRUE)</f>
        <v>3</v>
      </c>
      <c r="I45">
        <f>VLOOKUP($A45,[1]Sheet2!$A$2:$T$121,9,TRUE)</f>
        <v>2</v>
      </c>
      <c r="J45">
        <f>VLOOKUP($A45,[1]Sheet2!$A$2:$T$121,10,TRUE)</f>
        <v>5</v>
      </c>
      <c r="K45">
        <f>VLOOKUP($A45,[1]Sheet2!$A$2:$T$121,11,TRUE)</f>
        <v>1</v>
      </c>
      <c r="L45">
        <f>VLOOKUP($A45,[1]Sheet2!$A$2:$T$121,12,TRUE)</f>
        <v>1</v>
      </c>
      <c r="M45">
        <f>VLOOKUP($A45,[1]Sheet2!$A$2:$T$121,13,TRUE)</f>
        <v>1</v>
      </c>
      <c r="N45">
        <f>VLOOKUP($A45,[1]Sheet2!$A$2:$T$121,14,TRUE)</f>
        <v>3</v>
      </c>
      <c r="O45">
        <f>VLOOKUP($A45,[1]Sheet2!$A$2:$T$121,15,TRUE)</f>
        <v>3</v>
      </c>
      <c r="P45">
        <f>VLOOKUP($A45,[1]Sheet2!$A$2:$T$121,16,TRUE)</f>
        <v>2</v>
      </c>
      <c r="Q45">
        <f>VLOOKUP($A45,[1]Sheet2!$A$2:$T$121,17,TRUE)</f>
        <v>4</v>
      </c>
      <c r="R45">
        <f>VLOOKUP($A45,[1]Sheet2!$A$2:$T$121,18,TRUE)</f>
        <v>5</v>
      </c>
      <c r="S45">
        <f>VLOOKUP($A45,[1]Sheet2!$A$2:$T$121,19,TRUE)</f>
        <v>4</v>
      </c>
      <c r="T45">
        <f>VLOOKUP($A45,[1]Sheet2!$A$2:$T$121,20,TRUE)</f>
        <v>3</v>
      </c>
    </row>
    <row r="46" spans="1:20" x14ac:dyDescent="0.25">
      <c r="A46">
        <v>25</v>
      </c>
      <c r="B46" t="str">
        <f>VLOOKUP($A46,[1]Sheet2!$A$2:$T$121,2,TRUE)</f>
        <v>Favian Rafif Priambodo</v>
      </c>
      <c r="C46" t="str">
        <f>VLOOKUP($A46,[1]Sheet2!$A$2:$T$121,3,TRUE)</f>
        <v>Laki - Laki</v>
      </c>
      <c r="D46">
        <f>VLOOKUP($A46,[1]Sheet2!$A$2:$T$121,4,TRUE)</f>
        <v>221051018</v>
      </c>
      <c r="E46" t="str">
        <f>VLOOKUP($A46,[1]Sheet2!$A$2:$T$121,5,TRUE)</f>
        <v>Sistem Informasi</v>
      </c>
      <c r="F46">
        <f>VLOOKUP($A46,[1]Sheet2!$A$2:$T$121,6,TRUE)</f>
        <v>5</v>
      </c>
      <c r="G46">
        <f>VLOOKUP($A46,[1]Sheet2!$A$2:$T$121,7,TRUE)</f>
        <v>5</v>
      </c>
      <c r="H46">
        <f>VLOOKUP($A46,[1]Sheet2!$A$2:$T$121,8,TRUE)</f>
        <v>5</v>
      </c>
      <c r="I46">
        <f>VLOOKUP($A46,[1]Sheet2!$A$2:$T$121,9,TRUE)</f>
        <v>5</v>
      </c>
      <c r="J46">
        <f>VLOOKUP($A46,[1]Sheet2!$A$2:$T$121,10,TRUE)</f>
        <v>5</v>
      </c>
      <c r="K46">
        <f>VLOOKUP($A46,[1]Sheet2!$A$2:$T$121,11,TRUE)</f>
        <v>5</v>
      </c>
      <c r="L46">
        <f>VLOOKUP($A46,[1]Sheet2!$A$2:$T$121,12,TRUE)</f>
        <v>5</v>
      </c>
      <c r="M46">
        <f>VLOOKUP($A46,[1]Sheet2!$A$2:$T$121,13,TRUE)</f>
        <v>5</v>
      </c>
      <c r="N46">
        <f>VLOOKUP($A46,[1]Sheet2!$A$2:$T$121,14,TRUE)</f>
        <v>5</v>
      </c>
      <c r="O46">
        <f>VLOOKUP($A46,[1]Sheet2!$A$2:$T$121,15,TRUE)</f>
        <v>5</v>
      </c>
      <c r="P46">
        <f>VLOOKUP($A46,[1]Sheet2!$A$2:$T$121,16,TRUE)</f>
        <v>5</v>
      </c>
      <c r="Q46">
        <f>VLOOKUP($A46,[1]Sheet2!$A$2:$T$121,17,TRUE)</f>
        <v>5</v>
      </c>
      <c r="R46">
        <f>VLOOKUP($A46,[1]Sheet2!$A$2:$T$121,18,TRUE)</f>
        <v>5</v>
      </c>
      <c r="S46">
        <f>VLOOKUP($A46,[1]Sheet2!$A$2:$T$121,19,TRUE)</f>
        <v>5</v>
      </c>
      <c r="T46">
        <f>VLOOKUP($A46,[1]Sheet2!$A$2:$T$121,20,TRUE)</f>
        <v>5</v>
      </c>
    </row>
    <row r="47" spans="1:20" x14ac:dyDescent="0.25">
      <c r="A47">
        <v>68</v>
      </c>
      <c r="B47" t="str">
        <f>VLOOKUP($A47,[1]Sheet2!$A$2:$T$121,2,TRUE)</f>
        <v>Ali Rosyiqin</v>
      </c>
      <c r="C47" t="str">
        <f>VLOOKUP($A47,[1]Sheet2!$A$2:$T$121,3,TRUE)</f>
        <v>Laki - Laki</v>
      </c>
      <c r="D47">
        <f>VLOOKUP($A47,[1]Sheet2!$A$2:$T$121,4,TRUE)</f>
        <v>231023005</v>
      </c>
      <c r="E47" t="str">
        <f>VLOOKUP($A47,[1]Sheet2!$A$2:$T$121,5,TRUE)</f>
        <v>Teknik Elektro</v>
      </c>
      <c r="F47">
        <f>VLOOKUP($A47,[1]Sheet2!$A$2:$T$121,6,TRUE)</f>
        <v>3</v>
      </c>
      <c r="G47">
        <f>VLOOKUP($A47,[1]Sheet2!$A$2:$T$121,7,TRUE)</f>
        <v>3</v>
      </c>
      <c r="H47">
        <f>VLOOKUP($A47,[1]Sheet2!$A$2:$T$121,8,TRUE)</f>
        <v>3</v>
      </c>
      <c r="I47">
        <f>VLOOKUP($A47,[1]Sheet2!$A$2:$T$121,9,TRUE)</f>
        <v>3</v>
      </c>
      <c r="J47">
        <f>VLOOKUP($A47,[1]Sheet2!$A$2:$T$121,10,TRUE)</f>
        <v>4</v>
      </c>
      <c r="K47">
        <f>VLOOKUP($A47,[1]Sheet2!$A$2:$T$121,11,TRUE)</f>
        <v>3</v>
      </c>
      <c r="L47">
        <f>VLOOKUP($A47,[1]Sheet2!$A$2:$T$121,12,TRUE)</f>
        <v>3</v>
      </c>
      <c r="M47">
        <f>VLOOKUP($A47,[1]Sheet2!$A$2:$T$121,13,TRUE)</f>
        <v>3</v>
      </c>
      <c r="N47">
        <f>VLOOKUP($A47,[1]Sheet2!$A$2:$T$121,14,TRUE)</f>
        <v>3</v>
      </c>
      <c r="O47">
        <f>VLOOKUP($A47,[1]Sheet2!$A$2:$T$121,15,TRUE)</f>
        <v>3</v>
      </c>
      <c r="P47">
        <f>VLOOKUP($A47,[1]Sheet2!$A$2:$T$121,16,TRUE)</f>
        <v>3</v>
      </c>
      <c r="Q47">
        <f>VLOOKUP($A47,[1]Sheet2!$A$2:$T$121,17,TRUE)</f>
        <v>3</v>
      </c>
      <c r="R47">
        <f>VLOOKUP($A47,[1]Sheet2!$A$2:$T$121,18,TRUE)</f>
        <v>3</v>
      </c>
      <c r="S47">
        <f>VLOOKUP($A47,[1]Sheet2!$A$2:$T$121,19,TRUE)</f>
        <v>3</v>
      </c>
      <c r="T47">
        <f>VLOOKUP($A47,[1]Sheet2!$A$2:$T$121,20,TRUE)</f>
        <v>3</v>
      </c>
    </row>
    <row r="48" spans="1:20" x14ac:dyDescent="0.25">
      <c r="A48">
        <v>50</v>
      </c>
      <c r="B48" t="str">
        <f>VLOOKUP($A48,[1]Sheet2!$A$2:$T$121,2,TRUE)</f>
        <v>Falzira Aliziya Qiran</v>
      </c>
      <c r="C48" t="str">
        <f>VLOOKUP($A48,[1]Sheet2!$A$2:$T$121,3,TRUE)</f>
        <v>Perempuan</v>
      </c>
      <c r="D48">
        <f>VLOOKUP($A48,[1]Sheet2!$A$2:$T$121,4,TRUE)</f>
        <v>231137017</v>
      </c>
      <c r="E48" t="str">
        <f>VLOOKUP($A48,[1]Sheet2!$A$2:$T$121,5,TRUE)</f>
        <v>Teknik Aeronautika</v>
      </c>
      <c r="F48">
        <f>VLOOKUP($A48,[1]Sheet2!$A$2:$T$121,6,TRUE)</f>
        <v>5</v>
      </c>
      <c r="G48">
        <f>VLOOKUP($A48,[1]Sheet2!$A$2:$T$121,7,TRUE)</f>
        <v>5</v>
      </c>
      <c r="H48">
        <f>VLOOKUP($A48,[1]Sheet2!$A$2:$T$121,8,TRUE)</f>
        <v>5</v>
      </c>
      <c r="I48">
        <f>VLOOKUP($A48,[1]Sheet2!$A$2:$T$121,9,TRUE)</f>
        <v>5</v>
      </c>
      <c r="J48">
        <f>VLOOKUP($A48,[1]Sheet2!$A$2:$T$121,10,TRUE)</f>
        <v>5</v>
      </c>
      <c r="K48">
        <f>VLOOKUP($A48,[1]Sheet2!$A$2:$T$121,11,TRUE)</f>
        <v>5</v>
      </c>
      <c r="L48">
        <f>VLOOKUP($A48,[1]Sheet2!$A$2:$T$121,12,TRUE)</f>
        <v>5</v>
      </c>
      <c r="M48">
        <f>VLOOKUP($A48,[1]Sheet2!$A$2:$T$121,13,TRUE)</f>
        <v>5</v>
      </c>
      <c r="N48">
        <f>VLOOKUP($A48,[1]Sheet2!$A$2:$T$121,14,TRUE)</f>
        <v>5</v>
      </c>
      <c r="O48">
        <f>VLOOKUP($A48,[1]Sheet2!$A$2:$T$121,15,TRUE)</f>
        <v>5</v>
      </c>
      <c r="P48">
        <f>VLOOKUP($A48,[1]Sheet2!$A$2:$T$121,16,TRUE)</f>
        <v>5</v>
      </c>
      <c r="Q48">
        <f>VLOOKUP($A48,[1]Sheet2!$A$2:$T$121,17,TRUE)</f>
        <v>5</v>
      </c>
      <c r="R48">
        <f>VLOOKUP($A48,[1]Sheet2!$A$2:$T$121,18,TRUE)</f>
        <v>5</v>
      </c>
      <c r="S48">
        <f>VLOOKUP($A48,[1]Sheet2!$A$2:$T$121,19,TRUE)</f>
        <v>5</v>
      </c>
      <c r="T48">
        <f>VLOOKUP($A48,[1]Sheet2!$A$2:$T$121,20,TRUE)</f>
        <v>5</v>
      </c>
    </row>
    <row r="49" spans="1:20" x14ac:dyDescent="0.25">
      <c r="A49">
        <v>22</v>
      </c>
      <c r="B49" t="str">
        <f>VLOOKUP($A49,[1]Sheet2!$A$2:$T$121,2,TRUE)</f>
        <v>Alivia Novita Syafira</v>
      </c>
      <c r="C49" t="str">
        <f>VLOOKUP($A49,[1]Sheet2!$A$2:$T$121,3,TRUE)</f>
        <v>Perempuan</v>
      </c>
      <c r="D49">
        <f>VLOOKUP($A49,[1]Sheet2!$A$2:$T$121,4,TRUE)</f>
        <v>231051011</v>
      </c>
      <c r="E49" t="str">
        <f>VLOOKUP($A49,[1]Sheet2!$A$2:$T$121,5,TRUE)</f>
        <v>Sistem Informasi</v>
      </c>
      <c r="F49">
        <f>VLOOKUP($A49,[1]Sheet2!$A$2:$T$121,6,TRUE)</f>
        <v>3</v>
      </c>
      <c r="G49">
        <f>VLOOKUP($A49,[1]Sheet2!$A$2:$T$121,7,TRUE)</f>
        <v>3</v>
      </c>
      <c r="H49">
        <f>VLOOKUP($A49,[1]Sheet2!$A$2:$T$121,8,TRUE)</f>
        <v>3</v>
      </c>
      <c r="I49">
        <f>VLOOKUP($A49,[1]Sheet2!$A$2:$T$121,9,TRUE)</f>
        <v>3</v>
      </c>
      <c r="J49">
        <f>VLOOKUP($A49,[1]Sheet2!$A$2:$T$121,10,TRUE)</f>
        <v>3</v>
      </c>
      <c r="K49">
        <f>VLOOKUP($A49,[1]Sheet2!$A$2:$T$121,11,TRUE)</f>
        <v>3</v>
      </c>
      <c r="L49">
        <f>VLOOKUP($A49,[1]Sheet2!$A$2:$T$121,12,TRUE)</f>
        <v>3</v>
      </c>
      <c r="M49">
        <f>VLOOKUP($A49,[1]Sheet2!$A$2:$T$121,13,TRUE)</f>
        <v>3</v>
      </c>
      <c r="N49">
        <f>VLOOKUP($A49,[1]Sheet2!$A$2:$T$121,14,TRUE)</f>
        <v>3</v>
      </c>
      <c r="O49">
        <f>VLOOKUP($A49,[1]Sheet2!$A$2:$T$121,15,TRUE)</f>
        <v>3</v>
      </c>
      <c r="P49">
        <f>VLOOKUP($A49,[1]Sheet2!$A$2:$T$121,16,TRUE)</f>
        <v>3</v>
      </c>
      <c r="Q49">
        <f>VLOOKUP($A49,[1]Sheet2!$A$2:$T$121,17,TRUE)</f>
        <v>3</v>
      </c>
      <c r="R49">
        <f>VLOOKUP($A49,[1]Sheet2!$A$2:$T$121,18,TRUE)</f>
        <v>3</v>
      </c>
      <c r="S49">
        <f>VLOOKUP($A49,[1]Sheet2!$A$2:$T$121,19,TRUE)</f>
        <v>3</v>
      </c>
      <c r="T49">
        <f>VLOOKUP($A49,[1]Sheet2!$A$2:$T$121,20,TRUE)</f>
        <v>2</v>
      </c>
    </row>
    <row r="50" spans="1:20" x14ac:dyDescent="0.25">
      <c r="A50">
        <v>30</v>
      </c>
      <c r="B50" t="str">
        <f>VLOOKUP($A50,[1]Sheet2!$A$2:$T$121,2,TRUE)</f>
        <v xml:space="preserve">Adam Firdausi Anwar </v>
      </c>
      <c r="C50" t="str">
        <f>VLOOKUP($A50,[1]Sheet2!$A$2:$T$121,3,TRUE)</f>
        <v>Laki - Laki</v>
      </c>
      <c r="D50">
        <f>VLOOKUP($A50,[1]Sheet2!$A$2:$T$121,4,TRUE)</f>
        <v>231137007</v>
      </c>
      <c r="E50" t="str">
        <f>VLOOKUP($A50,[1]Sheet2!$A$2:$T$121,5,TRUE)</f>
        <v>Teknik Aeronautika</v>
      </c>
      <c r="F50">
        <f>VLOOKUP($A50,[1]Sheet2!$A$2:$T$121,6,TRUE)</f>
        <v>5</v>
      </c>
      <c r="G50">
        <f>VLOOKUP($A50,[1]Sheet2!$A$2:$T$121,7,TRUE)</f>
        <v>5</v>
      </c>
      <c r="H50">
        <f>VLOOKUP($A50,[1]Sheet2!$A$2:$T$121,8,TRUE)</f>
        <v>5</v>
      </c>
      <c r="I50">
        <f>VLOOKUP($A50,[1]Sheet2!$A$2:$T$121,9,TRUE)</f>
        <v>5</v>
      </c>
      <c r="J50">
        <f>VLOOKUP($A50,[1]Sheet2!$A$2:$T$121,10,TRUE)</f>
        <v>5</v>
      </c>
      <c r="K50">
        <f>VLOOKUP($A50,[1]Sheet2!$A$2:$T$121,11,TRUE)</f>
        <v>5</v>
      </c>
      <c r="L50">
        <f>VLOOKUP($A50,[1]Sheet2!$A$2:$T$121,12,TRUE)</f>
        <v>5</v>
      </c>
      <c r="M50">
        <f>VLOOKUP($A50,[1]Sheet2!$A$2:$T$121,13,TRUE)</f>
        <v>4</v>
      </c>
      <c r="N50">
        <f>VLOOKUP($A50,[1]Sheet2!$A$2:$T$121,14,TRUE)</f>
        <v>4</v>
      </c>
      <c r="O50">
        <f>VLOOKUP($A50,[1]Sheet2!$A$2:$T$121,15,TRUE)</f>
        <v>5</v>
      </c>
      <c r="P50">
        <f>VLOOKUP($A50,[1]Sheet2!$A$2:$T$121,16,TRUE)</f>
        <v>5</v>
      </c>
      <c r="Q50">
        <f>VLOOKUP($A50,[1]Sheet2!$A$2:$T$121,17,TRUE)</f>
        <v>5</v>
      </c>
      <c r="R50">
        <f>VLOOKUP($A50,[1]Sheet2!$A$2:$T$121,18,TRUE)</f>
        <v>5</v>
      </c>
      <c r="S50">
        <f>VLOOKUP($A50,[1]Sheet2!$A$2:$T$121,19,TRUE)</f>
        <v>5</v>
      </c>
      <c r="T50">
        <f>VLOOKUP($A50,[1]Sheet2!$A$2:$T$121,20,TRUE)</f>
        <v>4</v>
      </c>
    </row>
    <row r="51" spans="1:20" x14ac:dyDescent="0.25">
      <c r="A51">
        <v>37</v>
      </c>
      <c r="B51" t="str">
        <f>VLOOKUP($A51,[1]Sheet2!$A$2:$T$121,2,TRUE)</f>
        <v>Rizwaan Fazlirayhan</v>
      </c>
      <c r="C51" t="str">
        <f>VLOOKUP($A51,[1]Sheet2!$A$2:$T$121,3,TRUE)</f>
        <v>Laki - Laki</v>
      </c>
      <c r="D51">
        <f>VLOOKUP($A51,[1]Sheet2!$A$2:$T$121,4,TRUE)</f>
        <v>231011033</v>
      </c>
      <c r="E51" t="str">
        <f>VLOOKUP($A51,[1]Sheet2!$A$2:$T$121,5,TRUE)</f>
        <v>Teknik Penerbangan</v>
      </c>
      <c r="F51">
        <f>VLOOKUP($A51,[1]Sheet2!$A$2:$T$121,6,TRUE)</f>
        <v>4</v>
      </c>
      <c r="G51">
        <f>VLOOKUP($A51,[1]Sheet2!$A$2:$T$121,7,TRUE)</f>
        <v>4</v>
      </c>
      <c r="H51">
        <f>VLOOKUP($A51,[1]Sheet2!$A$2:$T$121,8,TRUE)</f>
        <v>4</v>
      </c>
      <c r="I51">
        <f>VLOOKUP($A51,[1]Sheet2!$A$2:$T$121,9,TRUE)</f>
        <v>5</v>
      </c>
      <c r="J51">
        <f>VLOOKUP($A51,[1]Sheet2!$A$2:$T$121,10,TRUE)</f>
        <v>5</v>
      </c>
      <c r="K51">
        <f>VLOOKUP($A51,[1]Sheet2!$A$2:$T$121,11,TRUE)</f>
        <v>5</v>
      </c>
      <c r="L51">
        <f>VLOOKUP($A51,[1]Sheet2!$A$2:$T$121,12,TRUE)</f>
        <v>5</v>
      </c>
      <c r="M51">
        <f>VLOOKUP($A51,[1]Sheet2!$A$2:$T$121,13,TRUE)</f>
        <v>5</v>
      </c>
      <c r="N51">
        <f>VLOOKUP($A51,[1]Sheet2!$A$2:$T$121,14,TRUE)</f>
        <v>4</v>
      </c>
      <c r="O51">
        <f>VLOOKUP($A51,[1]Sheet2!$A$2:$T$121,15,TRUE)</f>
        <v>4</v>
      </c>
      <c r="P51">
        <f>VLOOKUP($A51,[1]Sheet2!$A$2:$T$121,16,TRUE)</f>
        <v>5</v>
      </c>
      <c r="Q51">
        <f>VLOOKUP($A51,[1]Sheet2!$A$2:$T$121,17,TRUE)</f>
        <v>5</v>
      </c>
      <c r="R51">
        <f>VLOOKUP($A51,[1]Sheet2!$A$2:$T$121,18,TRUE)</f>
        <v>5</v>
      </c>
      <c r="S51">
        <f>VLOOKUP($A51,[1]Sheet2!$A$2:$T$121,19,TRUE)</f>
        <v>5</v>
      </c>
      <c r="T51">
        <f>VLOOKUP($A51,[1]Sheet2!$A$2:$T$121,20,TRUE)</f>
        <v>5</v>
      </c>
    </row>
    <row r="52" spans="1:20" x14ac:dyDescent="0.25">
      <c r="A52">
        <v>70</v>
      </c>
      <c r="B52" t="str">
        <f>VLOOKUP($A52,[1]Sheet2!$A$2:$T$121,2,TRUE)</f>
        <v xml:space="preserve">Hilman Suryana </v>
      </c>
      <c r="C52" t="str">
        <f>VLOOKUP($A52,[1]Sheet2!$A$2:$T$121,3,TRUE)</f>
        <v>Laki - Laki</v>
      </c>
      <c r="D52">
        <f>VLOOKUP($A52,[1]Sheet2!$A$2:$T$121,4,TRUE)</f>
        <v>211033001</v>
      </c>
      <c r="E52" t="str">
        <f>VLOOKUP($A52,[1]Sheet2!$A$2:$T$121,5,TRUE)</f>
        <v>Teknik Industri</v>
      </c>
      <c r="F52">
        <f>VLOOKUP($A52,[1]Sheet2!$A$2:$T$121,6,TRUE)</f>
        <v>4</v>
      </c>
      <c r="G52">
        <f>VLOOKUP($A52,[1]Sheet2!$A$2:$T$121,7,TRUE)</f>
        <v>4</v>
      </c>
      <c r="H52">
        <f>VLOOKUP($A52,[1]Sheet2!$A$2:$T$121,8,TRUE)</f>
        <v>4</v>
      </c>
      <c r="I52">
        <f>VLOOKUP($A52,[1]Sheet2!$A$2:$T$121,9,TRUE)</f>
        <v>4</v>
      </c>
      <c r="J52">
        <f>VLOOKUP($A52,[1]Sheet2!$A$2:$T$121,10,TRUE)</f>
        <v>4</v>
      </c>
      <c r="K52">
        <f>VLOOKUP($A52,[1]Sheet2!$A$2:$T$121,11,TRUE)</f>
        <v>4</v>
      </c>
      <c r="L52">
        <f>VLOOKUP($A52,[1]Sheet2!$A$2:$T$121,12,TRUE)</f>
        <v>4</v>
      </c>
      <c r="M52">
        <f>VLOOKUP($A52,[1]Sheet2!$A$2:$T$121,13,TRUE)</f>
        <v>4</v>
      </c>
      <c r="N52">
        <f>VLOOKUP($A52,[1]Sheet2!$A$2:$T$121,14,TRUE)</f>
        <v>4</v>
      </c>
      <c r="O52">
        <f>VLOOKUP($A52,[1]Sheet2!$A$2:$T$121,15,TRUE)</f>
        <v>4</v>
      </c>
      <c r="P52">
        <f>VLOOKUP($A52,[1]Sheet2!$A$2:$T$121,16,TRUE)</f>
        <v>4</v>
      </c>
      <c r="Q52">
        <f>VLOOKUP($A52,[1]Sheet2!$A$2:$T$121,17,TRUE)</f>
        <v>4</v>
      </c>
      <c r="R52">
        <f>VLOOKUP($A52,[1]Sheet2!$A$2:$T$121,18,TRUE)</f>
        <v>4</v>
      </c>
      <c r="S52">
        <f>VLOOKUP($A52,[1]Sheet2!$A$2:$T$121,19,TRUE)</f>
        <v>4</v>
      </c>
      <c r="T52">
        <f>VLOOKUP($A52,[1]Sheet2!$A$2:$T$121,20,TRUE)</f>
        <v>4</v>
      </c>
    </row>
    <row r="53" spans="1:20" x14ac:dyDescent="0.25">
      <c r="A53">
        <v>120</v>
      </c>
      <c r="B53" t="str">
        <f>VLOOKUP($A53,[1]Sheet2!$A$2:$T$121,2,TRUE)</f>
        <v>Rosalinda Dahu</v>
      </c>
      <c r="C53" t="str">
        <f>VLOOKUP($A53,[1]Sheet2!$A$2:$T$121,3,TRUE)</f>
        <v>Perempuan</v>
      </c>
      <c r="D53">
        <f>VLOOKUP($A53,[1]Sheet2!$A$2:$T$121,4,TRUE)</f>
        <v>221073006</v>
      </c>
      <c r="E53" t="str">
        <f>VLOOKUP($A53,[1]Sheet2!$A$2:$T$121,5,TRUE)</f>
        <v>Manajemen</v>
      </c>
      <c r="F53">
        <f>VLOOKUP($A53,[1]Sheet2!$A$2:$T$121,6,TRUE)</f>
        <v>5</v>
      </c>
      <c r="G53">
        <f>VLOOKUP($A53,[1]Sheet2!$A$2:$T$121,7,TRUE)</f>
        <v>4</v>
      </c>
      <c r="H53">
        <f>VLOOKUP($A53,[1]Sheet2!$A$2:$T$121,8,TRUE)</f>
        <v>5</v>
      </c>
      <c r="I53">
        <f>VLOOKUP($A53,[1]Sheet2!$A$2:$T$121,9,TRUE)</f>
        <v>4</v>
      </c>
      <c r="J53">
        <f>VLOOKUP($A53,[1]Sheet2!$A$2:$T$121,10,TRUE)</f>
        <v>4</v>
      </c>
      <c r="K53">
        <f>VLOOKUP($A53,[1]Sheet2!$A$2:$T$121,11,TRUE)</f>
        <v>4</v>
      </c>
      <c r="L53">
        <f>VLOOKUP($A53,[1]Sheet2!$A$2:$T$121,12,TRUE)</f>
        <v>4</v>
      </c>
      <c r="M53">
        <f>VLOOKUP($A53,[1]Sheet2!$A$2:$T$121,13,TRUE)</f>
        <v>4</v>
      </c>
      <c r="N53">
        <f>VLOOKUP($A53,[1]Sheet2!$A$2:$T$121,14,TRUE)</f>
        <v>4</v>
      </c>
      <c r="O53">
        <f>VLOOKUP($A53,[1]Sheet2!$A$2:$T$121,15,TRUE)</f>
        <v>4</v>
      </c>
      <c r="P53">
        <f>VLOOKUP($A53,[1]Sheet2!$A$2:$T$121,16,TRUE)</f>
        <v>4</v>
      </c>
      <c r="Q53">
        <f>VLOOKUP($A53,[1]Sheet2!$A$2:$T$121,17,TRUE)</f>
        <v>4</v>
      </c>
      <c r="R53">
        <f>VLOOKUP($A53,[1]Sheet2!$A$2:$T$121,18,TRUE)</f>
        <v>4</v>
      </c>
      <c r="S53">
        <f>VLOOKUP($A53,[1]Sheet2!$A$2:$T$121,19,TRUE)</f>
        <v>4</v>
      </c>
      <c r="T53">
        <f>VLOOKUP($A53,[1]Sheet2!$A$2:$T$121,20,TRUE)</f>
        <v>4</v>
      </c>
    </row>
    <row r="54" spans="1:20" x14ac:dyDescent="0.25">
      <c r="A54">
        <v>15</v>
      </c>
      <c r="B54" t="str">
        <f>VLOOKUP($A54,[1]Sheet2!$A$2:$T$121,2,TRUE)</f>
        <v xml:space="preserve">Muhamad Syauqi Fasya </v>
      </c>
      <c r="C54" t="str">
        <f>VLOOKUP($A54,[1]Sheet2!$A$2:$T$121,3,TRUE)</f>
        <v>Laki - Laki</v>
      </c>
      <c r="D54">
        <f>VLOOKUP($A54,[1]Sheet2!$A$2:$T$121,4,TRUE)</f>
        <v>231041001</v>
      </c>
      <c r="E54" t="str">
        <f>VLOOKUP($A54,[1]Sheet2!$A$2:$T$121,5,TRUE)</f>
        <v>Manajemen Informatika</v>
      </c>
      <c r="F54">
        <f>VLOOKUP($A54,[1]Sheet2!$A$2:$T$121,6,TRUE)</f>
        <v>4</v>
      </c>
      <c r="G54">
        <f>VLOOKUP($A54,[1]Sheet2!$A$2:$T$121,7,TRUE)</f>
        <v>4</v>
      </c>
      <c r="H54">
        <f>VLOOKUP($A54,[1]Sheet2!$A$2:$T$121,8,TRUE)</f>
        <v>4</v>
      </c>
      <c r="I54">
        <f>VLOOKUP($A54,[1]Sheet2!$A$2:$T$121,9,TRUE)</f>
        <v>4</v>
      </c>
      <c r="J54">
        <f>VLOOKUP($A54,[1]Sheet2!$A$2:$T$121,10,TRUE)</f>
        <v>5</v>
      </c>
      <c r="K54">
        <f>VLOOKUP($A54,[1]Sheet2!$A$2:$T$121,11,TRUE)</f>
        <v>3</v>
      </c>
      <c r="L54">
        <f>VLOOKUP($A54,[1]Sheet2!$A$2:$T$121,12,TRUE)</f>
        <v>3</v>
      </c>
      <c r="M54">
        <f>VLOOKUP($A54,[1]Sheet2!$A$2:$T$121,13,TRUE)</f>
        <v>3</v>
      </c>
      <c r="N54">
        <f>VLOOKUP($A54,[1]Sheet2!$A$2:$T$121,14,TRUE)</f>
        <v>3</v>
      </c>
      <c r="O54">
        <f>VLOOKUP($A54,[1]Sheet2!$A$2:$T$121,15,TRUE)</f>
        <v>4</v>
      </c>
      <c r="P54">
        <f>VLOOKUP($A54,[1]Sheet2!$A$2:$T$121,16,TRUE)</f>
        <v>4</v>
      </c>
      <c r="Q54">
        <f>VLOOKUP($A54,[1]Sheet2!$A$2:$T$121,17,TRUE)</f>
        <v>4</v>
      </c>
      <c r="R54">
        <f>VLOOKUP($A54,[1]Sheet2!$A$2:$T$121,18,TRUE)</f>
        <v>5</v>
      </c>
      <c r="S54">
        <f>VLOOKUP($A54,[1]Sheet2!$A$2:$T$121,19,TRUE)</f>
        <v>5</v>
      </c>
      <c r="T54">
        <f>VLOOKUP($A54,[1]Sheet2!$A$2:$T$121,20,TRUE)</f>
        <v>4</v>
      </c>
    </row>
    <row r="55" spans="1:20" x14ac:dyDescent="0.25">
      <c r="A55">
        <v>116</v>
      </c>
      <c r="B55" t="str">
        <f>VLOOKUP($A55,[1]Sheet2!$A$2:$T$121,2,TRUE)</f>
        <v>Eightya Earlyana</v>
      </c>
      <c r="C55" t="str">
        <f>VLOOKUP($A55,[1]Sheet2!$A$2:$T$121,3,TRUE)</f>
        <v>Perempuan</v>
      </c>
      <c r="D55">
        <f>VLOOKUP($A55,[1]Sheet2!$A$2:$T$121,4,TRUE)</f>
        <v>221073019</v>
      </c>
      <c r="E55" t="str">
        <f>VLOOKUP($A55,[1]Sheet2!$A$2:$T$121,5,TRUE)</f>
        <v>Manajemen</v>
      </c>
      <c r="F55">
        <f>VLOOKUP($A55,[1]Sheet2!$A$2:$T$121,6,TRUE)</f>
        <v>3</v>
      </c>
      <c r="G55">
        <f>VLOOKUP($A55,[1]Sheet2!$A$2:$T$121,7,TRUE)</f>
        <v>3</v>
      </c>
      <c r="H55">
        <f>VLOOKUP($A55,[1]Sheet2!$A$2:$T$121,8,TRUE)</f>
        <v>3</v>
      </c>
      <c r="I55">
        <f>VLOOKUP($A55,[1]Sheet2!$A$2:$T$121,9,TRUE)</f>
        <v>2</v>
      </c>
      <c r="J55">
        <f>VLOOKUP($A55,[1]Sheet2!$A$2:$T$121,10,TRUE)</f>
        <v>4</v>
      </c>
      <c r="K55">
        <f>VLOOKUP($A55,[1]Sheet2!$A$2:$T$121,11,TRUE)</f>
        <v>2</v>
      </c>
      <c r="L55">
        <f>VLOOKUP($A55,[1]Sheet2!$A$2:$T$121,12,TRUE)</f>
        <v>2</v>
      </c>
      <c r="M55">
        <f>VLOOKUP($A55,[1]Sheet2!$A$2:$T$121,13,TRUE)</f>
        <v>3</v>
      </c>
      <c r="N55">
        <f>VLOOKUP($A55,[1]Sheet2!$A$2:$T$121,14,TRUE)</f>
        <v>3</v>
      </c>
      <c r="O55">
        <f>VLOOKUP($A55,[1]Sheet2!$A$2:$T$121,15,TRUE)</f>
        <v>3</v>
      </c>
      <c r="P55">
        <f>VLOOKUP($A55,[1]Sheet2!$A$2:$T$121,16,TRUE)</f>
        <v>2</v>
      </c>
      <c r="Q55">
        <f>VLOOKUP($A55,[1]Sheet2!$A$2:$T$121,17,TRUE)</f>
        <v>3</v>
      </c>
      <c r="R55">
        <f>VLOOKUP($A55,[1]Sheet2!$A$2:$T$121,18,TRUE)</f>
        <v>3</v>
      </c>
      <c r="S55">
        <f>VLOOKUP($A55,[1]Sheet2!$A$2:$T$121,19,TRUE)</f>
        <v>3</v>
      </c>
      <c r="T55">
        <f>VLOOKUP($A55,[1]Sheet2!$A$2:$T$121,20,TRUE)</f>
        <v>3</v>
      </c>
    </row>
    <row r="56" spans="1:20" x14ac:dyDescent="0.25">
      <c r="A56">
        <v>60</v>
      </c>
      <c r="B56" t="str">
        <f>VLOOKUP($A56,[1]Sheet2!$A$2:$T$121,2,TRUE)</f>
        <v>Samudra</v>
      </c>
      <c r="C56" t="str">
        <f>VLOOKUP($A56,[1]Sheet2!$A$2:$T$121,3,TRUE)</f>
        <v>Laki - Laki</v>
      </c>
      <c r="D56">
        <f>VLOOKUP($A56,[1]Sheet2!$A$2:$T$121,4,TRUE)</f>
        <v>231137008</v>
      </c>
      <c r="E56" t="str">
        <f>VLOOKUP($A56,[1]Sheet2!$A$2:$T$121,5,TRUE)</f>
        <v>Teknik Aeronautika</v>
      </c>
      <c r="F56">
        <f>VLOOKUP($A56,[1]Sheet2!$A$2:$T$121,6,TRUE)</f>
        <v>5</v>
      </c>
      <c r="G56">
        <f>VLOOKUP($A56,[1]Sheet2!$A$2:$T$121,7,TRUE)</f>
        <v>5</v>
      </c>
      <c r="H56">
        <f>VLOOKUP($A56,[1]Sheet2!$A$2:$T$121,8,TRUE)</f>
        <v>5</v>
      </c>
      <c r="I56">
        <f>VLOOKUP($A56,[1]Sheet2!$A$2:$T$121,9,TRUE)</f>
        <v>5</v>
      </c>
      <c r="J56">
        <f>VLOOKUP($A56,[1]Sheet2!$A$2:$T$121,10,TRUE)</f>
        <v>5</v>
      </c>
      <c r="K56">
        <f>VLOOKUP($A56,[1]Sheet2!$A$2:$T$121,11,TRUE)</f>
        <v>5</v>
      </c>
      <c r="L56">
        <f>VLOOKUP($A56,[1]Sheet2!$A$2:$T$121,12,TRUE)</f>
        <v>5</v>
      </c>
      <c r="M56">
        <f>VLOOKUP($A56,[1]Sheet2!$A$2:$T$121,13,TRUE)</f>
        <v>5</v>
      </c>
      <c r="N56">
        <f>VLOOKUP($A56,[1]Sheet2!$A$2:$T$121,14,TRUE)</f>
        <v>5</v>
      </c>
      <c r="O56">
        <f>VLOOKUP($A56,[1]Sheet2!$A$2:$T$121,15,TRUE)</f>
        <v>5</v>
      </c>
      <c r="P56">
        <f>VLOOKUP($A56,[1]Sheet2!$A$2:$T$121,16,TRUE)</f>
        <v>5</v>
      </c>
      <c r="Q56">
        <f>VLOOKUP($A56,[1]Sheet2!$A$2:$T$121,17,TRUE)</f>
        <v>5</v>
      </c>
      <c r="R56">
        <f>VLOOKUP($A56,[1]Sheet2!$A$2:$T$121,18,TRUE)</f>
        <v>5</v>
      </c>
      <c r="S56">
        <f>VLOOKUP($A56,[1]Sheet2!$A$2:$T$121,19,TRUE)</f>
        <v>5</v>
      </c>
      <c r="T56">
        <f>VLOOKUP($A56,[1]Sheet2!$A$2:$T$121,20,TRUE)</f>
        <v>5</v>
      </c>
    </row>
    <row r="57" spans="1:20" x14ac:dyDescent="0.25">
      <c r="A57">
        <v>114</v>
      </c>
      <c r="B57" t="str">
        <f>VLOOKUP($A57,[1]Sheet2!$A$2:$T$121,2,TRUE)</f>
        <v>Nadia Tika Rahman</v>
      </c>
      <c r="C57" t="str">
        <f>VLOOKUP($A57,[1]Sheet2!$A$2:$T$121,3,TRUE)</f>
        <v>Perempuan</v>
      </c>
      <c r="D57">
        <f>VLOOKUP($A57,[1]Sheet2!$A$2:$T$121,4,TRUE)</f>
        <v>211073004</v>
      </c>
      <c r="E57" t="str">
        <f>VLOOKUP($A57,[1]Sheet2!$A$2:$T$121,5,TRUE)</f>
        <v>Manajemen</v>
      </c>
      <c r="F57">
        <f>VLOOKUP($A57,[1]Sheet2!$A$2:$T$121,6,TRUE)</f>
        <v>4</v>
      </c>
      <c r="G57">
        <f>VLOOKUP($A57,[1]Sheet2!$A$2:$T$121,7,TRUE)</f>
        <v>4</v>
      </c>
      <c r="H57">
        <f>VLOOKUP($A57,[1]Sheet2!$A$2:$T$121,8,TRUE)</f>
        <v>4</v>
      </c>
      <c r="I57">
        <f>VLOOKUP($A57,[1]Sheet2!$A$2:$T$121,9,TRUE)</f>
        <v>4</v>
      </c>
      <c r="J57">
        <f>VLOOKUP($A57,[1]Sheet2!$A$2:$T$121,10,TRUE)</f>
        <v>4</v>
      </c>
      <c r="K57">
        <f>VLOOKUP($A57,[1]Sheet2!$A$2:$T$121,11,TRUE)</f>
        <v>4</v>
      </c>
      <c r="L57">
        <f>VLOOKUP($A57,[1]Sheet2!$A$2:$T$121,12,TRUE)</f>
        <v>4</v>
      </c>
      <c r="M57">
        <f>VLOOKUP($A57,[1]Sheet2!$A$2:$T$121,13,TRUE)</f>
        <v>4</v>
      </c>
      <c r="N57">
        <f>VLOOKUP($A57,[1]Sheet2!$A$2:$T$121,14,TRUE)</f>
        <v>4</v>
      </c>
      <c r="O57">
        <f>VLOOKUP($A57,[1]Sheet2!$A$2:$T$121,15,TRUE)</f>
        <v>4</v>
      </c>
      <c r="P57">
        <f>VLOOKUP($A57,[1]Sheet2!$A$2:$T$121,16,TRUE)</f>
        <v>4</v>
      </c>
      <c r="Q57">
        <f>VLOOKUP($A57,[1]Sheet2!$A$2:$T$121,17,TRUE)</f>
        <v>4</v>
      </c>
      <c r="R57">
        <f>VLOOKUP($A57,[1]Sheet2!$A$2:$T$121,18,TRUE)</f>
        <v>4</v>
      </c>
      <c r="S57">
        <f>VLOOKUP($A57,[1]Sheet2!$A$2:$T$121,19,TRUE)</f>
        <v>4</v>
      </c>
      <c r="T57">
        <f>VLOOKUP($A57,[1]Sheet2!$A$2:$T$121,20,TRUE)</f>
        <v>4</v>
      </c>
    </row>
    <row r="58" spans="1:20" x14ac:dyDescent="0.25">
      <c r="A58">
        <v>104</v>
      </c>
      <c r="B58" t="str">
        <f>VLOOKUP($A58,[1]Sheet2!$A$2:$T$121,2,TRUE)</f>
        <v>Muhammad Ridho Hafiedz</v>
      </c>
      <c r="C58" t="str">
        <f>VLOOKUP($A58,[1]Sheet2!$A$2:$T$121,3,TRUE)</f>
        <v>Laki - Laki</v>
      </c>
      <c r="D58">
        <f>VLOOKUP($A58,[1]Sheet2!$A$2:$T$121,4,TRUE)</f>
        <v>221071022</v>
      </c>
      <c r="E58" t="str">
        <f>VLOOKUP($A58,[1]Sheet2!$A$2:$T$121,5,TRUE)</f>
        <v>Manajemen</v>
      </c>
      <c r="F58">
        <f>VLOOKUP($A58,[1]Sheet2!$A$2:$T$121,6,TRUE)</f>
        <v>2</v>
      </c>
      <c r="G58">
        <f>VLOOKUP($A58,[1]Sheet2!$A$2:$T$121,7,TRUE)</f>
        <v>2</v>
      </c>
      <c r="H58">
        <f>VLOOKUP($A58,[1]Sheet2!$A$2:$T$121,8,TRUE)</f>
        <v>2</v>
      </c>
      <c r="I58">
        <f>VLOOKUP($A58,[1]Sheet2!$A$2:$T$121,9,TRUE)</f>
        <v>2</v>
      </c>
      <c r="J58">
        <f>VLOOKUP($A58,[1]Sheet2!$A$2:$T$121,10,TRUE)</f>
        <v>2</v>
      </c>
      <c r="K58">
        <f>VLOOKUP($A58,[1]Sheet2!$A$2:$T$121,11,TRUE)</f>
        <v>2</v>
      </c>
      <c r="L58">
        <f>VLOOKUP($A58,[1]Sheet2!$A$2:$T$121,12,TRUE)</f>
        <v>2</v>
      </c>
      <c r="M58">
        <f>VLOOKUP($A58,[1]Sheet2!$A$2:$T$121,13,TRUE)</f>
        <v>2</v>
      </c>
      <c r="N58">
        <f>VLOOKUP($A58,[1]Sheet2!$A$2:$T$121,14,TRUE)</f>
        <v>2</v>
      </c>
      <c r="O58">
        <f>VLOOKUP($A58,[1]Sheet2!$A$2:$T$121,15,TRUE)</f>
        <v>2</v>
      </c>
      <c r="P58">
        <f>VLOOKUP($A58,[1]Sheet2!$A$2:$T$121,16,TRUE)</f>
        <v>2</v>
      </c>
      <c r="Q58">
        <f>VLOOKUP($A58,[1]Sheet2!$A$2:$T$121,17,TRUE)</f>
        <v>2</v>
      </c>
      <c r="R58">
        <f>VLOOKUP($A58,[1]Sheet2!$A$2:$T$121,18,TRUE)</f>
        <v>2</v>
      </c>
      <c r="S58">
        <f>VLOOKUP($A58,[1]Sheet2!$A$2:$T$121,19,TRUE)</f>
        <v>2</v>
      </c>
      <c r="T58">
        <f>VLOOKUP($A58,[1]Sheet2!$A$2:$T$121,20,TRUE)</f>
        <v>4</v>
      </c>
    </row>
    <row r="59" spans="1:20" x14ac:dyDescent="0.25">
      <c r="A59">
        <v>82</v>
      </c>
      <c r="B59" t="str">
        <f>VLOOKUP($A59,[1]Sheet2!$A$2:$T$121,2,TRUE)</f>
        <v>Muhammad Ichsan Nudin</v>
      </c>
      <c r="C59" t="str">
        <f>VLOOKUP($A59,[1]Sheet2!$A$2:$T$121,3,TRUE)</f>
        <v>Laki - Laki</v>
      </c>
      <c r="D59">
        <f>VLOOKUP($A59,[1]Sheet2!$A$2:$T$121,4,TRUE)</f>
        <v>201051001</v>
      </c>
      <c r="E59" t="str">
        <f>VLOOKUP($A59,[1]Sheet2!$A$2:$T$121,5,TRUE)</f>
        <v>Sistem Informasi</v>
      </c>
      <c r="F59">
        <f>VLOOKUP($A59,[1]Sheet2!$A$2:$T$121,6,TRUE)</f>
        <v>3</v>
      </c>
      <c r="G59">
        <f>VLOOKUP($A59,[1]Sheet2!$A$2:$T$121,7,TRUE)</f>
        <v>3</v>
      </c>
      <c r="H59">
        <f>VLOOKUP($A59,[1]Sheet2!$A$2:$T$121,8,TRUE)</f>
        <v>3</v>
      </c>
      <c r="I59">
        <f>VLOOKUP($A59,[1]Sheet2!$A$2:$T$121,9,TRUE)</f>
        <v>3</v>
      </c>
      <c r="J59">
        <f>VLOOKUP($A59,[1]Sheet2!$A$2:$T$121,10,TRUE)</f>
        <v>3</v>
      </c>
      <c r="K59">
        <f>VLOOKUP($A59,[1]Sheet2!$A$2:$T$121,11,TRUE)</f>
        <v>2</v>
      </c>
      <c r="L59">
        <f>VLOOKUP($A59,[1]Sheet2!$A$2:$T$121,12,TRUE)</f>
        <v>2</v>
      </c>
      <c r="M59">
        <f>VLOOKUP($A59,[1]Sheet2!$A$2:$T$121,13,TRUE)</f>
        <v>2</v>
      </c>
      <c r="N59">
        <f>VLOOKUP($A59,[1]Sheet2!$A$2:$T$121,14,TRUE)</f>
        <v>2</v>
      </c>
      <c r="O59">
        <f>VLOOKUP($A59,[1]Sheet2!$A$2:$T$121,15,TRUE)</f>
        <v>2</v>
      </c>
      <c r="P59">
        <f>VLOOKUP($A59,[1]Sheet2!$A$2:$T$121,16,TRUE)</f>
        <v>2</v>
      </c>
      <c r="Q59">
        <f>VLOOKUP($A59,[1]Sheet2!$A$2:$T$121,17,TRUE)</f>
        <v>3</v>
      </c>
      <c r="R59">
        <f>VLOOKUP($A59,[1]Sheet2!$A$2:$T$121,18,TRUE)</f>
        <v>3</v>
      </c>
      <c r="S59">
        <f>VLOOKUP($A59,[1]Sheet2!$A$2:$T$121,19,TRUE)</f>
        <v>3</v>
      </c>
      <c r="T59">
        <f>VLOOKUP($A59,[1]Sheet2!$A$2:$T$121,20,TRUE)</f>
        <v>2</v>
      </c>
    </row>
    <row r="60" spans="1:20" x14ac:dyDescent="0.25">
      <c r="A60">
        <v>1</v>
      </c>
      <c r="B60" t="str">
        <f>VLOOKUP($A60,[1]Sheet2!$A$2:$T$121,2,TRUE)</f>
        <v>Adnan Kholid</v>
      </c>
      <c r="C60" t="str">
        <f>VLOOKUP($A60,[1]Sheet2!$A$2:$T$121,3,TRUE)</f>
        <v>Laki - Laki</v>
      </c>
      <c r="D60">
        <f>VLOOKUP($A60,[1]Sheet2!$A$2:$T$121,4,TRUE)</f>
        <v>201051007</v>
      </c>
      <c r="E60" t="str">
        <f>VLOOKUP($A60,[1]Sheet2!$A$2:$T$121,5,TRUE)</f>
        <v>Sistem Informasi</v>
      </c>
      <c r="F60">
        <f>VLOOKUP($A60,[1]Sheet2!$A$2:$T$121,6,TRUE)</f>
        <v>4</v>
      </c>
      <c r="G60">
        <f>VLOOKUP($A60,[1]Sheet2!$A$2:$T$121,7,TRUE)</f>
        <v>4</v>
      </c>
      <c r="H60">
        <f>VLOOKUP($A60,[1]Sheet2!$A$2:$T$121,8,TRUE)</f>
        <v>4</v>
      </c>
      <c r="I60">
        <f>VLOOKUP($A60,[1]Sheet2!$A$2:$T$121,9,TRUE)</f>
        <v>4</v>
      </c>
      <c r="J60">
        <f>VLOOKUP($A60,[1]Sheet2!$A$2:$T$121,10,TRUE)</f>
        <v>5</v>
      </c>
      <c r="K60">
        <f>VLOOKUP($A60,[1]Sheet2!$A$2:$T$121,11,TRUE)</f>
        <v>4</v>
      </c>
      <c r="L60">
        <f>VLOOKUP($A60,[1]Sheet2!$A$2:$T$121,12,TRUE)</f>
        <v>3</v>
      </c>
      <c r="M60">
        <f>VLOOKUP($A60,[1]Sheet2!$A$2:$T$121,13,TRUE)</f>
        <v>3</v>
      </c>
      <c r="N60">
        <f>VLOOKUP($A60,[1]Sheet2!$A$2:$T$121,14,TRUE)</f>
        <v>4</v>
      </c>
      <c r="O60">
        <f>VLOOKUP($A60,[1]Sheet2!$A$2:$T$121,15,TRUE)</f>
        <v>5</v>
      </c>
      <c r="P60">
        <f>VLOOKUP($A60,[1]Sheet2!$A$2:$T$121,16,TRUE)</f>
        <v>4</v>
      </c>
      <c r="Q60">
        <f>VLOOKUP($A60,[1]Sheet2!$A$2:$T$121,17,TRUE)</f>
        <v>4</v>
      </c>
      <c r="R60">
        <f>VLOOKUP($A60,[1]Sheet2!$A$2:$T$121,18,TRUE)</f>
        <v>4</v>
      </c>
      <c r="S60">
        <f>VLOOKUP($A60,[1]Sheet2!$A$2:$T$121,19,TRUE)</f>
        <v>4</v>
      </c>
      <c r="T60">
        <f>VLOOKUP($A60,[1]Sheet2!$A$2:$T$121,20,TRUE)</f>
        <v>4</v>
      </c>
    </row>
    <row r="61" spans="1:20" x14ac:dyDescent="0.25">
      <c r="A61">
        <v>69</v>
      </c>
      <c r="B61" t="str">
        <f>VLOOKUP($A61,[1]Sheet2!$A$2:$T$121,2,TRUE)</f>
        <v>Dani Irvan Saputra</v>
      </c>
      <c r="C61" t="str">
        <f>VLOOKUP($A61,[1]Sheet2!$A$2:$T$121,3,TRUE)</f>
        <v>Laki - Laki</v>
      </c>
      <c r="D61">
        <f>VLOOKUP($A61,[1]Sheet2!$A$2:$T$121,4,TRUE)</f>
        <v>231023001</v>
      </c>
      <c r="E61" t="str">
        <f>VLOOKUP($A61,[1]Sheet2!$A$2:$T$121,5,TRUE)</f>
        <v>Teknik Elektro</v>
      </c>
      <c r="F61">
        <f>VLOOKUP($A61,[1]Sheet2!$A$2:$T$121,6,TRUE)</f>
        <v>3</v>
      </c>
      <c r="G61">
        <f>VLOOKUP($A61,[1]Sheet2!$A$2:$T$121,7,TRUE)</f>
        <v>3</v>
      </c>
      <c r="H61">
        <f>VLOOKUP($A61,[1]Sheet2!$A$2:$T$121,8,TRUE)</f>
        <v>3</v>
      </c>
      <c r="I61">
        <f>VLOOKUP($A61,[1]Sheet2!$A$2:$T$121,9,TRUE)</f>
        <v>3</v>
      </c>
      <c r="J61">
        <f>VLOOKUP($A61,[1]Sheet2!$A$2:$T$121,10,TRUE)</f>
        <v>3</v>
      </c>
      <c r="K61">
        <f>VLOOKUP($A61,[1]Sheet2!$A$2:$T$121,11,TRUE)</f>
        <v>3</v>
      </c>
      <c r="L61">
        <f>VLOOKUP($A61,[1]Sheet2!$A$2:$T$121,12,TRUE)</f>
        <v>3</v>
      </c>
      <c r="M61">
        <f>VLOOKUP($A61,[1]Sheet2!$A$2:$T$121,13,TRUE)</f>
        <v>3</v>
      </c>
      <c r="N61">
        <f>VLOOKUP($A61,[1]Sheet2!$A$2:$T$121,14,TRUE)</f>
        <v>3</v>
      </c>
      <c r="O61">
        <f>VLOOKUP($A61,[1]Sheet2!$A$2:$T$121,15,TRUE)</f>
        <v>3</v>
      </c>
      <c r="P61">
        <f>VLOOKUP($A61,[1]Sheet2!$A$2:$T$121,16,TRUE)</f>
        <v>3</v>
      </c>
      <c r="Q61">
        <f>VLOOKUP($A61,[1]Sheet2!$A$2:$T$121,17,TRUE)</f>
        <v>3</v>
      </c>
      <c r="R61">
        <f>VLOOKUP($A61,[1]Sheet2!$A$2:$T$121,18,TRUE)</f>
        <v>3</v>
      </c>
      <c r="S61">
        <f>VLOOKUP($A61,[1]Sheet2!$A$2:$T$121,19,TRUE)</f>
        <v>3</v>
      </c>
      <c r="T61">
        <f>VLOOKUP($A61,[1]Sheet2!$A$2:$T$121,20,TRUE)</f>
        <v>3</v>
      </c>
    </row>
    <row r="62" spans="1:20" x14ac:dyDescent="0.25">
      <c r="A62">
        <v>8</v>
      </c>
      <c r="B62" t="str">
        <f>VLOOKUP($A62,[1]Sheet2!$A$2:$T$121,2,TRUE)</f>
        <v>Alya Zahira</v>
      </c>
      <c r="C62" t="str">
        <f>VLOOKUP($A62,[1]Sheet2!$A$2:$T$121,3,TRUE)</f>
        <v>Perempuan</v>
      </c>
      <c r="D62">
        <f>VLOOKUP($A62,[1]Sheet2!$A$2:$T$121,4,TRUE)</f>
        <v>201041008</v>
      </c>
      <c r="E62" t="str">
        <f>VLOOKUP($A62,[1]Sheet2!$A$2:$T$121,5,TRUE)</f>
        <v>Manajemen Informatika</v>
      </c>
      <c r="F62">
        <f>VLOOKUP($A62,[1]Sheet2!$A$2:$T$121,6,TRUE)</f>
        <v>3</v>
      </c>
      <c r="G62">
        <f>VLOOKUP($A62,[1]Sheet2!$A$2:$T$121,7,TRUE)</f>
        <v>3</v>
      </c>
      <c r="H62">
        <f>VLOOKUP($A62,[1]Sheet2!$A$2:$T$121,8,TRUE)</f>
        <v>3</v>
      </c>
      <c r="I62">
        <f>VLOOKUP($A62,[1]Sheet2!$A$2:$T$121,9,TRUE)</f>
        <v>3</v>
      </c>
      <c r="J62">
        <f>VLOOKUP($A62,[1]Sheet2!$A$2:$T$121,10,TRUE)</f>
        <v>3</v>
      </c>
      <c r="K62">
        <f>VLOOKUP($A62,[1]Sheet2!$A$2:$T$121,11,TRUE)</f>
        <v>2</v>
      </c>
      <c r="L62">
        <f>VLOOKUP($A62,[1]Sheet2!$A$2:$T$121,12,TRUE)</f>
        <v>3</v>
      </c>
      <c r="M62">
        <f>VLOOKUP($A62,[1]Sheet2!$A$2:$T$121,13,TRUE)</f>
        <v>2</v>
      </c>
      <c r="N62">
        <f>VLOOKUP($A62,[1]Sheet2!$A$2:$T$121,14,TRUE)</f>
        <v>3</v>
      </c>
      <c r="O62">
        <f>VLOOKUP($A62,[1]Sheet2!$A$2:$T$121,15,TRUE)</f>
        <v>3</v>
      </c>
      <c r="P62">
        <f>VLOOKUP($A62,[1]Sheet2!$A$2:$T$121,16,TRUE)</f>
        <v>3</v>
      </c>
      <c r="Q62">
        <f>VLOOKUP($A62,[1]Sheet2!$A$2:$T$121,17,TRUE)</f>
        <v>3</v>
      </c>
      <c r="R62">
        <f>VLOOKUP($A62,[1]Sheet2!$A$2:$T$121,18,TRUE)</f>
        <v>3</v>
      </c>
      <c r="S62">
        <f>VLOOKUP($A62,[1]Sheet2!$A$2:$T$121,19,TRUE)</f>
        <v>3</v>
      </c>
      <c r="T62">
        <f>VLOOKUP($A62,[1]Sheet2!$A$2:$T$121,20,TRUE)</f>
        <v>3</v>
      </c>
    </row>
    <row r="63" spans="1:20" x14ac:dyDescent="0.25">
      <c r="A63">
        <v>48</v>
      </c>
      <c r="B63" t="str">
        <f>VLOOKUP($A63,[1]Sheet2!$A$2:$T$121,2,TRUE)</f>
        <v>Farhan Hasabi Rohmani</v>
      </c>
      <c r="C63" t="str">
        <f>VLOOKUP($A63,[1]Sheet2!$A$2:$T$121,3,TRUE)</f>
        <v>Laki - Laki</v>
      </c>
      <c r="D63">
        <f>VLOOKUP($A63,[1]Sheet2!$A$2:$T$121,4,TRUE)</f>
        <v>231137030</v>
      </c>
      <c r="E63" t="str">
        <f>VLOOKUP($A63,[1]Sheet2!$A$2:$T$121,5,TRUE)</f>
        <v>Teknik Aeronautika</v>
      </c>
      <c r="F63">
        <f>VLOOKUP($A63,[1]Sheet2!$A$2:$T$121,6,TRUE)</f>
        <v>3</v>
      </c>
      <c r="G63">
        <f>VLOOKUP($A63,[1]Sheet2!$A$2:$T$121,7,TRUE)</f>
        <v>2</v>
      </c>
      <c r="H63">
        <f>VLOOKUP($A63,[1]Sheet2!$A$2:$T$121,8,TRUE)</f>
        <v>3</v>
      </c>
      <c r="I63">
        <f>VLOOKUP($A63,[1]Sheet2!$A$2:$T$121,9,TRUE)</f>
        <v>3</v>
      </c>
      <c r="J63">
        <f>VLOOKUP($A63,[1]Sheet2!$A$2:$T$121,10,TRUE)</f>
        <v>3</v>
      </c>
      <c r="K63">
        <f>VLOOKUP($A63,[1]Sheet2!$A$2:$T$121,11,TRUE)</f>
        <v>3</v>
      </c>
      <c r="L63">
        <f>VLOOKUP($A63,[1]Sheet2!$A$2:$T$121,12,TRUE)</f>
        <v>3</v>
      </c>
      <c r="M63">
        <f>VLOOKUP($A63,[1]Sheet2!$A$2:$T$121,13,TRUE)</f>
        <v>3</v>
      </c>
      <c r="N63">
        <f>VLOOKUP($A63,[1]Sheet2!$A$2:$T$121,14,TRUE)</f>
        <v>3</v>
      </c>
      <c r="O63">
        <f>VLOOKUP($A63,[1]Sheet2!$A$2:$T$121,15,TRUE)</f>
        <v>3</v>
      </c>
      <c r="P63">
        <f>VLOOKUP($A63,[1]Sheet2!$A$2:$T$121,16,TRUE)</f>
        <v>3</v>
      </c>
      <c r="Q63">
        <f>VLOOKUP($A63,[1]Sheet2!$A$2:$T$121,17,TRUE)</f>
        <v>3</v>
      </c>
      <c r="R63">
        <f>VLOOKUP($A63,[1]Sheet2!$A$2:$T$121,18,TRUE)</f>
        <v>3</v>
      </c>
      <c r="S63">
        <f>VLOOKUP($A63,[1]Sheet2!$A$2:$T$121,19,TRUE)</f>
        <v>3</v>
      </c>
      <c r="T63">
        <f>VLOOKUP($A63,[1]Sheet2!$A$2:$T$121,20,TRUE)</f>
        <v>3</v>
      </c>
    </row>
    <row r="64" spans="1:20" x14ac:dyDescent="0.25">
      <c r="A64">
        <v>17</v>
      </c>
      <c r="B64" t="str">
        <f>VLOOKUP($A64,[1]Sheet2!$A$2:$T$121,2,TRUE)</f>
        <v>Zuhkly Agam Janurrachman</v>
      </c>
      <c r="C64" t="str">
        <f>VLOOKUP($A64,[1]Sheet2!$A$2:$T$121,3,TRUE)</f>
        <v>Laki - Laki</v>
      </c>
      <c r="D64">
        <f>VLOOKUP($A64,[1]Sheet2!$A$2:$T$121,4,TRUE)</f>
        <v>201041002</v>
      </c>
      <c r="E64" t="str">
        <f>VLOOKUP($A64,[1]Sheet2!$A$2:$T$121,5,TRUE)</f>
        <v>Sistem Informasi</v>
      </c>
      <c r="F64">
        <f>VLOOKUP($A64,[1]Sheet2!$A$2:$T$121,6,TRUE)</f>
        <v>2</v>
      </c>
      <c r="G64">
        <f>VLOOKUP($A64,[1]Sheet2!$A$2:$T$121,7,TRUE)</f>
        <v>2</v>
      </c>
      <c r="H64">
        <f>VLOOKUP($A64,[1]Sheet2!$A$2:$T$121,8,TRUE)</f>
        <v>1</v>
      </c>
      <c r="I64">
        <f>VLOOKUP($A64,[1]Sheet2!$A$2:$T$121,9,TRUE)</f>
        <v>1</v>
      </c>
      <c r="J64">
        <f>VLOOKUP($A64,[1]Sheet2!$A$2:$T$121,10,TRUE)</f>
        <v>2</v>
      </c>
      <c r="K64">
        <f>VLOOKUP($A64,[1]Sheet2!$A$2:$T$121,11,TRUE)</f>
        <v>2</v>
      </c>
      <c r="L64">
        <f>VLOOKUP($A64,[1]Sheet2!$A$2:$T$121,12,TRUE)</f>
        <v>1</v>
      </c>
      <c r="M64">
        <f>VLOOKUP($A64,[1]Sheet2!$A$2:$T$121,13,TRUE)</f>
        <v>2</v>
      </c>
      <c r="N64">
        <f>VLOOKUP($A64,[1]Sheet2!$A$2:$T$121,14,TRUE)</f>
        <v>3</v>
      </c>
      <c r="O64">
        <f>VLOOKUP($A64,[1]Sheet2!$A$2:$T$121,15,TRUE)</f>
        <v>3</v>
      </c>
      <c r="P64">
        <f>VLOOKUP($A64,[1]Sheet2!$A$2:$T$121,16,TRUE)</f>
        <v>3</v>
      </c>
      <c r="Q64">
        <f>VLOOKUP($A64,[1]Sheet2!$A$2:$T$121,17,TRUE)</f>
        <v>2</v>
      </c>
      <c r="R64">
        <f>VLOOKUP($A64,[1]Sheet2!$A$2:$T$121,18,TRUE)</f>
        <v>1</v>
      </c>
      <c r="S64">
        <f>VLOOKUP($A64,[1]Sheet2!$A$2:$T$121,19,TRUE)</f>
        <v>2</v>
      </c>
      <c r="T64">
        <f>VLOOKUP($A64,[1]Sheet2!$A$2:$T$121,20,TRUE)</f>
        <v>2</v>
      </c>
    </row>
    <row r="65" spans="1:20" x14ac:dyDescent="0.25">
      <c r="A65">
        <v>5</v>
      </c>
      <c r="B65" t="str">
        <f>VLOOKUP($A65,[1]Sheet2!$A$2:$T$121,2,TRUE)</f>
        <v>Muhammad Arsyad Adnan</v>
      </c>
      <c r="C65" t="str">
        <f>VLOOKUP($A65,[1]Sheet2!$A$2:$T$121,3,TRUE)</f>
        <v>Laki - Laki</v>
      </c>
      <c r="D65">
        <f>VLOOKUP($A65,[1]Sheet2!$A$2:$T$121,4,TRUE)</f>
        <v>201051014</v>
      </c>
      <c r="E65" t="str">
        <f>VLOOKUP($A65,[1]Sheet2!$A$2:$T$121,5,TRUE)</f>
        <v>Sistem Informasi</v>
      </c>
      <c r="F65">
        <f>VLOOKUP($A65,[1]Sheet2!$A$2:$T$121,6,TRUE)</f>
        <v>3</v>
      </c>
      <c r="G65">
        <f>VLOOKUP($A65,[1]Sheet2!$A$2:$T$121,7,TRUE)</f>
        <v>3</v>
      </c>
      <c r="H65">
        <f>VLOOKUP($A65,[1]Sheet2!$A$2:$T$121,8,TRUE)</f>
        <v>3</v>
      </c>
      <c r="I65">
        <f>VLOOKUP($A65,[1]Sheet2!$A$2:$T$121,9,TRUE)</f>
        <v>3</v>
      </c>
      <c r="J65">
        <f>VLOOKUP($A65,[1]Sheet2!$A$2:$T$121,10,TRUE)</f>
        <v>3</v>
      </c>
      <c r="K65">
        <f>VLOOKUP($A65,[1]Sheet2!$A$2:$T$121,11,TRUE)</f>
        <v>2</v>
      </c>
      <c r="L65">
        <f>VLOOKUP($A65,[1]Sheet2!$A$2:$T$121,12,TRUE)</f>
        <v>2</v>
      </c>
      <c r="M65">
        <f>VLOOKUP($A65,[1]Sheet2!$A$2:$T$121,13,TRUE)</f>
        <v>2</v>
      </c>
      <c r="N65">
        <f>VLOOKUP($A65,[1]Sheet2!$A$2:$T$121,14,TRUE)</f>
        <v>2</v>
      </c>
      <c r="O65">
        <f>VLOOKUP($A65,[1]Sheet2!$A$2:$T$121,15,TRUE)</f>
        <v>3</v>
      </c>
      <c r="P65">
        <f>VLOOKUP($A65,[1]Sheet2!$A$2:$T$121,16,TRUE)</f>
        <v>3</v>
      </c>
      <c r="Q65">
        <f>VLOOKUP($A65,[1]Sheet2!$A$2:$T$121,17,TRUE)</f>
        <v>3</v>
      </c>
      <c r="R65">
        <f>VLOOKUP($A65,[1]Sheet2!$A$2:$T$121,18,TRUE)</f>
        <v>3</v>
      </c>
      <c r="S65">
        <f>VLOOKUP($A65,[1]Sheet2!$A$2:$T$121,19,TRUE)</f>
        <v>3</v>
      </c>
      <c r="T65">
        <f>VLOOKUP($A65,[1]Sheet2!$A$2:$T$121,20,TRUE)</f>
        <v>3</v>
      </c>
    </row>
    <row r="66" spans="1:20" x14ac:dyDescent="0.25">
      <c r="A66">
        <v>97</v>
      </c>
      <c r="B66" t="str">
        <f>VLOOKUP($A66,[1]Sheet2!$A$2:$T$121,2,TRUE)</f>
        <v>Sulthan nabil sopiyan</v>
      </c>
      <c r="C66" t="str">
        <f>VLOOKUP($A66,[1]Sheet2!$A$2:$T$121,3,TRUE)</f>
        <v>Laki - Laki</v>
      </c>
      <c r="D66">
        <f>VLOOKUP($A66,[1]Sheet2!$A$2:$T$121,4,TRUE)</f>
        <v>211021002</v>
      </c>
      <c r="E66" t="str">
        <f>VLOOKUP($A66,[1]Sheet2!$A$2:$T$121,5,TRUE)</f>
        <v>Teknik Elektro</v>
      </c>
      <c r="F66">
        <f>VLOOKUP($A66,[1]Sheet2!$A$2:$T$121,6,TRUE)</f>
        <v>5</v>
      </c>
      <c r="G66">
        <f>VLOOKUP($A66,[1]Sheet2!$A$2:$T$121,7,TRUE)</f>
        <v>5</v>
      </c>
      <c r="H66">
        <f>VLOOKUP($A66,[1]Sheet2!$A$2:$T$121,8,TRUE)</f>
        <v>5</v>
      </c>
      <c r="I66">
        <f>VLOOKUP($A66,[1]Sheet2!$A$2:$T$121,9,TRUE)</f>
        <v>5</v>
      </c>
      <c r="J66">
        <f>VLOOKUP($A66,[1]Sheet2!$A$2:$T$121,10,TRUE)</f>
        <v>5</v>
      </c>
      <c r="K66">
        <f>VLOOKUP($A66,[1]Sheet2!$A$2:$T$121,11,TRUE)</f>
        <v>5</v>
      </c>
      <c r="L66">
        <f>VLOOKUP($A66,[1]Sheet2!$A$2:$T$121,12,TRUE)</f>
        <v>5</v>
      </c>
      <c r="M66">
        <f>VLOOKUP($A66,[1]Sheet2!$A$2:$T$121,13,TRUE)</f>
        <v>5</v>
      </c>
      <c r="N66">
        <f>VLOOKUP($A66,[1]Sheet2!$A$2:$T$121,14,TRUE)</f>
        <v>5</v>
      </c>
      <c r="O66">
        <f>VLOOKUP($A66,[1]Sheet2!$A$2:$T$121,15,TRUE)</f>
        <v>5</v>
      </c>
      <c r="P66">
        <f>VLOOKUP($A66,[1]Sheet2!$A$2:$T$121,16,TRUE)</f>
        <v>5</v>
      </c>
      <c r="Q66">
        <f>VLOOKUP($A66,[1]Sheet2!$A$2:$T$121,17,TRUE)</f>
        <v>5</v>
      </c>
      <c r="R66">
        <f>VLOOKUP($A66,[1]Sheet2!$A$2:$T$121,18,TRUE)</f>
        <v>5</v>
      </c>
      <c r="S66">
        <f>VLOOKUP($A66,[1]Sheet2!$A$2:$T$121,19,TRUE)</f>
        <v>5</v>
      </c>
      <c r="T66">
        <f>VLOOKUP($A66,[1]Sheet2!$A$2:$T$121,20,TRUE)</f>
        <v>5</v>
      </c>
    </row>
    <row r="67" spans="1:20" x14ac:dyDescent="0.25">
      <c r="A67">
        <v>95</v>
      </c>
      <c r="B67" t="str">
        <f>VLOOKUP($A67,[1]Sheet2!$A$2:$T$121,2,TRUE)</f>
        <v>Zam zam d</v>
      </c>
      <c r="C67" t="str">
        <f>VLOOKUP($A67,[1]Sheet2!$A$2:$T$121,3,TRUE)</f>
        <v>Laki - Laki</v>
      </c>
      <c r="D67">
        <f>VLOOKUP($A67,[1]Sheet2!$A$2:$T$121,4,TRUE)</f>
        <v>211021011</v>
      </c>
      <c r="E67" t="str">
        <f>VLOOKUP($A67,[1]Sheet2!$A$2:$T$121,5,TRUE)</f>
        <v>Teknik Elektro</v>
      </c>
      <c r="F67">
        <f>VLOOKUP($A67,[1]Sheet2!$A$2:$T$121,6,TRUE)</f>
        <v>3</v>
      </c>
      <c r="G67">
        <f>VLOOKUP($A67,[1]Sheet2!$A$2:$T$121,7,TRUE)</f>
        <v>3</v>
      </c>
      <c r="H67">
        <f>VLOOKUP($A67,[1]Sheet2!$A$2:$T$121,8,TRUE)</f>
        <v>4</v>
      </c>
      <c r="I67">
        <f>VLOOKUP($A67,[1]Sheet2!$A$2:$T$121,9,TRUE)</f>
        <v>3</v>
      </c>
      <c r="J67">
        <f>VLOOKUP($A67,[1]Sheet2!$A$2:$T$121,10,TRUE)</f>
        <v>3</v>
      </c>
      <c r="K67">
        <f>VLOOKUP($A67,[1]Sheet2!$A$2:$T$121,11,TRUE)</f>
        <v>2</v>
      </c>
      <c r="L67">
        <f>VLOOKUP($A67,[1]Sheet2!$A$2:$T$121,12,TRUE)</f>
        <v>3</v>
      </c>
      <c r="M67">
        <f>VLOOKUP($A67,[1]Sheet2!$A$2:$T$121,13,TRUE)</f>
        <v>3</v>
      </c>
      <c r="N67">
        <f>VLOOKUP($A67,[1]Sheet2!$A$2:$T$121,14,TRUE)</f>
        <v>2</v>
      </c>
      <c r="O67">
        <f>VLOOKUP($A67,[1]Sheet2!$A$2:$T$121,15,TRUE)</f>
        <v>3</v>
      </c>
      <c r="P67">
        <f>VLOOKUP($A67,[1]Sheet2!$A$2:$T$121,16,TRUE)</f>
        <v>3</v>
      </c>
      <c r="Q67">
        <f>VLOOKUP($A67,[1]Sheet2!$A$2:$T$121,17,TRUE)</f>
        <v>3</v>
      </c>
      <c r="R67">
        <f>VLOOKUP($A67,[1]Sheet2!$A$2:$T$121,18,TRUE)</f>
        <v>3</v>
      </c>
      <c r="S67">
        <f>VLOOKUP($A67,[1]Sheet2!$A$2:$T$121,19,TRUE)</f>
        <v>3</v>
      </c>
      <c r="T67">
        <f>VLOOKUP($A67,[1]Sheet2!$A$2:$T$121,20,TRUE)</f>
        <v>3</v>
      </c>
    </row>
    <row r="68" spans="1:20" x14ac:dyDescent="0.25">
      <c r="A68">
        <v>11</v>
      </c>
      <c r="B68" t="str">
        <f>VLOOKUP($A68,[1]Sheet2!$A$2:$T$121,2,TRUE)</f>
        <v>Nadia</v>
      </c>
      <c r="C68" t="str">
        <f>VLOOKUP($A68,[1]Sheet2!$A$2:$T$121,3,TRUE)</f>
        <v>Perempuan</v>
      </c>
      <c r="D68">
        <f>VLOOKUP($A68,[1]Sheet2!$A$2:$T$121,4,TRUE)</f>
        <v>222054001</v>
      </c>
      <c r="E68" t="str">
        <f>VLOOKUP($A68,[1]Sheet2!$A$2:$T$121,5,TRUE)</f>
        <v>Sistem Informasi</v>
      </c>
      <c r="F68">
        <f>VLOOKUP($A68,[1]Sheet2!$A$2:$T$121,6,TRUE)</f>
        <v>5</v>
      </c>
      <c r="G68">
        <f>VLOOKUP($A68,[1]Sheet2!$A$2:$T$121,7,TRUE)</f>
        <v>5</v>
      </c>
      <c r="H68">
        <f>VLOOKUP($A68,[1]Sheet2!$A$2:$T$121,8,TRUE)</f>
        <v>5</v>
      </c>
      <c r="I68">
        <f>VLOOKUP($A68,[1]Sheet2!$A$2:$T$121,9,TRUE)</f>
        <v>5</v>
      </c>
      <c r="J68">
        <f>VLOOKUP($A68,[1]Sheet2!$A$2:$T$121,10,TRUE)</f>
        <v>5</v>
      </c>
      <c r="K68">
        <f>VLOOKUP($A68,[1]Sheet2!$A$2:$T$121,11,TRUE)</f>
        <v>5</v>
      </c>
      <c r="L68">
        <f>VLOOKUP($A68,[1]Sheet2!$A$2:$T$121,12,TRUE)</f>
        <v>5</v>
      </c>
      <c r="M68">
        <f>VLOOKUP($A68,[1]Sheet2!$A$2:$T$121,13,TRUE)</f>
        <v>5</v>
      </c>
      <c r="N68">
        <f>VLOOKUP($A68,[1]Sheet2!$A$2:$T$121,14,TRUE)</f>
        <v>5</v>
      </c>
      <c r="O68">
        <f>VLOOKUP($A68,[1]Sheet2!$A$2:$T$121,15,TRUE)</f>
        <v>5</v>
      </c>
      <c r="P68">
        <f>VLOOKUP($A68,[1]Sheet2!$A$2:$T$121,16,TRUE)</f>
        <v>5</v>
      </c>
      <c r="Q68">
        <f>VLOOKUP($A68,[1]Sheet2!$A$2:$T$121,17,TRUE)</f>
        <v>5</v>
      </c>
      <c r="R68">
        <f>VLOOKUP($A68,[1]Sheet2!$A$2:$T$121,18,TRUE)</f>
        <v>5</v>
      </c>
      <c r="S68">
        <f>VLOOKUP($A68,[1]Sheet2!$A$2:$T$121,19,TRUE)</f>
        <v>5</v>
      </c>
      <c r="T68">
        <f>VLOOKUP($A68,[1]Sheet2!$A$2:$T$121,20,TRUE)</f>
        <v>4</v>
      </c>
    </row>
    <row r="69" spans="1:20" x14ac:dyDescent="0.25">
      <c r="A69">
        <v>80</v>
      </c>
      <c r="B69" t="str">
        <f>VLOOKUP($A69,[1]Sheet2!$A$2:$T$121,2,TRUE)</f>
        <v>Nafisah J Putri</v>
      </c>
      <c r="C69" t="str">
        <f>VLOOKUP($A69,[1]Sheet2!$A$2:$T$121,3,TRUE)</f>
        <v>Perempuan</v>
      </c>
      <c r="D69">
        <f>VLOOKUP($A69,[1]Sheet2!$A$2:$T$121,4,TRUE)</f>
        <v>201051009</v>
      </c>
      <c r="E69" t="str">
        <f>VLOOKUP($A69,[1]Sheet2!$A$2:$T$121,5,TRUE)</f>
        <v>Sistem Informasi</v>
      </c>
      <c r="F69">
        <f>VLOOKUP($A69,[1]Sheet2!$A$2:$T$121,6,TRUE)</f>
        <v>3</v>
      </c>
      <c r="G69">
        <f>VLOOKUP($A69,[1]Sheet2!$A$2:$T$121,7,TRUE)</f>
        <v>3</v>
      </c>
      <c r="H69">
        <f>VLOOKUP($A69,[1]Sheet2!$A$2:$T$121,8,TRUE)</f>
        <v>4</v>
      </c>
      <c r="I69">
        <f>VLOOKUP($A69,[1]Sheet2!$A$2:$T$121,9,TRUE)</f>
        <v>4</v>
      </c>
      <c r="J69">
        <f>VLOOKUP($A69,[1]Sheet2!$A$2:$T$121,10,TRUE)</f>
        <v>5</v>
      </c>
      <c r="K69">
        <f>VLOOKUP($A69,[1]Sheet2!$A$2:$T$121,11,TRUE)</f>
        <v>2</v>
      </c>
      <c r="L69">
        <f>VLOOKUP($A69,[1]Sheet2!$A$2:$T$121,12,TRUE)</f>
        <v>2</v>
      </c>
      <c r="M69">
        <f>VLOOKUP($A69,[1]Sheet2!$A$2:$T$121,13,TRUE)</f>
        <v>3</v>
      </c>
      <c r="N69">
        <f>VLOOKUP($A69,[1]Sheet2!$A$2:$T$121,14,TRUE)</f>
        <v>3</v>
      </c>
      <c r="O69">
        <f>VLOOKUP($A69,[1]Sheet2!$A$2:$T$121,15,TRUE)</f>
        <v>3</v>
      </c>
      <c r="P69">
        <f>VLOOKUP($A69,[1]Sheet2!$A$2:$T$121,16,TRUE)</f>
        <v>3</v>
      </c>
      <c r="Q69">
        <f>VLOOKUP($A69,[1]Sheet2!$A$2:$T$121,17,TRUE)</f>
        <v>4</v>
      </c>
      <c r="R69">
        <f>VLOOKUP($A69,[1]Sheet2!$A$2:$T$121,18,TRUE)</f>
        <v>5</v>
      </c>
      <c r="S69">
        <f>VLOOKUP($A69,[1]Sheet2!$A$2:$T$121,19,TRUE)</f>
        <v>5</v>
      </c>
      <c r="T69">
        <f>VLOOKUP($A69,[1]Sheet2!$A$2:$T$121,20,TRUE)</f>
        <v>3</v>
      </c>
    </row>
    <row r="70" spans="1:20" x14ac:dyDescent="0.25">
      <c r="A70">
        <v>51</v>
      </c>
      <c r="B70" t="str">
        <f>VLOOKUP($A70,[1]Sheet2!$A$2:$T$121,2,TRUE)</f>
        <v>reyvan zey ilham</v>
      </c>
      <c r="C70" t="str">
        <f>VLOOKUP($A70,[1]Sheet2!$A$2:$T$121,3,TRUE)</f>
        <v>Laki - Laki</v>
      </c>
      <c r="D70">
        <f>VLOOKUP($A70,[1]Sheet2!$A$2:$T$121,4,TRUE)</f>
        <v>231011044</v>
      </c>
      <c r="E70" t="str">
        <f>VLOOKUP($A70,[1]Sheet2!$A$2:$T$121,5,TRUE)</f>
        <v>Teknik Penerbangan</v>
      </c>
      <c r="F70">
        <f>VLOOKUP($A70,[1]Sheet2!$A$2:$T$121,6,TRUE)</f>
        <v>3</v>
      </c>
      <c r="G70">
        <f>VLOOKUP($A70,[1]Sheet2!$A$2:$T$121,7,TRUE)</f>
        <v>3</v>
      </c>
      <c r="H70">
        <f>VLOOKUP($A70,[1]Sheet2!$A$2:$T$121,8,TRUE)</f>
        <v>3</v>
      </c>
      <c r="I70">
        <f>VLOOKUP($A70,[1]Sheet2!$A$2:$T$121,9,TRUE)</f>
        <v>3</v>
      </c>
      <c r="J70">
        <f>VLOOKUP($A70,[1]Sheet2!$A$2:$T$121,10,TRUE)</f>
        <v>3</v>
      </c>
      <c r="K70">
        <f>VLOOKUP($A70,[1]Sheet2!$A$2:$T$121,11,TRUE)</f>
        <v>3</v>
      </c>
      <c r="L70">
        <f>VLOOKUP($A70,[1]Sheet2!$A$2:$T$121,12,TRUE)</f>
        <v>3</v>
      </c>
      <c r="M70">
        <f>VLOOKUP($A70,[1]Sheet2!$A$2:$T$121,13,TRUE)</f>
        <v>3</v>
      </c>
      <c r="N70">
        <f>VLOOKUP($A70,[1]Sheet2!$A$2:$T$121,14,TRUE)</f>
        <v>3</v>
      </c>
      <c r="O70">
        <f>VLOOKUP($A70,[1]Sheet2!$A$2:$T$121,15,TRUE)</f>
        <v>3</v>
      </c>
      <c r="P70">
        <f>VLOOKUP($A70,[1]Sheet2!$A$2:$T$121,16,TRUE)</f>
        <v>3</v>
      </c>
      <c r="Q70">
        <f>VLOOKUP($A70,[1]Sheet2!$A$2:$T$121,17,TRUE)</f>
        <v>3</v>
      </c>
      <c r="R70">
        <f>VLOOKUP($A70,[1]Sheet2!$A$2:$T$121,18,TRUE)</f>
        <v>3</v>
      </c>
      <c r="S70">
        <f>VLOOKUP($A70,[1]Sheet2!$A$2:$T$121,19,TRUE)</f>
        <v>3</v>
      </c>
      <c r="T70">
        <f>VLOOKUP($A70,[1]Sheet2!$A$2:$T$121,20,TRUE)</f>
        <v>3</v>
      </c>
    </row>
    <row r="71" spans="1:20" x14ac:dyDescent="0.25">
      <c r="A71">
        <v>75</v>
      </c>
      <c r="B71" t="str">
        <f>VLOOKUP($A71,[1]Sheet2!$A$2:$T$121,2,TRUE)</f>
        <v>Muhamad Tomi P</v>
      </c>
      <c r="C71" t="str">
        <f>VLOOKUP($A71,[1]Sheet2!$A$2:$T$121,3,TRUE)</f>
        <v>Laki - Laki</v>
      </c>
      <c r="D71">
        <f>VLOOKUP($A71,[1]Sheet2!$A$2:$T$121,4,TRUE)</f>
        <v>211053004</v>
      </c>
      <c r="E71" t="str">
        <f>VLOOKUP($A71,[1]Sheet2!$A$2:$T$121,5,TRUE)</f>
        <v>Sistem Informasi</v>
      </c>
      <c r="F71">
        <f>VLOOKUP($A71,[1]Sheet2!$A$2:$T$121,6,TRUE)</f>
        <v>3</v>
      </c>
      <c r="G71">
        <f>VLOOKUP($A71,[1]Sheet2!$A$2:$T$121,7,TRUE)</f>
        <v>3</v>
      </c>
      <c r="H71">
        <f>VLOOKUP($A71,[1]Sheet2!$A$2:$T$121,8,TRUE)</f>
        <v>3</v>
      </c>
      <c r="I71">
        <f>VLOOKUP($A71,[1]Sheet2!$A$2:$T$121,9,TRUE)</f>
        <v>3</v>
      </c>
      <c r="J71">
        <f>VLOOKUP($A71,[1]Sheet2!$A$2:$T$121,10,TRUE)</f>
        <v>3</v>
      </c>
      <c r="K71">
        <f>VLOOKUP($A71,[1]Sheet2!$A$2:$T$121,11,TRUE)</f>
        <v>3</v>
      </c>
      <c r="L71">
        <f>VLOOKUP($A71,[1]Sheet2!$A$2:$T$121,12,TRUE)</f>
        <v>3</v>
      </c>
      <c r="M71">
        <f>VLOOKUP($A71,[1]Sheet2!$A$2:$T$121,13,TRUE)</f>
        <v>3</v>
      </c>
      <c r="N71">
        <f>VLOOKUP($A71,[1]Sheet2!$A$2:$T$121,14,TRUE)</f>
        <v>3</v>
      </c>
      <c r="O71">
        <f>VLOOKUP($A71,[1]Sheet2!$A$2:$T$121,15,TRUE)</f>
        <v>3</v>
      </c>
      <c r="P71">
        <f>VLOOKUP($A71,[1]Sheet2!$A$2:$T$121,16,TRUE)</f>
        <v>3</v>
      </c>
      <c r="Q71">
        <f>VLOOKUP($A71,[1]Sheet2!$A$2:$T$121,17,TRUE)</f>
        <v>3</v>
      </c>
      <c r="R71">
        <f>VLOOKUP($A71,[1]Sheet2!$A$2:$T$121,18,TRUE)</f>
        <v>3</v>
      </c>
      <c r="S71">
        <f>VLOOKUP($A71,[1]Sheet2!$A$2:$T$121,19,TRUE)</f>
        <v>4</v>
      </c>
      <c r="T71">
        <f>VLOOKUP($A71,[1]Sheet2!$A$2:$T$121,20,TRUE)</f>
        <v>4</v>
      </c>
    </row>
    <row r="72" spans="1:20" x14ac:dyDescent="0.25">
      <c r="A72">
        <v>93</v>
      </c>
      <c r="B72" t="str">
        <f>VLOOKUP($A72,[1]Sheet2!$A$2:$T$121,2,TRUE)</f>
        <v>M Brian Luberizky</v>
      </c>
      <c r="C72" t="str">
        <f>VLOOKUP($A72,[1]Sheet2!$A$2:$T$121,3,TRUE)</f>
        <v>Laki - Laki</v>
      </c>
      <c r="D72">
        <f>VLOOKUP($A72,[1]Sheet2!$A$2:$T$121,4,TRUE)</f>
        <v>201033003</v>
      </c>
      <c r="E72" t="str">
        <f>VLOOKUP($A72,[1]Sheet2!$A$2:$T$121,5,TRUE)</f>
        <v>Teknik Industri</v>
      </c>
      <c r="F72">
        <f>VLOOKUP($A72,[1]Sheet2!$A$2:$T$121,6,TRUE)</f>
        <v>4</v>
      </c>
      <c r="G72">
        <f>VLOOKUP($A72,[1]Sheet2!$A$2:$T$121,7,TRUE)</f>
        <v>4</v>
      </c>
      <c r="H72">
        <f>VLOOKUP($A72,[1]Sheet2!$A$2:$T$121,8,TRUE)</f>
        <v>4</v>
      </c>
      <c r="I72">
        <f>VLOOKUP($A72,[1]Sheet2!$A$2:$T$121,9,TRUE)</f>
        <v>4</v>
      </c>
      <c r="J72">
        <f>VLOOKUP($A72,[1]Sheet2!$A$2:$T$121,10,TRUE)</f>
        <v>4</v>
      </c>
      <c r="K72">
        <f>VLOOKUP($A72,[1]Sheet2!$A$2:$T$121,11,TRUE)</f>
        <v>3</v>
      </c>
      <c r="L72">
        <f>VLOOKUP($A72,[1]Sheet2!$A$2:$T$121,12,TRUE)</f>
        <v>3</v>
      </c>
      <c r="M72">
        <f>VLOOKUP($A72,[1]Sheet2!$A$2:$T$121,13,TRUE)</f>
        <v>3</v>
      </c>
      <c r="N72">
        <f>VLOOKUP($A72,[1]Sheet2!$A$2:$T$121,14,TRUE)</f>
        <v>4</v>
      </c>
      <c r="O72">
        <f>VLOOKUP($A72,[1]Sheet2!$A$2:$T$121,15,TRUE)</f>
        <v>3</v>
      </c>
      <c r="P72">
        <f>VLOOKUP($A72,[1]Sheet2!$A$2:$T$121,16,TRUE)</f>
        <v>4</v>
      </c>
      <c r="Q72">
        <f>VLOOKUP($A72,[1]Sheet2!$A$2:$T$121,17,TRUE)</f>
        <v>4</v>
      </c>
      <c r="R72">
        <f>VLOOKUP($A72,[1]Sheet2!$A$2:$T$121,18,TRUE)</f>
        <v>4</v>
      </c>
      <c r="S72">
        <f>VLOOKUP($A72,[1]Sheet2!$A$2:$T$121,19,TRUE)</f>
        <v>4</v>
      </c>
      <c r="T72">
        <f>VLOOKUP($A72,[1]Sheet2!$A$2:$T$121,20,TRUE)</f>
        <v>4</v>
      </c>
    </row>
    <row r="73" spans="1:20" x14ac:dyDescent="0.25">
      <c r="A73">
        <v>113</v>
      </c>
      <c r="B73" t="str">
        <f>VLOOKUP($A73,[1]Sheet2!$A$2:$T$121,2,TRUE)</f>
        <v xml:space="preserve">Gabe </v>
      </c>
      <c r="C73" t="str">
        <f>VLOOKUP($A73,[1]Sheet2!$A$2:$T$121,3,TRUE)</f>
        <v>Laki - Laki</v>
      </c>
      <c r="D73">
        <f>VLOOKUP($A73,[1]Sheet2!$A$2:$T$121,4,TRUE)</f>
        <v>221071023</v>
      </c>
      <c r="E73" t="str">
        <f>VLOOKUP($A73,[1]Sheet2!$A$2:$T$121,5,TRUE)</f>
        <v>Manajemen</v>
      </c>
      <c r="F73">
        <f>VLOOKUP($A73,[1]Sheet2!$A$2:$T$121,6,TRUE)</f>
        <v>5</v>
      </c>
      <c r="G73">
        <f>VLOOKUP($A73,[1]Sheet2!$A$2:$T$121,7,TRUE)</f>
        <v>5</v>
      </c>
      <c r="H73">
        <f>VLOOKUP($A73,[1]Sheet2!$A$2:$T$121,8,TRUE)</f>
        <v>5</v>
      </c>
      <c r="I73">
        <f>VLOOKUP($A73,[1]Sheet2!$A$2:$T$121,9,TRUE)</f>
        <v>5</v>
      </c>
      <c r="J73">
        <f>VLOOKUP($A73,[1]Sheet2!$A$2:$T$121,10,TRUE)</f>
        <v>5</v>
      </c>
      <c r="K73">
        <f>VLOOKUP($A73,[1]Sheet2!$A$2:$T$121,11,TRUE)</f>
        <v>5</v>
      </c>
      <c r="L73">
        <f>VLOOKUP($A73,[1]Sheet2!$A$2:$T$121,12,TRUE)</f>
        <v>5</v>
      </c>
      <c r="M73">
        <f>VLOOKUP($A73,[1]Sheet2!$A$2:$T$121,13,TRUE)</f>
        <v>5</v>
      </c>
      <c r="N73">
        <f>VLOOKUP($A73,[1]Sheet2!$A$2:$T$121,14,TRUE)</f>
        <v>5</v>
      </c>
      <c r="O73">
        <f>VLOOKUP($A73,[1]Sheet2!$A$2:$T$121,15,TRUE)</f>
        <v>5</v>
      </c>
      <c r="P73">
        <f>VLOOKUP($A73,[1]Sheet2!$A$2:$T$121,16,TRUE)</f>
        <v>5</v>
      </c>
      <c r="Q73">
        <f>VLOOKUP($A73,[1]Sheet2!$A$2:$T$121,17,TRUE)</f>
        <v>5</v>
      </c>
      <c r="R73">
        <f>VLOOKUP($A73,[1]Sheet2!$A$2:$T$121,18,TRUE)</f>
        <v>5</v>
      </c>
      <c r="S73">
        <f>VLOOKUP($A73,[1]Sheet2!$A$2:$T$121,19,TRUE)</f>
        <v>5</v>
      </c>
      <c r="T73">
        <f>VLOOKUP($A73,[1]Sheet2!$A$2:$T$121,20,TRUE)</f>
        <v>5</v>
      </c>
    </row>
    <row r="74" spans="1:20" x14ac:dyDescent="0.25">
      <c r="A74">
        <v>100</v>
      </c>
      <c r="B74" t="str">
        <f>VLOOKUP($A74,[1]Sheet2!$A$2:$T$121,2,TRUE)</f>
        <v>Yahya Ayasy</v>
      </c>
      <c r="C74" t="str">
        <f>VLOOKUP($A74,[1]Sheet2!$A$2:$T$121,3,TRUE)</f>
        <v>Laki - Laki</v>
      </c>
      <c r="D74">
        <f>VLOOKUP($A74,[1]Sheet2!$A$2:$T$121,4,TRUE)</f>
        <v>211021005</v>
      </c>
      <c r="E74" t="str">
        <f>VLOOKUP($A74,[1]Sheet2!$A$2:$T$121,5,TRUE)</f>
        <v>Teknik Elektro</v>
      </c>
      <c r="F74">
        <f>VLOOKUP($A74,[1]Sheet2!$A$2:$T$121,6,TRUE)</f>
        <v>2</v>
      </c>
      <c r="G74">
        <f>VLOOKUP($A74,[1]Sheet2!$A$2:$T$121,7,TRUE)</f>
        <v>3</v>
      </c>
      <c r="H74">
        <f>VLOOKUP($A74,[1]Sheet2!$A$2:$T$121,8,TRUE)</f>
        <v>2</v>
      </c>
      <c r="I74">
        <f>VLOOKUP($A74,[1]Sheet2!$A$2:$T$121,9,TRUE)</f>
        <v>3</v>
      </c>
      <c r="J74">
        <f>VLOOKUP($A74,[1]Sheet2!$A$2:$T$121,10,TRUE)</f>
        <v>2</v>
      </c>
      <c r="K74">
        <f>VLOOKUP($A74,[1]Sheet2!$A$2:$T$121,11,TRUE)</f>
        <v>3</v>
      </c>
      <c r="L74">
        <f>VLOOKUP($A74,[1]Sheet2!$A$2:$T$121,12,TRUE)</f>
        <v>2</v>
      </c>
      <c r="M74">
        <f>VLOOKUP($A74,[1]Sheet2!$A$2:$T$121,13,TRUE)</f>
        <v>3</v>
      </c>
      <c r="N74">
        <f>VLOOKUP($A74,[1]Sheet2!$A$2:$T$121,14,TRUE)</f>
        <v>2</v>
      </c>
      <c r="O74">
        <f>VLOOKUP($A74,[1]Sheet2!$A$2:$T$121,15,TRUE)</f>
        <v>3</v>
      </c>
      <c r="P74">
        <f>VLOOKUP($A74,[1]Sheet2!$A$2:$T$121,16,TRUE)</f>
        <v>3</v>
      </c>
      <c r="Q74">
        <f>VLOOKUP($A74,[1]Sheet2!$A$2:$T$121,17,TRUE)</f>
        <v>2</v>
      </c>
      <c r="R74">
        <f>VLOOKUP($A74,[1]Sheet2!$A$2:$T$121,18,TRUE)</f>
        <v>3</v>
      </c>
      <c r="S74">
        <f>VLOOKUP($A74,[1]Sheet2!$A$2:$T$121,19,TRUE)</f>
        <v>3</v>
      </c>
      <c r="T74">
        <f>VLOOKUP($A74,[1]Sheet2!$A$2:$T$121,20,TRUE)</f>
        <v>3</v>
      </c>
    </row>
    <row r="75" spans="1:20" x14ac:dyDescent="0.25">
      <c r="A75">
        <v>102</v>
      </c>
      <c r="B75" t="str">
        <f>VLOOKUP($A75,[1]Sheet2!$A$2:$T$121,2,TRUE)</f>
        <v>Ary Kesuma</v>
      </c>
      <c r="C75" t="str">
        <f>VLOOKUP($A75,[1]Sheet2!$A$2:$T$121,3,TRUE)</f>
        <v>Laki - Laki</v>
      </c>
      <c r="D75">
        <f>VLOOKUP($A75,[1]Sheet2!$A$2:$T$121,4,TRUE)</f>
        <v>231074006</v>
      </c>
      <c r="E75" t="str">
        <f>VLOOKUP($A75,[1]Sheet2!$A$2:$T$121,5,TRUE)</f>
        <v>Manajemen</v>
      </c>
      <c r="F75">
        <f>VLOOKUP($A75,[1]Sheet2!$A$2:$T$121,6,TRUE)</f>
        <v>5</v>
      </c>
      <c r="G75">
        <f>VLOOKUP($A75,[1]Sheet2!$A$2:$T$121,7,TRUE)</f>
        <v>5</v>
      </c>
      <c r="H75">
        <f>VLOOKUP($A75,[1]Sheet2!$A$2:$T$121,8,TRUE)</f>
        <v>5</v>
      </c>
      <c r="I75">
        <f>VLOOKUP($A75,[1]Sheet2!$A$2:$T$121,9,TRUE)</f>
        <v>5</v>
      </c>
      <c r="J75">
        <f>VLOOKUP($A75,[1]Sheet2!$A$2:$T$121,10,TRUE)</f>
        <v>5</v>
      </c>
      <c r="K75">
        <f>VLOOKUP($A75,[1]Sheet2!$A$2:$T$121,11,TRUE)</f>
        <v>4</v>
      </c>
      <c r="L75">
        <f>VLOOKUP($A75,[1]Sheet2!$A$2:$T$121,12,TRUE)</f>
        <v>4</v>
      </c>
      <c r="M75">
        <f>VLOOKUP($A75,[1]Sheet2!$A$2:$T$121,13,TRUE)</f>
        <v>4</v>
      </c>
      <c r="N75">
        <f>VLOOKUP($A75,[1]Sheet2!$A$2:$T$121,14,TRUE)</f>
        <v>4</v>
      </c>
      <c r="O75">
        <f>VLOOKUP($A75,[1]Sheet2!$A$2:$T$121,15,TRUE)</f>
        <v>4</v>
      </c>
      <c r="P75">
        <f>VLOOKUP($A75,[1]Sheet2!$A$2:$T$121,16,TRUE)</f>
        <v>4</v>
      </c>
      <c r="Q75">
        <f>VLOOKUP($A75,[1]Sheet2!$A$2:$T$121,17,TRUE)</f>
        <v>5</v>
      </c>
      <c r="R75">
        <f>VLOOKUP($A75,[1]Sheet2!$A$2:$T$121,18,TRUE)</f>
        <v>5</v>
      </c>
      <c r="S75">
        <f>VLOOKUP($A75,[1]Sheet2!$A$2:$T$121,19,TRUE)</f>
        <v>5</v>
      </c>
      <c r="T75">
        <f>VLOOKUP($A75,[1]Sheet2!$A$2:$T$121,20,TRUE)</f>
        <v>4</v>
      </c>
    </row>
    <row r="76" spans="1:20" x14ac:dyDescent="0.25">
      <c r="A76">
        <v>108</v>
      </c>
      <c r="B76" t="str">
        <f>VLOOKUP($A76,[1]Sheet2!$A$2:$T$121,2,TRUE)</f>
        <v>Leny Gustianti</v>
      </c>
      <c r="C76" t="str">
        <f>VLOOKUP($A76,[1]Sheet2!$A$2:$T$121,3,TRUE)</f>
        <v>Perempuan</v>
      </c>
      <c r="D76">
        <f>VLOOKUP($A76,[1]Sheet2!$A$2:$T$121,4,TRUE)</f>
        <v>221073016</v>
      </c>
      <c r="E76" t="str">
        <f>VLOOKUP($A76,[1]Sheet2!$A$2:$T$121,5,TRUE)</f>
        <v>Manajemen</v>
      </c>
      <c r="F76">
        <f>VLOOKUP($A76,[1]Sheet2!$A$2:$T$121,6,TRUE)</f>
        <v>2</v>
      </c>
      <c r="G76">
        <f>VLOOKUP($A76,[1]Sheet2!$A$2:$T$121,7,TRUE)</f>
        <v>2</v>
      </c>
      <c r="H76">
        <f>VLOOKUP($A76,[1]Sheet2!$A$2:$T$121,8,TRUE)</f>
        <v>2</v>
      </c>
      <c r="I76">
        <f>VLOOKUP($A76,[1]Sheet2!$A$2:$T$121,9,TRUE)</f>
        <v>3</v>
      </c>
      <c r="J76">
        <f>VLOOKUP($A76,[1]Sheet2!$A$2:$T$121,10,TRUE)</f>
        <v>3</v>
      </c>
      <c r="K76">
        <f>VLOOKUP($A76,[1]Sheet2!$A$2:$T$121,11,TRUE)</f>
        <v>2</v>
      </c>
      <c r="L76">
        <f>VLOOKUP($A76,[1]Sheet2!$A$2:$T$121,12,TRUE)</f>
        <v>2</v>
      </c>
      <c r="M76">
        <f>VLOOKUP($A76,[1]Sheet2!$A$2:$T$121,13,TRUE)</f>
        <v>2</v>
      </c>
      <c r="N76">
        <f>VLOOKUP($A76,[1]Sheet2!$A$2:$T$121,14,TRUE)</f>
        <v>2</v>
      </c>
      <c r="O76">
        <f>VLOOKUP($A76,[1]Sheet2!$A$2:$T$121,15,TRUE)</f>
        <v>3</v>
      </c>
      <c r="P76">
        <f>VLOOKUP($A76,[1]Sheet2!$A$2:$T$121,16,TRUE)</f>
        <v>2</v>
      </c>
      <c r="Q76">
        <f>VLOOKUP($A76,[1]Sheet2!$A$2:$T$121,17,TRUE)</f>
        <v>3</v>
      </c>
      <c r="R76">
        <f>VLOOKUP($A76,[1]Sheet2!$A$2:$T$121,18,TRUE)</f>
        <v>3</v>
      </c>
      <c r="S76">
        <f>VLOOKUP($A76,[1]Sheet2!$A$2:$T$121,19,TRUE)</f>
        <v>3</v>
      </c>
      <c r="T76">
        <f>VLOOKUP($A76,[1]Sheet2!$A$2:$T$121,20,TRUE)</f>
        <v>3</v>
      </c>
    </row>
    <row r="77" spans="1:20" x14ac:dyDescent="0.25">
      <c r="A77">
        <v>117</v>
      </c>
      <c r="B77" t="str">
        <f>VLOOKUP($A77,[1]Sheet2!$A$2:$T$121,2,TRUE)</f>
        <v>Apriana L.tokan</v>
      </c>
      <c r="C77" t="str">
        <f>VLOOKUP($A77,[1]Sheet2!$A$2:$T$121,3,TRUE)</f>
        <v>Perempuan</v>
      </c>
      <c r="D77">
        <f>VLOOKUP($A77,[1]Sheet2!$A$2:$T$121,4,TRUE)</f>
        <v>191061007</v>
      </c>
      <c r="E77" t="str">
        <f>VLOOKUP($A77,[1]Sheet2!$A$2:$T$121,5,TRUE)</f>
        <v>Akutansi</v>
      </c>
      <c r="F77">
        <f>VLOOKUP($A77,[1]Sheet2!$A$2:$T$121,6,TRUE)</f>
        <v>3</v>
      </c>
      <c r="G77">
        <f>VLOOKUP($A77,[1]Sheet2!$A$2:$T$121,7,TRUE)</f>
        <v>3</v>
      </c>
      <c r="H77">
        <f>VLOOKUP($A77,[1]Sheet2!$A$2:$T$121,8,TRUE)</f>
        <v>4</v>
      </c>
      <c r="I77">
        <f>VLOOKUP($A77,[1]Sheet2!$A$2:$T$121,9,TRUE)</f>
        <v>3</v>
      </c>
      <c r="J77">
        <f>VLOOKUP($A77,[1]Sheet2!$A$2:$T$121,10,TRUE)</f>
        <v>4</v>
      </c>
      <c r="K77">
        <f>VLOOKUP($A77,[1]Sheet2!$A$2:$T$121,11,TRUE)</f>
        <v>5</v>
      </c>
      <c r="L77">
        <f>VLOOKUP($A77,[1]Sheet2!$A$2:$T$121,12,TRUE)</f>
        <v>4</v>
      </c>
      <c r="M77">
        <f>VLOOKUP($A77,[1]Sheet2!$A$2:$T$121,13,TRUE)</f>
        <v>5</v>
      </c>
      <c r="N77">
        <f>VLOOKUP($A77,[1]Sheet2!$A$2:$T$121,14,TRUE)</f>
        <v>4</v>
      </c>
      <c r="O77">
        <f>VLOOKUP($A77,[1]Sheet2!$A$2:$T$121,15,TRUE)</f>
        <v>4</v>
      </c>
      <c r="P77">
        <f>VLOOKUP($A77,[1]Sheet2!$A$2:$T$121,16,TRUE)</f>
        <v>4</v>
      </c>
      <c r="Q77">
        <f>VLOOKUP($A77,[1]Sheet2!$A$2:$T$121,17,TRUE)</f>
        <v>5</v>
      </c>
      <c r="R77">
        <f>VLOOKUP($A77,[1]Sheet2!$A$2:$T$121,18,TRUE)</f>
        <v>4</v>
      </c>
      <c r="S77">
        <f>VLOOKUP($A77,[1]Sheet2!$A$2:$T$121,19,TRUE)</f>
        <v>4</v>
      </c>
      <c r="T77">
        <f>VLOOKUP($A77,[1]Sheet2!$A$2:$T$121,20,TRUE)</f>
        <v>5</v>
      </c>
    </row>
    <row r="78" spans="1:20" x14ac:dyDescent="0.25">
      <c r="A78">
        <v>53</v>
      </c>
      <c r="B78" t="str">
        <f>VLOOKUP($A78,[1]Sheet2!$A$2:$T$121,2,TRUE)</f>
        <v xml:space="preserve">Adhelia Ties Niawati </v>
      </c>
      <c r="C78" t="str">
        <f>VLOOKUP($A78,[1]Sheet2!$A$2:$T$121,3,TRUE)</f>
        <v>Perempuan</v>
      </c>
      <c r="D78">
        <f>VLOOKUP($A78,[1]Sheet2!$A$2:$T$121,4,TRUE)</f>
        <v>231011029</v>
      </c>
      <c r="E78" t="str">
        <f>VLOOKUP($A78,[1]Sheet2!$A$2:$T$121,5,TRUE)</f>
        <v>Teknik Penerbangan</v>
      </c>
      <c r="F78">
        <f>VLOOKUP($A78,[1]Sheet2!$A$2:$T$121,6,TRUE)</f>
        <v>4</v>
      </c>
      <c r="G78">
        <f>VLOOKUP($A78,[1]Sheet2!$A$2:$T$121,7,TRUE)</f>
        <v>4</v>
      </c>
      <c r="H78">
        <f>VLOOKUP($A78,[1]Sheet2!$A$2:$T$121,8,TRUE)</f>
        <v>4</v>
      </c>
      <c r="I78">
        <f>VLOOKUP($A78,[1]Sheet2!$A$2:$T$121,9,TRUE)</f>
        <v>4</v>
      </c>
      <c r="J78">
        <f>VLOOKUP($A78,[1]Sheet2!$A$2:$T$121,10,TRUE)</f>
        <v>4</v>
      </c>
      <c r="K78">
        <f>VLOOKUP($A78,[1]Sheet2!$A$2:$T$121,11,TRUE)</f>
        <v>3</v>
      </c>
      <c r="L78">
        <f>VLOOKUP($A78,[1]Sheet2!$A$2:$T$121,12,TRUE)</f>
        <v>3</v>
      </c>
      <c r="M78">
        <f>VLOOKUP($A78,[1]Sheet2!$A$2:$T$121,13,TRUE)</f>
        <v>3</v>
      </c>
      <c r="N78">
        <f>VLOOKUP($A78,[1]Sheet2!$A$2:$T$121,14,TRUE)</f>
        <v>3</v>
      </c>
      <c r="O78">
        <f>VLOOKUP($A78,[1]Sheet2!$A$2:$T$121,15,TRUE)</f>
        <v>3</v>
      </c>
      <c r="P78">
        <f>VLOOKUP($A78,[1]Sheet2!$A$2:$T$121,16,TRUE)</f>
        <v>4</v>
      </c>
      <c r="Q78">
        <f>VLOOKUP($A78,[1]Sheet2!$A$2:$T$121,17,TRUE)</f>
        <v>4</v>
      </c>
      <c r="R78">
        <f>VLOOKUP($A78,[1]Sheet2!$A$2:$T$121,18,TRUE)</f>
        <v>4</v>
      </c>
      <c r="S78">
        <f>VLOOKUP($A78,[1]Sheet2!$A$2:$T$121,19,TRUE)</f>
        <v>4</v>
      </c>
      <c r="T78">
        <f>VLOOKUP($A78,[1]Sheet2!$A$2:$T$121,20,TRUE)</f>
        <v>4</v>
      </c>
    </row>
    <row r="79" spans="1:20" x14ac:dyDescent="0.25">
      <c r="A79">
        <v>49</v>
      </c>
      <c r="B79" t="str">
        <f>VLOOKUP($A79,[1]Sheet2!$A$2:$T$121,2,TRUE)</f>
        <v>MIKAIL ABDILLA</v>
      </c>
      <c r="C79" t="str">
        <f>VLOOKUP($A79,[1]Sheet2!$A$2:$T$121,3,TRUE)</f>
        <v>Laki - Laki</v>
      </c>
      <c r="D79">
        <f>VLOOKUP($A79,[1]Sheet2!$A$2:$T$121,4,TRUE)</f>
        <v>231137002</v>
      </c>
      <c r="E79" t="str">
        <f>VLOOKUP($A79,[1]Sheet2!$A$2:$T$121,5,TRUE)</f>
        <v>Teknik Aeronautika</v>
      </c>
      <c r="F79">
        <f>VLOOKUP($A79,[1]Sheet2!$A$2:$T$121,6,TRUE)</f>
        <v>4</v>
      </c>
      <c r="G79">
        <f>VLOOKUP($A79,[1]Sheet2!$A$2:$T$121,7,TRUE)</f>
        <v>4</v>
      </c>
      <c r="H79">
        <f>VLOOKUP($A79,[1]Sheet2!$A$2:$T$121,8,TRUE)</f>
        <v>4</v>
      </c>
      <c r="I79">
        <f>VLOOKUP($A79,[1]Sheet2!$A$2:$T$121,9,TRUE)</f>
        <v>4</v>
      </c>
      <c r="J79">
        <f>VLOOKUP($A79,[1]Sheet2!$A$2:$T$121,10,TRUE)</f>
        <v>5</v>
      </c>
      <c r="K79">
        <f>VLOOKUP($A79,[1]Sheet2!$A$2:$T$121,11,TRUE)</f>
        <v>4</v>
      </c>
      <c r="L79">
        <f>VLOOKUP($A79,[1]Sheet2!$A$2:$T$121,12,TRUE)</f>
        <v>3</v>
      </c>
      <c r="M79">
        <f>VLOOKUP($A79,[1]Sheet2!$A$2:$T$121,13,TRUE)</f>
        <v>3</v>
      </c>
      <c r="N79">
        <f>VLOOKUP($A79,[1]Sheet2!$A$2:$T$121,14,TRUE)</f>
        <v>3</v>
      </c>
      <c r="O79">
        <f>VLOOKUP($A79,[1]Sheet2!$A$2:$T$121,15,TRUE)</f>
        <v>4</v>
      </c>
      <c r="P79">
        <f>VLOOKUP($A79,[1]Sheet2!$A$2:$T$121,16,TRUE)</f>
        <v>3</v>
      </c>
      <c r="Q79">
        <f>VLOOKUP($A79,[1]Sheet2!$A$2:$T$121,17,TRUE)</f>
        <v>4</v>
      </c>
      <c r="R79">
        <f>VLOOKUP($A79,[1]Sheet2!$A$2:$T$121,18,TRUE)</f>
        <v>4</v>
      </c>
      <c r="S79">
        <f>VLOOKUP($A79,[1]Sheet2!$A$2:$T$121,19,TRUE)</f>
        <v>3</v>
      </c>
      <c r="T79">
        <f>VLOOKUP($A79,[1]Sheet2!$A$2:$T$121,20,TRUE)</f>
        <v>4</v>
      </c>
    </row>
    <row r="80" spans="1:20" x14ac:dyDescent="0.25">
      <c r="A80">
        <v>26</v>
      </c>
      <c r="B80" t="str">
        <f>VLOOKUP($A80,[1]Sheet2!$A$2:$T$121,2,TRUE)</f>
        <v>Arthurito Marchel A.S</v>
      </c>
      <c r="C80" t="str">
        <f>VLOOKUP($A80,[1]Sheet2!$A$2:$T$121,3,TRUE)</f>
        <v>Laki - Laki</v>
      </c>
      <c r="D80">
        <f>VLOOKUP($A80,[1]Sheet2!$A$2:$T$121,4,TRUE)</f>
        <v>221051017</v>
      </c>
      <c r="E80" t="str">
        <f>VLOOKUP($A80,[1]Sheet2!$A$2:$T$121,5,TRUE)</f>
        <v>Sistem Informasi</v>
      </c>
      <c r="F80">
        <f>VLOOKUP($A80,[1]Sheet2!$A$2:$T$121,6,TRUE)</f>
        <v>5</v>
      </c>
      <c r="G80">
        <f>VLOOKUP($A80,[1]Sheet2!$A$2:$T$121,7,TRUE)</f>
        <v>4</v>
      </c>
      <c r="H80">
        <f>VLOOKUP($A80,[1]Sheet2!$A$2:$T$121,8,TRUE)</f>
        <v>5</v>
      </c>
      <c r="I80">
        <f>VLOOKUP($A80,[1]Sheet2!$A$2:$T$121,9,TRUE)</f>
        <v>4</v>
      </c>
      <c r="J80">
        <f>VLOOKUP($A80,[1]Sheet2!$A$2:$T$121,10,TRUE)</f>
        <v>5</v>
      </c>
      <c r="K80">
        <f>VLOOKUP($A80,[1]Sheet2!$A$2:$T$121,11,TRUE)</f>
        <v>4</v>
      </c>
      <c r="L80">
        <f>VLOOKUP($A80,[1]Sheet2!$A$2:$T$121,12,TRUE)</f>
        <v>4</v>
      </c>
      <c r="M80">
        <f>VLOOKUP($A80,[1]Sheet2!$A$2:$T$121,13,TRUE)</f>
        <v>4</v>
      </c>
      <c r="N80">
        <f>VLOOKUP($A80,[1]Sheet2!$A$2:$T$121,14,TRUE)</f>
        <v>4</v>
      </c>
      <c r="O80">
        <f>VLOOKUP($A80,[1]Sheet2!$A$2:$T$121,15,TRUE)</f>
        <v>4</v>
      </c>
      <c r="P80">
        <f>VLOOKUP($A80,[1]Sheet2!$A$2:$T$121,16,TRUE)</f>
        <v>4</v>
      </c>
      <c r="Q80">
        <f>VLOOKUP($A80,[1]Sheet2!$A$2:$T$121,17,TRUE)</f>
        <v>5</v>
      </c>
      <c r="R80">
        <f>VLOOKUP($A80,[1]Sheet2!$A$2:$T$121,18,TRUE)</f>
        <v>5</v>
      </c>
      <c r="S80">
        <f>VLOOKUP($A80,[1]Sheet2!$A$2:$T$121,19,TRUE)</f>
        <v>5</v>
      </c>
      <c r="T80">
        <f>VLOOKUP($A80,[1]Sheet2!$A$2:$T$121,20,TRUE)</f>
        <v>5</v>
      </c>
    </row>
    <row r="81" spans="1:20" x14ac:dyDescent="0.25">
      <c r="A81">
        <v>6</v>
      </c>
      <c r="B81" t="str">
        <f>VLOOKUP($A81,[1]Sheet2!$A$2:$T$121,2,TRUE)</f>
        <v xml:space="preserve">ridho Aulia Akbar </v>
      </c>
      <c r="C81" t="str">
        <f>VLOOKUP($A81,[1]Sheet2!$A$2:$T$121,3,TRUE)</f>
        <v>Laki - Laki</v>
      </c>
      <c r="D81">
        <f>VLOOKUP($A81,[1]Sheet2!$A$2:$T$121,4,TRUE)</f>
        <v>191053009</v>
      </c>
      <c r="E81" t="str">
        <f>VLOOKUP($A81,[1]Sheet2!$A$2:$T$121,5,TRUE)</f>
        <v>Sistem Informasi</v>
      </c>
      <c r="F81">
        <f>VLOOKUP($A81,[1]Sheet2!$A$2:$T$121,6,TRUE)</f>
        <v>4</v>
      </c>
      <c r="G81">
        <f>VLOOKUP($A81,[1]Sheet2!$A$2:$T$121,7,TRUE)</f>
        <v>4</v>
      </c>
      <c r="H81">
        <f>VLOOKUP($A81,[1]Sheet2!$A$2:$T$121,8,TRUE)</f>
        <v>4</v>
      </c>
      <c r="I81">
        <f>VLOOKUP($A81,[1]Sheet2!$A$2:$T$121,9,TRUE)</f>
        <v>4</v>
      </c>
      <c r="J81">
        <f>VLOOKUP($A81,[1]Sheet2!$A$2:$T$121,10,TRUE)</f>
        <v>4</v>
      </c>
      <c r="K81">
        <f>VLOOKUP($A81,[1]Sheet2!$A$2:$T$121,11,TRUE)</f>
        <v>4</v>
      </c>
      <c r="L81">
        <f>VLOOKUP($A81,[1]Sheet2!$A$2:$T$121,12,TRUE)</f>
        <v>2</v>
      </c>
      <c r="M81">
        <f>VLOOKUP($A81,[1]Sheet2!$A$2:$T$121,13,TRUE)</f>
        <v>2</v>
      </c>
      <c r="N81">
        <f>VLOOKUP($A81,[1]Sheet2!$A$2:$T$121,14,TRUE)</f>
        <v>4</v>
      </c>
      <c r="O81">
        <f>VLOOKUP($A81,[1]Sheet2!$A$2:$T$121,15,TRUE)</f>
        <v>4</v>
      </c>
      <c r="P81">
        <f>VLOOKUP($A81,[1]Sheet2!$A$2:$T$121,16,TRUE)</f>
        <v>2</v>
      </c>
      <c r="Q81">
        <f>VLOOKUP($A81,[1]Sheet2!$A$2:$T$121,17,TRUE)</f>
        <v>4</v>
      </c>
      <c r="R81">
        <f>VLOOKUP($A81,[1]Sheet2!$A$2:$T$121,18,TRUE)</f>
        <v>4</v>
      </c>
      <c r="S81">
        <f>VLOOKUP($A81,[1]Sheet2!$A$2:$T$121,19,TRUE)</f>
        <v>4</v>
      </c>
      <c r="T81">
        <f>VLOOKUP($A81,[1]Sheet2!$A$2:$T$121,20,TRUE)</f>
        <v>4</v>
      </c>
    </row>
    <row r="82" spans="1:20" x14ac:dyDescent="0.25">
      <c r="A82">
        <v>29</v>
      </c>
      <c r="B82" t="str">
        <f>VLOOKUP($A82,[1]Sheet2!$A$2:$T$121,2,TRUE)</f>
        <v xml:space="preserve">Muhammad Nurzam liyansyah </v>
      </c>
      <c r="C82" t="str">
        <f>VLOOKUP($A82,[1]Sheet2!$A$2:$T$121,3,TRUE)</f>
        <v>Laki - Laki</v>
      </c>
      <c r="D82">
        <f>VLOOKUP($A82,[1]Sheet2!$A$2:$T$121,4,TRUE)</f>
        <v>231137027</v>
      </c>
      <c r="E82" t="str">
        <f>VLOOKUP($A82,[1]Sheet2!$A$2:$T$121,5,TRUE)</f>
        <v>Teknik Aeronautika</v>
      </c>
      <c r="F82">
        <f>VLOOKUP($A82,[1]Sheet2!$A$2:$T$121,6,TRUE)</f>
        <v>3</v>
      </c>
      <c r="G82">
        <f>VLOOKUP($A82,[1]Sheet2!$A$2:$T$121,7,TRUE)</f>
        <v>2</v>
      </c>
      <c r="H82">
        <f>VLOOKUP($A82,[1]Sheet2!$A$2:$T$121,8,TRUE)</f>
        <v>2</v>
      </c>
      <c r="I82">
        <f>VLOOKUP($A82,[1]Sheet2!$A$2:$T$121,9,TRUE)</f>
        <v>2</v>
      </c>
      <c r="J82">
        <f>VLOOKUP($A82,[1]Sheet2!$A$2:$T$121,10,TRUE)</f>
        <v>4</v>
      </c>
      <c r="K82">
        <f>VLOOKUP($A82,[1]Sheet2!$A$2:$T$121,11,TRUE)</f>
        <v>3</v>
      </c>
      <c r="L82">
        <f>VLOOKUP($A82,[1]Sheet2!$A$2:$T$121,12,TRUE)</f>
        <v>2</v>
      </c>
      <c r="M82">
        <f>VLOOKUP($A82,[1]Sheet2!$A$2:$T$121,13,TRUE)</f>
        <v>2</v>
      </c>
      <c r="N82">
        <f>VLOOKUP($A82,[1]Sheet2!$A$2:$T$121,14,TRUE)</f>
        <v>3</v>
      </c>
      <c r="O82">
        <f>VLOOKUP($A82,[1]Sheet2!$A$2:$T$121,15,TRUE)</f>
        <v>2</v>
      </c>
      <c r="P82">
        <f>VLOOKUP($A82,[1]Sheet2!$A$2:$T$121,16,TRUE)</f>
        <v>2</v>
      </c>
      <c r="Q82">
        <f>VLOOKUP($A82,[1]Sheet2!$A$2:$T$121,17,TRUE)</f>
        <v>3</v>
      </c>
      <c r="R82">
        <f>VLOOKUP($A82,[1]Sheet2!$A$2:$T$121,18,TRUE)</f>
        <v>3</v>
      </c>
      <c r="S82">
        <f>VLOOKUP($A82,[1]Sheet2!$A$2:$T$121,19,TRUE)</f>
        <v>3</v>
      </c>
      <c r="T82">
        <f>VLOOKUP($A82,[1]Sheet2!$A$2:$T$121,20,TRUE)</f>
        <v>3</v>
      </c>
    </row>
    <row r="83" spans="1:20" x14ac:dyDescent="0.25">
      <c r="A83">
        <v>19</v>
      </c>
      <c r="B83" t="str">
        <f>VLOOKUP($A83,[1]Sheet2!$A$2:$T$121,2,TRUE)</f>
        <v xml:space="preserve">Sonya Agustine Putri Pratama Gusmao </v>
      </c>
      <c r="C83" t="str">
        <f>VLOOKUP($A83,[1]Sheet2!$A$2:$T$121,3,TRUE)</f>
        <v>Perempuan</v>
      </c>
      <c r="D83">
        <f>VLOOKUP($A83,[1]Sheet2!$A$2:$T$121,4,TRUE)</f>
        <v>221051914</v>
      </c>
      <c r="E83" t="str">
        <f>VLOOKUP($A83,[1]Sheet2!$A$2:$T$121,5,TRUE)</f>
        <v>Sistem Informasi</v>
      </c>
      <c r="F83">
        <f>VLOOKUP($A83,[1]Sheet2!$A$2:$T$121,6,TRUE)</f>
        <v>4</v>
      </c>
      <c r="G83">
        <f>VLOOKUP($A83,[1]Sheet2!$A$2:$T$121,7,TRUE)</f>
        <v>5</v>
      </c>
      <c r="H83">
        <f>VLOOKUP($A83,[1]Sheet2!$A$2:$T$121,8,TRUE)</f>
        <v>4</v>
      </c>
      <c r="I83">
        <f>VLOOKUP($A83,[1]Sheet2!$A$2:$T$121,9,TRUE)</f>
        <v>4</v>
      </c>
      <c r="J83">
        <f>VLOOKUP($A83,[1]Sheet2!$A$2:$T$121,10,TRUE)</f>
        <v>4</v>
      </c>
      <c r="K83">
        <f>VLOOKUP($A83,[1]Sheet2!$A$2:$T$121,11,TRUE)</f>
        <v>3</v>
      </c>
      <c r="L83">
        <f>VLOOKUP($A83,[1]Sheet2!$A$2:$T$121,12,TRUE)</f>
        <v>3</v>
      </c>
      <c r="M83">
        <f>VLOOKUP($A83,[1]Sheet2!$A$2:$T$121,13,TRUE)</f>
        <v>4</v>
      </c>
      <c r="N83">
        <f>VLOOKUP($A83,[1]Sheet2!$A$2:$T$121,14,TRUE)</f>
        <v>3</v>
      </c>
      <c r="O83">
        <f>VLOOKUP($A83,[1]Sheet2!$A$2:$T$121,15,TRUE)</f>
        <v>4</v>
      </c>
      <c r="P83">
        <f>VLOOKUP($A83,[1]Sheet2!$A$2:$T$121,16,TRUE)</f>
        <v>4</v>
      </c>
      <c r="Q83">
        <f>VLOOKUP($A83,[1]Sheet2!$A$2:$T$121,17,TRUE)</f>
        <v>4</v>
      </c>
      <c r="R83">
        <f>VLOOKUP($A83,[1]Sheet2!$A$2:$T$121,18,TRUE)</f>
        <v>3</v>
      </c>
      <c r="S83">
        <f>VLOOKUP($A83,[1]Sheet2!$A$2:$T$121,19,TRUE)</f>
        <v>4</v>
      </c>
      <c r="T83">
        <f>VLOOKUP($A83,[1]Sheet2!$A$2:$T$121,20,TRUE)</f>
        <v>4</v>
      </c>
    </row>
    <row r="84" spans="1:20" x14ac:dyDescent="0.25">
      <c r="A84">
        <v>21</v>
      </c>
      <c r="B84" t="str">
        <f>VLOOKUP($A84,[1]Sheet2!$A$2:$T$121,2,TRUE)</f>
        <v xml:space="preserve">Christabella Gabriel Valentina Lado </v>
      </c>
      <c r="C84" t="str">
        <f>VLOOKUP($A84,[1]Sheet2!$A$2:$T$121,3,TRUE)</f>
        <v>Perempuan</v>
      </c>
      <c r="D84">
        <f>VLOOKUP($A84,[1]Sheet2!$A$2:$T$121,4,TRUE)</f>
        <v>231051016</v>
      </c>
      <c r="E84" t="str">
        <f>VLOOKUP($A84,[1]Sheet2!$A$2:$T$121,5,TRUE)</f>
        <v>Sistem Informasi</v>
      </c>
      <c r="F84">
        <f>VLOOKUP($A84,[1]Sheet2!$A$2:$T$121,6,TRUE)</f>
        <v>3</v>
      </c>
      <c r="G84">
        <f>VLOOKUP($A84,[1]Sheet2!$A$2:$T$121,7,TRUE)</f>
        <v>3</v>
      </c>
      <c r="H84">
        <f>VLOOKUP($A84,[1]Sheet2!$A$2:$T$121,8,TRUE)</f>
        <v>3</v>
      </c>
      <c r="I84">
        <f>VLOOKUP($A84,[1]Sheet2!$A$2:$T$121,9,TRUE)</f>
        <v>3</v>
      </c>
      <c r="J84">
        <f>VLOOKUP($A84,[1]Sheet2!$A$2:$T$121,10,TRUE)</f>
        <v>3</v>
      </c>
      <c r="K84">
        <f>VLOOKUP($A84,[1]Sheet2!$A$2:$T$121,11,TRUE)</f>
        <v>3</v>
      </c>
      <c r="L84">
        <f>VLOOKUP($A84,[1]Sheet2!$A$2:$T$121,12,TRUE)</f>
        <v>3</v>
      </c>
      <c r="M84">
        <f>VLOOKUP($A84,[1]Sheet2!$A$2:$T$121,13,TRUE)</f>
        <v>3</v>
      </c>
      <c r="N84">
        <f>VLOOKUP($A84,[1]Sheet2!$A$2:$T$121,14,TRUE)</f>
        <v>3</v>
      </c>
      <c r="O84">
        <f>VLOOKUP($A84,[1]Sheet2!$A$2:$T$121,15,TRUE)</f>
        <v>3</v>
      </c>
      <c r="P84">
        <f>VLOOKUP($A84,[1]Sheet2!$A$2:$T$121,16,TRUE)</f>
        <v>3</v>
      </c>
      <c r="Q84">
        <f>VLOOKUP($A84,[1]Sheet2!$A$2:$T$121,17,TRUE)</f>
        <v>3</v>
      </c>
      <c r="R84">
        <f>VLOOKUP($A84,[1]Sheet2!$A$2:$T$121,18,TRUE)</f>
        <v>3</v>
      </c>
      <c r="S84">
        <f>VLOOKUP($A84,[1]Sheet2!$A$2:$T$121,19,TRUE)</f>
        <v>3</v>
      </c>
      <c r="T84">
        <f>VLOOKUP($A84,[1]Sheet2!$A$2:$T$121,20,TRUE)</f>
        <v>2</v>
      </c>
    </row>
    <row r="85" spans="1:20" x14ac:dyDescent="0.25">
      <c r="A85">
        <v>43</v>
      </c>
      <c r="B85" t="str">
        <f>VLOOKUP($A85,[1]Sheet2!$A$2:$T$121,2,TRUE)</f>
        <v>Aulia Rahmi</v>
      </c>
      <c r="C85" t="str">
        <f>VLOOKUP($A85,[1]Sheet2!$A$2:$T$121,3,TRUE)</f>
        <v>Perempuan</v>
      </c>
      <c r="D85">
        <f>VLOOKUP($A85,[1]Sheet2!$A$2:$T$121,4,TRUE)</f>
        <v>231137003</v>
      </c>
      <c r="E85" t="str">
        <f>VLOOKUP($A85,[1]Sheet2!$A$2:$T$121,5,TRUE)</f>
        <v>Teknik Aeronautika</v>
      </c>
      <c r="F85">
        <f>VLOOKUP($A85,[1]Sheet2!$A$2:$T$121,6,TRUE)</f>
        <v>4</v>
      </c>
      <c r="G85">
        <f>VLOOKUP($A85,[1]Sheet2!$A$2:$T$121,7,TRUE)</f>
        <v>4</v>
      </c>
      <c r="H85">
        <f>VLOOKUP($A85,[1]Sheet2!$A$2:$T$121,8,TRUE)</f>
        <v>5</v>
      </c>
      <c r="I85">
        <f>VLOOKUP($A85,[1]Sheet2!$A$2:$T$121,9,TRUE)</f>
        <v>5</v>
      </c>
      <c r="J85">
        <f>VLOOKUP($A85,[1]Sheet2!$A$2:$T$121,10,TRUE)</f>
        <v>4</v>
      </c>
      <c r="K85">
        <f>VLOOKUP($A85,[1]Sheet2!$A$2:$T$121,11,TRUE)</f>
        <v>4</v>
      </c>
      <c r="L85">
        <f>VLOOKUP($A85,[1]Sheet2!$A$2:$T$121,12,TRUE)</f>
        <v>4</v>
      </c>
      <c r="M85">
        <f>VLOOKUP($A85,[1]Sheet2!$A$2:$T$121,13,TRUE)</f>
        <v>4</v>
      </c>
      <c r="N85">
        <f>VLOOKUP($A85,[1]Sheet2!$A$2:$T$121,14,TRUE)</f>
        <v>4</v>
      </c>
      <c r="O85">
        <f>VLOOKUP($A85,[1]Sheet2!$A$2:$T$121,15,TRUE)</f>
        <v>4</v>
      </c>
      <c r="P85">
        <f>VLOOKUP($A85,[1]Sheet2!$A$2:$T$121,16,TRUE)</f>
        <v>4</v>
      </c>
      <c r="Q85">
        <f>VLOOKUP($A85,[1]Sheet2!$A$2:$T$121,17,TRUE)</f>
        <v>4</v>
      </c>
      <c r="R85">
        <f>VLOOKUP($A85,[1]Sheet2!$A$2:$T$121,18,TRUE)</f>
        <v>5</v>
      </c>
      <c r="S85">
        <f>VLOOKUP($A85,[1]Sheet2!$A$2:$T$121,19,TRUE)</f>
        <v>4</v>
      </c>
      <c r="T85">
        <f>VLOOKUP($A85,[1]Sheet2!$A$2:$T$121,20,TRUE)</f>
        <v>5</v>
      </c>
    </row>
    <row r="86" spans="1:20" x14ac:dyDescent="0.25">
      <c r="A86">
        <v>77</v>
      </c>
      <c r="B86" t="str">
        <f>VLOOKUP($A86,[1]Sheet2!$A$2:$T$121,2,TRUE)</f>
        <v>Muhammad Rafi Rafsanzani</v>
      </c>
      <c r="C86" t="str">
        <f>VLOOKUP($A86,[1]Sheet2!$A$2:$T$121,3,TRUE)</f>
        <v>Laki - Laki</v>
      </c>
      <c r="D86">
        <f>VLOOKUP($A86,[1]Sheet2!$A$2:$T$121,4,TRUE)</f>
        <v>201051003</v>
      </c>
      <c r="E86" t="str">
        <f>VLOOKUP($A86,[1]Sheet2!$A$2:$T$121,5,TRUE)</f>
        <v>Sistem Informasi</v>
      </c>
      <c r="F86">
        <f>VLOOKUP($A86,[1]Sheet2!$A$2:$T$121,6,TRUE)</f>
        <v>4</v>
      </c>
      <c r="G86">
        <f>VLOOKUP($A86,[1]Sheet2!$A$2:$T$121,7,TRUE)</f>
        <v>3</v>
      </c>
      <c r="H86">
        <f>VLOOKUP($A86,[1]Sheet2!$A$2:$T$121,8,TRUE)</f>
        <v>5</v>
      </c>
      <c r="I86">
        <f>VLOOKUP($A86,[1]Sheet2!$A$2:$T$121,9,TRUE)</f>
        <v>5</v>
      </c>
      <c r="J86">
        <f>VLOOKUP($A86,[1]Sheet2!$A$2:$T$121,10,TRUE)</f>
        <v>4</v>
      </c>
      <c r="K86">
        <f>VLOOKUP($A86,[1]Sheet2!$A$2:$T$121,11,TRUE)</f>
        <v>3</v>
      </c>
      <c r="L86">
        <f>VLOOKUP($A86,[1]Sheet2!$A$2:$T$121,12,TRUE)</f>
        <v>3</v>
      </c>
      <c r="M86">
        <f>VLOOKUP($A86,[1]Sheet2!$A$2:$T$121,13,TRUE)</f>
        <v>4</v>
      </c>
      <c r="N86">
        <f>VLOOKUP($A86,[1]Sheet2!$A$2:$T$121,14,TRUE)</f>
        <v>3</v>
      </c>
      <c r="O86">
        <f>VLOOKUP($A86,[1]Sheet2!$A$2:$T$121,15,TRUE)</f>
        <v>5</v>
      </c>
      <c r="P86">
        <f>VLOOKUP($A86,[1]Sheet2!$A$2:$T$121,16,TRUE)</f>
        <v>5</v>
      </c>
      <c r="Q86">
        <f>VLOOKUP($A86,[1]Sheet2!$A$2:$T$121,17,TRUE)</f>
        <v>5</v>
      </c>
      <c r="R86">
        <f>VLOOKUP($A86,[1]Sheet2!$A$2:$T$121,18,TRUE)</f>
        <v>5</v>
      </c>
      <c r="S86">
        <f>VLOOKUP($A86,[1]Sheet2!$A$2:$T$121,19,TRUE)</f>
        <v>5</v>
      </c>
      <c r="T86">
        <f>VLOOKUP($A86,[1]Sheet2!$A$2:$T$121,20,TRUE)</f>
        <v>5</v>
      </c>
    </row>
    <row r="87" spans="1:20" x14ac:dyDescent="0.25">
      <c r="A87">
        <v>79</v>
      </c>
      <c r="B87" t="str">
        <f>VLOOKUP($A87,[1]Sheet2!$A$2:$T$121,2,TRUE)</f>
        <v>Lulu kharismatun Khasanah</v>
      </c>
      <c r="C87" t="str">
        <f>VLOOKUP($A87,[1]Sheet2!$A$2:$T$121,3,TRUE)</f>
        <v>Perempuan</v>
      </c>
      <c r="D87">
        <f>VLOOKUP($A87,[1]Sheet2!$A$2:$T$121,4,TRUE)</f>
        <v>201041011</v>
      </c>
      <c r="E87" t="str">
        <f>VLOOKUP($A87,[1]Sheet2!$A$2:$T$121,5,TRUE)</f>
        <v>Manajemen Informatika</v>
      </c>
      <c r="F87">
        <f>VLOOKUP($A87,[1]Sheet2!$A$2:$T$121,6,TRUE)</f>
        <v>4</v>
      </c>
      <c r="G87">
        <f>VLOOKUP($A87,[1]Sheet2!$A$2:$T$121,7,TRUE)</f>
        <v>4</v>
      </c>
      <c r="H87">
        <f>VLOOKUP($A87,[1]Sheet2!$A$2:$T$121,8,TRUE)</f>
        <v>4</v>
      </c>
      <c r="I87">
        <f>VLOOKUP($A87,[1]Sheet2!$A$2:$T$121,9,TRUE)</f>
        <v>4</v>
      </c>
      <c r="J87">
        <f>VLOOKUP($A87,[1]Sheet2!$A$2:$T$121,10,TRUE)</f>
        <v>4</v>
      </c>
      <c r="K87">
        <f>VLOOKUP($A87,[1]Sheet2!$A$2:$T$121,11,TRUE)</f>
        <v>4</v>
      </c>
      <c r="L87">
        <f>VLOOKUP($A87,[1]Sheet2!$A$2:$T$121,12,TRUE)</f>
        <v>4</v>
      </c>
      <c r="M87">
        <f>VLOOKUP($A87,[1]Sheet2!$A$2:$T$121,13,TRUE)</f>
        <v>4</v>
      </c>
      <c r="N87">
        <f>VLOOKUP($A87,[1]Sheet2!$A$2:$T$121,14,TRUE)</f>
        <v>4</v>
      </c>
      <c r="O87">
        <f>VLOOKUP($A87,[1]Sheet2!$A$2:$T$121,15,TRUE)</f>
        <v>4</v>
      </c>
      <c r="P87">
        <f>VLOOKUP($A87,[1]Sheet2!$A$2:$T$121,16,TRUE)</f>
        <v>4</v>
      </c>
      <c r="Q87">
        <f>VLOOKUP($A87,[1]Sheet2!$A$2:$T$121,17,TRUE)</f>
        <v>4</v>
      </c>
      <c r="R87">
        <f>VLOOKUP($A87,[1]Sheet2!$A$2:$T$121,18,TRUE)</f>
        <v>4</v>
      </c>
      <c r="S87">
        <f>VLOOKUP($A87,[1]Sheet2!$A$2:$T$121,19,TRUE)</f>
        <v>4</v>
      </c>
      <c r="T87">
        <f>VLOOKUP($A87,[1]Sheet2!$A$2:$T$121,20,TRUE)</f>
        <v>4</v>
      </c>
    </row>
    <row r="88" spans="1:20" x14ac:dyDescent="0.25">
      <c r="A88">
        <v>59</v>
      </c>
      <c r="B88" t="str">
        <f>VLOOKUP($A88,[1]Sheet2!$A$2:$T$121,2,TRUE)</f>
        <v>Angki rona</v>
      </c>
      <c r="C88" t="str">
        <f>VLOOKUP($A88,[1]Sheet2!$A$2:$T$121,3,TRUE)</f>
        <v>Laki - Laki</v>
      </c>
      <c r="D88">
        <f>VLOOKUP($A88,[1]Sheet2!$A$2:$T$121,4,TRUE)</f>
        <v>191011020</v>
      </c>
      <c r="E88" t="str">
        <f>VLOOKUP($A88,[1]Sheet2!$A$2:$T$121,5,TRUE)</f>
        <v>Teknik Penerbangan</v>
      </c>
      <c r="F88">
        <f>VLOOKUP($A88,[1]Sheet2!$A$2:$T$121,6,TRUE)</f>
        <v>4</v>
      </c>
      <c r="G88">
        <f>VLOOKUP($A88,[1]Sheet2!$A$2:$T$121,7,TRUE)</f>
        <v>4</v>
      </c>
      <c r="H88">
        <f>VLOOKUP($A88,[1]Sheet2!$A$2:$T$121,8,TRUE)</f>
        <v>4</v>
      </c>
      <c r="I88">
        <f>VLOOKUP($A88,[1]Sheet2!$A$2:$T$121,9,TRUE)</f>
        <v>4</v>
      </c>
      <c r="J88">
        <f>VLOOKUP($A88,[1]Sheet2!$A$2:$T$121,10,TRUE)</f>
        <v>4</v>
      </c>
      <c r="K88">
        <f>VLOOKUP($A88,[1]Sheet2!$A$2:$T$121,11,TRUE)</f>
        <v>4</v>
      </c>
      <c r="L88">
        <f>VLOOKUP($A88,[1]Sheet2!$A$2:$T$121,12,TRUE)</f>
        <v>4</v>
      </c>
      <c r="M88">
        <f>VLOOKUP($A88,[1]Sheet2!$A$2:$T$121,13,TRUE)</f>
        <v>4</v>
      </c>
      <c r="N88">
        <f>VLOOKUP($A88,[1]Sheet2!$A$2:$T$121,14,TRUE)</f>
        <v>4</v>
      </c>
      <c r="O88">
        <f>VLOOKUP($A88,[1]Sheet2!$A$2:$T$121,15,TRUE)</f>
        <v>4</v>
      </c>
      <c r="P88">
        <f>VLOOKUP($A88,[1]Sheet2!$A$2:$T$121,16,TRUE)</f>
        <v>4</v>
      </c>
      <c r="Q88">
        <f>VLOOKUP($A88,[1]Sheet2!$A$2:$T$121,17,TRUE)</f>
        <v>4</v>
      </c>
      <c r="R88">
        <f>VLOOKUP($A88,[1]Sheet2!$A$2:$T$121,18,TRUE)</f>
        <v>4</v>
      </c>
      <c r="S88">
        <f>VLOOKUP($A88,[1]Sheet2!$A$2:$T$121,19,TRUE)</f>
        <v>4</v>
      </c>
      <c r="T88">
        <f>VLOOKUP($A88,[1]Sheet2!$A$2:$T$121,20,TRUE)</f>
        <v>4</v>
      </c>
    </row>
    <row r="89" spans="1:20" x14ac:dyDescent="0.25">
      <c r="A89">
        <v>46</v>
      </c>
      <c r="B89" t="str">
        <f>VLOOKUP($A89,[1]Sheet2!$A$2:$T$121,2,TRUE)</f>
        <v xml:space="preserve">Tio Yusuf Setiawan </v>
      </c>
      <c r="C89" t="str">
        <f>VLOOKUP($A89,[1]Sheet2!$A$2:$T$121,3,TRUE)</f>
        <v>Laki - Laki</v>
      </c>
      <c r="D89">
        <f>VLOOKUP($A89,[1]Sheet2!$A$2:$T$121,4,TRUE)</f>
        <v>231011043</v>
      </c>
      <c r="E89" t="str">
        <f>VLOOKUP($A89,[1]Sheet2!$A$2:$T$121,5,TRUE)</f>
        <v>Teknik Penerbangan</v>
      </c>
      <c r="F89">
        <f>VLOOKUP($A89,[1]Sheet2!$A$2:$T$121,6,TRUE)</f>
        <v>5</v>
      </c>
      <c r="G89">
        <f>VLOOKUP($A89,[1]Sheet2!$A$2:$T$121,7,TRUE)</f>
        <v>4</v>
      </c>
      <c r="H89">
        <f>VLOOKUP($A89,[1]Sheet2!$A$2:$T$121,8,TRUE)</f>
        <v>4</v>
      </c>
      <c r="I89">
        <f>VLOOKUP($A89,[1]Sheet2!$A$2:$T$121,9,TRUE)</f>
        <v>5</v>
      </c>
      <c r="J89">
        <f>VLOOKUP($A89,[1]Sheet2!$A$2:$T$121,10,TRUE)</f>
        <v>5</v>
      </c>
      <c r="K89">
        <f>VLOOKUP($A89,[1]Sheet2!$A$2:$T$121,11,TRUE)</f>
        <v>4</v>
      </c>
      <c r="L89">
        <f>VLOOKUP($A89,[1]Sheet2!$A$2:$T$121,12,TRUE)</f>
        <v>5</v>
      </c>
      <c r="M89">
        <f>VLOOKUP($A89,[1]Sheet2!$A$2:$T$121,13,TRUE)</f>
        <v>4</v>
      </c>
      <c r="N89">
        <f>VLOOKUP($A89,[1]Sheet2!$A$2:$T$121,14,TRUE)</f>
        <v>4</v>
      </c>
      <c r="O89">
        <f>VLOOKUP($A89,[1]Sheet2!$A$2:$T$121,15,TRUE)</f>
        <v>4</v>
      </c>
      <c r="P89">
        <f>VLOOKUP($A89,[1]Sheet2!$A$2:$T$121,16,TRUE)</f>
        <v>4</v>
      </c>
      <c r="Q89">
        <f>VLOOKUP($A89,[1]Sheet2!$A$2:$T$121,17,TRUE)</f>
        <v>5</v>
      </c>
      <c r="R89">
        <f>VLOOKUP($A89,[1]Sheet2!$A$2:$T$121,18,TRUE)</f>
        <v>5</v>
      </c>
      <c r="S89">
        <f>VLOOKUP($A89,[1]Sheet2!$A$2:$T$121,19,TRUE)</f>
        <v>5</v>
      </c>
      <c r="T89">
        <f>VLOOKUP($A89,[1]Sheet2!$A$2:$T$121,20,TRUE)</f>
        <v>5</v>
      </c>
    </row>
    <row r="90" spans="1:20" x14ac:dyDescent="0.25">
      <c r="A90">
        <v>45</v>
      </c>
      <c r="B90" t="str">
        <f>VLOOKUP($A90,[1]Sheet2!$A$2:$T$121,2,TRUE)</f>
        <v xml:space="preserve">Rifqi Julian Pranata </v>
      </c>
      <c r="C90" t="str">
        <f>VLOOKUP($A90,[1]Sheet2!$A$2:$T$121,3,TRUE)</f>
        <v>Laki - Laki</v>
      </c>
      <c r="D90">
        <f>VLOOKUP($A90,[1]Sheet2!$A$2:$T$121,4,TRUE)</f>
        <v>231137024</v>
      </c>
      <c r="E90" t="str">
        <f>VLOOKUP($A90,[1]Sheet2!$A$2:$T$121,5,TRUE)</f>
        <v>Teknik Aeronautika</v>
      </c>
      <c r="F90">
        <f>VLOOKUP($A90,[1]Sheet2!$A$2:$T$121,6,TRUE)</f>
        <v>5</v>
      </c>
      <c r="G90">
        <f>VLOOKUP($A90,[1]Sheet2!$A$2:$T$121,7,TRUE)</f>
        <v>5</v>
      </c>
      <c r="H90">
        <f>VLOOKUP($A90,[1]Sheet2!$A$2:$T$121,8,TRUE)</f>
        <v>5</v>
      </c>
      <c r="I90">
        <f>VLOOKUP($A90,[1]Sheet2!$A$2:$T$121,9,TRUE)</f>
        <v>5</v>
      </c>
      <c r="J90">
        <f>VLOOKUP($A90,[1]Sheet2!$A$2:$T$121,10,TRUE)</f>
        <v>5</v>
      </c>
      <c r="K90">
        <f>VLOOKUP($A90,[1]Sheet2!$A$2:$T$121,11,TRUE)</f>
        <v>5</v>
      </c>
      <c r="L90">
        <f>VLOOKUP($A90,[1]Sheet2!$A$2:$T$121,12,TRUE)</f>
        <v>5</v>
      </c>
      <c r="M90">
        <f>VLOOKUP($A90,[1]Sheet2!$A$2:$T$121,13,TRUE)</f>
        <v>5</v>
      </c>
      <c r="N90">
        <f>VLOOKUP($A90,[1]Sheet2!$A$2:$T$121,14,TRUE)</f>
        <v>5</v>
      </c>
      <c r="O90">
        <f>VLOOKUP($A90,[1]Sheet2!$A$2:$T$121,15,TRUE)</f>
        <v>5</v>
      </c>
      <c r="P90">
        <f>VLOOKUP($A90,[1]Sheet2!$A$2:$T$121,16,TRUE)</f>
        <v>5</v>
      </c>
      <c r="Q90">
        <f>VLOOKUP($A90,[1]Sheet2!$A$2:$T$121,17,TRUE)</f>
        <v>5</v>
      </c>
      <c r="R90">
        <f>VLOOKUP($A90,[1]Sheet2!$A$2:$T$121,18,TRUE)</f>
        <v>5</v>
      </c>
      <c r="S90">
        <f>VLOOKUP($A90,[1]Sheet2!$A$2:$T$121,19,TRUE)</f>
        <v>5</v>
      </c>
      <c r="T90">
        <f>VLOOKUP($A90,[1]Sheet2!$A$2:$T$121,20,TRUE)</f>
        <v>5</v>
      </c>
    </row>
    <row r="91" spans="1:20" x14ac:dyDescent="0.25">
      <c r="A91">
        <v>57</v>
      </c>
      <c r="B91" t="str">
        <f>VLOOKUP($A91,[1]Sheet2!$A$2:$T$121,2,TRUE)</f>
        <v xml:space="preserve">Dzaki Maulana Akbar </v>
      </c>
      <c r="C91" t="str">
        <f>VLOOKUP($A91,[1]Sheet2!$A$2:$T$121,3,TRUE)</f>
        <v>Laki - Laki</v>
      </c>
      <c r="D91">
        <f>VLOOKUP($A91,[1]Sheet2!$A$2:$T$121,4,TRUE)</f>
        <v>231021004</v>
      </c>
      <c r="E91" t="str">
        <f>VLOOKUP($A91,[1]Sheet2!$A$2:$T$121,5,TRUE)</f>
        <v>Teknik Elektro</v>
      </c>
      <c r="F91">
        <f>VLOOKUP($A91,[1]Sheet2!$A$2:$T$121,6,TRUE)</f>
        <v>4</v>
      </c>
      <c r="G91">
        <f>VLOOKUP($A91,[1]Sheet2!$A$2:$T$121,7,TRUE)</f>
        <v>3</v>
      </c>
      <c r="H91">
        <f>VLOOKUP($A91,[1]Sheet2!$A$2:$T$121,8,TRUE)</f>
        <v>4</v>
      </c>
      <c r="I91">
        <f>VLOOKUP($A91,[1]Sheet2!$A$2:$T$121,9,TRUE)</f>
        <v>3</v>
      </c>
      <c r="J91">
        <f>VLOOKUP($A91,[1]Sheet2!$A$2:$T$121,10,TRUE)</f>
        <v>4</v>
      </c>
      <c r="K91">
        <f>VLOOKUP($A91,[1]Sheet2!$A$2:$T$121,11,TRUE)</f>
        <v>3</v>
      </c>
      <c r="L91">
        <f>VLOOKUP($A91,[1]Sheet2!$A$2:$T$121,12,TRUE)</f>
        <v>3</v>
      </c>
      <c r="M91">
        <f>VLOOKUP($A91,[1]Sheet2!$A$2:$T$121,13,TRUE)</f>
        <v>3</v>
      </c>
      <c r="N91">
        <f>VLOOKUP($A91,[1]Sheet2!$A$2:$T$121,14,TRUE)</f>
        <v>3</v>
      </c>
      <c r="O91">
        <f>VLOOKUP($A91,[1]Sheet2!$A$2:$T$121,15,TRUE)</f>
        <v>3</v>
      </c>
      <c r="P91">
        <f>VLOOKUP($A91,[1]Sheet2!$A$2:$T$121,16,TRUE)</f>
        <v>3</v>
      </c>
      <c r="Q91">
        <f>VLOOKUP($A91,[1]Sheet2!$A$2:$T$121,17,TRUE)</f>
        <v>4</v>
      </c>
      <c r="R91">
        <f>VLOOKUP($A91,[1]Sheet2!$A$2:$T$121,18,TRUE)</f>
        <v>4</v>
      </c>
      <c r="S91">
        <f>VLOOKUP($A91,[1]Sheet2!$A$2:$T$121,19,TRUE)</f>
        <v>4</v>
      </c>
      <c r="T91">
        <f>VLOOKUP($A91,[1]Sheet2!$A$2:$T$121,20,TRUE)</f>
        <v>3</v>
      </c>
    </row>
    <row r="92" spans="1:20" x14ac:dyDescent="0.25">
      <c r="A92">
        <v>56</v>
      </c>
      <c r="B92" t="str">
        <f>VLOOKUP($A92,[1]Sheet2!$A$2:$T$121,2,TRUE)</f>
        <v>Fadhil</v>
      </c>
      <c r="C92" t="str">
        <f>VLOOKUP($A92,[1]Sheet2!$A$2:$T$121,3,TRUE)</f>
        <v>Laki - Laki</v>
      </c>
      <c r="D92">
        <f>VLOOKUP($A92,[1]Sheet2!$A$2:$T$121,4,TRUE)</f>
        <v>231025007</v>
      </c>
      <c r="E92" t="str">
        <f>VLOOKUP($A92,[1]Sheet2!$A$2:$T$121,5,TRUE)</f>
        <v>Teknik Elektro</v>
      </c>
      <c r="F92">
        <f>VLOOKUP($A92,[1]Sheet2!$A$2:$T$121,6,TRUE)</f>
        <v>3</v>
      </c>
      <c r="G92">
        <f>VLOOKUP($A92,[1]Sheet2!$A$2:$T$121,7,TRUE)</f>
        <v>3</v>
      </c>
      <c r="H92">
        <f>VLOOKUP($A92,[1]Sheet2!$A$2:$T$121,8,TRUE)</f>
        <v>3</v>
      </c>
      <c r="I92">
        <f>VLOOKUP($A92,[1]Sheet2!$A$2:$T$121,9,TRUE)</f>
        <v>3</v>
      </c>
      <c r="J92">
        <f>VLOOKUP($A92,[1]Sheet2!$A$2:$T$121,10,TRUE)</f>
        <v>3</v>
      </c>
      <c r="K92">
        <f>VLOOKUP($A92,[1]Sheet2!$A$2:$T$121,11,TRUE)</f>
        <v>3</v>
      </c>
      <c r="L92">
        <f>VLOOKUP($A92,[1]Sheet2!$A$2:$T$121,12,TRUE)</f>
        <v>3</v>
      </c>
      <c r="M92">
        <f>VLOOKUP($A92,[1]Sheet2!$A$2:$T$121,13,TRUE)</f>
        <v>3</v>
      </c>
      <c r="N92">
        <f>VLOOKUP($A92,[1]Sheet2!$A$2:$T$121,14,TRUE)</f>
        <v>3</v>
      </c>
      <c r="O92">
        <f>VLOOKUP($A92,[1]Sheet2!$A$2:$T$121,15,TRUE)</f>
        <v>3</v>
      </c>
      <c r="P92">
        <f>VLOOKUP($A92,[1]Sheet2!$A$2:$T$121,16,TRUE)</f>
        <v>3</v>
      </c>
      <c r="Q92">
        <f>VLOOKUP($A92,[1]Sheet2!$A$2:$T$121,17,TRUE)</f>
        <v>3</v>
      </c>
      <c r="R92">
        <f>VLOOKUP($A92,[1]Sheet2!$A$2:$T$121,18,TRUE)</f>
        <v>3</v>
      </c>
      <c r="S92">
        <f>VLOOKUP($A92,[1]Sheet2!$A$2:$T$121,19,TRUE)</f>
        <v>3</v>
      </c>
      <c r="T92">
        <f>VLOOKUP($A92,[1]Sheet2!$A$2:$T$121,20,TRUE)</f>
        <v>3</v>
      </c>
    </row>
    <row r="93" spans="1:20" x14ac:dyDescent="0.25">
      <c r="A93">
        <v>83</v>
      </c>
      <c r="B93" t="str">
        <f>VLOOKUP($A93,[1]Sheet2!$A$2:$T$121,2,TRUE)</f>
        <v>Jihan rifda zakyya</v>
      </c>
      <c r="C93" t="str">
        <f>VLOOKUP($A93,[1]Sheet2!$A$2:$T$121,3,TRUE)</f>
        <v>Perempuan</v>
      </c>
      <c r="D93">
        <f>VLOOKUP($A93,[1]Sheet2!$A$2:$T$121,4,TRUE)</f>
        <v>231054001</v>
      </c>
      <c r="E93" t="str">
        <f>VLOOKUP($A93,[1]Sheet2!$A$2:$T$121,5,TRUE)</f>
        <v>Sistem Informasi</v>
      </c>
      <c r="F93">
        <f>VLOOKUP($A93,[1]Sheet2!$A$2:$T$121,6,TRUE)</f>
        <v>4</v>
      </c>
      <c r="G93">
        <f>VLOOKUP($A93,[1]Sheet2!$A$2:$T$121,7,TRUE)</f>
        <v>4</v>
      </c>
      <c r="H93">
        <f>VLOOKUP($A93,[1]Sheet2!$A$2:$T$121,8,TRUE)</f>
        <v>4</v>
      </c>
      <c r="I93">
        <f>VLOOKUP($A93,[1]Sheet2!$A$2:$T$121,9,TRUE)</f>
        <v>4</v>
      </c>
      <c r="J93">
        <f>VLOOKUP($A93,[1]Sheet2!$A$2:$T$121,10,TRUE)</f>
        <v>4</v>
      </c>
      <c r="K93">
        <f>VLOOKUP($A93,[1]Sheet2!$A$2:$T$121,11,TRUE)</f>
        <v>4</v>
      </c>
      <c r="L93">
        <f>VLOOKUP($A93,[1]Sheet2!$A$2:$T$121,12,TRUE)</f>
        <v>4</v>
      </c>
      <c r="M93">
        <f>VLOOKUP($A93,[1]Sheet2!$A$2:$T$121,13,TRUE)</f>
        <v>4</v>
      </c>
      <c r="N93">
        <f>VLOOKUP($A93,[1]Sheet2!$A$2:$T$121,14,TRUE)</f>
        <v>4</v>
      </c>
      <c r="O93">
        <f>VLOOKUP($A93,[1]Sheet2!$A$2:$T$121,15,TRUE)</f>
        <v>4</v>
      </c>
      <c r="P93">
        <f>VLOOKUP($A93,[1]Sheet2!$A$2:$T$121,16,TRUE)</f>
        <v>4</v>
      </c>
      <c r="Q93">
        <f>VLOOKUP($A93,[1]Sheet2!$A$2:$T$121,17,TRUE)</f>
        <v>4</v>
      </c>
      <c r="R93">
        <f>VLOOKUP($A93,[1]Sheet2!$A$2:$T$121,18,TRUE)</f>
        <v>4</v>
      </c>
      <c r="S93">
        <f>VLOOKUP($A93,[1]Sheet2!$A$2:$T$121,19,TRUE)</f>
        <v>4</v>
      </c>
      <c r="T93">
        <f>VLOOKUP($A93,[1]Sheet2!$A$2:$T$121,20,TRUE)</f>
        <v>4</v>
      </c>
    </row>
    <row r="94" spans="1:20" x14ac:dyDescent="0.25">
      <c r="A94">
        <v>87</v>
      </c>
      <c r="B94" t="str">
        <f>VLOOKUP($A94,[1]Sheet2!$A$2:$T$121,2,TRUE)</f>
        <v>Florida Emiliana Helena Hurint</v>
      </c>
      <c r="C94" t="str">
        <f>VLOOKUP($A94,[1]Sheet2!$A$2:$T$121,3,TRUE)</f>
        <v>Perempuan</v>
      </c>
      <c r="D94">
        <f>VLOOKUP($A94,[1]Sheet2!$A$2:$T$121,4,TRUE)</f>
        <v>211137010</v>
      </c>
      <c r="E94" t="str">
        <f>VLOOKUP($A94,[1]Sheet2!$A$2:$T$121,5,TRUE)</f>
        <v>Teknik Aeronautika</v>
      </c>
      <c r="F94">
        <f>VLOOKUP($A94,[1]Sheet2!$A$2:$T$121,6,TRUE)</f>
        <v>2</v>
      </c>
      <c r="G94">
        <f>VLOOKUP($A94,[1]Sheet2!$A$2:$T$121,7,TRUE)</f>
        <v>2</v>
      </c>
      <c r="H94">
        <f>VLOOKUP($A94,[1]Sheet2!$A$2:$T$121,8,TRUE)</f>
        <v>3</v>
      </c>
      <c r="I94">
        <f>VLOOKUP($A94,[1]Sheet2!$A$2:$T$121,9,TRUE)</f>
        <v>3</v>
      </c>
      <c r="J94">
        <f>VLOOKUP($A94,[1]Sheet2!$A$2:$T$121,10,TRUE)</f>
        <v>4</v>
      </c>
      <c r="K94">
        <f>VLOOKUP($A94,[1]Sheet2!$A$2:$T$121,11,TRUE)</f>
        <v>2</v>
      </c>
      <c r="L94">
        <f>VLOOKUP($A94,[1]Sheet2!$A$2:$T$121,12,TRUE)</f>
        <v>2</v>
      </c>
      <c r="M94">
        <f>VLOOKUP($A94,[1]Sheet2!$A$2:$T$121,13,TRUE)</f>
        <v>3</v>
      </c>
      <c r="N94">
        <f>VLOOKUP($A94,[1]Sheet2!$A$2:$T$121,14,TRUE)</f>
        <v>3</v>
      </c>
      <c r="O94">
        <f>VLOOKUP($A94,[1]Sheet2!$A$2:$T$121,15,TRUE)</f>
        <v>4</v>
      </c>
      <c r="P94">
        <f>VLOOKUP($A94,[1]Sheet2!$A$2:$T$121,16,TRUE)</f>
        <v>4</v>
      </c>
      <c r="Q94">
        <f>VLOOKUP($A94,[1]Sheet2!$A$2:$T$121,17,TRUE)</f>
        <v>3</v>
      </c>
      <c r="R94">
        <f>VLOOKUP($A94,[1]Sheet2!$A$2:$T$121,18,TRUE)</f>
        <v>3</v>
      </c>
      <c r="S94">
        <f>VLOOKUP($A94,[1]Sheet2!$A$2:$T$121,19,TRUE)</f>
        <v>3</v>
      </c>
      <c r="T94">
        <f>VLOOKUP($A94,[1]Sheet2!$A$2:$T$121,20,TRUE)</f>
        <v>4</v>
      </c>
    </row>
    <row r="95" spans="1:20" x14ac:dyDescent="0.25">
      <c r="A95">
        <v>112</v>
      </c>
      <c r="B95" t="str">
        <f>VLOOKUP($A95,[1]Sheet2!$A$2:$T$121,2,TRUE)</f>
        <v>Sinta Melati</v>
      </c>
      <c r="C95" t="str">
        <f>VLOOKUP($A95,[1]Sheet2!$A$2:$T$121,3,TRUE)</f>
        <v>Perempuan</v>
      </c>
      <c r="D95">
        <f>VLOOKUP($A95,[1]Sheet2!$A$2:$T$121,4,TRUE)</f>
        <v>221073020</v>
      </c>
      <c r="E95" t="str">
        <f>VLOOKUP($A95,[1]Sheet2!$A$2:$T$121,5,TRUE)</f>
        <v>Manajemen</v>
      </c>
      <c r="F95">
        <f>VLOOKUP($A95,[1]Sheet2!$A$2:$T$121,6,TRUE)</f>
        <v>3</v>
      </c>
      <c r="G95">
        <f>VLOOKUP($A95,[1]Sheet2!$A$2:$T$121,7,TRUE)</f>
        <v>3</v>
      </c>
      <c r="H95">
        <f>VLOOKUP($A95,[1]Sheet2!$A$2:$T$121,8,TRUE)</f>
        <v>3</v>
      </c>
      <c r="I95">
        <f>VLOOKUP($A95,[1]Sheet2!$A$2:$T$121,9,TRUE)</f>
        <v>3</v>
      </c>
      <c r="J95">
        <f>VLOOKUP($A95,[1]Sheet2!$A$2:$T$121,10,TRUE)</f>
        <v>3</v>
      </c>
      <c r="K95">
        <f>VLOOKUP($A95,[1]Sheet2!$A$2:$T$121,11,TRUE)</f>
        <v>3</v>
      </c>
      <c r="L95">
        <f>VLOOKUP($A95,[1]Sheet2!$A$2:$T$121,12,TRUE)</f>
        <v>3</v>
      </c>
      <c r="M95">
        <f>VLOOKUP($A95,[1]Sheet2!$A$2:$T$121,13,TRUE)</f>
        <v>3</v>
      </c>
      <c r="N95">
        <f>VLOOKUP($A95,[1]Sheet2!$A$2:$T$121,14,TRUE)</f>
        <v>3</v>
      </c>
      <c r="O95">
        <f>VLOOKUP($A95,[1]Sheet2!$A$2:$T$121,15,TRUE)</f>
        <v>3</v>
      </c>
      <c r="P95">
        <f>VLOOKUP($A95,[1]Sheet2!$A$2:$T$121,16,TRUE)</f>
        <v>3</v>
      </c>
      <c r="Q95">
        <f>VLOOKUP($A95,[1]Sheet2!$A$2:$T$121,17,TRUE)</f>
        <v>3</v>
      </c>
      <c r="R95">
        <f>VLOOKUP($A95,[1]Sheet2!$A$2:$T$121,18,TRUE)</f>
        <v>3</v>
      </c>
      <c r="S95">
        <f>VLOOKUP($A95,[1]Sheet2!$A$2:$T$121,19,TRUE)</f>
        <v>3</v>
      </c>
      <c r="T95">
        <f>VLOOKUP($A95,[1]Sheet2!$A$2:$T$121,20,TRUE)</f>
        <v>3</v>
      </c>
    </row>
    <row r="96" spans="1:20" x14ac:dyDescent="0.25">
      <c r="A96">
        <v>118</v>
      </c>
      <c r="B96" t="str">
        <f>VLOOKUP($A96,[1]Sheet2!$A$2:$T$121,2,TRUE)</f>
        <v>yunita ayu bela anggraini</v>
      </c>
      <c r="C96" t="str">
        <f>VLOOKUP($A96,[1]Sheet2!$A$2:$T$121,3,TRUE)</f>
        <v>Perempuan</v>
      </c>
      <c r="D96">
        <f>VLOOKUP($A96,[1]Sheet2!$A$2:$T$121,4,TRUE)</f>
        <v>211073012</v>
      </c>
      <c r="E96" t="str">
        <f>VLOOKUP($A96,[1]Sheet2!$A$2:$T$121,5,TRUE)</f>
        <v>Manajemen</v>
      </c>
      <c r="F96">
        <f>VLOOKUP($A96,[1]Sheet2!$A$2:$T$121,6,TRUE)</f>
        <v>3</v>
      </c>
      <c r="G96">
        <f>VLOOKUP($A96,[1]Sheet2!$A$2:$T$121,7,TRUE)</f>
        <v>3</v>
      </c>
      <c r="H96">
        <f>VLOOKUP($A96,[1]Sheet2!$A$2:$T$121,8,TRUE)</f>
        <v>3</v>
      </c>
      <c r="I96">
        <f>VLOOKUP($A96,[1]Sheet2!$A$2:$T$121,9,TRUE)</f>
        <v>3</v>
      </c>
      <c r="J96">
        <f>VLOOKUP($A96,[1]Sheet2!$A$2:$T$121,10,TRUE)</f>
        <v>3</v>
      </c>
      <c r="K96">
        <f>VLOOKUP($A96,[1]Sheet2!$A$2:$T$121,11,TRUE)</f>
        <v>4</v>
      </c>
      <c r="L96">
        <f>VLOOKUP($A96,[1]Sheet2!$A$2:$T$121,12,TRUE)</f>
        <v>4</v>
      </c>
      <c r="M96">
        <f>VLOOKUP($A96,[1]Sheet2!$A$2:$T$121,13,TRUE)</f>
        <v>3</v>
      </c>
      <c r="N96">
        <f>VLOOKUP($A96,[1]Sheet2!$A$2:$T$121,14,TRUE)</f>
        <v>3</v>
      </c>
      <c r="O96">
        <f>VLOOKUP($A96,[1]Sheet2!$A$2:$T$121,15,TRUE)</f>
        <v>3</v>
      </c>
      <c r="P96">
        <f>VLOOKUP($A96,[1]Sheet2!$A$2:$T$121,16,TRUE)</f>
        <v>3</v>
      </c>
      <c r="Q96">
        <f>VLOOKUP($A96,[1]Sheet2!$A$2:$T$121,17,TRUE)</f>
        <v>3</v>
      </c>
      <c r="R96">
        <f>VLOOKUP($A96,[1]Sheet2!$A$2:$T$121,18,TRUE)</f>
        <v>3</v>
      </c>
      <c r="S96">
        <f>VLOOKUP($A96,[1]Sheet2!$A$2:$T$121,19,TRUE)</f>
        <v>3</v>
      </c>
      <c r="T96">
        <f>VLOOKUP($A96,[1]Sheet2!$A$2:$T$121,20,TRUE)</f>
        <v>4</v>
      </c>
    </row>
    <row r="97" spans="1:20" x14ac:dyDescent="0.25">
      <c r="A97">
        <v>42</v>
      </c>
      <c r="B97" t="str">
        <f>VLOOKUP($A97,[1]Sheet2!$A$2:$T$121,2,TRUE)</f>
        <v>Bachtiar maulana</v>
      </c>
      <c r="C97" t="str">
        <f>VLOOKUP($A97,[1]Sheet2!$A$2:$T$121,3,TRUE)</f>
        <v>Laki - Laki</v>
      </c>
      <c r="D97">
        <f>VLOOKUP($A97,[1]Sheet2!$A$2:$T$121,4,TRUE)</f>
        <v>231011020</v>
      </c>
      <c r="E97" t="str">
        <f>VLOOKUP($A97,[1]Sheet2!$A$2:$T$121,5,TRUE)</f>
        <v>Teknik Penerbangan</v>
      </c>
      <c r="F97">
        <f>VLOOKUP($A97,[1]Sheet2!$A$2:$T$121,6,TRUE)</f>
        <v>4</v>
      </c>
      <c r="G97">
        <f>VLOOKUP($A97,[1]Sheet2!$A$2:$T$121,7,TRUE)</f>
        <v>4</v>
      </c>
      <c r="H97">
        <f>VLOOKUP($A97,[1]Sheet2!$A$2:$T$121,8,TRUE)</f>
        <v>4</v>
      </c>
      <c r="I97">
        <f>VLOOKUP($A97,[1]Sheet2!$A$2:$T$121,9,TRUE)</f>
        <v>4</v>
      </c>
      <c r="J97">
        <f>VLOOKUP($A97,[1]Sheet2!$A$2:$T$121,10,TRUE)</f>
        <v>4</v>
      </c>
      <c r="K97">
        <f>VLOOKUP($A97,[1]Sheet2!$A$2:$T$121,11,TRUE)</f>
        <v>4</v>
      </c>
      <c r="L97">
        <f>VLOOKUP($A97,[1]Sheet2!$A$2:$T$121,12,TRUE)</f>
        <v>4</v>
      </c>
      <c r="M97">
        <f>VLOOKUP($A97,[1]Sheet2!$A$2:$T$121,13,TRUE)</f>
        <v>4</v>
      </c>
      <c r="N97">
        <f>VLOOKUP($A97,[1]Sheet2!$A$2:$T$121,14,TRUE)</f>
        <v>4</v>
      </c>
      <c r="O97">
        <f>VLOOKUP($A97,[1]Sheet2!$A$2:$T$121,15,TRUE)</f>
        <v>4</v>
      </c>
      <c r="P97">
        <f>VLOOKUP($A97,[1]Sheet2!$A$2:$T$121,16,TRUE)</f>
        <v>4</v>
      </c>
      <c r="Q97">
        <f>VLOOKUP($A97,[1]Sheet2!$A$2:$T$121,17,TRUE)</f>
        <v>4</v>
      </c>
      <c r="R97">
        <f>VLOOKUP($A97,[1]Sheet2!$A$2:$T$121,18,TRUE)</f>
        <v>4</v>
      </c>
      <c r="S97">
        <f>VLOOKUP($A97,[1]Sheet2!$A$2:$T$121,19,TRUE)</f>
        <v>4</v>
      </c>
      <c r="T97">
        <f>VLOOKUP($A97,[1]Sheet2!$A$2:$T$121,20,TRUE)</f>
        <v>4</v>
      </c>
    </row>
    <row r="98" spans="1:20" x14ac:dyDescent="0.25">
      <c r="A98">
        <v>67</v>
      </c>
      <c r="B98" t="str">
        <f>VLOOKUP($A98,[1]Sheet2!$A$2:$T$121,2,TRUE)</f>
        <v>Fajar Shobbahus Sururi</v>
      </c>
      <c r="C98" t="str">
        <f>VLOOKUP($A98,[1]Sheet2!$A$2:$T$121,3,TRUE)</f>
        <v>Laki - Laki</v>
      </c>
      <c r="D98">
        <f>VLOOKUP($A98,[1]Sheet2!$A$2:$T$121,4,TRUE)</f>
        <v>211051010</v>
      </c>
      <c r="E98" t="str">
        <f>VLOOKUP($A98,[1]Sheet2!$A$2:$T$121,5,TRUE)</f>
        <v>Sistem Informasi</v>
      </c>
      <c r="F98">
        <f>VLOOKUP($A98,[1]Sheet2!$A$2:$T$121,6,TRUE)</f>
        <v>4</v>
      </c>
      <c r="G98">
        <f>VLOOKUP($A98,[1]Sheet2!$A$2:$T$121,7,TRUE)</f>
        <v>3</v>
      </c>
      <c r="H98">
        <f>VLOOKUP($A98,[1]Sheet2!$A$2:$T$121,8,TRUE)</f>
        <v>4</v>
      </c>
      <c r="I98">
        <f>VLOOKUP($A98,[1]Sheet2!$A$2:$T$121,9,TRUE)</f>
        <v>4</v>
      </c>
      <c r="J98">
        <f>VLOOKUP($A98,[1]Sheet2!$A$2:$T$121,10,TRUE)</f>
        <v>4</v>
      </c>
      <c r="K98">
        <f>VLOOKUP($A98,[1]Sheet2!$A$2:$T$121,11,TRUE)</f>
        <v>3</v>
      </c>
      <c r="L98">
        <f>VLOOKUP($A98,[1]Sheet2!$A$2:$T$121,12,TRUE)</f>
        <v>4</v>
      </c>
      <c r="M98">
        <f>VLOOKUP($A98,[1]Sheet2!$A$2:$T$121,13,TRUE)</f>
        <v>3</v>
      </c>
      <c r="N98">
        <f>VLOOKUP($A98,[1]Sheet2!$A$2:$T$121,14,TRUE)</f>
        <v>3</v>
      </c>
      <c r="O98">
        <f>VLOOKUP($A98,[1]Sheet2!$A$2:$T$121,15,TRUE)</f>
        <v>4</v>
      </c>
      <c r="P98">
        <f>VLOOKUP($A98,[1]Sheet2!$A$2:$T$121,16,TRUE)</f>
        <v>3</v>
      </c>
      <c r="Q98">
        <f>VLOOKUP($A98,[1]Sheet2!$A$2:$T$121,17,TRUE)</f>
        <v>4</v>
      </c>
      <c r="R98">
        <f>VLOOKUP($A98,[1]Sheet2!$A$2:$T$121,18,TRUE)</f>
        <v>5</v>
      </c>
      <c r="S98">
        <f>VLOOKUP($A98,[1]Sheet2!$A$2:$T$121,19,TRUE)</f>
        <v>5</v>
      </c>
      <c r="T98">
        <f>VLOOKUP($A98,[1]Sheet2!$A$2:$T$121,20,TRUE)</f>
        <v>4</v>
      </c>
    </row>
    <row r="99" spans="1:20" x14ac:dyDescent="0.25">
      <c r="A99">
        <v>47</v>
      </c>
      <c r="B99" t="str">
        <f>VLOOKUP($A99,[1]Sheet2!$A$2:$T$121,2,TRUE)</f>
        <v>Rizky bayhaqi</v>
      </c>
      <c r="C99" t="str">
        <f>VLOOKUP($A99,[1]Sheet2!$A$2:$T$121,3,TRUE)</f>
        <v>Laki - Laki</v>
      </c>
      <c r="D99">
        <f>VLOOKUP($A99,[1]Sheet2!$A$2:$T$121,4,TRUE)</f>
        <v>231011060</v>
      </c>
      <c r="E99" t="str">
        <f>VLOOKUP($A99,[1]Sheet2!$A$2:$T$121,5,TRUE)</f>
        <v>Teknik Penerbangan</v>
      </c>
      <c r="F99">
        <f>VLOOKUP($A99,[1]Sheet2!$A$2:$T$121,6,TRUE)</f>
        <v>4</v>
      </c>
      <c r="G99">
        <f>VLOOKUP($A99,[1]Sheet2!$A$2:$T$121,7,TRUE)</f>
        <v>3</v>
      </c>
      <c r="H99">
        <f>VLOOKUP($A99,[1]Sheet2!$A$2:$T$121,8,TRUE)</f>
        <v>2</v>
      </c>
      <c r="I99">
        <f>VLOOKUP($A99,[1]Sheet2!$A$2:$T$121,9,TRUE)</f>
        <v>4</v>
      </c>
      <c r="J99">
        <f>VLOOKUP($A99,[1]Sheet2!$A$2:$T$121,10,TRUE)</f>
        <v>5</v>
      </c>
      <c r="K99">
        <f>VLOOKUP($A99,[1]Sheet2!$A$2:$T$121,11,TRUE)</f>
        <v>3</v>
      </c>
      <c r="L99">
        <f>VLOOKUP($A99,[1]Sheet2!$A$2:$T$121,12,TRUE)</f>
        <v>4</v>
      </c>
      <c r="M99">
        <f>VLOOKUP($A99,[1]Sheet2!$A$2:$T$121,13,TRUE)</f>
        <v>2</v>
      </c>
      <c r="N99">
        <f>VLOOKUP($A99,[1]Sheet2!$A$2:$T$121,14,TRUE)</f>
        <v>2</v>
      </c>
      <c r="O99">
        <f>VLOOKUP($A99,[1]Sheet2!$A$2:$T$121,15,TRUE)</f>
        <v>3</v>
      </c>
      <c r="P99">
        <f>VLOOKUP($A99,[1]Sheet2!$A$2:$T$121,16,TRUE)</f>
        <v>3</v>
      </c>
      <c r="Q99">
        <f>VLOOKUP($A99,[1]Sheet2!$A$2:$T$121,17,TRUE)</f>
        <v>4</v>
      </c>
      <c r="R99">
        <f>VLOOKUP($A99,[1]Sheet2!$A$2:$T$121,18,TRUE)</f>
        <v>3</v>
      </c>
      <c r="S99">
        <f>VLOOKUP($A99,[1]Sheet2!$A$2:$T$121,19,TRUE)</f>
        <v>5</v>
      </c>
      <c r="T99">
        <f>VLOOKUP($A99,[1]Sheet2!$A$2:$T$121,20,TRUE)</f>
        <v>3</v>
      </c>
    </row>
    <row r="100" spans="1:20" x14ac:dyDescent="0.25">
      <c r="A100">
        <v>73</v>
      </c>
      <c r="B100" t="str">
        <f>VLOOKUP($A100,[1]Sheet2!$A$2:$T$121,2,TRUE)</f>
        <v>BAZELI GILANG RANADHAN</v>
      </c>
      <c r="C100" t="str">
        <f>VLOOKUP($A100,[1]Sheet2!$A$2:$T$121,3,TRUE)</f>
        <v>Laki - Laki</v>
      </c>
      <c r="D100">
        <f>VLOOKUP($A100,[1]Sheet2!$A$2:$T$121,4,TRUE)</f>
        <v>231011024</v>
      </c>
      <c r="E100" t="str">
        <f>VLOOKUP($A100,[1]Sheet2!$A$2:$T$121,5,TRUE)</f>
        <v>Teknik Penerbangan</v>
      </c>
      <c r="F100">
        <f>VLOOKUP($A100,[1]Sheet2!$A$2:$T$121,6,TRUE)</f>
        <v>3</v>
      </c>
      <c r="G100">
        <f>VLOOKUP($A100,[1]Sheet2!$A$2:$T$121,7,TRUE)</f>
        <v>4</v>
      </c>
      <c r="H100">
        <f>VLOOKUP($A100,[1]Sheet2!$A$2:$T$121,8,TRUE)</f>
        <v>3</v>
      </c>
      <c r="I100">
        <f>VLOOKUP($A100,[1]Sheet2!$A$2:$T$121,9,TRUE)</f>
        <v>3</v>
      </c>
      <c r="J100">
        <f>VLOOKUP($A100,[1]Sheet2!$A$2:$T$121,10,TRUE)</f>
        <v>4</v>
      </c>
      <c r="K100">
        <f>VLOOKUP($A100,[1]Sheet2!$A$2:$T$121,11,TRUE)</f>
        <v>3</v>
      </c>
      <c r="L100">
        <f>VLOOKUP($A100,[1]Sheet2!$A$2:$T$121,12,TRUE)</f>
        <v>3</v>
      </c>
      <c r="M100">
        <f>VLOOKUP($A100,[1]Sheet2!$A$2:$T$121,13,TRUE)</f>
        <v>3</v>
      </c>
      <c r="N100">
        <f>VLOOKUP($A100,[1]Sheet2!$A$2:$T$121,14,TRUE)</f>
        <v>3</v>
      </c>
      <c r="O100">
        <f>VLOOKUP($A100,[1]Sheet2!$A$2:$T$121,15,TRUE)</f>
        <v>3</v>
      </c>
      <c r="P100">
        <f>VLOOKUP($A100,[1]Sheet2!$A$2:$T$121,16,TRUE)</f>
        <v>3</v>
      </c>
      <c r="Q100">
        <f>VLOOKUP($A100,[1]Sheet2!$A$2:$T$121,17,TRUE)</f>
        <v>3</v>
      </c>
      <c r="R100">
        <f>VLOOKUP($A100,[1]Sheet2!$A$2:$T$121,18,TRUE)</f>
        <v>3</v>
      </c>
      <c r="S100">
        <f>VLOOKUP($A100,[1]Sheet2!$A$2:$T$121,19,TRUE)</f>
        <v>3</v>
      </c>
      <c r="T100">
        <f>VLOOKUP($A100,[1]Sheet2!$A$2:$T$121,20,TRUE)</f>
        <v>3</v>
      </c>
    </row>
    <row r="101" spans="1:20" x14ac:dyDescent="0.25">
      <c r="A101">
        <v>10</v>
      </c>
      <c r="B101" t="str">
        <f>VLOOKUP($A101,[1]Sheet2!$A$2:$T$121,2,TRUE)</f>
        <v>Erlangga</v>
      </c>
      <c r="C101" t="str">
        <f>VLOOKUP($A101,[1]Sheet2!$A$2:$T$121,3,TRUE)</f>
        <v>Laki - Laki</v>
      </c>
      <c r="D101">
        <f>VLOOKUP($A101,[1]Sheet2!$A$2:$T$121,4,TRUE)</f>
        <v>221051004</v>
      </c>
      <c r="E101" t="str">
        <f>VLOOKUP($A101,[1]Sheet2!$A$2:$T$121,5,TRUE)</f>
        <v>Sistem Informasi</v>
      </c>
      <c r="F101">
        <f>VLOOKUP($A101,[1]Sheet2!$A$2:$T$121,6,TRUE)</f>
        <v>3</v>
      </c>
      <c r="G101">
        <f>VLOOKUP($A101,[1]Sheet2!$A$2:$T$121,7,TRUE)</f>
        <v>3</v>
      </c>
      <c r="H101">
        <f>VLOOKUP($A101,[1]Sheet2!$A$2:$T$121,8,TRUE)</f>
        <v>3</v>
      </c>
      <c r="I101">
        <f>VLOOKUP($A101,[1]Sheet2!$A$2:$T$121,9,TRUE)</f>
        <v>3</v>
      </c>
      <c r="J101">
        <f>VLOOKUP($A101,[1]Sheet2!$A$2:$T$121,10,TRUE)</f>
        <v>2</v>
      </c>
      <c r="K101">
        <f>VLOOKUP($A101,[1]Sheet2!$A$2:$T$121,11,TRUE)</f>
        <v>3</v>
      </c>
      <c r="L101">
        <f>VLOOKUP($A101,[1]Sheet2!$A$2:$T$121,12,TRUE)</f>
        <v>4</v>
      </c>
      <c r="M101">
        <f>VLOOKUP($A101,[1]Sheet2!$A$2:$T$121,13,TRUE)</f>
        <v>3</v>
      </c>
      <c r="N101">
        <f>VLOOKUP($A101,[1]Sheet2!$A$2:$T$121,14,TRUE)</f>
        <v>3</v>
      </c>
      <c r="O101">
        <f>VLOOKUP($A101,[1]Sheet2!$A$2:$T$121,15,TRUE)</f>
        <v>3</v>
      </c>
      <c r="P101">
        <f>VLOOKUP($A101,[1]Sheet2!$A$2:$T$121,16,TRUE)</f>
        <v>3</v>
      </c>
      <c r="Q101">
        <f>VLOOKUP($A101,[1]Sheet2!$A$2:$T$121,17,TRUE)</f>
        <v>3</v>
      </c>
      <c r="R101">
        <f>VLOOKUP($A101,[1]Sheet2!$A$2:$T$121,18,TRUE)</f>
        <v>2</v>
      </c>
      <c r="S101">
        <f>VLOOKUP($A101,[1]Sheet2!$A$2:$T$121,19,TRUE)</f>
        <v>3</v>
      </c>
      <c r="T101">
        <f>VLOOKUP($A101,[1]Sheet2!$A$2:$T$121,20,TRUE)</f>
        <v>3</v>
      </c>
    </row>
    <row r="102" spans="1:20" x14ac:dyDescent="0.25">
      <c r="A102">
        <v>103</v>
      </c>
      <c r="B102" t="str">
        <f>VLOOKUP($A102,[1]Sheet2!$A$2:$T$121,2,TRUE)</f>
        <v xml:space="preserve">Hafizha RM </v>
      </c>
      <c r="C102" t="str">
        <f>VLOOKUP($A102,[1]Sheet2!$A$2:$T$121,3,TRUE)</f>
        <v>Perempuan</v>
      </c>
      <c r="D102">
        <f>VLOOKUP($A102,[1]Sheet2!$A$2:$T$121,4,TRUE)</f>
        <v>221071009</v>
      </c>
      <c r="E102" t="str">
        <f>VLOOKUP($A102,[1]Sheet2!$A$2:$T$121,5,TRUE)</f>
        <v>Manajemen</v>
      </c>
      <c r="F102">
        <f>VLOOKUP($A102,[1]Sheet2!$A$2:$T$121,6,TRUE)</f>
        <v>3</v>
      </c>
      <c r="G102">
        <f>VLOOKUP($A102,[1]Sheet2!$A$2:$T$121,7,TRUE)</f>
        <v>3</v>
      </c>
      <c r="H102">
        <f>VLOOKUP($A102,[1]Sheet2!$A$2:$T$121,8,TRUE)</f>
        <v>3</v>
      </c>
      <c r="I102">
        <f>VLOOKUP($A102,[1]Sheet2!$A$2:$T$121,9,TRUE)</f>
        <v>3</v>
      </c>
      <c r="J102">
        <f>VLOOKUP($A102,[1]Sheet2!$A$2:$T$121,10,TRUE)</f>
        <v>3</v>
      </c>
      <c r="K102">
        <f>VLOOKUP($A102,[1]Sheet2!$A$2:$T$121,11,TRUE)</f>
        <v>3</v>
      </c>
      <c r="L102">
        <f>VLOOKUP($A102,[1]Sheet2!$A$2:$T$121,12,TRUE)</f>
        <v>3</v>
      </c>
      <c r="M102">
        <f>VLOOKUP($A102,[1]Sheet2!$A$2:$T$121,13,TRUE)</f>
        <v>3</v>
      </c>
      <c r="N102">
        <f>VLOOKUP($A102,[1]Sheet2!$A$2:$T$121,14,TRUE)</f>
        <v>3</v>
      </c>
      <c r="O102">
        <f>VLOOKUP($A102,[1]Sheet2!$A$2:$T$121,15,TRUE)</f>
        <v>3</v>
      </c>
      <c r="P102">
        <f>VLOOKUP($A102,[1]Sheet2!$A$2:$T$121,16,TRUE)</f>
        <v>3</v>
      </c>
      <c r="Q102">
        <f>VLOOKUP($A102,[1]Sheet2!$A$2:$T$121,17,TRUE)</f>
        <v>2</v>
      </c>
      <c r="R102">
        <f>VLOOKUP($A102,[1]Sheet2!$A$2:$T$121,18,TRUE)</f>
        <v>3</v>
      </c>
      <c r="S102">
        <f>VLOOKUP($A102,[1]Sheet2!$A$2:$T$121,19,TRUE)</f>
        <v>2</v>
      </c>
      <c r="T102">
        <f>VLOOKUP($A102,[1]Sheet2!$A$2:$T$121,20,TRUE)</f>
        <v>3</v>
      </c>
    </row>
    <row r="103" spans="1:20" x14ac:dyDescent="0.25">
      <c r="A103">
        <v>105</v>
      </c>
      <c r="B103" t="str">
        <f>VLOOKUP($A103,[1]Sheet2!$A$2:$T$121,2,TRUE)</f>
        <v xml:space="preserve">Ghani Bagusti Setiawan </v>
      </c>
      <c r="C103" t="str">
        <f>VLOOKUP($A103,[1]Sheet2!$A$2:$T$121,3,TRUE)</f>
        <v>Laki - Laki</v>
      </c>
      <c r="D103">
        <f>VLOOKUP($A103,[1]Sheet2!$A$2:$T$121,4,TRUE)</f>
        <v>201073028</v>
      </c>
      <c r="E103" t="str">
        <f>VLOOKUP($A103,[1]Sheet2!$A$2:$T$121,5,TRUE)</f>
        <v>Manajemen</v>
      </c>
      <c r="F103">
        <f>VLOOKUP($A103,[1]Sheet2!$A$2:$T$121,6,TRUE)</f>
        <v>4</v>
      </c>
      <c r="G103">
        <f>VLOOKUP($A103,[1]Sheet2!$A$2:$T$121,7,TRUE)</f>
        <v>4</v>
      </c>
      <c r="H103">
        <f>VLOOKUP($A103,[1]Sheet2!$A$2:$T$121,8,TRUE)</f>
        <v>5</v>
      </c>
      <c r="I103">
        <f>VLOOKUP($A103,[1]Sheet2!$A$2:$T$121,9,TRUE)</f>
        <v>4</v>
      </c>
      <c r="J103">
        <f>VLOOKUP($A103,[1]Sheet2!$A$2:$T$121,10,TRUE)</f>
        <v>4</v>
      </c>
      <c r="K103">
        <f>VLOOKUP($A103,[1]Sheet2!$A$2:$T$121,11,TRUE)</f>
        <v>4</v>
      </c>
      <c r="L103">
        <f>VLOOKUP($A103,[1]Sheet2!$A$2:$T$121,12,TRUE)</f>
        <v>4</v>
      </c>
      <c r="M103">
        <f>VLOOKUP($A103,[1]Sheet2!$A$2:$T$121,13,TRUE)</f>
        <v>4</v>
      </c>
      <c r="N103">
        <f>VLOOKUP($A103,[1]Sheet2!$A$2:$T$121,14,TRUE)</f>
        <v>4</v>
      </c>
      <c r="O103">
        <f>VLOOKUP($A103,[1]Sheet2!$A$2:$T$121,15,TRUE)</f>
        <v>5</v>
      </c>
      <c r="P103">
        <f>VLOOKUP($A103,[1]Sheet2!$A$2:$T$121,16,TRUE)</f>
        <v>5</v>
      </c>
      <c r="Q103">
        <f>VLOOKUP($A103,[1]Sheet2!$A$2:$T$121,17,TRUE)</f>
        <v>5</v>
      </c>
      <c r="R103">
        <f>VLOOKUP($A103,[1]Sheet2!$A$2:$T$121,18,TRUE)</f>
        <v>4</v>
      </c>
      <c r="S103">
        <f>VLOOKUP($A103,[1]Sheet2!$A$2:$T$121,19,TRUE)</f>
        <v>4</v>
      </c>
      <c r="T103">
        <f>VLOOKUP($A103,[1]Sheet2!$A$2:$T$121,20,TRUE)</f>
        <v>4</v>
      </c>
    </row>
    <row r="104" spans="1:20" x14ac:dyDescent="0.25">
      <c r="A104">
        <v>55</v>
      </c>
      <c r="B104" t="str">
        <f>VLOOKUP($A104,[1]Sheet2!$A$2:$T$121,2,TRUE)</f>
        <v>Itsna Nur Ramadlan</v>
      </c>
      <c r="C104" t="str">
        <f>VLOOKUP($A104,[1]Sheet2!$A$2:$T$121,3,TRUE)</f>
        <v>Laki - Laki</v>
      </c>
      <c r="D104">
        <f>VLOOKUP($A104,[1]Sheet2!$A$2:$T$121,4,TRUE)</f>
        <v>231011056</v>
      </c>
      <c r="E104" t="str">
        <f>VLOOKUP($A104,[1]Sheet2!$A$2:$T$121,5,TRUE)</f>
        <v>Teknik Penerbangan</v>
      </c>
      <c r="F104">
        <f>VLOOKUP($A104,[1]Sheet2!$A$2:$T$121,6,TRUE)</f>
        <v>4</v>
      </c>
      <c r="G104">
        <f>VLOOKUP($A104,[1]Sheet2!$A$2:$T$121,7,TRUE)</f>
        <v>4</v>
      </c>
      <c r="H104">
        <f>VLOOKUP($A104,[1]Sheet2!$A$2:$T$121,8,TRUE)</f>
        <v>4</v>
      </c>
      <c r="I104">
        <f>VLOOKUP($A104,[1]Sheet2!$A$2:$T$121,9,TRUE)</f>
        <v>5</v>
      </c>
      <c r="J104">
        <f>VLOOKUP($A104,[1]Sheet2!$A$2:$T$121,10,TRUE)</f>
        <v>5</v>
      </c>
      <c r="K104">
        <f>VLOOKUP($A104,[1]Sheet2!$A$2:$T$121,11,TRUE)</f>
        <v>3</v>
      </c>
      <c r="L104">
        <f>VLOOKUP($A104,[1]Sheet2!$A$2:$T$121,12,TRUE)</f>
        <v>3</v>
      </c>
      <c r="M104">
        <f>VLOOKUP($A104,[1]Sheet2!$A$2:$T$121,13,TRUE)</f>
        <v>4</v>
      </c>
      <c r="N104">
        <f>VLOOKUP($A104,[1]Sheet2!$A$2:$T$121,14,TRUE)</f>
        <v>4</v>
      </c>
      <c r="O104">
        <f>VLOOKUP($A104,[1]Sheet2!$A$2:$T$121,15,TRUE)</f>
        <v>4</v>
      </c>
      <c r="P104">
        <f>VLOOKUP($A104,[1]Sheet2!$A$2:$T$121,16,TRUE)</f>
        <v>4</v>
      </c>
      <c r="Q104">
        <f>VLOOKUP($A104,[1]Sheet2!$A$2:$T$121,17,TRUE)</f>
        <v>4</v>
      </c>
      <c r="R104">
        <f>VLOOKUP($A104,[1]Sheet2!$A$2:$T$121,18,TRUE)</f>
        <v>4</v>
      </c>
      <c r="S104">
        <f>VLOOKUP($A104,[1]Sheet2!$A$2:$T$121,19,TRUE)</f>
        <v>4</v>
      </c>
      <c r="T104">
        <f>VLOOKUP($A104,[1]Sheet2!$A$2:$T$121,20,TRUE)</f>
        <v>5</v>
      </c>
    </row>
    <row r="105" spans="1:20" x14ac:dyDescent="0.25">
      <c r="A105">
        <v>99</v>
      </c>
      <c r="B105" t="str">
        <f>VLOOKUP($A105,[1]Sheet2!$A$2:$T$121,2,TRUE)</f>
        <v>Aulia Apriyanti</v>
      </c>
      <c r="C105" t="str">
        <f>VLOOKUP($A105,[1]Sheet2!$A$2:$T$121,3,TRUE)</f>
        <v>Perempuan</v>
      </c>
      <c r="D105">
        <f>VLOOKUP($A105,[1]Sheet2!$A$2:$T$121,4,TRUE)</f>
        <v>211021012</v>
      </c>
      <c r="E105" t="str">
        <f>VLOOKUP($A105,[1]Sheet2!$A$2:$T$121,5,TRUE)</f>
        <v>Teknik Elektro</v>
      </c>
      <c r="F105">
        <f>VLOOKUP($A105,[1]Sheet2!$A$2:$T$121,6,TRUE)</f>
        <v>4</v>
      </c>
      <c r="G105">
        <f>VLOOKUP($A105,[1]Sheet2!$A$2:$T$121,7,TRUE)</f>
        <v>4</v>
      </c>
      <c r="H105">
        <f>VLOOKUP($A105,[1]Sheet2!$A$2:$T$121,8,TRUE)</f>
        <v>4</v>
      </c>
      <c r="I105">
        <f>VLOOKUP($A105,[1]Sheet2!$A$2:$T$121,9,TRUE)</f>
        <v>4</v>
      </c>
      <c r="J105">
        <f>VLOOKUP($A105,[1]Sheet2!$A$2:$T$121,10,TRUE)</f>
        <v>4</v>
      </c>
      <c r="K105">
        <f>VLOOKUP($A105,[1]Sheet2!$A$2:$T$121,11,TRUE)</f>
        <v>4</v>
      </c>
      <c r="L105">
        <f>VLOOKUP($A105,[1]Sheet2!$A$2:$T$121,12,TRUE)</f>
        <v>4</v>
      </c>
      <c r="M105">
        <f>VLOOKUP($A105,[1]Sheet2!$A$2:$T$121,13,TRUE)</f>
        <v>4</v>
      </c>
      <c r="N105">
        <f>VLOOKUP($A105,[1]Sheet2!$A$2:$T$121,14,TRUE)</f>
        <v>4</v>
      </c>
      <c r="O105">
        <f>VLOOKUP($A105,[1]Sheet2!$A$2:$T$121,15,TRUE)</f>
        <v>4</v>
      </c>
      <c r="P105">
        <f>VLOOKUP($A105,[1]Sheet2!$A$2:$T$121,16,TRUE)</f>
        <v>4</v>
      </c>
      <c r="Q105">
        <f>VLOOKUP($A105,[1]Sheet2!$A$2:$T$121,17,TRUE)</f>
        <v>4</v>
      </c>
      <c r="R105">
        <f>VLOOKUP($A105,[1]Sheet2!$A$2:$T$121,18,TRUE)</f>
        <v>4</v>
      </c>
      <c r="S105">
        <f>VLOOKUP($A105,[1]Sheet2!$A$2:$T$121,19,TRUE)</f>
        <v>4</v>
      </c>
      <c r="T105">
        <f>VLOOKUP($A105,[1]Sheet2!$A$2:$T$121,20,TRUE)</f>
        <v>4</v>
      </c>
    </row>
    <row r="106" spans="1:20" x14ac:dyDescent="0.25">
      <c r="A106">
        <v>91</v>
      </c>
      <c r="B106" t="str">
        <f>VLOOKUP($A106,[1]Sheet2!$A$2:$T$121,2,TRUE)</f>
        <v xml:space="preserve">Muchammad Akbar </v>
      </c>
      <c r="C106" t="str">
        <f>VLOOKUP($A106,[1]Sheet2!$A$2:$T$121,3,TRUE)</f>
        <v>Laki - Laki</v>
      </c>
      <c r="D106">
        <f>VLOOKUP($A106,[1]Sheet2!$A$2:$T$121,4,TRUE)</f>
        <v>201011014</v>
      </c>
      <c r="E106" t="str">
        <f>VLOOKUP($A106,[1]Sheet2!$A$2:$T$121,5,TRUE)</f>
        <v>Teknik Penerbangan</v>
      </c>
      <c r="F106">
        <f>VLOOKUP($A106,[1]Sheet2!$A$2:$T$121,6,TRUE)</f>
        <v>4</v>
      </c>
      <c r="G106">
        <f>VLOOKUP($A106,[1]Sheet2!$A$2:$T$121,7,TRUE)</f>
        <v>3</v>
      </c>
      <c r="H106">
        <f>VLOOKUP($A106,[1]Sheet2!$A$2:$T$121,8,TRUE)</f>
        <v>3</v>
      </c>
      <c r="I106">
        <f>VLOOKUP($A106,[1]Sheet2!$A$2:$T$121,9,TRUE)</f>
        <v>3</v>
      </c>
      <c r="J106">
        <f>VLOOKUP($A106,[1]Sheet2!$A$2:$T$121,10,TRUE)</f>
        <v>4</v>
      </c>
      <c r="K106">
        <f>VLOOKUP($A106,[1]Sheet2!$A$2:$T$121,11,TRUE)</f>
        <v>3</v>
      </c>
      <c r="L106">
        <f>VLOOKUP($A106,[1]Sheet2!$A$2:$T$121,12,TRUE)</f>
        <v>3</v>
      </c>
      <c r="M106">
        <f>VLOOKUP($A106,[1]Sheet2!$A$2:$T$121,13,TRUE)</f>
        <v>4</v>
      </c>
      <c r="N106">
        <f>VLOOKUP($A106,[1]Sheet2!$A$2:$T$121,14,TRUE)</f>
        <v>4</v>
      </c>
      <c r="O106">
        <f>VLOOKUP($A106,[1]Sheet2!$A$2:$T$121,15,TRUE)</f>
        <v>4</v>
      </c>
      <c r="P106">
        <f>VLOOKUP($A106,[1]Sheet2!$A$2:$T$121,16,TRUE)</f>
        <v>3</v>
      </c>
      <c r="Q106">
        <f>VLOOKUP($A106,[1]Sheet2!$A$2:$T$121,17,TRUE)</f>
        <v>4</v>
      </c>
      <c r="R106">
        <f>VLOOKUP($A106,[1]Sheet2!$A$2:$T$121,18,TRUE)</f>
        <v>4</v>
      </c>
      <c r="S106">
        <f>VLOOKUP($A106,[1]Sheet2!$A$2:$T$121,19,TRUE)</f>
        <v>4</v>
      </c>
      <c r="T106">
        <f>VLOOKUP($A106,[1]Sheet2!$A$2:$T$121,20,TRUE)</f>
        <v>4</v>
      </c>
    </row>
    <row r="107" spans="1:20" x14ac:dyDescent="0.25">
      <c r="A107">
        <v>65</v>
      </c>
      <c r="B107" t="str">
        <f>VLOOKUP($A107,[1]Sheet2!$A$2:$T$121,2,TRUE)</f>
        <v>sahli tri atmaja</v>
      </c>
      <c r="C107" t="str">
        <f>VLOOKUP($A107,[1]Sheet2!$A$2:$T$121,3,TRUE)</f>
        <v>Laki - Laki</v>
      </c>
      <c r="D107">
        <f>VLOOKUP($A107,[1]Sheet2!$A$2:$T$121,4,TRUE)</f>
        <v>231025008</v>
      </c>
      <c r="E107" t="str">
        <f>VLOOKUP($A107,[1]Sheet2!$A$2:$T$121,5,TRUE)</f>
        <v>Teknik Elektro</v>
      </c>
      <c r="F107">
        <f>VLOOKUP($A107,[1]Sheet2!$A$2:$T$121,6,TRUE)</f>
        <v>4</v>
      </c>
      <c r="G107">
        <f>VLOOKUP($A107,[1]Sheet2!$A$2:$T$121,7,TRUE)</f>
        <v>4</v>
      </c>
      <c r="H107">
        <f>VLOOKUP($A107,[1]Sheet2!$A$2:$T$121,8,TRUE)</f>
        <v>4</v>
      </c>
      <c r="I107">
        <f>VLOOKUP($A107,[1]Sheet2!$A$2:$T$121,9,TRUE)</f>
        <v>4</v>
      </c>
      <c r="J107">
        <f>VLOOKUP($A107,[1]Sheet2!$A$2:$T$121,10,TRUE)</f>
        <v>4</v>
      </c>
      <c r="K107">
        <f>VLOOKUP($A107,[1]Sheet2!$A$2:$T$121,11,TRUE)</f>
        <v>4</v>
      </c>
      <c r="L107">
        <f>VLOOKUP($A107,[1]Sheet2!$A$2:$T$121,12,TRUE)</f>
        <v>4</v>
      </c>
      <c r="M107">
        <f>VLOOKUP($A107,[1]Sheet2!$A$2:$T$121,13,TRUE)</f>
        <v>4</v>
      </c>
      <c r="N107">
        <f>VLOOKUP($A107,[1]Sheet2!$A$2:$T$121,14,TRUE)</f>
        <v>4</v>
      </c>
      <c r="O107">
        <f>VLOOKUP($A107,[1]Sheet2!$A$2:$T$121,15,TRUE)</f>
        <v>4</v>
      </c>
      <c r="P107">
        <f>VLOOKUP($A107,[1]Sheet2!$A$2:$T$121,16,TRUE)</f>
        <v>4</v>
      </c>
      <c r="Q107">
        <f>VLOOKUP($A107,[1]Sheet2!$A$2:$T$121,17,TRUE)</f>
        <v>4</v>
      </c>
      <c r="R107">
        <f>VLOOKUP($A107,[1]Sheet2!$A$2:$T$121,18,TRUE)</f>
        <v>4</v>
      </c>
      <c r="S107">
        <f>VLOOKUP($A107,[1]Sheet2!$A$2:$T$121,19,TRUE)</f>
        <v>4</v>
      </c>
      <c r="T107">
        <f>VLOOKUP($A107,[1]Sheet2!$A$2:$T$121,20,TRUE)</f>
        <v>4</v>
      </c>
    </row>
    <row r="108" spans="1:20" x14ac:dyDescent="0.25">
      <c r="A108">
        <v>62</v>
      </c>
      <c r="B108" t="str">
        <f>VLOOKUP($A108,[1]Sheet2!$A$2:$T$121,2,TRUE)</f>
        <v>Lalu M. Hafidl Alwan</v>
      </c>
      <c r="C108" t="str">
        <f>VLOOKUP($A108,[1]Sheet2!$A$2:$T$121,3,TRUE)</f>
        <v>Laki - Laki</v>
      </c>
      <c r="D108">
        <f>VLOOKUP($A108,[1]Sheet2!$A$2:$T$121,4,TRUE)</f>
        <v>231137010</v>
      </c>
      <c r="E108" t="str">
        <f>VLOOKUP($A108,[1]Sheet2!$A$2:$T$121,5,TRUE)</f>
        <v>Teknik Aeronautika</v>
      </c>
      <c r="F108">
        <f>VLOOKUP($A108,[1]Sheet2!$A$2:$T$121,6,TRUE)</f>
        <v>4</v>
      </c>
      <c r="G108">
        <f>VLOOKUP($A108,[1]Sheet2!$A$2:$T$121,7,TRUE)</f>
        <v>3</v>
      </c>
      <c r="H108">
        <f>VLOOKUP($A108,[1]Sheet2!$A$2:$T$121,8,TRUE)</f>
        <v>4</v>
      </c>
      <c r="I108">
        <f>VLOOKUP($A108,[1]Sheet2!$A$2:$T$121,9,TRUE)</f>
        <v>4</v>
      </c>
      <c r="J108">
        <f>VLOOKUP($A108,[1]Sheet2!$A$2:$T$121,10,TRUE)</f>
        <v>5</v>
      </c>
      <c r="K108">
        <f>VLOOKUP($A108,[1]Sheet2!$A$2:$T$121,11,TRUE)</f>
        <v>4</v>
      </c>
      <c r="L108">
        <f>VLOOKUP($A108,[1]Sheet2!$A$2:$T$121,12,TRUE)</f>
        <v>5</v>
      </c>
      <c r="M108">
        <f>VLOOKUP($A108,[1]Sheet2!$A$2:$T$121,13,TRUE)</f>
        <v>5</v>
      </c>
      <c r="N108">
        <f>VLOOKUP($A108,[1]Sheet2!$A$2:$T$121,14,TRUE)</f>
        <v>4</v>
      </c>
      <c r="O108">
        <f>VLOOKUP($A108,[1]Sheet2!$A$2:$T$121,15,TRUE)</f>
        <v>4</v>
      </c>
      <c r="P108">
        <f>VLOOKUP($A108,[1]Sheet2!$A$2:$T$121,16,TRUE)</f>
        <v>4</v>
      </c>
      <c r="Q108">
        <f>VLOOKUP($A108,[1]Sheet2!$A$2:$T$121,17,TRUE)</f>
        <v>5</v>
      </c>
      <c r="R108">
        <f>VLOOKUP($A108,[1]Sheet2!$A$2:$T$121,18,TRUE)</f>
        <v>4</v>
      </c>
      <c r="S108">
        <f>VLOOKUP($A108,[1]Sheet2!$A$2:$T$121,19,TRUE)</f>
        <v>4</v>
      </c>
      <c r="T108">
        <f>VLOOKUP($A108,[1]Sheet2!$A$2:$T$121,20,TRUE)</f>
        <v>4</v>
      </c>
    </row>
    <row r="109" spans="1:20" x14ac:dyDescent="0.25">
      <c r="A109">
        <v>58</v>
      </c>
      <c r="B109" t="str">
        <f>VLOOKUP($A109,[1]Sheet2!$A$2:$T$121,2,TRUE)</f>
        <v xml:space="preserve">RIANA ISNAENI </v>
      </c>
      <c r="C109" t="str">
        <f>VLOOKUP($A109,[1]Sheet2!$A$2:$T$121,3,TRUE)</f>
        <v>Perempuan</v>
      </c>
      <c r="D109">
        <f>VLOOKUP($A109,[1]Sheet2!$A$2:$T$121,4,TRUE)</f>
        <v>231025009</v>
      </c>
      <c r="E109" t="str">
        <f>VLOOKUP($A109,[1]Sheet2!$A$2:$T$121,5,TRUE)</f>
        <v>Teknik Elektro</v>
      </c>
      <c r="F109">
        <f>VLOOKUP($A109,[1]Sheet2!$A$2:$T$121,6,TRUE)</f>
        <v>3</v>
      </c>
      <c r="G109">
        <f>VLOOKUP($A109,[1]Sheet2!$A$2:$T$121,7,TRUE)</f>
        <v>3</v>
      </c>
      <c r="H109">
        <f>VLOOKUP($A109,[1]Sheet2!$A$2:$T$121,8,TRUE)</f>
        <v>3</v>
      </c>
      <c r="I109">
        <f>VLOOKUP($A109,[1]Sheet2!$A$2:$T$121,9,TRUE)</f>
        <v>1</v>
      </c>
      <c r="J109">
        <f>VLOOKUP($A109,[1]Sheet2!$A$2:$T$121,10,TRUE)</f>
        <v>1</v>
      </c>
      <c r="K109">
        <f>VLOOKUP($A109,[1]Sheet2!$A$2:$T$121,11,TRUE)</f>
        <v>1</v>
      </c>
      <c r="L109">
        <f>VLOOKUP($A109,[1]Sheet2!$A$2:$T$121,12,TRUE)</f>
        <v>1</v>
      </c>
      <c r="M109">
        <f>VLOOKUP($A109,[1]Sheet2!$A$2:$T$121,13,TRUE)</f>
        <v>3</v>
      </c>
      <c r="N109">
        <f>VLOOKUP($A109,[1]Sheet2!$A$2:$T$121,14,TRUE)</f>
        <v>3</v>
      </c>
      <c r="O109">
        <f>VLOOKUP($A109,[1]Sheet2!$A$2:$T$121,15,TRUE)</f>
        <v>3</v>
      </c>
      <c r="P109">
        <f>VLOOKUP($A109,[1]Sheet2!$A$2:$T$121,16,TRUE)</f>
        <v>3</v>
      </c>
      <c r="Q109">
        <f>VLOOKUP($A109,[1]Sheet2!$A$2:$T$121,17,TRUE)</f>
        <v>2</v>
      </c>
      <c r="R109">
        <f>VLOOKUP($A109,[1]Sheet2!$A$2:$T$121,18,TRUE)</f>
        <v>2</v>
      </c>
      <c r="S109">
        <f>VLOOKUP($A109,[1]Sheet2!$A$2:$T$121,19,TRUE)</f>
        <v>3</v>
      </c>
      <c r="T109">
        <f>VLOOKUP($A109,[1]Sheet2!$A$2:$T$121,20,TRUE)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shiota nst</dc:creator>
  <cp:lastModifiedBy>shiota nst</cp:lastModifiedBy>
  <dcterms:created xsi:type="dcterms:W3CDTF">2024-01-27T04:56:28Z</dcterms:created>
  <dcterms:modified xsi:type="dcterms:W3CDTF">2024-01-28T05:04:40Z</dcterms:modified>
</cp:coreProperties>
</file>