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155" windowHeight="12705"/>
  </bookViews>
  <sheets>
    <sheet name="AI图片总表" sheetId="1" r:id="rId1"/>
    <sheet name="页面明细" sheetId="2" r:id="rId2"/>
    <sheet name="WpsReserved_CellImgList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B9C88885FEF049A0BABD442F5DE6D5F5" descr="post_object_image_3923597788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" name="ID_58B655CDCFF94556B7216CC6E09C157D" descr="post_object_image_2906849624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" name="ID_E5A006F8CE01430CBE0964A22B16F616" descr="post_object_image_435430986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" name="ID_B5F5C13F57964CD390FE7B8285D8B974" descr="post_object_image_3201581583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" name="ID_86E0769088A84229A525E018BEE0C38A" descr="post_object_image_1019191691"/>
        <xdr:cNvPicPr/>
      </xdr:nvPicPr>
      <xdr:blipFill>
        <a:blip r:embed="rId5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4" name="ID_760816B02C0443D0982204614E4FC66A" descr="post_object_image_2770531915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2" name="ID_A94E504BEB3744E4ABF46FE0B97B07E9" descr="post_object_image_2745583152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" name="ID_EFF09D4096E0482285679000D2F0FF21" descr="post_object_image_159668023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1" name="ID_A167EEADDC2245AF818C54A12378E1D0" descr="post_object_image_2555517018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2" name="ID_EDCCDD0119E44B3298A70CA0B73A3472" descr="post_object_image_4203577887"/>
        <xdr:cNvPicPr/>
      </xdr:nvPicPr>
      <xdr:blipFill>
        <a:blip r:embed="rId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3" name="ID_A618E1195DA54BD2AF8DE5FBAB0999B4" descr="post_object_image_1616387739"/>
        <xdr:cNvPicPr/>
      </xdr:nvPicPr>
      <xdr:blipFill>
        <a:blip r:embed="rId1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4" name="ID_B7EE20CF617B4C73A75F017667BE989A" descr="post_object_image_3274190043"/>
        <xdr:cNvPicPr/>
      </xdr:nvPicPr>
      <xdr:blipFill>
        <a:blip r:embed="rId1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5" name="ID_A1D39D392DE94FA99D19B2A368305E48" descr="post_object_image_2056785096"/>
        <xdr:cNvPicPr/>
      </xdr:nvPicPr>
      <xdr:blipFill>
        <a:blip r:embed="rId1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9" name="ID_4C27BD79080343C9ADD1DFA0F82171D3" descr="post_object_image_516544996"/>
        <xdr:cNvPicPr/>
      </xdr:nvPicPr>
      <xdr:blipFill>
        <a:blip r:embed="rId13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0" name="ID_EB0C7FE8814C4CC291B712DCD4D0FC61" descr="post_object_image_2529181294"/>
        <xdr:cNvPicPr/>
      </xdr:nvPicPr>
      <xdr:blipFill>
        <a:blip r:embed="rId1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1" name="ID_071289AEB0D14726A4234CC01A22CF93" descr="post_object_image_147918988"/>
        <xdr:cNvPicPr/>
      </xdr:nvPicPr>
      <xdr:blipFill>
        <a:blip r:embed="rId1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2" name="ID_2340115EC9494FF480A16E82FC52F3DF" descr="post_object_image_3500180033"/>
        <xdr:cNvPicPr/>
      </xdr:nvPicPr>
      <xdr:blipFill>
        <a:blip r:embed="rId16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3" name="ID_7CA90EA462284CA984CF8043C5D7FCD9" descr="post_object_image_1916717628"/>
        <xdr:cNvPicPr/>
      </xdr:nvPicPr>
      <xdr:blipFill>
        <a:blip r:embed="rId17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4" name="ID_53CA4B6706814E36BEA569369BFD68B7" descr="post_object_image_3614701495"/>
        <xdr:cNvPicPr/>
      </xdr:nvPicPr>
      <xdr:blipFill>
        <a:blip r:embed="rId18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65" name="ID_B2DBC3AF441D440C96C5DE87B961F589" descr="post_object_image_848652852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66" name="ID_2CCFAB19C73C48478E97FC63BEEA87B0" descr="post_object_image_3305077468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74" name="ID_F760045FA2584052B5F265E979F471CA" descr="post_object_image_857578373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75" name="ID_655DDDC7F8704867A19664D1F87E93E2" descr="post_object_image_442882156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76" name="ID_84EBB66BA9FC4140A23534DA8D50C3DB" descr="post_object_image_91958840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77" name="ID_3E87433DA7D14803BDCE896DE6FB10DA" descr="post_object_image_4240947684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78" name="ID_708379F88BA346CEAB4D450F565BF6C2" descr="post_object_image_1366350658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81" name="ID_61A9821159604C018248F06F5B7DE2E5" descr="post_object_image_3473924479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2" name="ID_2FABF6AD3E80476E90DEC2275E8091EE" descr="post_object_image_1681297593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3" name="ID_1B3AC788F6894B288C4FBAA8DADB0392" descr="post_object_image_233240990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4" name="ID_C27199D35AAC4B718F8A84FAABD5B45A" descr="post_object_image_3951195100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5" name="ID_66750093CB6449FD9C91752E3B2D2A24" descr="post_object_image_41992656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6" name="ID_DBC98A00794445008461441D558C4686" descr="post_object_image_295994811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7" name="ID_696B0E850E0A44BA918D679BF69AF32F" descr="post_object_image_3678061012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8" name="ID_88C0F4B217D846F887ACBF792A0D7ADD" descr="post_object_image_296933523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9" name="ID_337B176DC6074085B8DA668DBF9EA68C" descr="post_object_image_216045009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0" name="ID_0B5777D5D9BA44E99DE261A579609578" descr="post_object_image_3134862739"/>
        <xdr:cNvPicPr/>
      </xdr:nvPicPr>
      <xdr:blipFill>
        <a:blip r:embed="rId2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1" name="ID_DED5ABBE003D463A96711D01D811913B" descr="post_object_image_4065847949"/>
        <xdr:cNvPicPr/>
      </xdr:nvPicPr>
      <xdr:blipFill>
        <a:blip r:embed="rId2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2" name="ID_6C0D282EB0734DB5B9D6447D146ED4B3" descr="post_object_image_1509534654"/>
        <xdr:cNvPicPr/>
      </xdr:nvPicPr>
      <xdr:blipFill>
        <a:blip r:embed="rId3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3" name="ID_15F5415C35DF4BEABABA8759723135B3" descr="post_object_image_2754950397"/>
        <xdr:cNvPicPr/>
      </xdr:nvPicPr>
      <xdr:blipFill>
        <a:blip r:embed="rId3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4" name="ID_BC0D24A7EBAD40FCA28216F2DD38F5B6" descr="post_object_image_2930233664"/>
        <xdr:cNvPicPr/>
      </xdr:nvPicPr>
      <xdr:blipFill>
        <a:blip r:embed="rId3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5" name="ID_66C7FBEB51C34B6E9CA58715718E9EE2" descr="post_object_image_3288806007"/>
        <xdr:cNvPicPr/>
      </xdr:nvPicPr>
      <xdr:blipFill>
        <a:blip r:embed="rId3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6" name="ID_4D7243E0C38349D0AEBAB92F4C5D13B0" descr="post_object_image_1877627334"/>
        <xdr:cNvPicPr/>
      </xdr:nvPicPr>
      <xdr:blipFill>
        <a:blip r:embed="rId3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7" name="ID_9AEDE376F3ED49919ABB51A1A101057C" descr="post_object_image_1386726026"/>
        <xdr:cNvPicPr/>
      </xdr:nvPicPr>
      <xdr:blipFill>
        <a:blip r:embed="rId3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98" name="ID_4C1E1BB974884057B51D946BCA5EE6E9" descr="post_object_image_2176670126"/>
        <xdr:cNvPicPr/>
      </xdr:nvPicPr>
      <xdr:blipFill>
        <a:blip r:embed="rId3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0" name="ID_474B65E52A6541FEAD6ABE91BD0A0079" descr="post_object_image_2990790547"/>
        <xdr:cNvPicPr/>
      </xdr:nvPicPr>
      <xdr:blipFill>
        <a:blip r:embed="rId3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2" name="ID_F63707C935F14C538A9A0F00A6D2BCA8" descr="post_object_image_1787201711"/>
        <xdr:cNvPicPr/>
      </xdr:nvPicPr>
      <xdr:blipFill>
        <a:blip r:embed="rId3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3" name="ID_A1BA8CC857D343F5850ED37B91DB1418" descr="post_object_image_252324396"/>
        <xdr:cNvPicPr/>
      </xdr:nvPicPr>
      <xdr:blipFill>
        <a:blip r:embed="rId3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4" name="ID_C95F3E139A7C4D7181C536A7DC04FEA6" descr="post_object_image_2187827769"/>
        <xdr:cNvPicPr/>
      </xdr:nvPicPr>
      <xdr:blipFill>
        <a:blip r:embed="rId4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5" name="ID_1B292DA7F9E147D7B5BF01C02928A3CB" descr="post_object_image_3889447030"/>
        <xdr:cNvPicPr/>
      </xdr:nvPicPr>
      <xdr:blipFill>
        <a:blip r:embed="rId4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6" name="ID_6FD410C7BD384D8AAFF1F2A4477C6792" descr="post_object_image_948593573"/>
        <xdr:cNvPicPr/>
      </xdr:nvPicPr>
      <xdr:blipFill>
        <a:blip r:embed="rId4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7" name="ID_60A54A1793BB4BF0BFF5C9F0DD702FD4" descr="post_object_image_3356204626"/>
        <xdr:cNvPicPr/>
      </xdr:nvPicPr>
      <xdr:blipFill>
        <a:blip r:embed="rId4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8" name="ID_C6B5D45549CA43549D8514AF8FC5417C" descr="post_object_image_466197664"/>
        <xdr:cNvPicPr/>
      </xdr:nvPicPr>
      <xdr:blipFill>
        <a:blip r:embed="rId4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9" name="ID_6D87976DCF9C4DACBC70C7D5CD7D9440" descr="post_object_image_4030722163"/>
        <xdr:cNvPicPr/>
      </xdr:nvPicPr>
      <xdr:blipFill>
        <a:blip r:embed="rId4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0" name="ID_EF09BE60BD4342AEB49DEA90C402563B" descr="post_object_image_1102197861"/>
        <xdr:cNvPicPr/>
      </xdr:nvPicPr>
      <xdr:blipFill>
        <a:blip r:embed="rId4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1" name="ID_848482AC4C1E4B38944B2658096B917F" descr="post_object_image_1953539676"/>
        <xdr:cNvPicPr/>
      </xdr:nvPicPr>
      <xdr:blipFill>
        <a:blip r:embed="rId4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2" name="ID_175BC5D79BEC48CF99BB9414EA2AD732" descr="post_object_image_3881198522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3" name="ID_1950CA0C554343888AF0496CD99F0D6B" descr="post_object_image_66024472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4" name="ID_5AF723B3BBB045A5B34CB0DC5296EF82" descr="post_object_image_564447576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5" name="ID_35983C152CD54AF5B22B62F9A1E84E11" descr="post_object_image_1438218443"/>
        <xdr:cNvPicPr/>
      </xdr:nvPicPr>
      <xdr:blipFill>
        <a:blip r:embed="rId5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7" name="ID_3045D4DBEECD4DE186E50EA8127A004A" descr="post_object_image_2361790512"/>
        <xdr:cNvPicPr/>
      </xdr:nvPicPr>
      <xdr:blipFill>
        <a:blip r:embed="rId5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8" name="ID_8154B74887F9408B9074DEFE5F28816F" descr="post_object_image_2368285753"/>
        <xdr:cNvPicPr/>
      </xdr:nvPicPr>
      <xdr:blipFill>
        <a:blip r:embed="rId5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19" name="ID_8719AE3B0198436FB807E69B5D8CBDA3" descr="post_object_image_2625649609"/>
        <xdr:cNvPicPr/>
      </xdr:nvPicPr>
      <xdr:blipFill>
        <a:blip r:embed="rId5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0" name="ID_C232C4B1A1B244129DACC0BD7A7C5919" descr="post_object_image_443434507"/>
        <xdr:cNvPicPr/>
      </xdr:nvPicPr>
      <xdr:blipFill>
        <a:blip r:embed="rId5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1" name="ID_1A05E40C2C594CC4A5B77950C0F6BDCB" descr="post_object_image_3857778264"/>
        <xdr:cNvPicPr/>
      </xdr:nvPicPr>
      <xdr:blipFill>
        <a:blip r:embed="rId5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2" name="ID_F6C1FEFC0C574DD6992EA42C41C5FF2C" descr="post_object_image_1576127787"/>
        <xdr:cNvPicPr/>
      </xdr:nvPicPr>
      <xdr:blipFill>
        <a:blip r:embed="rId5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3" name="ID_5C8D8A3B0C074D44832A5B327766E3AC" descr="post_object_image_188336168"/>
        <xdr:cNvPicPr/>
      </xdr:nvPicPr>
      <xdr:blipFill>
        <a:blip r:embed="rId5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4" name="ID_9B0724F9F3D24CBEBC0D9860008E3C93" descr="post_object_image_1404091622"/>
        <xdr:cNvPicPr/>
      </xdr:nvPicPr>
      <xdr:blipFill>
        <a:blip r:embed="rId5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" name="ID_0E1D61AB5E994CDEB767B0B5AB090C60" descr="post_object_image_2662385874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5" name="ID_38E4D6217AC1454094452911AAE587D8" descr="post_object_image_3162481089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7" name="ID_AB60A24F997A40858A7D75ECAA4751D6" descr="post_object_image_379851093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" name="ID_7BAF465CFAE549D1B6F93C676278C02B" descr="post_object_image_3698425767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8" name="ID_E89920E850EC405AA9F89C0011469EE2" descr="post_object_image_1671494647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" name="ID_F031E8497B4643F2BBF2FDA3E4B16287" descr="post_object_image_520083336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" name="ID_D04BEF2FAFF94E7DB6713EA3945E643E" descr="post_object_image_624616726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" name="ID_7DB598DB78964ED790090476F1815D98" descr="post_object_image_1859346914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" name="ID_2D23652714A44646A428005500F0233B" descr="post_object_image_755834307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5" name="ID_925D3E5A22BE430D9E26571A850912E7" descr="post_object_image_3646550668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8" name="ID_84749AD97D5A4BF3970A2878B3185755" descr="post_object_image_1186598948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9" name="ID_F4ECC5CC830440F289435518C2C48083" descr="post_object_image_2869047602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0" name="ID_AF7C74AA7A1943CC84CE025CE93AA379" descr="post_object_image_1417045220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3" name="ID_B0183B978A9A4FCEACFDE134624C453B" descr="post_object_image_4014220981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5" name="ID_BB9C0161051A48FBBDC7D6067B5391A3" descr="post_object_image_1929462329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6" name="ID_116D75C90B0045B0B2239E07888BF650" descr="post_object_image_927121925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7" name="ID_BB6BCE87B5C5482F96A2092AA8684FB0" descr="post_object_image_1799859940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39" name="ID_134BBC3C62B54543BD31752C4B7E6C1D" descr="post_object_image_177156489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0" name="ID_BFC45EA44F854B41B2272E722F2F8E66" descr="post_object_image_2466033275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1" name="ID_FB6FA55F31EC4DA997D951142EBCAAD0" descr="post_object_image_944854727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3" name="ID_C403B82D80CC44AAA2AE7C87D4F032C7" descr="post_object_image_367985137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4" name="ID_4AC2995E82B94D09BDAEEDE3F139B4A9" descr="post_object_image_3101793402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6" name="ID_9C4123C0C86F42079F13AD2EB99DED44" descr="post_object_image_2753493464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7" name="ID_C34EBC4217C2401699C3BAB5CC66CDCF" descr="post_object_image_2010289109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48" name="ID_31B0D354A84946D18C1D7DF6D4E8176C" descr="post_object_image_2657485783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49" name="ID_39FA25C521554A8EABA2D6794E93679B" descr="post_object_image_3645006484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50" name="ID_562BBA2761A247C9960A3E0EA8D6D5E2" descr="post_object_image_1063897877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79" name="ID_D334405134024293B128E7E1FB4CEA71" descr="post_object_image_2774274623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80" name="ID_CA22B5CAE60C4AEB9F51E0A5276D5D15" descr="post_object_image_2267746358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01" name="ID_97E11A7FAF1B4E18BEB954DAEE9B909E" descr="post_object_image_265755051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5" name="ID_1EC0DD01D0194B2CAFC85CAC74E5F5EC" descr="post_object_image_236153961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6" name="ID_EAFBA31626CB42B1B4F009BAC4B817C7" descr="post_object_image_546030440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7" name="ID_CEC6E5DD2E744AC889799E62DC992832" descr="post_object_image_38167477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8" name="ID_C3ECA834AAC3425CAF53DD8AB6C276C3" descr="post_object_image_135896169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29" name="ID_F8186D03F81A4C4597B80813B22B5E37" descr="post_object_image_1588384054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0" name="ID_4AD70E72C2714775B757F9F63C5B611E" descr="post_object_image_4046025009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1" name="ID_B4EF09F0A5E544FB96E4AEC4DA6A7E81" descr="post_object_image_3299414877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2" name="ID_E0B9063DAB254D3F847A794DB399927A" descr="post_object_image_457684480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3" name="ID_B3E79353E0AC4120A9AFA35443488347" descr="post_object_image_2974413256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4" name="ID_7E87B9AC3E3942B18A3849A502925853" descr="post_object_image_1601801868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5" name="ID_BFE9E3531AFA46B6A233E51FF233229A" descr="post_object_image_369307571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6" name="ID_92C3C9E972E24C97B66D5BD42C0A40A6" descr="post_object_image_289044764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7" name="ID_4FF9214FEA5146F89051A74AE9338969" descr="post_object_image_2899201611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8" name="ID_EBB26FB916DB40839ADAC213D8889A35" descr="post_object_image_25574777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39" name="ID_888629AC656445F68B1B67ADBC50050A" descr="post_object_image_133721757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0" name="ID_265FD14A681144B8AB4BB56F38FB1AC0" descr="post_object_image_1126441911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1" name="ID_83732012E8E949FFACF4F512C5E55E42" descr="post_object_image_278531983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2" name="ID_B4E3402ADBE0427FABA7D131BC344CB0" descr="post_object_image_2132545173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3" name="ID_13CC0CC3A1324EA297ECBB424A4F7BDA" descr="post_object_image_211707648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44" name="ID_20B4101FE67D499FB4CECEEA24EFB14E" descr="post_object_image_2190401399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45" name="ID_0391BD4748B749708AA50D6D74E576DC" descr="post_object_image_1982900225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6" name="ID_183F8F6B10BF42B8B491C9B3E389FCCB" descr="post_object_image_243025715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7" name="ID_37BC762AB4C14697B323C4225606A371" descr="post_object_image_3567467102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48" name="ID_DADAA547B8934785BA1BA1F4ECD48167" descr="post_object_image_2846801326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49" name="ID_E3708D25250F41FC804127B08474D9C9" descr="post_object_image_3289557573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50" name="ID_7AD911D542DF474093BF76307523C5B0" descr="post_object_image_3183323326"/>
        <xdr:cNvPicPr/>
      </xdr:nvPicPr>
      <xdr:blipFill>
        <a:blip r:embed="rId63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51" name="ID_8BAD24EDAB9B4E778BB5BA4DDB2B2D04" descr="post_object_image_211688721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2" name="ID_C398B04181554A36B7EA2CBA31880DFF" descr="post_object_image_1488094610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4" name="ID_608E8BC9CD1740CDA7232166DE314B43" descr="post_object_image_1308494156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5" name="ID_5DAFD7B50A614FAF88A811855B1D52A2" descr="post_object_image_4094996339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6" name="ID_95AF05B4BC7245EEBE1018A27A04C8DB" descr="post_object_image_195580704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7" name="ID_3E0EDC75357B4C1E8DE23C0C274C3144" descr="post_object_image_2626309701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58" name="ID_4640CC9CA55243A3804516C3F6C394E9" descr="post_object_image_3469685079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59" name="ID_9B7E1F340F2D4292BBB218D8E0868780" descr="post_object_image_2965434286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60" name="ID_38DCE9F5D2B94BEBBE0AE07FB299C117" descr="post_object_image_1427591680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61" name="ID_5D121D29486249F3B2FCDAF87F2EF370" descr="post_object_image_2501915146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63" name="ID_96E9EAA30E494485B92B6F57E91DE9A4" descr="post_object_image_409192433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64" name="ID_4B6C0DD2B01645928BB81E2B050FBC5D" descr="post_object_image_2874971529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65" name="ID_4DFA35BA87BD4987877EF1F49D678858" descr="post_object_image_2243515608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2" name="ID_397188E65A7345A4AB884DCB05C3A570" descr="post_object_image_3868636365"/>
        <xdr:cNvPicPr/>
      </xdr:nvPicPr>
      <xdr:blipFill>
        <a:blip r:embed="rId6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3" name="ID_7B36BA26A3CF4887A9F2824C6DA4B9DD" descr="post_object_image_313835028"/>
        <xdr:cNvPicPr/>
      </xdr:nvPicPr>
      <xdr:blipFill>
        <a:blip r:embed="rId6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4" name="ID_DCFEE78B795F49CBA7B51C5E8C5E9FA9" descr="post_object_image_1583072650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8" name="ID_E5E986C20E1F4FF0AFB5DFC495486C45" descr="post_object_image_323311530"/>
        <xdr:cNvPicPr/>
      </xdr:nvPicPr>
      <xdr:blipFill>
        <a:blip r:embed="rId3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79" name="ID_C765803F099C48CFA6E7C54CAAA662F4" descr="post_object_image_2394153394"/>
        <xdr:cNvPicPr/>
      </xdr:nvPicPr>
      <xdr:blipFill>
        <a:blip r:embed="rId6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80" name="ID_8F78659795174A0984BC1AFF18C70A9A" descr="post_object_image_1748128269"/>
        <xdr:cNvPicPr/>
      </xdr:nvPicPr>
      <xdr:blipFill>
        <a:blip r:embed="rId3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81" name="ID_D2416348B4554A308E6B3B5215B68198" descr="post_object_image_2479262355"/>
        <xdr:cNvPicPr/>
      </xdr:nvPicPr>
      <xdr:blipFill>
        <a:blip r:embed="rId3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82" name="ID_AAA39778A9D84AE8B1FBA1EC934E3D99" descr="post_object_image_1599413605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83" name="ID_73D03262FB234222A48528AFF6CE20EE" descr="post_object_image_1925351081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84" name="ID_98748DA138D5492EB058878511B6D55C" descr="post_object_image_2554737823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85" name="ID_7A632E6DDD3347ABBB9EA83572BFCA27" descr="post_object_image_3361822011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186" name="ID_097CAB5127AE49EF9AA1EB6E766A2CD6" descr="post_object_image_2710126831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87" name="ID_64C02974C6144166857799A171965AEF" descr="post_object_image_339672338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88" name="ID_27E4A36958CD4686BA5F23DAB7C2EC2B" descr="post_object_image_186232626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1" name="ID_A266AB37C481482598F20E679DEBFD2F" descr="post_object_image_370984147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2" name="ID_68F1F02EE0C4479383966ADCA45B5F1F" descr="post_object_image_2256742065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3" name="ID_2D1522220E024ECD83AF4DD343A37F82" descr="post_object_image_1881776149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94" name="ID_2944F04605A943E6B2F9D333B351A9A5" descr="post_object_image_2915134305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95" name="ID_8E2628C01C6E4D56BDF7A5A114BE55B3" descr="post_object_image_2632758919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196" name="ID_20BE594A4EAD4073B34044E9FA25B824" descr="post_object_image_1639299792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7" name="ID_10F175D14E054C72A5FE1C5332AC9416" descr="post_object_image_639770018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8" name="ID_33B99FA125004F00B9460B0E1D6F2F9F" descr="post_object_image_3124082088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199" name="ID_D4E10B5D4DBC491DA59DD130F31F2D1E" descr="post_object_image_4044364516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0" name="ID_6EF1C29378DA4F7D9434B5A67470491A" descr="post_object_image_2168663926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1" name="ID_7281B18D762F42F7BA8007E8B11BE8BD" descr="post_object_image_3635636365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2" name="ID_5AE8384C13974A8C9BF4A4F807480CFC" descr="post_object_image_1573702666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3" name="ID_10DE88EF7CF34EBDBF85E08DF01A9498" descr="post_object_image_327066805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4" name="ID_1B423BB89BC2455A813CC7B01434BB6F" descr="post_object_image_55364993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5" name="ID_BFC27C47C48E47D2A5A39B30A9D3FE47" descr="post_object_image_3242413450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6" name="ID_E22CCFC95AF84D9A93B6AD56EBE605C1" descr="post_object_image_1180709059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7" name="ID_8E69D788B35546F4809A47060779904F" descr="post_object_image_1924474488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8" name="ID_7D66989E432F46C0AAE6BC222FDCC332" descr="post_object_image_2114121843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09" name="ID_4F79959999DD49E49AF500BAC26DDCA3" descr="post_object_image_3436670640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0" name="ID_2537EA21831B491CB586E2631CE37083" descr="post_object_image_815094754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1" name="ID_109DF3759D1A4A2E9540DFA18C1451FE" descr="post_object_image_73753511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2" name="ID_B20C0B5B015745EEBD512CFC33B554E4" descr="post_object_image_1091904967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3" name="ID_DD218E1E966D4BE380977A4FFA81327D" descr="post_object_image_382552437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4" name="ID_895196D2B6D14D8CB6F63953ADAEE80E" descr="post_object_image_1812649405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6" name="ID_3130158CB62D402284055CF17DDE4BE8" descr="post_object_image_3290892424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7" name="ID_4D900F7699D542129FA9B40C6B70BEC1" descr="post_object_image_2034305133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18" name="ID_6EEE131D7313443C917525D330773568" descr="post_object_image_1472355969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20" name="ID_28526F6858EA4D1E8F2C6A5A753E6893" descr="post_object_image_3874863682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21" name="ID_D6AA757FA1404C27AB6BBBF2B87044BF" descr="post_object_image_3810914475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22" name="ID_976010EA6AB54018AC120ABC82132436" descr="post_object_image_1567341882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23" name="ID_2DD3C50ABF744650B1F37C7EA4CCAC77" descr="post_object_image_2863787713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24" name="ID_E8CC0BDF98B349FE9808E600C5336ECE" descr="post_object_image_2238177973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26" name="ID_92E512993DB84F529097CC9491EB1237" descr="post_object_image_3816027247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</etc:cellImage>
  <etc:cellImage>
    <xdr:pic>
      <xdr:nvPicPr>
        <xdr:cNvPr id="228" name="ID_8681BD7201D34D76805131B68D5A13F2" descr="post_object_image_4230095114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29" name="ID_19B5A13C782142FC8A6EDFE0C44A6720" descr="post_object_image_1173462991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1" name="ID_D624AF71508441A1B56A3E28368598CB" descr="post_object_image_1421510529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2" name="ID_E6C92E1E8B3840A88C3BC8B7244A5574" descr="post_object_image_204705060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3" name="ID_A37991E9570247488291F5E368D619C3" descr="post_object_image_1882523962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4" name="ID_03894332779D4CBC9549CC6F83DB240D" descr="post_object_image_3188671517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5" name="ID_FF90967517014CE09C487F248457DC67" descr="post_object_image_235980377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6" name="ID_73F983FE902C43C7988BEBD32CED828F" descr="post_object_image_1477108509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7" name="ID_FDAADCBB346E40D38D00A37A72D8E251" descr="post_object_image_373883987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8" name="ID_93808B8E989346ABA28400F17F9A40FD" descr="post_object_image_2277562787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39" name="ID_EEE3FD8AD15248DD8B8B184B3891B4C6" descr="post_object_image_179520911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0" name="ID_D004FCF447BF43FC88E9A3AAEE9F6B2B" descr="post_object_image_1554161284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1" name="ID_91502F96B77A4DA8A275DCBB34F40666" descr="post_object_image_2549090994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2" name="ID_67CB0548CAE34CA3B7A5EFE3A007648E" descr="post_object_image_4019205775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3" name="ID_DABDB2EF13FC421FB8513B5E808D8155" descr="post_object_image_1690201557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4" name="ID_2F70C96A2C094FD1A8965E7741E1E5F3" descr="post_object_image_349447327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5" name="ID_FE23FB6AC37F4274A99DC0C467433DDC" descr="post_object_image_566519558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6" name="ID_591AE55D58064004ACB7C4E4670392BB" descr="post_object_image_412855507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7" name="ID_955DDEC93D8745D1A4325E45426E2035" descr="post_object_image_733628503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8" name="ID_6468E5DB23E44A32BCC75BEF676EFD10" descr="post_object_image_50290483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49" name="ID_33F92AA2E8044AEF949BFA48156B3435" descr="post_object_image_171487662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50" name="ID_D4DFE50B75C44239A08DAA4808067532" descr="post_object_image_2587389775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51" name="ID_5CFF98851CD74A1EA076F9CCE0AE9EB0" descr="post_object_image_49923373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1" name="ID_E9AA99CF5B62418EA08C92C2D50A3611" descr="post_object_image_2985576510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2" name="ID_AE291ED07D794C1F8CAA7192F17ECA1E" descr="post_object_image_2938607608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3" name="ID_44F657384B6D497EB142D1C75DA7F3F2" descr="post_object_image_2251171045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5" name="ID_3E55377F47F247EF83F91634984E6DC5" descr="post_object_image_82021177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6" name="ID_CE0B73FFAAD1466D9FB5DA06C4558C18" descr="post_object_image_3701061288"/>
        <xdr:cNvPicPr/>
      </xdr:nvPicPr>
      <xdr:blipFill>
        <a:blip r:embed="rId13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67" name="ID_38EA58A7629C4812AEC339058AB39000" descr="post_object_image_543075009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68" name="ID_BC0E9528B2D14D21AABB6A864B6A2FFA" descr="post_object_image_673043321"/>
        <xdr:cNvPicPr/>
      </xdr:nvPicPr>
      <xdr:blipFill>
        <a:blip r:embed="rId1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69" name="ID_CF80855AF8084829824D5303E32D7078" descr="post_object_image_2685895071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0" name="ID_F130E737B8AF4E5D8C01B24E493EC2BB" descr="post_object_image_2482083040"/>
        <xdr:cNvPicPr/>
      </xdr:nvPicPr>
      <xdr:blipFill>
        <a:blip r:embed="rId71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71" name="ID_DEE297ED136D44DB83D757E28FDEC7E9" descr="post_object_image_2032694622"/>
        <xdr:cNvPicPr/>
      </xdr:nvPicPr>
      <xdr:blipFill>
        <a:blip r:embed="rId1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</etc:cellImage>
  <etc:cellImage>
    <xdr:pic>
      <xdr:nvPicPr>
        <xdr:cNvPr id="272" name="ID_C46D4145825B40F2A248D55362B14888" descr="post_object_image_3204657156"/>
        <xdr:cNvPicPr/>
      </xdr:nvPicPr>
      <xdr:blipFill>
        <a:blip r:embed="rId6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3" name="ID_29D89B49FEB1493ABCDFD65AD204BCA0" descr="post_object_image_1401739058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4" name="ID_74670F0A0EDA43D0A873246B64C3F172" descr="post_object_image_1965264484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5" name="ID_8C3FAF2DF1BC4B44BBFA3775620235BB" descr="post_object_image_2616910140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6" name="ID_F6EA401E4AEA4C56BF4638FF3F594CB0" descr="post_object_image_732978291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7" name="ID_CDB695327EB3403080C193ECB612717A" descr="post_object_image_1943769463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78" name="ID_335B2E692C5A4CC281D134C6533AD43F" descr="post_object_image_751505012"/>
        <xdr:cNvPicPr/>
      </xdr:nvPicPr>
      <xdr:blipFill>
        <a:blip r:embed="rId72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</etc:cellImage>
  <etc:cellImage>
    <xdr:pic>
      <xdr:nvPicPr>
        <xdr:cNvPr id="279" name="ID_F2E4F80A086B41F9A55FD999F686E501" descr="post_object_image_3774344429"/>
        <xdr:cNvPicPr/>
      </xdr:nvPicPr>
      <xdr:blipFill>
        <a:blip r:embed="rId73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</etc:cellImage>
  <etc:cellImage>
    <xdr:pic>
      <xdr:nvPicPr>
        <xdr:cNvPr id="280" name="ID_5647154CA990459683961B6FA114CCA9" descr="post_object_image_3946693341"/>
        <xdr:cNvPicPr/>
      </xdr:nvPicPr>
      <xdr:blipFill>
        <a:blip r:embed="rId74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</etc:cellImage>
  <etc:cellImage>
    <xdr:pic>
      <xdr:nvPicPr>
        <xdr:cNvPr id="281" name="ID_BE09579C0E344AE28056BD5EF68D797A" descr="post_object_image_4041857585"/>
        <xdr:cNvPicPr/>
      </xdr:nvPicPr>
      <xdr:blipFill>
        <a:blip r:embed="rId75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</etc:cellImage>
  <etc:cellImage>
    <xdr:pic>
      <xdr:nvPicPr>
        <xdr:cNvPr id="282" name="ID_AA93BCB27C634B2F9760FE352CF4FA5F" descr="post_object_image_1468313737"/>
        <xdr:cNvPicPr/>
      </xdr:nvPicPr>
      <xdr:blipFill>
        <a:blip r:embed="rId76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</etc:cellImage>
  <etc:cellImage>
    <xdr:pic>
      <xdr:nvPicPr>
        <xdr:cNvPr id="283" name="ID_B792FCF5697D423C8AF0485511DB39F9" descr="post_object_image_409334582"/>
        <xdr:cNvPicPr/>
      </xdr:nvPicPr>
      <xdr:blipFill>
        <a:blip r:embed="rId77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</etc:cellImage>
  <etc:cellImage>
    <xdr:pic>
      <xdr:nvPicPr>
        <xdr:cNvPr id="284" name="ID_5F0EF19680BF42BC8325F344A5B5F26D" descr="post_object_image_849907079"/>
        <xdr:cNvPicPr/>
      </xdr:nvPicPr>
      <xdr:blipFill>
        <a:blip r:embed="rId78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</etc:cellImage>
  <etc:cellImage>
    <xdr:pic>
      <xdr:nvPicPr>
        <xdr:cNvPr id="285" name="ID_466642E4AB694ED2A8F1A653774D4DD4" descr="embedded_real_photo"/>
        <xdr:cNvPicPr/>
      </xdr:nvPicPr>
      <xdr:blipFill>
        <a:blip r:embed="rId7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86" name="ID_2C0D40FA9BDF49F9AE19D5D4294F3308" descr="embedded_real_photo"/>
        <xdr:cNvPicPr/>
      </xdr:nvPicPr>
      <xdr:blipFill>
        <a:blip r:embed="rId8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87" name="ID_3B86CA57E0F34788A6C42A99621986C2" descr="embedded_real_photo"/>
        <xdr:cNvPicPr/>
      </xdr:nvPicPr>
      <xdr:blipFill>
        <a:blip r:embed="rId8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88" name="ID_85AE35B552B24EE5AE1E8E064C5D4C5B" descr="embedded_real_photo"/>
        <xdr:cNvPicPr/>
      </xdr:nvPicPr>
      <xdr:blipFill>
        <a:blip r:embed="rId8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89" name="ID_2675B1102F0E4DF3ACE218B3368FF4D5" descr="embedded_real_photo"/>
        <xdr:cNvPicPr/>
      </xdr:nvPicPr>
      <xdr:blipFill>
        <a:blip r:embed="rId8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90" name="ID_306A83BC9827447FABBA16C8E32824F5" descr="embedded_real_photo"/>
        <xdr:cNvPicPr/>
      </xdr:nvPicPr>
      <xdr:blipFill>
        <a:blip r:embed="rId8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91" name="ID_15ABB15DBA2347C59D6B41B6F3330E7C" descr="embedded_real_photo"/>
        <xdr:cNvPicPr/>
      </xdr:nvPicPr>
      <xdr:blipFill>
        <a:blip r:embed="rId8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92" name="ID_A2AF734ABCDE4395817A1CF5A26A54D5" descr="embedded_real_photo"/>
        <xdr:cNvPicPr/>
      </xdr:nvPicPr>
      <xdr:blipFill>
        <a:blip r:embed="rId8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  <etc:cellImage>
    <xdr:pic>
      <xdr:nvPicPr>
        <xdr:cNvPr id="293" name="ID_EB70D2384A3C439F8BBE4643DA9929DA" descr="embedded_real_photo"/>
        <xdr:cNvPicPr/>
      </xdr:nvPicPr>
      <xdr:blipFill>
        <a:blip r:embed="rId8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<sst xmlns="http://schemas.openxmlformats.org/spreadsheetml/2006/main" count="4201" uniqueCount="1203">
  <si>
    <t>K198</t>
  </si>
  <si>
    <t>AI生成图片</t>
  </si>
  <si>
    <t>对应概述文本</t>
  </si>
  <si>
    <t>所在页面</t>
  </si>
  <si>
    <t>页面链接</t>
  </si>
  <si>
    <t>实拍图（待补充）</t>
  </si>
  <si>
    <t>当前图片路径</t>
  </si>
  <si>
    <t/>
  </si>
  <si>
    <t>宠物卫生用品自动化生产线与洁净生产车间</t>
  </si>
  <si>
    <t>首页
Manufacturing capability for OEM pet pad supply.
OEM/ODM Pet Pad Manufacturing Process
等4个页面（详见“页面明细”）</t>
  </si>
  <si>
    <t>https://www.jczcare.com/
https://www.jczcare.com/factory
其余链接见“页面明细”</t>
  </si>
  <si>
    <t>/images/oem/production/production-line-clean.png</t>
  </si>
  <si>
    <t>一次性宠物训练尿垫产品展示</t>
  </si>
  <si>
    <t>首页
Build stronger OEM knowledge before you source
Manufacturing knowledge written for professional buyers
等160个页面（详见“页面明细”）</t>
  </si>
  <si>
    <t>https://www.jczcare.com/
https://www.jczcare.com/academy
其余链接见“页面明细”</t>
  </si>
  <si>
    <t>/images/oem/products/custom-disposable-pet-pads-premium.png</t>
  </si>
  <si>
    <t>成人护理垫产品展示</t>
  </si>
  <si>
    <t>首页
Build stronger OEM knowledge before you source
Manufacturing knowledge written for professional buyers
等86个页面（详见“页面明细”）</t>
  </si>
  <si>
    <t>/images/oem/products/adult-underpads-hero.png</t>
  </si>
  <si>
    <t>宠物护理垫与手套湿巾零售包装展示</t>
  </si>
  <si>
    <t>首页
Amazon Private-Label Pet Product Guide
Barcode Guide for Private-Label Pet Products
等14个页面（详见“页面明细”）</t>
  </si>
  <si>
    <t>https://www.jczcare.com/
https://www.jczcare.com/buyer-guides/amazon-private-label-guide
其余链接见“页面明细”</t>
  </si>
  <si>
    <t>/images/oem/products/custom-care-pad-packaging-ai.png</t>
  </si>
  <si>
    <t>宠物吸水纸片及吸收芯材料展示</t>
  </si>
  <si>
    <t>首页
Adult Underpad Procurement Guide
Fluff Pulp Buyer Guide for Absorbent Cores
等32个页面（详见“页面明细”）</t>
  </si>
  <si>
    <t>https://www.jczcare.com/
https://www.jczcare.com/buyer-guides/adult-underpad-procurement-guide
其余链接见“页面明细”</t>
  </si>
  <si>
    <t>/images/oem/products/custom-absorbent-paper-ai.png</t>
  </si>
  <si>
    <t>定制宠物拾便袋产品展示</t>
  </si>
  <si>
    <t>首页
Container Loading Guide for Pet Products
Dog Poop Bag Procurement Guide
等60个页面（详见“页面明细”）</t>
  </si>
  <si>
    <t>https://www.jczcare.com/
https://www.jczcare.com/buyer-guides/container-loading-buyer-guide
其余链接见“页面明细”</t>
  </si>
  <si>
    <t>/images/oem/products/custom-pet-waste-bags-ai.png
/images/custom-pet-waste-bags-ai.png
/images/oem/products/custom-pet-waste-bags-ai.webp</t>
  </si>
  <si>
    <t>活性炭除味宠物尿垫产品展示</t>
  </si>
  <si>
    <t>首页
ODM Pet Product Development Guide
How to Write a Pet Pad Specification
等8个页面（详见“页面明细”）</t>
  </si>
  <si>
    <t>https://www.jczcare.com/
https://www.jczcare.com/buyer-guides/odm-pet-product-development-guide
其余链接见“页面明细”</t>
  </si>
  <si>
    <t>/images/oem/products/custom-charcoal-pet-pad-ai.png</t>
  </si>
  <si>
    <t>带粘贴防滑结构的宠物尿垫产品展示</t>
  </si>
  <si>
    <t>首页
ODM Pet Product Development Guide
PE Film Buyer Guide for Pet Pads and Underpads
等14个页面（详见“页面明细”）</t>
  </si>
  <si>
    <t>/images/oem/products/custom-adhesive-pet-pad-ai.png</t>
  </si>
  <si>
    <t>自动化复合与覆膜生产设备</t>
  </si>
  <si>
    <t>首页
Manufacturing capability for OEM pet pad supply.</t>
  </si>
  <si>
    <t>https://www.jczcare.com/
https://www.jczcare.com/factory</t>
  </si>
  <si>
    <t>/images/oem/production/lamination-detail-clean.png</t>
  </si>
  <si>
    <t>成品仓储、包装与交付场景</t>
  </si>
  <si>
    <t>/images/oem/warehouse/warehouse-storage-clean.png</t>
  </si>
  <si>
    <t>吸水纸与吸收芯材料样品</t>
  </si>
  <si>
    <t>首页
PE film backing designed around leakage, feel, and production stability
Raw materials behind a controlled absorbent product specification
等5个页面（详见“页面明细”）</t>
  </si>
  <si>
    <t>https://www.jczcare.com/
https://www.jczcare.com/factory/pe-film
其余链接见“页面明细”</t>
  </si>
  <si>
    <t>/images/oem/materials/products-absorbent-paper-01.webp
/images/generated-site/materials/products-absorbent-paper-01.webp</t>
  </si>
  <si>
    <t>宠物护理产品私牌包装评审场景</t>
  </si>
  <si>
    <t>首页
Amazon Private-Label Pet Product Guide
Barcode Guide for Private-Label Pet Products
等31个页面（详见“页面明细”）</t>
  </si>
  <si>
    <t>/images/oem/packaging/private-label-packaging-01.webp
/images/generated-site/packaging/private-label-packaging-01.webp</t>
  </si>
  <si>
    <t>包装定制方案与私牌支持展示</t>
  </si>
  <si>
    <t>首页
Private label pet pads for brands and retail channels.</t>
  </si>
  <si>
    <t>https://www.jczcare.com/
https://www.jczcare.com/private-label</t>
  </si>
  <si>
    <t>/images/oem/quality/packaging-customization-options.webp
/images/generated-site/b2b-optimization/packaging-customization-options.webp</t>
  </si>
  <si>
    <t>OEM宠物卫生用品业务洽谈场景</t>
  </si>
  <si>
    <t>首页
OEM/ODM Pet Pad Manufacturing Process
Private label pet pads for brands and retail channels.</t>
  </si>
  <si>
    <t>https://www.jczcare.com/
https://www.jczcare.com/oem-process
其余链接见“页面明细”</t>
  </si>
  <si>
    <t>OEM规格确认与产品样品讨论场景</t>
  </si>
  <si>
    <t>首页
OEM/ODM Pet Pad Manufacturing Process</t>
  </si>
  <si>
    <t>https://www.jczcare.com/
https://www.jczcare.com/oem-process</t>
  </si>
  <si>
    <t>宠物尿垫材料选择与生产流程展示</t>
  </si>
  <si>
    <t>样品确认与私牌包装评审场景</t>
  </si>
  <si>
    <t>/images/oem/quality/private-label-packaging-review.webp
/images/generated-site/b2b-optimization/private-label-packaging-review.webp</t>
  </si>
  <si>
    <t>宠物尿垫质量检验与实验室测试</t>
  </si>
  <si>
    <t>首页
Quality control system for OEM absorbent products.</t>
  </si>
  <si>
    <t>https://www.jczcare.com/
https://www.jczcare.com/quality-control</t>
  </si>
  <si>
    <t>/images/oem/quality/quality-inspection-lab-mask.png</t>
  </si>
  <si>
    <t>吸收性能测试与出货检验场景</t>
  </si>
  <si>
    <t>首页
OEM/ODM Pet Pad Manufacturing Process
Quality control system for OEM absorbent products.</t>
  </si>
  <si>
    <t>/images/oem/warehouse/absorbency-testing.webp</t>
  </si>
  <si>
    <t>宠物尿垫无纺布表面微距细节</t>
  </si>
  <si>
    <t>首页
Practical insight forpet pad product decisions.</t>
  </si>
  <si>
    <t>https://www.jczcare.com/
https://www.jczcare.com/pages/learn</t>
  </si>
  <si>
    <t>/images/oem/materials/products-pet-pad-macro-01.webp
/images/generated-site/products/products-pet-pad-macro-01.webp</t>
  </si>
  <si>
    <t>宠物尿垫PE底膜与多层结构细节</t>
  </si>
  <si>
    <t>首页</t>
  </si>
  <si>
    <t>https://www.jczcare.com/</t>
  </si>
  <si>
    <t>/images/oem/materials/products-pe-film-01.webp</t>
  </si>
  <si>
    <t>多层宠物尿垫结构与折叠样品</t>
  </si>
  <si>
    <t>Build stronger OEM knowledge before you source
Fluff Pulp Buyer Guide for Absorbent Cores
Nonwoven Material Buyer Guide for Absorbent Products
等44个页面（详见“页面明细”）</t>
  </si>
  <si>
    <t>https://www.jczcare.com/academy
https://www.jczcare.com/buyer-guides/fluff-pulp-buyer-guide
其余链接见“页面明细”</t>
  </si>
  <si>
    <t>/images/generated-site/products/products-pet-pad-structure-01.webp</t>
  </si>
  <si>
    <t>宠物尿垫实验室质量检测场景</t>
  </si>
  <si>
    <t>Manufacturing knowledge written for professional buyers
Pet Pad Sample Evaluation Scorecard
How to Write a Pet Product Quality Plan
等25个页面（详见“页面明细”）</t>
  </si>
  <si>
    <t>https://www.jczcare.com/authors/jczcare-editorial-team
https://www.jczcare.com/buyer-guides/pet-pad-sample-scorecard
其余链接见“页面明细”</t>
  </si>
  <si>
    <t>/images/generated-site/quality-control/factory-quality-control-01.webp
/images/oem/quality/factory-quality-control-01.webp</t>
  </si>
  <si>
    <t>成人护理垫吸收性能与压力测试</t>
  </si>
  <si>
    <t>Adult Underpad Procurement Guide
Adult Underpad Rewet Reduction Scenario
US Distributor Adult Underpad Program Scenario
等7个页面（详见“页面明细”）</t>
  </si>
  <si>
    <t>https://www.jczcare.com/buyer-guides/adult-underpad-procurement-guide
https://www.jczcare.com/case-studies/adult-underpad-rewet-case
其余链接见“页面明细”</t>
  </si>
  <si>
    <t>/images/generated-site/products/products-underpads-01.webp
/images/oem/products/products-underpads-01.webp</t>
  </si>
  <si>
    <t>宠物训练尿垫及使用场景</t>
  </si>
  <si>
    <t>How to Write a Pet Pad Specification
OEM project examples for global pet care buyers.
Pet Training Pad Buyer FAQ
等10个页面（详见“页面明细”）</t>
  </si>
  <si>
    <t>https://www.jczcare.com/buyer-guides/pet-pad-specification-guide
https://www.jczcare.com/case-study
其余链接见“页面明细”</t>
  </si>
  <si>
    <t>/images/generated-site/products/products-disposable-pads-01.webp
/images/oem/products/products-disposable-pads-01.webp</t>
  </si>
  <si>
    <t>宠物护理OEM项目商务沟通场景</t>
  </si>
  <si>
    <t>Forecasting Guide for Imported Pet Products
Retail Chain Pet Product Sourcing Guide
Fixed vs Rolling Forecasts for OEM Supply
等10个页面（详见“页面明细”）</t>
  </si>
  <si>
    <t>https://www.jczcare.com/buyer-guides/pet-product-forecast-guide
https://www.jczcare.com/buyer-guides/retail-chain-pet-product-guide
其余链接见“页面明细”</t>
  </si>
  <si>
    <t>/images/generated-site/contact/contact-business-office-01.webp</t>
  </si>
  <si>
    <t>宠物卫生用品OEM生产线</t>
  </si>
  <si>
    <t>OEM project examples for global pet care buyers.</t>
  </si>
  <si>
    <t>https://www.jczcare.com/case-study</t>
  </si>
  <si>
    <t>/images/oem/production/factory-production-line-03.webp</t>
  </si>
  <si>
    <t>活性炭除味宠物尿垫结构展示</t>
  </si>
  <si>
    <t>OEM project examples for global pet care buyers.
Charcoal Pet Pads</t>
  </si>
  <si>
    <t>https://www.jczcare.com/case-study
https://www.jczcare.com/products/charcoal-pet-pads</t>
  </si>
  <si>
    <t>/images/oem/products/products-charcoal-pads-01.webp</t>
  </si>
  <si>
    <t>粘贴式宠物尿垫吸收测试场景</t>
  </si>
  <si>
    <t>OEM project examples for global pet care buyers.
Practical insight forpet pad product decisions.
Adhesive Pet Pads</t>
  </si>
  <si>
    <t>https://www.jczcare.com/case-study
https://www.jczcare.com/pages/learn
其余链接见“页面明细”</t>
  </si>
  <si>
    <t>/images/oem/products/products-adhesive-pads-01.webp
/images/generated-site/products/products-adhesive-pads-01.webp</t>
  </si>
  <si>
    <t>自动化宠物尿垫生产线全景</t>
  </si>
  <si>
    <t>Certification support for B2B pet pad projects.
Pet pad production line: from roll materials to packed goods
OEM capability for European and American buyers.</t>
  </si>
  <si>
    <t>https://www.jczcare.com/certifications
https://www.jczcare.com/factory/production-line
其余链接见“页面明细”</t>
  </si>
  <si>
    <t>/images/generated-site/factory/factory-production-line-02.webp
/images/oem/production/factory-production-line-02.webp</t>
  </si>
  <si>
    <t>OEM产品目录与工厂资料展示</t>
  </si>
  <si>
    <t>Request product and OEM capability documents.</t>
  </si>
  <si>
    <t>https://www.jczcare.com/download</t>
  </si>
  <si>
    <t>/images/generated-site/b2b-optimization/download-center-catalog.webp</t>
  </si>
  <si>
    <t>工厂制造能力与生产车间展示</t>
  </si>
  <si>
    <t>Manufacturing capability for OEM pet pad supply.</t>
  </si>
  <si>
    <t>https://www.jczcare.com/factory</t>
  </si>
  <si>
    <t>/images/generated-site/b2b-optimization/factory-capability-workshop.webp</t>
  </si>
  <si>
    <t>宠物护理用品成品仓库与出口备货</t>
  </si>
  <si>
    <t>Manufacturing capability for OEM pet pad supply.
Container loading planned around product protection and landed value
Packaging that connects brand presentation to factory execution
等6个页面（详见“页面明细”）</t>
  </si>
  <si>
    <t>https://www.jczcare.com/factory
https://www.jczcare.com/factory/container-loading
其余链接见“页面明细”</t>
  </si>
  <si>
    <t>/images/oem/warehouse/warehouse-finished-goods-01.webp
/images/generated-site/warehouse/warehouse-finished-goods-01.webp</t>
  </si>
  <si>
    <t>无纺布材料导向与复合工序</t>
  </si>
  <si>
    <t>PE film backing designed around leakage, feel, and production stability
Pet pad production line: from roll materials to packed goods
Raw materials behind a controlled absorbent product specification
等5个页面（详见“页面明细”）</t>
  </si>
  <si>
    <t>https://www.jczcare.com/factory/pe-film
https://www.jczcare.com/factory/production-line
其余链接见“页面明细”</t>
  </si>
  <si>
    <t>/images/generated-site/factory/factory-lamination-01.webp
/images/oem/production/factory-lamination-01.webp</t>
  </si>
  <si>
    <t>OEM产品样品评审场景</t>
  </si>
  <si>
    <t>OEM/ODM Pet Pad Manufacturing Process</t>
  </si>
  <si>
    <t>https://www.jczcare.com/oem-process</t>
  </si>
  <si>
    <t>/images/generated-site/b2b-optimization/oem-sample-review.webp</t>
  </si>
  <si>
    <t>OEM样品开发与确认场景</t>
  </si>
  <si>
    <t>/images/oem/customization/oem-sample-review-01.webp</t>
  </si>
  <si>
    <t>私牌包装样品与包装工序</t>
  </si>
  <si>
    <t>OEM/ODM Pet Pad Manufacturing Process
Partner with apet pad source factory.</t>
  </si>
  <si>
    <t>https://www.jczcare.com/oem-process
https://www.jczcare.com/pages/affiliates</t>
  </si>
  <si>
    <t>/images/oem/packaging/private-label-packaging-02.webp
/images/generated-site/packaging/private-label-packaging-02.webp</t>
  </si>
  <si>
    <t>人物与宠物户外互动场景</t>
  </si>
  <si>
    <t>Better pet care,built with responsibility.
Corporate strengthbehind pet care supply.</t>
  </si>
  <si>
    <t>https://www.jczcare.com/pages/give-back
https://www.jczcare.com/pages/investor-relations</t>
  </si>
  <si>
    <t>/images/contact-pets-grass-centered.png</t>
  </si>
  <si>
    <t>产品规格、材料与样品展示</t>
  </si>
  <si>
    <t>Private label pet pads for brands and retail channels.</t>
  </si>
  <si>
    <t>https://www.jczcare.com/private-label</t>
  </si>
  <si>
    <t>/images/generated-site/b2b-optimization/product-specification-samples.webp</t>
  </si>
  <si>
    <t>折叠及展开的成人护理垫棚拍展示</t>
  </si>
  <si>
    <t>Adult Underpads</t>
  </si>
  <si>
    <t>https://www.jczcare.com/products/adult-underpads</t>
  </si>
  <si>
    <t>/images/products/adult-underpads/adult-underpad-main.jpg</t>
  </si>
  <si>
    <t>成人护理垫尺寸与材料结构示意</t>
  </si>
  <si>
    <t>/images/products/adult-underpads/adult-underpad-size.jpg</t>
  </si>
  <si>
    <t>成人护理垫居家护理使用场景</t>
  </si>
  <si>
    <t>/images/products/adult-underpads/adult-underpad-home-care.jpg</t>
  </si>
  <si>
    <t>成人护理垫吸收芯体微距细节</t>
  </si>
  <si>
    <t>/images/products/adult-underpads/adult-underpad-core-detail.jpg</t>
  </si>
  <si>
    <t>成人护理垫无品牌私牌包装概念</t>
  </si>
  <si>
    <t>/images/products/adult-underpads/adult-underpad-package.jpg</t>
  </si>
  <si>
    <t>OEM宠物尿垫吸收性能实验室测试</t>
  </si>
  <si>
    <t>Quality control system for OEM absorbent products.</t>
  </si>
  <si>
    <t>https://www.jczcare.com/quality-control</t>
  </si>
  <si>
    <t>/images/oem/quality/factory-testing-lab-01.webp</t>
  </si>
  <si>
    <t>宠物尿垫成品终检与尺寸测量</t>
  </si>
  <si>
    <t>/images/oem/quality/factory-quality-control-02.webp</t>
  </si>
  <si>
    <t>博客封面：OEM Pet Pad Contract Manufacturing: A Buyer Workflow</t>
  </si>
  <si>
    <t>OEM Pet Pad Contract Manufacturing: A Buyer Workflow</t>
  </si>
  <si>
    <t>https://www.jczcare.com/blog/oem-pet-pad-contract-manufacturing</t>
  </si>
  <si>
    <t>/images/generated-site/blog/oem-pet-pad-contract-manufacturing.webp</t>
  </si>
  <si>
    <t>博客封面：How OEM Product Change Control Protects Repeat Orders</t>
  </si>
  <si>
    <t>How OEM Product Change Control Protects Repeat Orders</t>
  </si>
  <si>
    <t>https://www.jczcare.com/blog/oem-product-change-control</t>
  </si>
  <si>
    <t>/images/generated-site/blog/oem-product-change-control.webp</t>
  </si>
  <si>
    <t>博客封面：Planning an OEM Pilot Order Before Full-Scale Production</t>
  </si>
  <si>
    <t>Planning an OEM Pilot Order Before Full-Scale Production</t>
  </si>
  <si>
    <t>https://www.jczcare.com/blog/oem-pilot-order-planning</t>
  </si>
  <si>
    <t>/images/generated-site/blog/oem-pilot-order-planning.webp</t>
  </si>
  <si>
    <t>博客封面：Managing a Multi-SKU OEM Pet Product Launch</t>
  </si>
  <si>
    <t>Managing a Multi-SKU OEM Pet Product Launch</t>
  </si>
  <si>
    <t>https://www.jczcare.com/blog/oem-multi-sku-launch-plan</t>
  </si>
  <si>
    <t>/images/generated-site/blog/oem-multi-sku-launch-plan.webp</t>
  </si>
  <si>
    <t>博客封面：How Buyers Should Review OEM Capacity Allocation</t>
  </si>
  <si>
    <t>How Buyers Should Review OEM Capacity Allocation</t>
  </si>
  <si>
    <t>https://www.jczcare.com/blog/oem-capacity-allocation-review</t>
  </si>
  <si>
    <t>/images/generated-site/blog/oem-capacity-allocation-review.webp</t>
  </si>
  <si>
    <t>F53</t>
  </si>
  <si>
    <t>博客封面：Puppy Pad Surface Intake: What B2B Buyers Should Specify</t>
  </si>
  <si>
    <t>Puppy Pad Surface Intake: What B2B Buyers Should Specify</t>
  </si>
  <si>
    <t>https://www.jczcare.com/blog/puppy-pad-surface-intake-design</t>
  </si>
  <si>
    <t>/images/generated-site/blog/puppy-pad-surface-intake-design.webp</t>
  </si>
  <si>
    <t>博客封面：Pet Pad Edge Seals: Preventing Leakage and Delamination</t>
  </si>
  <si>
    <t>Pet Pad Edge Seals: Preventing Leakage and Delamination</t>
  </si>
  <si>
    <t>https://www.jczcare.com/blog/pet-pad-edge-seal-quality</t>
  </si>
  <si>
    <t>/images/generated-site/blog/pet-pad-edge-seal-quality.webp</t>
  </si>
  <si>
    <t>博客封面：How to Select a Pet Pad Embossing Pattern</t>
  </si>
  <si>
    <t>How to Select a Pet Pad Embossing Pattern</t>
  </si>
  <si>
    <t>https://www.jczcare.com/blog/pet-pad-embossing-pattern-selection</t>
  </si>
  <si>
    <t>/images/generated-site/blog/pet-pad-embossing-pattern-selection.webp</t>
  </si>
  <si>
    <t>博客封面：Pet Pad Folding Formats and Retail Pack Efficiency</t>
  </si>
  <si>
    <t>Pet Pad Folding Formats and Retail Pack Efficiency</t>
  </si>
  <si>
    <t>https://www.jczcare.com/blog/pet-pad-folding-pack-efficiency</t>
  </si>
  <si>
    <t>博客封面：Sourcing Travel Pet Pads for Portable Use Cases</t>
  </si>
  <si>
    <t>Sourcing Travel Pet Pads for Portable Use Cases</t>
  </si>
  <si>
    <t>https://www.jczcare.com/blog/travel-pet-pad-sourcing-guide</t>
  </si>
  <si>
    <t>/images/generated-site/blog/travel-pet-pad-sourcing-guide.webp</t>
  </si>
  <si>
    <t>博客封面：Specifying Surface Comfort for Adult Disposable Underpads</t>
  </si>
  <si>
    <t>Specifying Surface Comfort for Adult Disposable Underpads</t>
  </si>
  <si>
    <t>https://www.jczcare.com/blog/adult-underpad-surface-comfort-specification</t>
  </si>
  <si>
    <t>/images/generated-site/blog/adult-underpad-surface-comfort-specification.webp</t>
  </si>
  <si>
    <t>博客封面：Adult Underpad Pack Counts for Tenders and Distribution</t>
  </si>
  <si>
    <t>Adult Underpad Pack Counts for Tenders and Distribution</t>
  </si>
  <si>
    <t>https://www.jczcare.com/blog/adult-underpad-pack-count-tender-planning</t>
  </si>
  <si>
    <t>/images/generated-site/blog/adult-underpad-pack-count-tender-planning.webp</t>
  </si>
  <si>
    <t>博客封面：Selecting Backing Film for Adult Underpads</t>
  </si>
  <si>
    <t>Selecting Backing Film for Adult Underpads</t>
  </si>
  <si>
    <t>https://www.jczcare.com/blog/adult-underpad-backing-film-selection</t>
  </si>
  <si>
    <t>/images/generated-site/blog/adult-underpad-backing-film-selection.webp</t>
  </si>
  <si>
    <t>博客封面：Building an Institutional Underpad Supply Program</t>
  </si>
  <si>
    <t>Building an Institutional Underpad Supply Program</t>
  </si>
  <si>
    <t>https://www.jczcare.com/blog/institutional-underpad-supplier-program</t>
  </si>
  <si>
    <t>/images/generated-site/blog/institutional-underpad-supplier-program.webp</t>
  </si>
  <si>
    <t>博客封面：Arrival Inspection for Imported Adult Underpads</t>
  </si>
  <si>
    <t>Arrival Inspection for Imported Adult Underpads</t>
  </si>
  <si>
    <t>https://www.jczcare.com/blog/adult-underpad-arrival-inspection</t>
  </si>
  <si>
    <t>/images/generated-site/blog/adult-underpad-arrival-inspection.webp</t>
  </si>
  <si>
    <t>博客封面：Dog Waste Bag Perforation: A Buyer Quality Guide</t>
  </si>
  <si>
    <t>Dog Waste Bag Perforation: A Buyer Quality Guide</t>
  </si>
  <si>
    <t>https://www.jczcare.com/blog/dog-waste-bag-perforation-control</t>
  </si>
  <si>
    <t>/images/generated-site/blog/dog-waste-bag-perforation-control.webp</t>
  </si>
  <si>
    <t>博客封面：How to Verify Dog Poop Bag Roll Counts</t>
  </si>
  <si>
    <t>How to Verify Dog Poop Bag Roll Counts</t>
  </si>
  <si>
    <t>https://www.jczcare.com/blog/dog-poop-bag-roll-count-verification</t>
  </si>
  <si>
    <t>/images/generated-site/blog/dog-poop-bag-roll-count-verification.webp</t>
  </si>
  <si>
    <t>博客封面：Scented Dog Waste Bags: OEM Selection and Risk Controls</t>
  </si>
  <si>
    <t>Scented Dog Waste Bags: OEM Selection and Risk Controls</t>
  </si>
  <si>
    <t>https://www.jczcare.com/blog/dog-waste-bag-scent-selection</t>
  </si>
  <si>
    <t>/images/generated-site/blog/dog-waste-bag-scent-selection.webp</t>
  </si>
  <si>
    <t>博客封面：Dog Poop Bag Dispenser Compatibility Guide</t>
  </si>
  <si>
    <t>Dog Poop Bag Dispenser Compatibility Guide</t>
  </si>
  <si>
    <t>https://www.jczcare.com/blog/dog-poop-bag-dispenser-compatibility</t>
  </si>
  <si>
    <t>/images/generated-site/blog/dog-poop-bag-dispenser-compatibility.webp</t>
  </si>
  <si>
    <t>博客封面：Printing and Registration Controls for Dog Waste Bags</t>
  </si>
  <si>
    <t>Printing and Registration Controls for Dog Waste Bags</t>
  </si>
  <si>
    <t>https://www.jczcare.com/blog/dog-waste-bag-print-registration</t>
  </si>
  <si>
    <t>/images/generated-site/blog/dog-waste-bag-print-registration.webp</t>
  </si>
  <si>
    <t>博客封面：Private-Label Claim Approval for Pet Products</t>
  </si>
  <si>
    <t>Private-Label Claim Approval for Pet Products</t>
  </si>
  <si>
    <t>https://www.jczcare.com/blog/private-label-claim-approval-workflow</t>
  </si>
  <si>
    <t>/images/generated-site/blog/private-label-claim-approval-workflow.webp</t>
  </si>
  <si>
    <t>博客封面：Barcode and Master Data Control for Private-Label Launches</t>
  </si>
  <si>
    <t>Barcode and Master Data Control for Private-Label Launches</t>
  </si>
  <si>
    <t>https://www.jczcare.com/blog/private-label-barcode-master-data</t>
  </si>
  <si>
    <t>/images/generated-site/blog/private-label-barcode-master-data.webp</t>
  </si>
  <si>
    <t>博客封面：Planning a Private-Label Pet Product Line Extension</t>
  </si>
  <si>
    <t>Planning a Private-Label Pet Product Line Extension</t>
  </si>
  <si>
    <t>https://www.jczcare.com/blog/private-label-line-extension-planning</t>
  </si>
  <si>
    <t>/images/generated-site/blog/private-label-line-extension-planning.webp</t>
  </si>
  <si>
    <t>博客封面：Retailer Onboarding for Private-Label Pet Products</t>
  </si>
  <si>
    <t>Retailer Onboarding for Private-Label Pet Products</t>
  </si>
  <si>
    <t>https://www.jczcare.com/blog/private-label-retailer-onboarding</t>
  </si>
  <si>
    <t>/images/generated-site/blog/private-label-retailer-onboarding.webp</t>
  </si>
  <si>
    <t>博客封面：How to Approve Pet Product Packaging Dielines</t>
  </si>
  <si>
    <t>How to Approve Pet Product Packaging Dielines</t>
  </si>
  <si>
    <t>https://www.jczcare.com/blog/pet-product-dieline-approval</t>
  </si>
  <si>
    <t>/images/generated-site/blog/pet-product-dieline-approval.webp</t>
  </si>
  <si>
    <t>博客封面：Managing Carton Compression Risk for Pet Pads</t>
  </si>
  <si>
    <t>Managing Carton Compression Risk for Pet Pads</t>
  </si>
  <si>
    <t>https://www.jczcare.com/blog/pet-pad-carton-compression-risk</t>
  </si>
  <si>
    <t>/images/generated-site/blog/pet-pad-carton-compression-risk.webp</t>
  </si>
  <si>
    <t>博客封面：Multi-Language Packaging for Pet Product Imports</t>
  </si>
  <si>
    <t>Multi-Language Packaging for Pet Product Imports</t>
  </si>
  <si>
    <t>https://www.jczcare.com/blog/multi-language-pet-product-packaging</t>
  </si>
  <si>
    <t>/images/generated-site/blog/multi-language-pet-product-packaging.webp</t>
  </si>
  <si>
    <t>博客封面：Cost Engineering for Private-Label Pet Product Packaging</t>
  </si>
  <si>
    <t>Cost Engineering for Private-Label Pet Product Packaging</t>
  </si>
  <si>
    <t>https://www.jczcare.com/blog/pet-product-packaging-cost-engineering</t>
  </si>
  <si>
    <t>/images/generated-site/blog/pet-product-packaging-cost-engineering.webp</t>
  </si>
  <si>
    <t>博客封面：Container Moisture Control for Pet Product Shipments</t>
  </si>
  <si>
    <t>Container Moisture Control for Pet Product Shipments</t>
  </si>
  <si>
    <t>https://www.jczcare.com/blog/pet-product-container-moisture-control</t>
  </si>
  <si>
    <t>/images/generated-site/blog/pet-product-container-moisture-control.webp</t>
  </si>
  <si>
    <t>博客封面：Shipping Document Checklist for Pet Product Importers</t>
  </si>
  <si>
    <t>Shipping Document Checklist for Pet Product Importers</t>
  </si>
  <si>
    <t>https://www.jczcare.com/blog/pet-product-shipping-document-checklist</t>
  </si>
  <si>
    <t>/images/generated-site/blog/pet-product-shipping-document-checklist.webp</t>
  </si>
  <si>
    <t>博客封面：Reorder Point Planning for Imported Pet Products</t>
  </si>
  <si>
    <t>Reorder Point Planning for Imported Pet Products</t>
  </si>
  <si>
    <t>https://www.jczcare.com/blog/pet-product-reorder-point-planning</t>
  </si>
  <si>
    <t>/images/generated-site/blog/pet-product-reorder-point-planning.webp</t>
  </si>
  <si>
    <t>博客封面：LCL vs FCL for Pet Product Imports</t>
  </si>
  <si>
    <t>LCL vs FCL for Pet Product Imports</t>
  </si>
  <si>
    <t>https://www.jczcare.com/blog/pet-product-lcl-vs-fcl-decision</t>
  </si>
  <si>
    <t>/images/generated-site/blog/pet-product-lcl-vs-fcl-decision.webp</t>
  </si>
  <si>
    <t>博客封面：Pet Pad Defect Classification for Pre-Shipment Inspection</t>
  </si>
  <si>
    <t>Pet Pad Defect Classification for Pre-Shipment Inspection</t>
  </si>
  <si>
    <t>https://www.jczcare.com/blog/pet-pad-defect-classification</t>
  </si>
  <si>
    <t>/images/generated-site/blog/pet-pad-defect-classification.webp</t>
  </si>
  <si>
    <t>博客封面：How to Build a Pet Pad Retained Sample Program</t>
  </si>
  <si>
    <t>How to Build a Pet Pad Retained Sample Program</t>
  </si>
  <si>
    <t>https://www.jczcare.com/blog/pet-pad-retained-sample-program</t>
  </si>
  <si>
    <t>/images/generated-site/blog/pet-pad-retained-sample-program.webp</t>
  </si>
  <si>
    <t>博客封面：Reviewing Corrective Action from an OEM Supplier</t>
  </si>
  <si>
    <t>Reviewing Corrective Action from an OEM Supplier</t>
  </si>
  <si>
    <t>https://www.jczcare.com/blog/oem-corrective-action-review</t>
  </si>
  <si>
    <t>/images/generated-site/blog/oem-corrective-action-review.webp</t>
  </si>
  <si>
    <t>博客封面：Golden Sample Control for Private-Label Pet Products</t>
  </si>
  <si>
    <t>Golden Sample Control for Private-Label Pet Products</t>
  </si>
  <si>
    <t>https://www.jczcare.com/blog/pet-product-golden-sample-control</t>
  </si>
  <si>
    <t>/images/generated-site/blog/pet-product-golden-sample-control.webp</t>
  </si>
  <si>
    <t>博客封面：Factory Maintenance Audit for Pet Product Production</t>
  </si>
  <si>
    <t>Factory Maintenance Audit for Pet Product Production</t>
  </si>
  <si>
    <t>https://www.jczcare.com/blog/factory-maintenance-audit-pet-products</t>
  </si>
  <si>
    <t>/images/generated-site/blog/factory-maintenance-audit-pet-products.webp</t>
  </si>
  <si>
    <t>博客封面：Traceability Audit for OEM Pet Product Factories</t>
  </si>
  <si>
    <t>Traceability Audit for OEM Pet Product Factories</t>
  </si>
  <si>
    <t>https://www.jczcare.com/blog/factory-traceability-audit</t>
  </si>
  <si>
    <t>/images/generated-site/blog/factory-traceability-audit.webp</t>
  </si>
  <si>
    <t>博客封面：Business Continuity Review for an OEM Pet Product Factory</t>
  </si>
  <si>
    <t>Business Continuity Review for an OEM Pet Product Factory</t>
  </si>
  <si>
    <t>https://www.jczcare.com/blog/factory-business-continuity-review</t>
  </si>
  <si>
    <t>/images/generated-site/blog/factory-business-continuity-review.webp</t>
  </si>
  <si>
    <t>博客封面：How to Audit Subcontracting in an OEM Supply Chain</t>
  </si>
  <si>
    <t>How to Audit Subcontracting in an OEM Supply Chain</t>
  </si>
  <si>
    <t>https://www.jczcare.com/blog/factory-subcontracting-control</t>
  </si>
  <si>
    <t>/images/generated-site/blog/factory-subcontracting-control.webp</t>
  </si>
  <si>
    <t>博客封面：Nonwoven Basis Weight in Pet Pad Specifications</t>
  </si>
  <si>
    <t>Nonwoven Basis Weight in Pet Pad Specifications</t>
  </si>
  <si>
    <t>https://www.jczcare.com/blog/nonwoven-basis-weight-pet-pads</t>
  </si>
  <si>
    <t>/images/generated-site/blog/nonwoven-basis-weight-pet-pads.webp</t>
  </si>
  <si>
    <t>博客封面：Hot-Melt Adhesive in Absorbent Product Manufacturing</t>
  </si>
  <si>
    <t>Hot-Melt Adhesive in Absorbent Product Manufacturing</t>
  </si>
  <si>
    <t>https://www.jczcare.com/blog/hot-melt-adhesive-absorbent-products</t>
  </si>
  <si>
    <t>/images/generated-site/blog/hot-melt-adhesive-absorbent-products.webp</t>
  </si>
  <si>
    <t>博客封面：SAP Gel Blocking in Pet Pads: What Buyers Should Know</t>
  </si>
  <si>
    <t>SAP Gel Blocking in Pet Pads: What Buyers Should Know</t>
  </si>
  <si>
    <t>https://www.jczcare.com/blog/sap-gel-blocking-pet-pads</t>
  </si>
  <si>
    <t>/images/generated-site/blog/sap-gel-blocking-pet-pads.webp</t>
  </si>
  <si>
    <t>博客封面：Auditing SAP Dosing Consistency in Production</t>
  </si>
  <si>
    <t>Auditing SAP Dosing Consistency in Production</t>
  </si>
  <si>
    <t>https://www.jczcare.com/blog/sap-dosing-consistency-audit</t>
  </si>
  <si>
    <t>/images/generated-site/blog/sap-dosing-consistency-audit.webp</t>
  </si>
  <si>
    <t>博客封面：PE Film Pinhole Risk in Pet and Adult Underpads</t>
  </si>
  <si>
    <t>PE Film Pinhole Risk in Pet and Adult Underpads</t>
  </si>
  <si>
    <t>https://www.jczcare.com/blog/pe-film-pinhole-risk-pet-pads</t>
  </si>
  <si>
    <t>/images/generated-site/blog/pe-film-pinhole-risk-pet-pads.webp</t>
  </si>
  <si>
    <t>博客封面：Printed Backing Film for Private-Label Pet Pads</t>
  </si>
  <si>
    <t>Printed Backing Film for Private-Label Pet Pads</t>
  </si>
  <si>
    <t>https://www.jczcare.com/blog/printed-backing-film-pet-pads</t>
  </si>
  <si>
    <t>/images/generated-site/blog/printed-backing-film-pet-pads.webp</t>
  </si>
  <si>
    <t>博客封面：Building a Pet Product Supplier Scorecard</t>
  </si>
  <si>
    <t>Building a Pet Product Supplier Scorecard</t>
  </si>
  <si>
    <t>https://www.jczcare.com/blog/pet-product-supplier-scorecard</t>
  </si>
  <si>
    <t>/images/generated-site/blog/pet-product-supplier-scorecard.webp</t>
  </si>
  <si>
    <t>博客封面：Payment Milestones for OEM Pet Product Orders</t>
  </si>
  <si>
    <t>Payment Milestones for OEM Pet Product Orders</t>
  </si>
  <si>
    <t>https://www.jczcare.com/blog/pet-product-payment-milestone-plan</t>
  </si>
  <si>
    <t>/images/generated-site/blog/pet-product-payment-milestone-plan.webp</t>
  </si>
  <si>
    <t>博客封面：How to Normalize Pet Product Supplier Quotations</t>
  </si>
  <si>
    <t>How to Normalize Pet Product Supplier Quotations</t>
  </si>
  <si>
    <t>https://www.jczcare.com/blog/pet-product-quotation-normalization</t>
  </si>
  <si>
    <t>/images/generated-site/blog/pet-product-quotation-normalization.webp</t>
  </si>
  <si>
    <t>博客封面：Building Resilience in the Pet Care Supply Chain</t>
  </si>
  <si>
    <t>Building Resilience in the Pet Care Supply Chain</t>
  </si>
  <si>
    <t>https://www.jczcare.com/blog/pet-care-supply-chain-resilience</t>
  </si>
  <si>
    <t>/images/generated-site/blog/pet-care-supply-chain-resilience.webp</t>
  </si>
  <si>
    <t>博客封面：How to Write an OEM Pet Pad Product Brief</t>
  </si>
  <si>
    <t>How to Write an OEM Pet Pad Product Brief</t>
  </si>
  <si>
    <t>https://www.jczcare.com/blog/oem-pet-pad-product-brief</t>
  </si>
  <si>
    <t>/images/generated-site/blog/oem-pet-pad-product-brief.webp</t>
  </si>
  <si>
    <t>博客封面：How to Set Custom Absorbency Targets for OEM Pet Pads</t>
  </si>
  <si>
    <t>How to Set Custom Absorbency Targets for OEM Pet Pads</t>
  </si>
  <si>
    <t>https://www.jczcare.com/blog/custom-absorbency-targets-oem-pet-pads</t>
  </si>
  <si>
    <t>/images/generated-site/blog/custom-absorbency-targets-oem-pet-pads.webp</t>
  </si>
  <si>
    <t>博客封面：OEM Pet Pad Sample Approval Workflow</t>
  </si>
  <si>
    <t>OEM Pet Pad Sample Approval Workflow</t>
  </si>
  <si>
    <t>https://www.jczcare.com/blog/oem-pet-pad-sample-approval-workflow</t>
  </si>
  <si>
    <t>/images/generated-site/blog/oem-pet-pad-sample-approval-workflow.webp</t>
  </si>
  <si>
    <t>博客封面：How to Plan a Pet Pad Pilot Order</t>
  </si>
  <si>
    <t>How to Plan a Pet Pad Pilot Order</t>
  </si>
  <si>
    <t>https://www.jczcare.com/blog/pet-pad-pilot-order-planning</t>
  </si>
  <si>
    <t>/images/generated-site/blog/pet-pad-pilot-order-planning.webp</t>
  </si>
  <si>
    <t>博客封面：Private Label Pet Pad Artwork Approval Guide</t>
  </si>
  <si>
    <t>Private Label Pet Pad Artwork Approval Guide</t>
  </si>
  <si>
    <t>https://www.jczcare.com/blog/private-label-pet-pad-artwork-approval</t>
  </si>
  <si>
    <t>/images/generated-site/blog/private-label-pet-pad-artwork-approval.webp</t>
  </si>
  <si>
    <t>博客封面：What Determines OEM Pet Pad Pricing</t>
  </si>
  <si>
    <t>What Determines OEM Pet Pad Pricing</t>
  </si>
  <si>
    <t>https://www.jczcare.com/blog/oem-pet-pad-pricing-factors</t>
  </si>
  <si>
    <t>/images/generated-site/blog/oem-pet-pad-pricing-factors.webp</t>
  </si>
  <si>
    <t>博客封面：How Factories Control Pet Pad Repeat Orders</t>
  </si>
  <si>
    <t>How Factories Control Pet Pad Repeat Orders</t>
  </si>
  <si>
    <t>https://www.jczcare.com/blog/pet-pad-repeat-order-consistency</t>
  </si>
  <si>
    <t>/images/generated-site/blog/pet-pad-repeat-order-consistency.webp</t>
  </si>
  <si>
    <t>博客封面：OEM Pet Pad Change Control for Buyers</t>
  </si>
  <si>
    <t>OEM Pet Pad Change Control for Buyers</t>
  </si>
  <si>
    <t>https://www.jczcare.com/blog/oem-pet-pad-change-control</t>
  </si>
  <si>
    <t>/images/generated-site/blog/oem-pet-pad-change-control.webp</t>
  </si>
  <si>
    <t>博客封面：How to Launch a Multi-SKU Pet Pad Range</t>
  </si>
  <si>
    <t>How to Launch a Multi-SKU Pet Pad Range</t>
  </si>
  <si>
    <t>https://www.jczcare.com/blog/multi-sku-pet-pad-range-launch</t>
  </si>
  <si>
    <t>/images/generated-site/blog/multi-sku-pet-pad-range-launch.webp</t>
  </si>
  <si>
    <t>博客封面：OEM Pet Pad Production Timeline Explained</t>
  </si>
  <si>
    <t>OEM Pet Pad Production Timeline Explained</t>
  </si>
  <si>
    <t>https://www.jczcare.com/blog/oem-pet-pad-production-timeline</t>
  </si>
  <si>
    <t>/images/generated-site/blog/oem-pet-pad-production-timeline.webp</t>
  </si>
  <si>
    <t>博客封面：Questions OEM Buyers Should Ask a Pet Pad Factory</t>
  </si>
  <si>
    <t>Questions OEM Buyers Should Ask a Pet Pad Factory</t>
  </si>
  <si>
    <t>https://www.jczcare.com/blog/questions-oem-buyers-ask-pet-pad-factory</t>
  </si>
  <si>
    <t>/images/generated-site/blog/questions-oem-buyers-ask-pet-pad-factory.webp</t>
  </si>
  <si>
    <t>博客封面：NDA and Product Information Control in OEM Sourcing</t>
  </si>
  <si>
    <t>NDA and Product Information Control in OEM Sourcing</t>
  </si>
  <si>
    <t>https://www.jczcare.com/blog/nda-product-information-oem-sourcing</t>
  </si>
  <si>
    <t>/images/generated-site/blog/nda-product-information-oem-sourcing.webp</t>
  </si>
  <si>
    <t>博客封面：From Sourcing Team to Factory: A Better Project Handoff</t>
  </si>
  <si>
    <t>From Sourcing Team to Factory: A Better Project Handoff</t>
  </si>
  <si>
    <t>https://www.jczcare.com/blog/oem-project-handoff-to-factory</t>
  </si>
  <si>
    <t>/images/generated-site/blog/oem-project-handoff-to-factory.webp</t>
  </si>
  <si>
    <t>博客封面：How Demand Forecasts Improve OEM Pet Pad Supply</t>
  </si>
  <si>
    <t>How Demand Forecasts Improve OEM Pet Pad Supply</t>
  </si>
  <si>
    <t>https://www.jczcare.com/blog/demand-forecast-oem-pet-pad-supply</t>
  </si>
  <si>
    <t>/images/generated-site/blog/demand-forecast-oem-pet-pad-supply.webp</t>
  </si>
  <si>
    <t>博客封面：Building a Pet Pad Technical Specification Sheet</t>
  </si>
  <si>
    <t>Building a Pet Pad Technical Specification Sheet</t>
  </si>
  <si>
    <t>https://www.jczcare.com/blog/pet-pad-technical-specification-sheet</t>
  </si>
  <si>
    <t>/images/generated-site/blog/pet-pad-technical-specification-sheet.webp</t>
  </si>
  <si>
    <t>博客封面：Five-Layer Puppy Pad Construction Explained</t>
  </si>
  <si>
    <t>Five-Layer Puppy Pad Construction Explained</t>
  </si>
  <si>
    <t>https://www.jczcare.com/blog/five-layer-puppy-pad-construction</t>
  </si>
  <si>
    <t>/images/generated-site/blog/five-layer-puppy-pad-construction.webp</t>
  </si>
  <si>
    <t>博客封面：How Leak-Proof PE Backing Works in Puppy Pads</t>
  </si>
  <si>
    <t>How Leak-Proof PE Backing Works in Puppy Pads</t>
  </si>
  <si>
    <t>https://www.jczcare.com/blog/leak-proof-pe-backing-puppy-pads</t>
  </si>
  <si>
    <t>/images/generated-site/blog/leak-proof-pe-backing-puppy-pads.webp</t>
  </si>
  <si>
    <t>博客封面：Absorption Speed vs Capacity in Pet Training Pads</t>
  </si>
  <si>
    <t>Absorption Speed vs Capacity in Pet Training Pads</t>
  </si>
  <si>
    <t>https://www.jczcare.com/blog/absorption-speed-vs-capacity-pet-pads</t>
  </si>
  <si>
    <t>/images/generated-site/blog/absorption-speed-vs-capacity-pet-pads.webp</t>
  </si>
  <si>
    <t>博客封面：How Rewet Testing Helps Compare Puppy Pads</t>
  </si>
  <si>
    <t>How Rewet Testing Helps Compare Puppy Pads</t>
  </si>
  <si>
    <t>https://www.jczcare.com/blog/puppy-pad-rewet-testing</t>
  </si>
  <si>
    <t>/images/generated-site/blog/puppy-pad-rewet-testing.webp</t>
  </si>
  <si>
    <t>博客封面：Why Edge Sealing Matters in Pet Pads</t>
  </si>
  <si>
    <t>Why Edge Sealing Matters in Pet Pads</t>
  </si>
  <si>
    <t>https://www.jczcare.com/blog/pet-pad-edge-sealing-quality</t>
  </si>
  <si>
    <t>/images/generated-site/blog/pet-pad-edge-sealing-quality.webp</t>
  </si>
  <si>
    <t>博客封面：Pet Pad Embossing Patterns: Function and Buyer Choices</t>
  </si>
  <si>
    <t>Pet Pad Embossing Patterns: Function and Buyer Choices</t>
  </si>
  <si>
    <t>https://www.jczcare.com/blog/pet-pad-embossing-patterns</t>
  </si>
  <si>
    <t>/images/generated-site/blog/pet-pad-embossing-patterns.webp</t>
  </si>
  <si>
    <t>博客封面：Scented vs Unscented Puppy Pads for Private Label</t>
  </si>
  <si>
    <t>Scented vs Unscented Puppy Pads for Private Label</t>
  </si>
  <si>
    <t>https://www.jczcare.com/blog/scented-vs-unscented-puppy-pads</t>
  </si>
  <si>
    <t>/images/generated-site/blog/scented-vs-unscented-puppy-pads.webp</t>
  </si>
  <si>
    <t>博客封面：Activated Charcoal Pet Pads for Odor-Control Lines</t>
  </si>
  <si>
    <t>Activated Charcoal Pet Pads for Odor-Control Lines</t>
  </si>
  <si>
    <t>https://www.jczcare.com/blog/activated-charcoal-pet-pads-buyer-guide</t>
  </si>
  <si>
    <t>/images/generated-site/blog/activated-charcoal-pet-pads-buyer-guide.webp</t>
  </si>
  <si>
    <t>博客封面：Adhesive Puppy Pads: Corner Tabs and Full Backing</t>
  </si>
  <si>
    <t>Adhesive Puppy Pads: Corner Tabs and Full Backing</t>
  </si>
  <si>
    <t>https://www.jczcare.com/blog/adhesive-puppy-pad-backing-options</t>
  </si>
  <si>
    <t>/images/generated-site/blog/adhesive-puppy-pad-backing-options.webp</t>
  </si>
  <si>
    <t>博客封面：How to Build a Retail Pet Pad Size Range</t>
  </si>
  <si>
    <t>How to Build a Retail Pet Pad Size Range</t>
  </si>
  <si>
    <t>https://www.jczcare.com/blog/retail-pet-pad-size-range</t>
  </si>
  <si>
    <t>/images/generated-site/blog/retail-pet-pad-size-range.webp</t>
  </si>
  <si>
    <t>博客封面：Common Puppy Pad Quality Defects and Root Causes</t>
  </si>
  <si>
    <t>Common Puppy Pad Quality Defects and Root Causes</t>
  </si>
  <si>
    <t>https://www.jczcare.com/blog/common-puppy-pad-quality-defects</t>
  </si>
  <si>
    <t>/images/generated-site/blog/common-puppy-pad-quality-defects.webp</t>
  </si>
  <si>
    <t>博客封面：Pet Pad Performance Test Methods for B2B Buyers</t>
  </si>
  <si>
    <t>Pet Pad Performance Test Methods for B2B Buyers</t>
  </si>
  <si>
    <t>https://www.jczcare.com/blog/pet-pad-performance-test-methods</t>
  </si>
  <si>
    <t>/images/generated-site/blog/pet-pad-performance-test-methods.webp</t>
  </si>
  <si>
    <t>博客封面：Adult Disposable Underpad Materials and Structure</t>
  </si>
  <si>
    <t>Adult Disposable Underpad Materials and Structure</t>
  </si>
  <si>
    <t>https://www.jczcare.com/blog/adult-disposable-underpad-materials</t>
  </si>
  <si>
    <t>/images/generated-site/blog/adult-disposable-underpad-materials.webp</t>
  </si>
  <si>
    <t>博客封面：Hospital Underpad Procurement Guide</t>
  </si>
  <si>
    <t>Hospital Underpad Procurement Guide</t>
  </si>
  <si>
    <t>https://www.jczcare.com/blog/hospital-underpad-procurement-guide</t>
  </si>
  <si>
    <t>/images/generated-site/blog/hospital-underpad-procurement-guide.webp</t>
  </si>
  <si>
    <t>博客封面：How Nursing Homes Should Evaluate Underpad Suppliers</t>
  </si>
  <si>
    <t>How Nursing Homes Should Evaluate Underpad Suppliers</t>
  </si>
  <si>
    <t>https://www.jczcare.com/blog/nursing-home-underpad-supplier-evaluation</t>
  </si>
  <si>
    <t>/images/generated-site/blog/nursing-home-underpad-supplier-evaluation.webp</t>
  </si>
  <si>
    <t>博客封面：How to Specify Adult Underpad Absorbency</t>
  </si>
  <si>
    <t>How to Specify Adult Underpad Absorbency</t>
  </si>
  <si>
    <t>https://www.jczcare.com/blog/adult-underpad-absorbency-specification</t>
  </si>
  <si>
    <t>/images/generated-site/blog/adult-underpad-absorbency-specification.webp</t>
  </si>
  <si>
    <t>博客封面：Skin-Contact Surface Choices for Disposable Underpads</t>
  </si>
  <si>
    <t>Skin-Contact Surface Choices for Disposable Underpads</t>
  </si>
  <si>
    <t>https://www.jczcare.com/blog/underpad-skin-contact-surface</t>
  </si>
  <si>
    <t>/images/generated-site/blog/underpad-skin-contact-surface.webp</t>
  </si>
  <si>
    <t>博客封面：PE Film Backing for Medical and Care Underpads</t>
  </si>
  <si>
    <t>PE Film Backing for Medical and Care Underpads</t>
  </si>
  <si>
    <t>https://www.jczcare.com/blog/pe-film-backing-adult-underpads</t>
  </si>
  <si>
    <t>/images/generated-site/blog/pe-film-backing-adult-underpads.webp</t>
  </si>
  <si>
    <t>博客封面：OEM Adult Underpads: Development Process for Brands</t>
  </si>
  <si>
    <t>OEM Adult Underpads: Development Process for Brands</t>
  </si>
  <si>
    <t>https://www.jczcare.com/blog/oem-adult-underpads-development</t>
  </si>
  <si>
    <t>/images/generated-site/blog/oem-adult-underpads-development.webp</t>
  </si>
  <si>
    <t>博客封面：Private Label Adult Underpad Packaging Guide</t>
  </si>
  <si>
    <t>Private Label Adult Underpad Packaging Guide</t>
  </si>
  <si>
    <t>https://www.jczcare.com/blog/private-label-adult-underpad-packaging</t>
  </si>
  <si>
    <t>/images/generated-site/blog/private-label-adult-underpad-packaging.webp</t>
  </si>
  <si>
    <t>博客封面：Adult Underpad Size, Weight and Pack Count Planning</t>
  </si>
  <si>
    <t>Adult Underpad Size, Weight and Pack Count Planning</t>
  </si>
  <si>
    <t>https://www.jczcare.com/blog/adult-underpad-size-weight-pack-count</t>
  </si>
  <si>
    <t>/images/generated-site/blog/adult-underpad-size-weight-pack-count.webp</t>
  </si>
  <si>
    <t>博客封面：Adult Underpad Quality Inspection Checklist</t>
  </si>
  <si>
    <t>Adult Underpad Quality Inspection Checklist</t>
  </si>
  <si>
    <t>https://www.jczcare.com/blog/adult-underpad-quality-inspection</t>
  </si>
  <si>
    <t>/images/generated-site/blog/adult-underpad-quality-inspection.webp</t>
  </si>
  <si>
    <t>博客封面：How Dog Waste Bags Are Manufactured</t>
  </si>
  <si>
    <t>How Dog Waste Bags Are Manufactured</t>
  </si>
  <si>
    <t>https://www.jczcare.com/blog/how-dog-waste-bags-are-manufactured</t>
  </si>
  <si>
    <t>/images/generated-site/blog/how-dog-waste-bags-are-manufactured.webp</t>
  </si>
  <si>
    <t>博客封面：Compostable Dog Poop Bags: Buyer Due Diligence</t>
  </si>
  <si>
    <t>Compostable Dog Poop Bags: Buyer Due Diligence</t>
  </si>
  <si>
    <t>https://www.jczcare.com/blog/compostable-dog-poop-bags-due-diligence</t>
  </si>
  <si>
    <t>/images/generated-site/blog/compostable-dog-poop-bags-due-diligence.webp</t>
  </si>
  <si>
    <t>博客封面：HDPE vs LDPE Dog Waste Bags</t>
  </si>
  <si>
    <t>HDPE vs LDPE Dog Waste Bags</t>
  </si>
  <si>
    <t>https://www.jczcare.com/blog/hdpe-vs-ldpe-dog-waste-bags</t>
  </si>
  <si>
    <t>/images/generated-site/blog/hdpe-vs-ldpe-dog-waste-bags.webp</t>
  </si>
  <si>
    <t>博客封面：How to Specify Leak-Proof Dog Poop Bags</t>
  </si>
  <si>
    <t>How to Specify Leak-Proof Dog Poop Bags</t>
  </si>
  <si>
    <t>https://www.jczcare.com/blog/leak-proof-dog-poop-bag-specification</t>
  </si>
  <si>
    <t>/images/generated-site/blog/leak-proof-dog-poop-bag-specification.webp</t>
  </si>
  <si>
    <t>博客封面：OEM Dog Waste Bag Manufacturing Guide</t>
  </si>
  <si>
    <t>OEM Dog Waste Bag Manufacturing Guide</t>
  </si>
  <si>
    <t>https://www.jczcare.com/blog/oem-dog-waste-bag-manufacturing</t>
  </si>
  <si>
    <t>/images/generated-site/blog/oem-dog-waste-bag-manufacturing.webp</t>
  </si>
  <si>
    <t>博客封面：Private Label Dog Poop Bags Launch Checklist</t>
  </si>
  <si>
    <t>Private Label Dog Poop Bags Launch Checklist</t>
  </si>
  <si>
    <t>https://www.jczcare.com/blog/private-label-dog-poop-bags-launch</t>
  </si>
  <si>
    <t>/images/generated-site/blog/private-label-dog-poop-bags-launch.webp</t>
  </si>
  <si>
    <t>博客封面：Dog Waste Bag Roll Core Sizes Explained</t>
  </si>
  <si>
    <t>Dog Waste Bag Roll Core Sizes Explained</t>
  </si>
  <si>
    <t>https://www.jczcare.com/blog/dog-waste-bag-roll-core-sizes</t>
  </si>
  <si>
    <t>/images/generated-site/blog/dog-waste-bag-roll-core-sizes.webp</t>
  </si>
  <si>
    <t>博客封面：Dog Poop Bag Packaging Options for Retail Brands</t>
  </si>
  <si>
    <t>Dog Poop Bag Packaging Options for Retail Brands</t>
  </si>
  <si>
    <t>https://www.jczcare.com/blog/dog-poop-bag-packaging-options</t>
  </si>
  <si>
    <t>/images/generated-site/blog/dog-poop-bag-packaging-options.webp</t>
  </si>
  <si>
    <t>博客封面：Wholesale Dog Waste Bags: Cost and MOQ Guide</t>
  </si>
  <si>
    <t>Wholesale Dog Waste Bags: Cost and MOQ Guide</t>
  </si>
  <si>
    <t>https://www.jczcare.com/blog/wholesale-dog-waste-bags-cost-moq</t>
  </si>
  <si>
    <t>/images/generated-site/blog/wholesale-dog-waste-bags-cost-moq.webp</t>
  </si>
  <si>
    <t>博客封面：Dog Waste Bag Thickness and Tear Resistance</t>
  </si>
  <si>
    <t>Dog Waste Bag Thickness and Tear Resistance</t>
  </si>
  <si>
    <t>https://www.jczcare.com/blog/dog-waste-bag-thickness-tear-resistance</t>
  </si>
  <si>
    <t>/images/generated-site/blog/dog-waste-bag-thickness-tear-resistance.webp</t>
  </si>
  <si>
    <t>博客封面：What to Look for During a Pet Product Factory Tour</t>
  </si>
  <si>
    <t>What to Look for During a Pet Product Factory Tour</t>
  </si>
  <si>
    <t>https://www.jczcare.com/blog/pet-product-factory-tour-checklist</t>
  </si>
  <si>
    <t>/images/generated-site/blog/pet-product-factory-tour-checklist.webp</t>
  </si>
  <si>
    <t>博客封面：How to Evaluate Pet Pad Production Capacity</t>
  </si>
  <si>
    <t>How to Evaluate Pet Pad Production Capacity</t>
  </si>
  <si>
    <t>https://www.jczcare.com/blog/evaluate-pet-pad-production-capacity</t>
  </si>
  <si>
    <t>/images/generated-site/blog/evaluate-pet-pad-production-capacity.webp</t>
  </si>
  <si>
    <t>博客封面：Inside a Pet Pad Factory Quality Control System</t>
  </si>
  <si>
    <t>Inside a Pet Pad Factory Quality Control System</t>
  </si>
  <si>
    <t>https://www.jczcare.com/blog/pet-pad-factory-quality-control-system</t>
  </si>
  <si>
    <t>/images/generated-site/blog/pet-pad-factory-quality-control-system.webp</t>
  </si>
  <si>
    <t>博客封面：Pet Product Warehouse Management for Export Orders</t>
  </si>
  <si>
    <t>Pet Product Warehouse Management for Export Orders</t>
  </si>
  <si>
    <t>https://www.jczcare.com/blog/pet-product-warehouse-export-management</t>
  </si>
  <si>
    <t>/images/generated-site/blog/pet-product-warehouse-export-management.webp</t>
  </si>
  <si>
    <t>博客封面：Container Loading for Pet Pad Export Shipments</t>
  </si>
  <si>
    <t>Container Loading for Pet Pad Export Shipments</t>
  </si>
  <si>
    <t>https://www.jczcare.com/blog/pet-pad-container-loading-guide</t>
  </si>
  <si>
    <t>/images/generated-site/blog/pet-pad-container-loading-guide.webp</t>
  </si>
  <si>
    <t>博客封面：Export Documents Pet Product Buyers Should Review</t>
  </si>
  <si>
    <t>Export Documents Pet Product Buyers Should Review</t>
  </si>
  <si>
    <t>https://www.jczcare.com/blog/pet-product-export-documents</t>
  </si>
  <si>
    <t>/images/generated-site/blog/pet-product-export-documents.webp</t>
  </si>
  <si>
    <t>博客封面：How Buyers Should Review Factory Certificates</t>
  </si>
  <si>
    <t>How Buyers Should Review Factory Certificates</t>
  </si>
  <si>
    <t>https://www.jczcare.com/blog/review-pet-product-factory-certificates</t>
  </si>
  <si>
    <t>/images/generated-site/blog/review-pet-product-factory-certificates.webp</t>
  </si>
  <si>
    <t>博客封面：Production Line Maintenance and OEM Supply Reliability</t>
  </si>
  <si>
    <t>Production Line Maintenance and OEM Supply Reliability</t>
  </si>
  <si>
    <t>https://www.jczcare.com/blog/production-line-maintenance-oem-reliability</t>
  </si>
  <si>
    <t>/images/generated-site/blog/production-line-maintenance-oem-reliability.webp</t>
  </si>
  <si>
    <t>博客封面：How to Choose a Pet Product Supplier for Long-Term Growth</t>
  </si>
  <si>
    <t>How to Choose a Pet Product Supplier for Long-Term Growth</t>
  </si>
  <si>
    <t>https://www.jczcare.com/blog/choose-pet-product-supplier-long-term</t>
  </si>
  <si>
    <t>/images/generated-site/blog/choose-pet-product-supplier-long-term.webp</t>
  </si>
  <si>
    <t>博客封面：China vs Vietnam for Pet Product Sourcing</t>
  </si>
  <si>
    <t>China vs Vietnam for Pet Product Sourcing</t>
  </si>
  <si>
    <t>https://www.jczcare.com/blog/china-vs-vietnam-pet-product-sourcing</t>
  </si>
  <si>
    <t>/images/generated-site/blog/china-vs-vietnam-pet-product-sourcing.webp</t>
  </si>
  <si>
    <t>博客封面：How to Reduce Pet Product Purchasing Cost Responsibly</t>
  </si>
  <si>
    <t>How to Reduce Pet Product Purchasing Cost Responsibly</t>
  </si>
  <si>
    <t>https://www.jczcare.com/blog/reduce-pet-product-purchasing-cost</t>
  </si>
  <si>
    <t>/images/generated-site/blog/reduce-pet-product-purchasing-cost.webp</t>
  </si>
  <si>
    <t>博客封面：MOQ Guide for Private Label Pet Products</t>
  </si>
  <si>
    <t>MOQ Guide for Private Label Pet Products</t>
  </si>
  <si>
    <t>https://www.jczcare.com/blog/private-label-pet-product-moq-guide</t>
  </si>
  <si>
    <t>/images/generated-site/blog/private-label-pet-product-moq-guide.webp</t>
  </si>
  <si>
    <t>博客封面：Lead Time Planning for Imported Pet Products</t>
  </si>
  <si>
    <t>Lead Time Planning for Imported Pet Products</t>
  </si>
  <si>
    <t>https://www.jczcare.com/blog/imported-pet-product-lead-time</t>
  </si>
  <si>
    <t>/images/generated-site/blog/imported-pet-product-lead-time.webp</t>
  </si>
  <si>
    <t>博客封面：Incoterms for Pet Product Importers</t>
  </si>
  <si>
    <t>Incoterms for Pet Product Importers</t>
  </si>
  <si>
    <t>https://www.jczcare.com/blog/incoterms-pet-product-importers</t>
  </si>
  <si>
    <t>/images/generated-site/blog/incoterms-pet-product-importers.webp</t>
  </si>
  <si>
    <t>博客封面：FOB vs CIF for Pet Pad Shipments</t>
  </si>
  <si>
    <t>FOB vs CIF for Pet Pad Shipments</t>
  </si>
  <si>
    <t>https://www.jczcare.com/blog/fob-vs-cif-pet-pad-shipments</t>
  </si>
  <si>
    <t>/images/generated-site/blog/fob-vs-cif-pet-pad-shipments.webp</t>
  </si>
  <si>
    <t>博客封面：Pre-Shipment Inspection for Pet Care Products</t>
  </si>
  <si>
    <t>Pre-Shipment Inspection for Pet Care Products</t>
  </si>
  <si>
    <t>https://www.jczcare.com/blog/pre-shipment-inspection-pet-care-products</t>
  </si>
  <si>
    <t>/images/generated-site/blog/pre-shipment-inspection-pet-care-products.webp</t>
  </si>
  <si>
    <t>博客封面：How to Evaluate Pet Product Samples</t>
  </si>
  <si>
    <t>How to Evaluate Pet Product Samples</t>
  </si>
  <si>
    <t>https://www.jczcare.com/blog/evaluate-pet-product-samples</t>
  </si>
  <si>
    <t>/images/generated-site/blog/evaluate-pet-product-samples.webp</t>
  </si>
  <si>
    <t>博客封面：Negotiation Tips for OEM Pet Product Buyers</t>
  </si>
  <si>
    <t>Negotiation Tips for OEM Pet Product Buyers</t>
  </si>
  <si>
    <t>https://www.jczcare.com/blog/oem-pet-product-negotiation-tips</t>
  </si>
  <si>
    <t>/images/generated-site/blog/oem-pet-product-negotiation-tips.webp</t>
  </si>
  <si>
    <t>博客封面：Pet Product Supplier Red Flags</t>
  </si>
  <si>
    <t>Pet Product Supplier Red Flags</t>
  </si>
  <si>
    <t>https://www.jczcare.com/blog/pet-product-supplier-red-flags</t>
  </si>
  <si>
    <t>/images/generated-site/blog/pet-product-supplier-red-flags.webp</t>
  </si>
  <si>
    <t>博客封面：Building an Annual Pet Product Sourcing Plan</t>
  </si>
  <si>
    <t>Building an Annual Pet Product Sourcing Plan</t>
  </si>
  <si>
    <t>https://www.jczcare.com/blog/annual-pet-product-sourcing-plan</t>
  </si>
  <si>
    <t>/images/generated-site/blog/annual-pet-product-sourcing-plan.webp</t>
  </si>
  <si>
    <t>博客封面：Global Pet Care Market Signals for OEM Buyers</t>
  </si>
  <si>
    <t>Global Pet Care Market Signals for OEM Buyers</t>
  </si>
  <si>
    <t>https://www.jczcare.com/blog/global-pet-care-market-oem-buyers</t>
  </si>
  <si>
    <t>/images/generated-site/blog/global-pet-care-market-oem-buyers.webp</t>
  </si>
  <si>
    <t>博客封面：Private Label Pet Product Trends for B2B Buyers</t>
  </si>
  <si>
    <t>Private Label Pet Product Trends for B2B Buyers</t>
  </si>
  <si>
    <t>https://www.jczcare.com/blog/private-label-pet-product-trends</t>
  </si>
  <si>
    <t>/images/generated-site/blog/private-label-pet-product-trends.webp</t>
  </si>
  <si>
    <t>博客封面：Retail Trends Shaping Pet Pad Product Ranges</t>
  </si>
  <si>
    <t>Retail Trends Shaping Pet Pad Product Ranges</t>
  </si>
  <si>
    <t>https://www.jczcare.com/blog/retail-trends-pet-pad-ranges</t>
  </si>
  <si>
    <t>/images/generated-site/blog/retail-trends-pet-pad-ranges.webp</t>
  </si>
  <si>
    <t>博客封面：Pet Product Packaging Trends for Private Label</t>
  </si>
  <si>
    <t>Pet Product Packaging Trends for Private Label</t>
  </si>
  <si>
    <t>https://www.jczcare.com/blog/pet-product-packaging-trends</t>
  </si>
  <si>
    <t>/images/generated-site/blog/pet-product-packaging-trends.webp</t>
  </si>
  <si>
    <t>博客封面：Sustainability in Absorbent Pet Products</t>
  </si>
  <si>
    <t>Sustainability in Absorbent Pet Products</t>
  </si>
  <si>
    <t>https://www.jczcare.com/blog/sustainability-absorbent-pet-products</t>
  </si>
  <si>
    <t>/images/generated-site/blog/sustainability-absorbent-pet-products.webp</t>
  </si>
  <si>
    <t>博客封面：How to Review Eco Claims for Pet Products</t>
  </si>
  <si>
    <t>How to Review Eco Claims for Pet Products</t>
  </si>
  <si>
    <t>https://www.jczcare.com/blog/review-eco-claims-pet-products</t>
  </si>
  <si>
    <t>/images/generated-site/blog/review-eco-claims-pet-products.webp</t>
  </si>
  <si>
    <t>博客封面：Managing Raw Material Volatility in Pet Product Sourcing</t>
  </si>
  <si>
    <t>Managing Raw Material Volatility in Pet Product Sourcing</t>
  </si>
  <si>
    <t>https://www.jczcare.com/blog/raw-material-volatility-pet-products</t>
  </si>
  <si>
    <t>/images/generated-site/blog/raw-material-volatility-pet-products.webp</t>
  </si>
  <si>
    <t>博客封面：SAP Supply and Pricing for Absorbent Product Buyers</t>
  </si>
  <si>
    <t>SAP Supply and Pricing for Absorbent Product Buyers</t>
  </si>
  <si>
    <t>https://www.jczcare.com/blog/sap-supply-pricing-absorbent-products</t>
  </si>
  <si>
    <t>/images/generated-site/blog/sap-supply-pricing-absorbent-products.webp</t>
  </si>
  <si>
    <t>博客封面：Fluff Pulp and Absorbent Paper Supply Trends</t>
  </si>
  <si>
    <t>Fluff Pulp and Absorbent Paper Supply Trends</t>
  </si>
  <si>
    <t>https://www.jczcare.com/blog/fluff-pulp-absorbent-paper-supply</t>
  </si>
  <si>
    <t>/images/generated-site/blog/fluff-pulp-absorbent-paper-supply.webp</t>
  </si>
  <si>
    <t>博客封面：PE Film Trends in Pet Pads and Underpads</t>
  </si>
  <si>
    <t>PE Film Trends in Pet Pads and Underpads</t>
  </si>
  <si>
    <t>https://www.jczcare.com/blog/pe-film-trends-pet-pads-underpads</t>
  </si>
  <si>
    <t>/images/generated-site/blog/pe-film-trends-pet-pads-underpads.webp</t>
  </si>
  <si>
    <t>博客封面：Building a Resilient Pet Product Supply Chain</t>
  </si>
  <si>
    <t>Building a Resilient Pet Product Supply Chain</t>
  </si>
  <si>
    <t>https://www.jczcare.com/blog/resilient-pet-product-supply-chain</t>
  </si>
  <si>
    <t>/images/generated-site/blog/resilient-pet-product-supply-chain.webp</t>
  </si>
  <si>
    <t>博客封面：Automation in Pet Pad Manufacturing</t>
  </si>
  <si>
    <t>Automation in Pet Pad Manufacturing</t>
  </si>
  <si>
    <t>https://www.jczcare.com/blog/automation-pet-pad-manufacturing</t>
  </si>
  <si>
    <t>/images/generated-site/blog/automation-pet-pad-manufacturing.webp</t>
  </si>
  <si>
    <t>I176</t>
  </si>
  <si>
    <t>博客封面：E-Commerce Requirements for Private Label Pet Products</t>
  </si>
  <si>
    <t>E-Commerce Requirements for Private Label Pet Products</t>
  </si>
  <si>
    <t>https://www.jczcare.com/blog/ecommerce-private-label-pet-products</t>
  </si>
  <si>
    <t>/images/generated-site/blog/ecommerce-private-label-pet-products.webp</t>
  </si>
  <si>
    <t>博客封面：The Future of OEM Pet Product Manufacturing</t>
  </si>
  <si>
    <t>The Future of OEM Pet Product Manufacturing</t>
  </si>
  <si>
    <t>https://www.jczcare.com/blog/future-oem-pet-product-manufacturing</t>
  </si>
  <si>
    <t>/images/generated-site/blog/future-oem-pet-product-manufacturing.webp</t>
  </si>
  <si>
    <t>博客封面：Pet Product Sourcing Priorities for 2027</t>
  </si>
  <si>
    <t>Pet Product Sourcing Priorities for 2027</t>
  </si>
  <si>
    <t>https://www.jczcare.com/blog/pet-product-sourcing-priorities-2027</t>
  </si>
  <si>
    <t>/images/generated-site/blog/pet-product-sourcing-priorities-2027.webp</t>
  </si>
  <si>
    <t>博客封面：OEM Pet Pad Supplier Qualification Checklist for Importers</t>
  </si>
  <si>
    <t>OEM Pet Pad Supplier Qualification Checklist for Importers</t>
  </si>
  <si>
    <t>https://www.jczcare.com/blog/oem-pet-pad-supplier-qualification-checklist</t>
  </si>
  <si>
    <t>/images/generated-site/blog/oem-pet-pad-supplier-qualification-checklist.webp</t>
  </si>
  <si>
    <t>博客封面：Private Label Pet Pads Launch Timeline: From Brief to First Shipment</t>
  </si>
  <si>
    <t>Private Label Pet Pads Launch Timeline: From Brief to First Shipment</t>
  </si>
  <si>
    <t>https://www.jczcare.com/blog/private-label-pet-pad-launch-timeline</t>
  </si>
  <si>
    <t>/images/generated-site/blog/private-label-pet-pad-launch-timeline.webp</t>
  </si>
  <si>
    <t>博客封面：Pet Pad Factory Audit: A Remote and On-Site Buyer Guide</t>
  </si>
  <si>
    <t>Pet Pad Factory Audit: A Remote and On-Site Buyer Guide</t>
  </si>
  <si>
    <t>https://www.jczcare.com/blog/pet-pad-factory-audit-remote-and-onsite</t>
  </si>
  <si>
    <t>/images/generated-site/blog/pet-pad-factory-audit-remote-and-onsite.webp</t>
  </si>
  <si>
    <t>博客封面：Pet Pad Packaging Compliance and Artwork Checklist for B2B Buyers</t>
  </si>
  <si>
    <t>Pet Pad Packaging Compliance and Artwork Checklist for B2B Buyers</t>
  </si>
  <si>
    <t>https://www.jczcare.com/blog/pet-pad-packaging-compliance-artwork-checklist</t>
  </si>
  <si>
    <t>/images/generated-site/blog/pet-pad-packaging-compliance-artwork-checklist.webp</t>
  </si>
  <si>
    <t>博客封面：Pet Pad Landed Cost Model: A Practical Guide for Importers</t>
  </si>
  <si>
    <t>Pet Pad Landed Cost Model: A Practical Guide for Importers</t>
  </si>
  <si>
    <t>https://www.jczcare.com/blog/pet-pad-landed-cost-model-importers</t>
  </si>
  <si>
    <t>/images/generated-site/blog/pet-pad-landed-cost-model-importers.webp</t>
  </si>
  <si>
    <t>博客封面：Pet Pad Quality Control Inspection Plan for OEM Orders</t>
  </si>
  <si>
    <t>Pet Pad Quality Control Inspection Plan for OEM Orders</t>
  </si>
  <si>
    <t>https://www.jczcare.com/blog/pet-pad-quality-control-inspection-plan</t>
  </si>
  <si>
    <t>/images/generated-site/blog/pet-pad-quality-control-inspection-plan.webp</t>
  </si>
  <si>
    <t>博客封面：How to Choose a Reliable Pet Pad Manufacturer</t>
  </si>
  <si>
    <t>How to Choose a Reliable Pet Pad Manufacturer</t>
  </si>
  <si>
    <t>https://www.jczcare.com/blog/choose-reliable-pet-pad-manufacturer</t>
  </si>
  <si>
    <t>/images/generated-site/blog/choose-reliable-pet-pad-manufacturer.webp</t>
  </si>
  <si>
    <t>博客封面：OEM vs ODM Pet Pads: What Buyers Need to Know</t>
  </si>
  <si>
    <t>OEM vs ODM Pet Pads: What Buyers Need to Know</t>
  </si>
  <si>
    <t>https://www.jczcare.com/blog/oem-vs-odm-pet-pads-buyers-guide</t>
  </si>
  <si>
    <t>/images/generated-site/blog/oem-vs-odm-pet-pads-buyers-guide.webp</t>
  </si>
  <si>
    <t>博客封面：Private Label Pet Training Pads: A Complete Buyer’s Guide</t>
  </si>
  <si>
    <t>Private Label Pet Training Pads: A Complete Buyer’s Guide</t>
  </si>
  <si>
    <t>https://www.jczcare.com/blog/private-label-pet-training-pads-buyers-guide</t>
  </si>
  <si>
    <t>/images/generated-site/blog/private-label-pet-training-pads-buyers-guide.webp</t>
  </si>
  <si>
    <t>博客封面：How Puppy Pads Are Manufactured</t>
  </si>
  <si>
    <t>How Puppy Pads Are Manufactured</t>
  </si>
  <si>
    <t>https://www.jczcare.com/blog/how-puppy-pads-are-manufactured</t>
  </si>
  <si>
    <t>/images/generated-site/blog/how-puppy-pads-are-manufactured.webp</t>
  </si>
  <si>
    <t>博客封面：How to Evaluate a Pet Pad Factory Before Placing an Order</t>
  </si>
  <si>
    <t>How to Evaluate a Pet Pad Factory Before Placing an Order</t>
  </si>
  <si>
    <t>https://www.jczcare.com/blog/evaluate-pet-pad-factory-before-order</t>
  </si>
  <si>
    <t>/images/generated-site/blog/evaluate-pet-pad-factory-before-order.webp</t>
  </si>
  <si>
    <t>博客封面：What Is SAP in Puppy Pads and Why Does It Matter</t>
  </si>
  <si>
    <t>What Is SAP in Puppy Pads and Why Does It Matter</t>
  </si>
  <si>
    <t>https://www.jczcare.com/blog/sap-in-puppy-pads</t>
  </si>
  <si>
    <t>/images/generated-site/blog/sap-in-puppy-pads.webp</t>
  </si>
  <si>
    <t>博客封面：Virgin Pulp vs Recycled Pulp in Pet Pads</t>
  </si>
  <si>
    <t>Virgin Pulp vs Recycled Pulp in Pet Pads</t>
  </si>
  <si>
    <t>https://www.jczcare.com/blog/virgin-pulp-vs-recycled-pulp-pet-pads</t>
  </si>
  <si>
    <t>/images/generated-site/blog/virgin-pulp-vs-recycled-pulp-pet-pads.webp</t>
  </si>
  <si>
    <t>博客封面：What Determines the Absorbency of a Puppy Pad</t>
  </si>
  <si>
    <t>What Determines the Absorbency of a Puppy Pad</t>
  </si>
  <si>
    <t>https://www.jczcare.com/blog/what-determines-puppy-pad-absorbency</t>
  </si>
  <si>
    <t>/images/generated-site/blog/what-determines-puppy-pad-absorbency.webp</t>
  </si>
  <si>
    <t>博客封面：OEM Pet Pad MOQ, Sampling and Lead Time Explained</t>
  </si>
  <si>
    <t>https://www.jczcare.com/blog/oem-pet-pad-moq-sampling-lead-time</t>
  </si>
  <si>
    <t>/images/generated-site/blog/oem-pet-pad-moq-sampling-lead-time.webp</t>
  </si>
  <si>
    <t>博客封面：Custom Packaging Options for Private Label Pet Pads</t>
  </si>
  <si>
    <t>Custom Packaging Options for Private Label Pet Pads</t>
  </si>
  <si>
    <t>https://www.jczcare.com/blog/custom-packaging-private-label-pet-pads</t>
  </si>
  <si>
    <t>/images/generated-site/blog/custom-packaging-private-label-pet-pads.webp</t>
  </si>
  <si>
    <t>博客封面：How Importers Can Reduce Pet Pad Procurement Costs</t>
  </si>
  <si>
    <t>How Importers Can Reduce Pet Pad Procurement Costs</t>
  </si>
  <si>
    <t>https://www.jczcare.com/blog/reduce-pet-pad-procurement-costs</t>
  </si>
  <si>
    <t>/images/generated-site/blog/reduce-pet-pad-procurement-costs.webp</t>
  </si>
  <si>
    <t>博客封面：Pet Pad Quality Control: What Professional Buyers Should Check</t>
  </si>
  <si>
    <t>Pet Pad Quality Control: What Professional Buyers Should Check</t>
  </si>
  <si>
    <t>https://www.jczcare.com/blog/pet-pad-quality-control-buyers-checklist</t>
  </si>
  <si>
    <t>/images/generated-site/blog/pet-pad-quality-control-buyers-checklist.webp</t>
  </si>
  <si>
    <t>一次性宠物训练尿垫白底主图</t>
  </si>
  <si>
    <t>首页
Pet Hygiene Products Manufacturer
Disposable Pet Training Pads</t>
  </si>
  <si>
    <t>https://www.jczcare.com/
https://www.jczcare.com/products
https://www.jczcare.com/products/pet-training-pads</t>
  </si>
  <si>
    <t>/images/products/pet-training-pads/pet-training-pad-main.jpg</t>
  </si>
  <si>
    <t>欧美家庭宠物训练尿垫使用场景</t>
  </si>
  <si>
    <t>Disposable Pet Training Pads</t>
  </si>
  <si>
    <t>https://www.jczcare.com/products/pet-training-pads</t>
  </si>
  <si>
    <t>/images/products/pet-training-pads/pet-training-pad-home.jpg</t>
  </si>
  <si>
    <t>宠物训练尿垫表层与封边微距细节</t>
  </si>
  <si>
    <t>/images/products/pet-training-pads/pet-training-pad-detail.jpg</t>
  </si>
  <si>
    <t>宠物训练尿垫五层结构分解展示</t>
  </si>
  <si>
    <t>/images/products/pet-training-pads/pet-training-pad-structure.jpg</t>
  </si>
  <si>
    <t>宠物训练尿垫私牌包装展示</t>
  </si>
  <si>
    <t>/images/products/pet-training-pads/pet-training-pad-package.jpg</t>
  </si>
  <si>
    <t>成人护理垫白底主图</t>
  </si>
  <si>
    <t>首页
Pet Hygiene Products Manufacturer
Adult Underpads</t>
  </si>
  <si>
    <t>https://www.jczcare.com/
https://www.jczcare.com/products
https://www.jczcare.com/products/adult-underpads</t>
  </si>
  <si>
    <t>成人护理垫家庭护理使用场景</t>
  </si>
  <si>
    <t>成人护理垫吸收芯材料微距细节</t>
  </si>
  <si>
    <t>成人护理垫不同尺寸对比展示</t>
  </si>
  <si>
    <t>成人护理垫私牌包装展示</t>
  </si>
  <si>
    <t>宠物吸水纸卷材与片材白底主图</t>
  </si>
  <si>
    <t>首页
Pet Hygiene Products Manufacturer
Pet Absorbent Paper</t>
  </si>
  <si>
    <t>https://www.jczcare.com/
https://www.jczcare.com/products
https://www.jczcare.com/products/pet-absorbent-paper</t>
  </si>
  <si>
    <t>/images/products/pet-absorbent-paper/pet-absorbent-paper-main.jpg</t>
  </si>
  <si>
    <t>宠物吸水纸护理应用场景</t>
  </si>
  <si>
    <t>Pet Absorbent Paper</t>
  </si>
  <si>
    <t>https://www.jczcare.com/products/pet-absorbent-paper</t>
  </si>
  <si>
    <t>/images/products/pet-absorbent-paper/pet-absorbent-paper-pet-care.jpg</t>
  </si>
  <si>
    <t>宠物吸水纸纤维材料微距细节</t>
  </si>
  <si>
    <t>/images/products/pet-absorbent-paper/pet-absorbent-paper-material.jpg</t>
  </si>
  <si>
    <t>宠物吸水纸卷材与批量包装展示</t>
  </si>
  <si>
    <t>/images/products/pet-absorbent-paper/pet-absorbent-paper-roll-package.jpg</t>
  </si>
  <si>
    <t>宠物吸水纸尿垫转换应用场景</t>
  </si>
  <si>
    <t>/images/products/pet-absorbent-paper/pet-absorbent-paper-application.jpg</t>
  </si>
  <si>
    <t>一次性宠物清洁用品白底主图</t>
  </si>
  <si>
    <t>首页
Pet Hygiene Products Manufacturer
Disposable Cleaning Products</t>
  </si>
  <si>
    <t>https://www.jczcare.com/
https://www.jczcare.com/products
https://www.jczcare.com/products/disposable-cleaning-products</t>
  </si>
  <si>
    <t>/images/products/disposable-cleaning-products/disposable-cleaning-products-main.jpg</t>
  </si>
  <si>
    <t>一次性宠物清洁用品护理使用场景</t>
  </si>
  <si>
    <t>Disposable Cleaning Products</t>
  </si>
  <si>
    <t>https://www.jczcare.com/products/disposable-cleaning-products</t>
  </si>
  <si>
    <t>/images/products/disposable-cleaning-products/disposable-cleaning-products-pet-care.jpg</t>
  </si>
  <si>
    <t>一次性宠物清洁用品私牌包装展示</t>
  </si>
  <si>
    <t>/images/products/disposable-cleaning-products/disposable-cleaning-products-package.jpg</t>
  </si>
  <si>
    <t>一次性宠物清洁用品家庭使用场景</t>
  </si>
  <si>
    <t>/images/products/disposable-cleaning-products/disposable-cleaning-products-use.jpg</t>
  </si>
  <si>
    <t>一次性宠物清洁用品无纺布材料微距细节</t>
  </si>
  <si>
    <t>/images/products/disposable-cleaning-products/disposable-cleaning-products-detail.jpg</t>
  </si>
  <si>
    <t>明细序号</t>
  </si>
  <si>
    <t>图片序号</t>
  </si>
  <si>
    <t>Build stronger OEM knowledge before you source</t>
  </si>
  <si>
    <t>https://www.jczcare.com/academy</t>
  </si>
  <si>
    <t>Manufacturing knowledge written for professional buyers</t>
  </si>
  <si>
    <t>https://www.jczcare.com/authors/jczcare-editorial-team</t>
  </si>
  <si>
    <t>Make stronger pet product purchasing decisions</t>
  </si>
  <si>
    <t>https://www.jczcare.com/buyer-guides</t>
  </si>
  <si>
    <t>Amazon Private-Label Pet Product Guide</t>
  </si>
  <si>
    <t>https://www.jczcare.com/buyer-guides/amazon-private-label-guide</t>
  </si>
  <si>
    <t>How to Choose an OEM Pet Pad Manufacturer</t>
  </si>
  <si>
    <t>https://www.jczcare.com/buyer-guides/choose-oem-pet-pad-manufacturer</t>
  </si>
  <si>
    <t>Container Loading Guide for Pet Products</t>
  </si>
  <si>
    <t>https://www.jczcare.com/buyer-guides/container-loading-buyer-guide</t>
  </si>
  <si>
    <t>From First Order to Stable Repeat Orders</t>
  </si>
  <si>
    <t>https://www.jczcare.com/buyer-guides/first-order-to-repeat-order-guide</t>
  </si>
  <si>
    <t>Fluff Pulp Buyer Guide for Absorbent Cores</t>
  </si>
  <si>
    <t>https://www.jczcare.com/buyer-guides/fluff-pulp-buyer-guide</t>
  </si>
  <si>
    <t>FOB vs CIF Guide for Pet Product Imports</t>
  </si>
  <si>
    <t>https://www.jczcare.com/buyer-guides/fob-cif-pet-products-guide</t>
  </si>
  <si>
    <t>Landed Cost Guide for Imported Pet Products</t>
  </si>
  <si>
    <t>https://www.jczcare.com/buyer-guides/landed-cost-pet-products-guide</t>
  </si>
  <si>
    <t>Multi-Supplier Strategy Guide for Pet Product Brands</t>
  </si>
  <si>
    <t>https://www.jczcare.com/buyer-guides/multi-supplier-strategy-guide</t>
  </si>
  <si>
    <t>Nonwoven Material Buyer Guide for Absorbent Products</t>
  </si>
  <si>
    <t>https://www.jczcare.com/buyer-guides/nonwoven-material-buyer-guide</t>
  </si>
  <si>
    <t>ODM Pet Product Development Guide</t>
  </si>
  <si>
    <t>https://www.jczcare.com/buyer-guides/odm-pet-product-development-guide</t>
  </si>
  <si>
    <t>OEM Pet Product Lead Time Guide</t>
  </si>
  <si>
    <t>https://www.jczcare.com/buyer-guides/oem-lead-time-guide</t>
  </si>
  <si>
    <t>Complete OEM Pet Product Sourcing Process</t>
  </si>
  <si>
    <t>https://www.jczcare.com/buyer-guides/oem-pet-product-sourcing-process</t>
  </si>
  <si>
    <t>OEM Sampling Guide for Pet Products</t>
  </si>
  <si>
    <t>https://www.jczcare.com/buyer-guides/oem-sampling-guide</t>
  </si>
  <si>
    <t>OEM vs ODM: A Buyer Decision Guide</t>
  </si>
  <si>
    <t>https://www.jczcare.com/buyer-guides/oem-vs-odm-buyer-decision</t>
  </si>
  <si>
    <t>PE Film Buyer Guide for Pet Pads and Underpads</t>
  </si>
  <si>
    <t>https://www.jczcare.com/buyer-guides/pe-film-buyer-guide</t>
  </si>
  <si>
    <t>Pet Pad Factory Audit Checklist</t>
  </si>
  <si>
    <t>https://www.jczcare.com/buyer-guides/pet-pad-factory-audit-checklist</t>
  </si>
  <si>
    <t>How to Negotiate Pet Pad MOQ</t>
  </si>
  <si>
    <t>https://www.jczcare.com/buyer-guides/pet-pad-moq-negotiation</t>
  </si>
  <si>
    <t>Pet Pad Sample Evaluation Scorecard</t>
  </si>
  <si>
    <t>https://www.jczcare.com/buyer-guides/pet-pad-sample-scorecard</t>
  </si>
  <si>
    <t>How to Write a Pet Pad Specification</t>
  </si>
  <si>
    <t>https://www.jczcare.com/buyer-guides/pet-pad-specification-guide</t>
  </si>
  <si>
    <t>Barcode Guide for Private-Label Pet Products</t>
  </si>
  <si>
    <t>https://www.jczcare.com/buyer-guides/pet-product-barcode-guide</t>
  </si>
  <si>
    <t>Export Carton Guide for Pet Products</t>
  </si>
  <si>
    <t>https://www.jczcare.com/buyer-guides/pet-product-carton-guide</t>
  </si>
  <si>
    <t>Pet Product Cost Reduction Guide</t>
  </si>
  <si>
    <t>https://www.jczcare.com/buyer-guides/pet-product-cost-reduction-guide</t>
  </si>
  <si>
    <t>Forecasting Guide for Imported Pet Products</t>
  </si>
  <si>
    <t>https://www.jczcare.com/buyer-guides/pet-product-forecast-guide</t>
  </si>
  <si>
    <t>Pet Product Import Document Guide</t>
  </si>
  <si>
    <t>https://www.jczcare.com/buyer-guides/pet-product-import-document-guide</t>
  </si>
  <si>
    <t>Incoterms Guide for Pet Product Buyers</t>
  </si>
  <si>
    <t>https://www.jczcare.com/buyer-guides/pet-product-incoterms-guide</t>
  </si>
  <si>
    <t>Pet Product MOQ Guide</t>
  </si>
  <si>
    <t>https://www.jczcare.com/buyer-guides/pet-product-moq-guide</t>
  </si>
  <si>
    <t>Pet Product Packaging Buyer Guide</t>
  </si>
  <si>
    <t>https://www.jczcare.com/buyer-guides/pet-product-packaging-guide</t>
  </si>
  <si>
    <t>How to Write a Pet Product Quality Plan</t>
  </si>
  <si>
    <t>https://www.jczcare.com/buyer-guides/pet-product-quality-plan</t>
  </si>
  <si>
    <t>Pet Product Supplier Evaluation Guide</t>
  </si>
  <si>
    <t>https://www.jczcare.com/buyer-guides/pet-product-supplier-evaluation</t>
  </si>
  <si>
    <t>Pre-Shipment Inspection Guide for Pet Products</t>
  </si>
  <si>
    <t>https://www.jczcare.com/buyer-guides/pre-shipment-inspection-guide</t>
  </si>
  <si>
    <t>Private-Label Artwork Approval Guide</t>
  </si>
  <si>
    <t>https://www.jczcare.com/buyer-guides/private-label-artwork-approval</t>
  </si>
  <si>
    <t>Private-Label Pet Products Launch Guide</t>
  </si>
  <si>
    <t>https://www.jczcare.com/buyer-guides/private-label-pet-products-launch</t>
  </si>
  <si>
    <t>How Buyers Should Review a Production Schedule</t>
  </si>
  <si>
    <t>https://www.jczcare.com/buyer-guides/production-schedule-buyer-guide</t>
  </si>
  <si>
    <t>Remote Factory Audit Guide for Pet Product Buyers</t>
  </si>
  <si>
    <t>https://www.jczcare.com/buyer-guides/remote-factory-audit-guide</t>
  </si>
  <si>
    <t>Retail Chain Pet Product Sourcing Guide</t>
  </si>
  <si>
    <t>https://www.jczcare.com/buyer-guides/retail-chain-pet-product-guide</t>
  </si>
  <si>
    <t>SAP Specification Guide for Absorbent Products</t>
  </si>
  <si>
    <t>https://www.jczcare.com/buyer-guides/sap-buyer-specification-guide</t>
  </si>
  <si>
    <t>Supplier Corrective Action Guide for OEM Buyers</t>
  </si>
  <si>
    <t>https://www.jczcare.com/buyer-guides/supplier-corrective-action-guide</t>
  </si>
  <si>
    <t>Supplier Payment Terms Guide for OEM Orders</t>
  </si>
  <si>
    <t>https://www.jczcare.com/buyer-guides/supplier-payment-terms-guide</t>
  </si>
  <si>
    <t>Apply repeatable sourcing methods to real buyer decisions</t>
  </si>
  <si>
    <t>https://www.jczcare.com/case-studies</t>
  </si>
  <si>
    <t>Container Optimization for Absorbent Pet Products</t>
  </si>
  <si>
    <t>https://www.jczcare.com/case-studies/container-optimization</t>
  </si>
  <si>
    <t>Private-Label Launch Framework for a European Pet Brand</t>
  </si>
  <si>
    <t>https://www.jczcare.com/case-studies/european-private-label-launch</t>
  </si>
  <si>
    <t>European Private-Label Pet Pad Launch Scenario</t>
  </si>
  <si>
    <t>https://www.jczcare.com/case-studies/european-private-label-pad-launch</t>
  </si>
  <si>
    <t>Turning a Factory Audit into an Actionable Sourcing Decision</t>
  </si>
  <si>
    <t>https://www.jczcare.com/case-studies/factory-audit-success</t>
  </si>
  <si>
    <t>A Structured Approach to Reducing Pet Product Landed Cost</t>
  </si>
  <si>
    <t>https://www.jczcare.com/case-studies/landed-cost-reduction-framework</t>
  </si>
  <si>
    <t>Multi-SKU Launch Schedule Recovery Scenario</t>
  </si>
  <si>
    <t>https://www.jczcare.com/case-studies/multi-sku-launch-recovery-case</t>
  </si>
  <si>
    <t>From Product Brief to OEM Production Release</t>
  </si>
  <si>
    <t>https://www.jczcare.com/case-studies/oem-manufacturing-process</t>
  </si>
  <si>
    <t>PE Film Pinhole Corrective Action Scenario</t>
  </si>
  <si>
    <t>https://www.jczcare.com/case-studies/pe-film-pinhole-case</t>
  </si>
  <si>
    <t>Pet Pad Container Utilization Improvement Scenario</t>
  </si>
  <si>
    <t>https://www.jczcare.com/case-studies/pet-pad-container-utilization-case</t>
  </si>
  <si>
    <t>Pet Pad Leakage Improvement Scenario</t>
  </si>
  <si>
    <t>https://www.jczcare.com/case-studies/pet-pad-leakage-improvement-case</t>
  </si>
  <si>
    <t>Pet Product Landed Cost Reduction Scenario</t>
  </si>
  <si>
    <t>https://www.jczcare.com/case-studies/pet-product-landed-cost-case</t>
  </si>
  <si>
    <t>Private-Label Packaging Error Recovery Scenario</t>
  </si>
  <si>
    <t>https://www.jczcare.com/case-studies/private-label-packaging-recovery-case</t>
  </si>
  <si>
    <t>Quality Improvement Through Measurable Acceptance Criteria</t>
  </si>
  <si>
    <t>https://www.jczcare.com/case-studies/quality-improvement</t>
  </si>
  <si>
    <t>Retailer Barcode Approval Scenario</t>
  </si>
  <si>
    <t>https://www.jczcare.com/case-studies/retailer-barcode-case</t>
  </si>
  <si>
    <t>SAP Dosing Variation Control Scenario</t>
  </si>
  <si>
    <t>https://www.jczcare.com/case-studies/sap-dosing-variation-case</t>
  </si>
  <si>
    <t>OEM Supplier Audit Remediation Scenario</t>
  </si>
  <si>
    <t>https://www.jczcare.com/case-studies/supplier-audit-remediation-case</t>
  </si>
  <si>
    <t>Warehouse Mixed-Carton Prevention Scenario</t>
  </si>
  <si>
    <t>https://www.jczcare.com/case-studies/warehouse-mixed-carton-case</t>
  </si>
  <si>
    <t>Compare sourcing options on evidence, not labels</t>
  </si>
  <si>
    <t>https://www.jczcare.com/comparisons</t>
  </si>
  <si>
    <t>Air Freight vs Ocean Freight for Launch Orders</t>
  </si>
  <si>
    <t>https://www.jczcare.com/comparisons/air-freight-vs-ocean-freight-samples</t>
  </si>
  <si>
    <t>Annual Contract vs Spot Buying for Pet Products</t>
  </si>
  <si>
    <t>https://www.jczcare.com/comparisons/annual-contract-vs-spot-buying</t>
  </si>
  <si>
    <t>AQL Sampling vs 100% Inspection</t>
  </si>
  <si>
    <t>https://www.jczcare.com/comparisons/aql-inspection-vs-100-percent-check</t>
  </si>
  <si>
    <t>Bag vs Box Packaging for Pet Pads</t>
  </si>
  <si>
    <t>https://www.jczcare.com/comparisons/bag-vs-box-pet-pad-packaging</t>
  </si>
  <si>
    <t>China vs Vietnam Pet Product Manufacturers</t>
  </si>
  <si>
    <t>https://www.jczcare.com/comparisons/china-vs-vietnam-manufacturers</t>
  </si>
  <si>
    <t>Direct Factory vs Trading Company Sourcing</t>
  </si>
  <si>
    <t>https://www.jczcare.com/comparisons/direct-factory-vs-trading-company</t>
  </si>
  <si>
    <t>Domestic vs Imported Pet Product Sourcing</t>
  </si>
  <si>
    <t>https://www.jczcare.com/comparisons/domestic-vs-imported-pet-products</t>
  </si>
  <si>
    <t>Exclusive Formula vs Open Product Platform</t>
  </si>
  <si>
    <t>https://www.jczcare.com/comparisons/exclusive-formula-vs-open-platform</t>
  </si>
  <si>
    <t>FCL vs LCL Shipping for Pet Products</t>
  </si>
  <si>
    <t>https://www.jczcare.com/comparisons/fcl-vs-lcl-pet-products</t>
  </si>
  <si>
    <t>Fixed vs Rolling Forecasts for OEM Supply</t>
  </si>
  <si>
    <t>https://www.jczcare.com/comparisons/fixed-forecast-vs-rolling-forecast</t>
  </si>
  <si>
    <t>High-SAP vs Balanced Absorbent Core Design</t>
  </si>
  <si>
    <t>https://www.jczcare.com/comparisons/high-sap-vs-balanced-core</t>
  </si>
  <si>
    <t>Manufacturer Standard vs Buyer-Owned Specification</t>
  </si>
  <si>
    <t>https://www.jczcare.com/comparisons/manufacturer-standard-vs-buyer-spec</t>
  </si>
  <si>
    <t>OEM Platform vs Fully Custom Product Development</t>
  </si>
  <si>
    <t>https://www.jczcare.com/comparisons/oem-platform-vs-custom-development</t>
  </si>
  <si>
    <t>OEM vs ODM Pet Products</t>
  </si>
  <si>
    <t>https://www.jczcare.com/comparisons/oem-vs-odm</t>
  </si>
  <si>
    <t>One-SKU vs Multi-SKU Private-Label Launch</t>
  </si>
  <si>
    <t>https://www.jczcare.com/comparisons/one-sku-vs-multi-sku-launch</t>
  </si>
  <si>
    <t>Pilot Order vs Full Commercial Launch</t>
  </si>
  <si>
    <t>https://www.jczcare.com/comparisons/pilot-order-vs-full-launch</t>
  </si>
  <si>
    <t>Pre-Shipment vs Arrival Inspection</t>
  </si>
  <si>
    <t>https://www.jczcare.com/comparisons/pre-shipment-vs-arrival-inspection</t>
  </si>
  <si>
    <t>Printed Bags vs Neutral Packaging for Market Testing</t>
  </si>
  <si>
    <t>https://www.jczcare.com/comparisons/printed-bag-vs-neutral-packaging</t>
  </si>
  <si>
    <t>Private Label vs Wholesale Pet Products</t>
  </si>
  <si>
    <t>https://www.jczcare.com/comparisons/private-label-vs-wholesale</t>
  </si>
  <si>
    <t>Retail Pack vs Bulk Pack for Pet Products</t>
  </si>
  <si>
    <t>https://www.jczcare.com/comparisons/retail-pack-vs-bulk-pack</t>
  </si>
  <si>
    <t>SAP vs Fluff Pulp in Absorbent Products</t>
  </si>
  <si>
    <t>https://www.jczcare.com/comparisons/sap-vs-fluff-pulp</t>
  </si>
  <si>
    <t>Single Supplier vs Dual Sourcing for Pet Products</t>
  </si>
  <si>
    <t>https://www.jczcare.com/comparisons/single-supplier-vs-dual-sourcing</t>
  </si>
  <si>
    <t>Spunbond vs Alternative Nonwoven Topsheets</t>
  </si>
  <si>
    <t>https://www.jczcare.com/comparisons/spunbond-vs-other-nonwoven</t>
  </si>
  <si>
    <t>Standard vs Custom Pet Pad Sizes</t>
  </si>
  <si>
    <t>https://www.jczcare.com/comparisons/standard-vs-custom-pet-pad-size</t>
  </si>
  <si>
    <t>Thin vs Thick PE Backing Film</t>
  </si>
  <si>
    <t>https://www.jczcare.com/comparisons/thin-vs-thick-pe-backing</t>
  </si>
  <si>
    <t>Virgin vs Recycled Packaging Materials</t>
  </si>
  <si>
    <t>https://www.jczcare.com/comparisons/virgin-vs-recycled-packaging</t>
  </si>
  <si>
    <t>Virgin Pulp vs Recycled Pulp</t>
  </si>
  <si>
    <t>https://www.jczcare.com/comparisons/virgin-vs-recycled-pulp</t>
  </si>
  <si>
    <t>Visual Inspection vs Performance Testing</t>
  </si>
  <si>
    <t>https://www.jczcare.com/comparisons/visual-inspection-vs-performance-testing</t>
  </si>
  <si>
    <t>Request the documents your sourcing team needs</t>
  </si>
  <si>
    <t>https://www.jczcare.com/downloads</t>
  </si>
  <si>
    <t>Certificate and compliance documents reviewed by scope, not logo</t>
  </si>
  <si>
    <t>https://www.jczcare.com/factory/certificates</t>
  </si>
  <si>
    <t>Container loading planned around product protection and landed value</t>
  </si>
  <si>
    <t>https://www.jczcare.com/factory/container-loading</t>
  </si>
  <si>
    <t>Continuous Improvement in OEM Manufacturing</t>
  </si>
  <si>
    <t>https://www.jczcare.com/factory/factory-continuous-improvement</t>
  </si>
  <si>
    <t>Approved Sample and Reference Control</t>
  </si>
  <si>
    <t>https://www.jczcare.com/factory/factory-customer-sample-room</t>
  </si>
  <si>
    <t>Export Document Control Workflow</t>
  </si>
  <si>
    <t>https://www.jczcare.com/factory/factory-export-document-control</t>
  </si>
  <si>
    <t>In-Process Inspection on Pet Pad Lines</t>
  </si>
  <si>
    <t>https://www.jczcare.com/factory/factory-in-process-inspection</t>
  </si>
  <si>
    <t>Production Line Changeover Control</t>
  </si>
  <si>
    <t>https://www.jczcare.com/factory/factory-line-changeover</t>
  </si>
  <si>
    <t>Material Receiving and Incoming Control</t>
  </si>
  <si>
    <t>https://www.jczcare.com/factory/factory-material-receiving</t>
  </si>
  <si>
    <t>Nonconforming Product Control</t>
  </si>
  <si>
    <t>https://www.jczcare.com/factory/factory-nonconforming-product</t>
  </si>
  <si>
    <t>Pack Count and Carton Count Control</t>
  </si>
  <si>
    <t>https://www.jczcare.com/factory/factory-pack-count-control</t>
  </si>
  <si>
    <t>Preventive Maintenance for Absorbent Product Lines</t>
  </si>
  <si>
    <t>https://www.jczcare.com/factory/factory-preventive-maintenance</t>
  </si>
  <si>
    <t>Order and Batch Traceability in the Factory</t>
  </si>
  <si>
    <t>https://www.jczcare.com/factory/factory-traceability-system</t>
  </si>
  <si>
    <t>Packaging that connects brand presentation to factory execution</t>
  </si>
  <si>
    <t>https://www.jczcare.com/factory/packaging</t>
  </si>
  <si>
    <t>PE film backing designed around leakage, feel, and production stability</t>
  </si>
  <si>
    <t>https://www.jczcare.com/factory/pe-film</t>
  </si>
  <si>
    <t>Pet pad production line: from roll materials to packed goods</t>
  </si>
  <si>
    <t>https://www.jczcare.com/factory/production-line</t>
  </si>
  <si>
    <t>Quality control connected to the approved OEM specification</t>
  </si>
  <si>
    <t>https://www.jczcare.com/factory/quality-control</t>
  </si>
  <si>
    <t>Raw materials behind a controlled absorbent product specification</t>
  </si>
  <si>
    <t>https://www.jczcare.com/factory/raw-materials</t>
  </si>
  <si>
    <t>SAP technology: balancing intake, lock-in, rewet, and cost</t>
  </si>
  <si>
    <t>https://www.jczcare.com/factory/sap</t>
  </si>
  <si>
    <t>Laboratory testing for measurable absorbent product decisions</t>
  </si>
  <si>
    <t>https://www.jczcare.com/factory/testing-laboratory</t>
  </si>
  <si>
    <t>Warehouse control for materials, finished goods, and export orders</t>
  </si>
  <si>
    <t>https://www.jczcare.com/factory/warehouse</t>
  </si>
  <si>
    <t>240 practical answers for OEM and private-label buyers</t>
  </si>
  <si>
    <t>https://www.jczcare.com/faq</t>
  </si>
  <si>
    <t>Pet Product Customization FAQ</t>
  </si>
  <si>
    <t>https://www.jczcare.com/faq/customization-faq</t>
  </si>
  <si>
    <t>Pet Product Factory Audit FAQ</t>
  </si>
  <si>
    <t>https://www.jczcare.com/faq/factory-audit-faq</t>
  </si>
  <si>
    <t>Pet Product Import and Procurement FAQ</t>
  </si>
  <si>
    <t>https://www.jczcare.com/faq/import-procurement-faq</t>
  </si>
  <si>
    <t>Absorbent Product Materials FAQ</t>
  </si>
  <si>
    <t>https://www.jczcare.com/faq/materials-faq</t>
  </si>
  <si>
    <t>OEM Manufacturing FAQ</t>
  </si>
  <si>
    <t>https://www.jczcare.com/faq/oem-manufacturing-faq</t>
  </si>
  <si>
    <t>Private-Label Packaging FAQ</t>
  </si>
  <si>
    <t>https://www.jczcare.com/faq/packaging-faq</t>
  </si>
  <si>
    <t>PE Film and Leak Protection FAQ</t>
  </si>
  <si>
    <t>https://www.jczcare.com/faq/pe-film-faq</t>
  </si>
  <si>
    <t>Pet Training Pad Buyer FAQ</t>
  </si>
  <si>
    <t>https://www.jczcare.com/faq/pet-training-pad-faq</t>
  </si>
  <si>
    <t>Private-Label Pet Product FAQ</t>
  </si>
  <si>
    <t>https://www.jczcare.com/faq/private-label-faq</t>
  </si>
  <si>
    <t>Pet Product Quality Control FAQ</t>
  </si>
  <si>
    <t>https://www.jczcare.com/faq/quality-control-faq</t>
  </si>
  <si>
    <t>SAP Technology FAQ for Buyers</t>
  </si>
  <si>
    <t>https://www.jczcare.com/faq/sap-technology-faq</t>
  </si>
  <si>
    <t>Pet Product Shipping and Import FAQ</t>
  </si>
  <si>
    <t>https://www.jczcare.com/faq/shipping-faq</t>
  </si>
  <si>
    <t>Connect every material choice to product performance</t>
  </si>
  <si>
    <t>https://www.jczcare.com/materials</t>
  </si>
  <si>
    <t>Absorbent Paper Core Technology</t>
  </si>
  <si>
    <t>https://www.jczcare.com/materials/absorbent-paper-core</t>
  </si>
  <si>
    <t>Acquisition and Distribution Layers</t>
  </si>
  <si>
    <t>https://www.jczcare.com/materials/acquisition-distribution-layer</t>
  </si>
  <si>
    <t>Adhesive Backing Strips for Pet Pads</t>
  </si>
  <si>
    <t>https://www.jczcare.com/materials/adhesive-backing-strips</t>
  </si>
  <si>
    <t>Charcoal and Odor-Control Layers</t>
  </si>
  <si>
    <t>https://www.jczcare.com/materials/charcoal-odor-control-layer</t>
  </si>
  <si>
    <t>Color Masterbatch for Pet Product Films</t>
  </si>
  <si>
    <t>https://www.jczcare.com/materials/color-masterbatch-film</t>
  </si>
  <si>
    <t>Corrugated Export Cartons for Pet Products</t>
  </si>
  <si>
    <t>https://www.jczcare.com/materials/corrugated-export-cartons</t>
  </si>
  <si>
    <t>Embossing Technology for Absorbent Pads</t>
  </si>
  <si>
    <t>https://www.jczcare.com/materials/embossing-technology</t>
  </si>
  <si>
    <t>Fluff Pulp in Absorbent Cores</t>
  </si>
  <si>
    <t>https://www.jczcare.com/materials/fluff-pulp-absorbent-core</t>
  </si>
  <si>
    <t>Hot-Melt Adhesives in Pad Construction</t>
  </si>
  <si>
    <t>https://www.jczcare.com/materials/hot-melt-adhesive</t>
  </si>
  <si>
    <t>Nonwoven Topsheets for Pet Pads and Underpads</t>
  </si>
  <si>
    <t>https://www.jczcare.com/materials/nonwoven-topsheet</t>
  </si>
  <si>
    <t>PE Backing Film for Leak Protection</t>
  </si>
  <si>
    <t>https://www.jczcare.com/materials/pe-backing-film</t>
  </si>
  <si>
    <t>Printed PE Film for Private-Label Pads</t>
  </si>
  <si>
    <t>https://www.jczcare.com/materials/printed-pe-film</t>
  </si>
  <si>
    <t>Super Absorbent Polymer for Pet and Adult Pads</t>
  </si>
  <si>
    <t>https://www.jczcare.com/materials/super-absorbent-polymer</t>
  </si>
  <si>
    <t>Tissue Distribution Layers in Absorbent Products</t>
  </si>
  <si>
    <t>https://www.jczcare.com/materials/tissue-distribution-layer</t>
  </si>
  <si>
    <t>Factory and product evidence in one media library</t>
  </si>
  <si>
    <t>https://www.jczcare.com/media</t>
  </si>
  <si>
    <t>Premium sample kitsfor OEM decisions.</t>
  </si>
  <si>
    <t>https://www.jczcare.com/pages/gift-cards</t>
  </si>
  <si>
    <t>Use market intelligence without losing procurement discipline</t>
  </si>
  <si>
    <t>https://www.jczcare.com/reports</t>
  </si>
  <si>
    <t>Absorbent Materials Supply and Risk Report</t>
  </si>
  <si>
    <t>https://www.jczcare.com/reports/absorbent-materials-supply-report</t>
  </si>
  <si>
    <t>Global Pet Pad Market Procurement Report</t>
  </si>
  <si>
    <t>https://www.jczcare.com/reports/global-pet-pad-market-procurement-report</t>
  </si>
  <si>
    <t>OEM Pet Product Manufacturing Risk Report</t>
  </si>
  <si>
    <t>https://www.jczcare.com/reports/oem-manufacturing-risk-report</t>
  </si>
  <si>
    <t>Pet Care Sustainability Claims Risk Report</t>
  </si>
  <si>
    <t>https://www.jczcare.com/reports/pet-care-sustainability-claims-report</t>
  </si>
  <si>
    <t>Pet Product Logistics and Resilience Report</t>
  </si>
  <si>
    <t>https://www.jczcare.com/reports/pet-product-logistics-resilience-report</t>
  </si>
  <si>
    <t>Pet Product Packaging Trends and Buyer Implications</t>
  </si>
  <si>
    <t>https://www.jczcare.com/reports/pet-product-packaging-trends-report</t>
  </si>
  <si>
    <t>Pet Product Procurement Outlook</t>
  </si>
  <si>
    <t>https://www.jczcare.com/reports/pet-product-procurement-outlook-report</t>
  </si>
  <si>
    <t>Pet Product Quality Benchmarking Report</t>
  </si>
  <si>
    <t>https://www.jczcare.com/reports/pet-product-quality-benchmark-report</t>
  </si>
  <si>
    <t>Pet Product Retail Readiness Report</t>
  </si>
  <si>
    <t>https://www.jczcare.com/reports/pet-product-retail-readiness-report</t>
  </si>
  <si>
    <t>Private-Label Pet Products Trends Report</t>
  </si>
  <si>
    <t>https://www.jczcare.com/reports/private-label-pet-products-trends-report</t>
  </si>
  <si>
    <t>Practical sourcing resources for pet product buyers</t>
  </si>
  <si>
    <t>https://www.jczcare.com/resources</t>
  </si>
  <si>
    <t>Container Loading Planning Sheet</t>
  </si>
  <si>
    <t>https://www.jczcare.com/resources/container-loading-planner</t>
  </si>
  <si>
    <t>Landed Cost Calculator Guide</t>
  </si>
  <si>
    <t>https://www.jczcare.com/resources/landed-cost-calculator-guide</t>
  </si>
  <si>
    <t>OEM Project Brief Template</t>
  </si>
  <si>
    <t>https://www.jczcare.com/resources/oem-project-brief-template</t>
  </si>
  <si>
    <t>Packaging Artwork Approval Checklist</t>
  </si>
  <si>
    <t>https://www.jczcare.com/resources/packaging-artwork-checklist</t>
  </si>
  <si>
    <t>Pet Pad Specification Sheet</t>
  </si>
  <si>
    <t>https://www.jczcare.com/resources/pet-pad-specification-template</t>
  </si>
  <si>
    <t>Pre-Shipment Inspection Checklist</t>
  </si>
  <si>
    <t>https://www.jczcare.com/resources/pre-shipment-inspection-checklist</t>
  </si>
  <si>
    <t>OEM Sample Evaluation Scorecard</t>
  </si>
  <si>
    <t>https://www.jczcare.com/resources/sample-evaluation-scorecard</t>
  </si>
  <si>
    <t>Pet Product Supplier Audit Checklist</t>
  </si>
  <si>
    <t>https://www.jczcare.com/resources/supplier-audit-checklist-download</t>
  </si>
  <si>
    <t>Adult Underpad Procurement Guide</t>
  </si>
  <si>
    <t>https://www.jczcare.com/buyer-guides/adult-underpad-procurement-guide</t>
  </si>
  <si>
    <t>Adult Underpad Rewet Reduction Scenario</t>
  </si>
  <si>
    <t>https://www.jczcare.com/case-studies/adult-underpad-rewet-case</t>
  </si>
  <si>
    <t>US Distributor Adult Underpad Program Scenario</t>
  </si>
  <si>
    <t>https://www.jczcare.com/case-studies/us-distributor-underpad-program</t>
  </si>
  <si>
    <t>Adult Underpads vs Pet Training Pads</t>
  </si>
  <si>
    <t>https://www.jczcare.com/comparisons/adult-underpads-vs-pet-pads</t>
  </si>
  <si>
    <t>Adult Disposable Underpad FAQ</t>
  </si>
  <si>
    <t>https://www.jczcare.com/faq/adult-underpad-faq</t>
  </si>
  <si>
    <t>Adult Underpad Specification Sheet</t>
  </si>
  <si>
    <t>https://www.jczcare.com/resources/adult-underpad-specification-template</t>
  </si>
  <si>
    <t>Dog Poop Bag Procurement Guide</t>
  </si>
  <si>
    <t>https://www.jczcare.com/buyer-guides/dog-poop-bag-procurement-guide</t>
  </si>
  <si>
    <t>Dog Poop Bag Roll Count Improvement Scenario</t>
  </si>
  <si>
    <t>https://www.jczcare.com/case-studies/poop-bag-roll-count-case</t>
  </si>
  <si>
    <t>HDPE vs Compostable Dog Waste Bags</t>
  </si>
  <si>
    <t>https://www.jczcare.com/comparisons/hdpe-vs-biodegradable-bags</t>
  </si>
  <si>
    <t>Dog Poop Bag OEM FAQ</t>
  </si>
  <si>
    <t>https://www.jczcare.com/faq/dog-poop-bag-faq</t>
  </si>
  <si>
    <t>Paper and Plastic Roll Cores for Dog Waste Bags</t>
  </si>
  <si>
    <t>https://www.jczcare.com/materials/paper-and-plastic-roll-cores</t>
  </si>
  <si>
    <t>Custom Pet Waste Bags</t>
  </si>
  <si>
    <t>https://www.jczcare.com/products/custom-pet-waste-bags</t>
  </si>
  <si>
    <t>Dog Poop Bag Specification Sheet</t>
  </si>
  <si>
    <t>https://www.jczcare.com/resources/dog-poop-bag-specification-template</t>
  </si>
  <si>
    <t>Pet Absorbent Paper Sheets</t>
  </si>
  <si>
    <t>https://www.jczcare.com/products/pet-absorbent-paper-sheets</t>
  </si>
  <si>
    <t>Practical insight forpet pad product decisions.</t>
  </si>
  <si>
    <t>https://www.jczcare.com/pages/learn</t>
  </si>
  <si>
    <t>Private label pet pads with factory-backed product planning.</t>
  </si>
  <si>
    <t>https://www.jczcare.com/private-label-pet-pads</t>
  </si>
  <si>
    <t>Pet Care Pad &amp; Glove Wipes</t>
  </si>
  <si>
    <t>https://www.jczcare.com/products/pet-care-pad-glove-wipes</t>
  </si>
  <si>
    <t>/images/oem/contact/business-meeting-oem.webp
/images/generated-site/b2b-optimization/business-meeting-oem.webp</t>
  </si>
  <si>
    <t>/images/oem/customization/oem-meeting-01.webp</t>
  </si>
  <si>
    <t>/images/oem/materials/production-process-line.webp</t>
  </si>
  <si>
    <t>Factory ideas forbetter pet care products.</t>
  </si>
  <si>
    <t>https://www.jczcare.com/pages/news</t>
  </si>
  <si>
    <t>What we consider when developing absorbent core structures</t>
  </si>
  <si>
    <t>https://www.jczcare.com/pages/news/absorbent-core-development-notes</t>
  </si>
  <si>
    <t>OEM capability for European and American buyers.</t>
  </si>
  <si>
    <t>https://www.jczcare.com/oem-capability</t>
  </si>
  <si>
    <t>OEM pet pee pads for brands that need stable factory supply.</t>
  </si>
  <si>
    <t>https://www.jczcare.com/oem-pet-pee-pads</t>
  </si>
  <si>
    <t>Private-label pet pad ideas for brands building a sharper product line</t>
  </si>
  <si>
    <t>https://www.jczcare.com/pages/news/private-label-pet-pad-ideas</t>
  </si>
  <si>
    <t>Disposable Pet Pads</t>
  </si>
  <si>
    <t>https://www.jczcare.com/products/disposable-pet-pads</t>
  </si>
  <si>
    <t>Contact JCZCARE for your OEM pet pad project.</t>
  </si>
  <si>
    <t>https://www.jczcare.com/contact</t>
  </si>
  <si>
    <t>Charcoal Pet Pads</t>
  </si>
  <si>
    <t>https://www.jczcare.com/products/charcoal-pet-pads</t>
  </si>
  <si>
    <t>Adhesive Pet Pads</t>
  </si>
  <si>
    <t>https://www.jczcare.com/products/adhesive-pet-pads</t>
  </si>
  <si>
    <t>Certification support for B2B pet pad projects.</t>
  </si>
  <si>
    <t>https://www.jczcare.com/certifications</t>
  </si>
  <si>
    <t>Partner with apet pad source factory.</t>
  </si>
  <si>
    <t>https://www.jczcare.com/pages/affiliates</t>
  </si>
  <si>
    <t>Better pet care,built with responsibility.</t>
  </si>
  <si>
    <t>https://www.jczcare.com/pages/give-back</t>
  </si>
  <si>
    <t>Corporate strengthbehind pet care supply.</t>
  </si>
  <si>
    <t>https://www.jczcare.com/pages/investor-relations</t>
  </si>
  <si>
    <t>/images/generated-site/blog/pet-pad-folding-pack-efficiency.webp</t>
  </si>
  <si>
    <t>OEM Pet Pad MOQ, Sampling and Lead Time Explained</t>
  </si>
  <si>
    <t>Pet Hygiene Products Manufacturer</t>
  </si>
  <si>
    <t>https://www.jczcare.com/products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</si>
</sst>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1"/>
      <color rgb="FFFFFFFF"/>
      <name val="Microsoft YaHei"/>
      <charset val="134"/>
    </font>
    <font>
      <sz val="10"/>
      <color rgb="FF263238"/>
      <name val="Microsoft YaHei"/>
      <charset val="134"/>
    </font>
    <font>
      <sz val="9"/>
      <color rgb="FF0A6C74"/>
      <name val="Microsoft YaHei"/>
      <charset val="134"/>
    </font>
    <font>
      <sz val="8"/>
      <color rgb="FF607D75"/>
      <name val="Microsoft YaHei"/>
      <charset val="134"/>
    </font>
    <font>
      <sz val="11"/>
      <color rgb="FF263238"/>
      <name val="Carlito"/>
      <charset val="134"/>
    </font>
    <font>
      <sz val="11"/>
      <color rgb="FF0A6C74"/>
      <name val="Carlito"/>
      <charset val="134"/>
    </font>
    <font>
      <sz val="11"/>
      <color rgb="FF607D7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7F9F8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5A085"/>
      </bottom>
      <diagonal/>
    </border>
    <border>
      <left/>
      <right/>
      <top/>
      <bottom style="thin">
        <color rgb="FFE3E8E6"/>
      </bottom>
      <diagonal/>
    </border>
    <border>
      <left/>
      <right/>
      <top/>
      <bottom style="thin">
        <color rgb="FFDDE4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4" fillId="3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4" borderId="0" xfId="49" applyNumberFormat="1" applyFont="1" applyFill="1" applyBorder="1" applyAlignment="1">
      <alignment horizontal="center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2" fillId="5" borderId="0" xfId="49" applyNumberFormat="1" applyFont="1" applyFill="1" applyBorder="1" applyAlignment="1">
      <alignment horizontal="center" vertical="center" wrapText="1"/>
    </xf>
    <xf numFmtId="0" fontId="4" fillId="4" borderId="0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horizontal="center" vertical="center" wrapText="1"/>
    </xf>
    <xf numFmtId="0" fontId="2" fillId="5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6" dbFileVersion="0" changeLogVersion="0">
    <open main="113" threadCnt="1"/>
    <sheetInfos>
      <sheetInfo cellCmpFml="86" sheetStid="1">
        <open main="17" threadCnt="1"/>
      </sheetInfo>
      <sheetInfo cellCmpFml="0" sheetStid="2">
        <open main="7" threadCnt="1"/>
      </sheetInfo>
      <sheetInfo cellCmpFml="0" sheetStid="3">
        <open main="4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4.jpeg"/><Relationship Id="rId8" Type="http://schemas.openxmlformats.org/officeDocument/2006/relationships/image" Target="media/image223.jpeg"/><Relationship Id="rId78" Type="http://schemas.openxmlformats.org/officeDocument/2006/relationships/image" Target="media/image293.jpeg"/><Relationship Id="rId77" Type="http://schemas.openxmlformats.org/officeDocument/2006/relationships/image" Target="media/image292.jpeg"/><Relationship Id="rId76" Type="http://schemas.openxmlformats.org/officeDocument/2006/relationships/image" Target="media/image291.jpeg"/><Relationship Id="rId75" Type="http://schemas.openxmlformats.org/officeDocument/2006/relationships/image" Target="media/image290.jpeg"/><Relationship Id="rId74" Type="http://schemas.openxmlformats.org/officeDocument/2006/relationships/image" Target="media/image289.jpeg"/><Relationship Id="rId73" Type="http://schemas.openxmlformats.org/officeDocument/2006/relationships/image" Target="media/image288.jpeg"/><Relationship Id="rId72" Type="http://schemas.openxmlformats.org/officeDocument/2006/relationships/image" Target="media/image287.jpeg"/><Relationship Id="rId71" Type="http://schemas.openxmlformats.org/officeDocument/2006/relationships/image" Target="media/image286.jpeg"/><Relationship Id="rId70" Type="http://schemas.openxmlformats.org/officeDocument/2006/relationships/image" Target="media/image285.jpeg"/><Relationship Id="rId7" Type="http://schemas.openxmlformats.org/officeDocument/2006/relationships/image" Target="media/image222.jpeg"/><Relationship Id="rId69" Type="http://schemas.openxmlformats.org/officeDocument/2006/relationships/image" Target="media/image284.jpeg"/><Relationship Id="rId68" Type="http://schemas.openxmlformats.org/officeDocument/2006/relationships/image" Target="media/image283.jpeg"/><Relationship Id="rId67" Type="http://schemas.openxmlformats.org/officeDocument/2006/relationships/image" Target="media/image282.jpeg"/><Relationship Id="rId66" Type="http://schemas.openxmlformats.org/officeDocument/2006/relationships/image" Target="media/image281.jpeg"/><Relationship Id="rId65" Type="http://schemas.openxmlformats.org/officeDocument/2006/relationships/image" Target="media/image280.jpeg"/><Relationship Id="rId64" Type="http://schemas.openxmlformats.org/officeDocument/2006/relationships/image" Target="media/image279.jpeg"/><Relationship Id="rId63" Type="http://schemas.openxmlformats.org/officeDocument/2006/relationships/image" Target="media/image278.jpeg"/><Relationship Id="rId62" Type="http://schemas.openxmlformats.org/officeDocument/2006/relationships/image" Target="media/image277.jpeg"/><Relationship Id="rId61" Type="http://schemas.openxmlformats.org/officeDocument/2006/relationships/image" Target="media/image276.jpeg"/><Relationship Id="rId60" Type="http://schemas.openxmlformats.org/officeDocument/2006/relationships/image" Target="media/image275.jpeg"/><Relationship Id="rId6" Type="http://schemas.openxmlformats.org/officeDocument/2006/relationships/image" Target="media/image221.jpeg"/><Relationship Id="rId59" Type="http://schemas.openxmlformats.org/officeDocument/2006/relationships/image" Target="media/image274.jpeg"/><Relationship Id="rId58" Type="http://schemas.openxmlformats.org/officeDocument/2006/relationships/image" Target="media/image273.jpeg"/><Relationship Id="rId57" Type="http://schemas.openxmlformats.org/officeDocument/2006/relationships/image" Target="media/image272.jpeg"/><Relationship Id="rId56" Type="http://schemas.openxmlformats.org/officeDocument/2006/relationships/image" Target="media/image271.jpeg"/><Relationship Id="rId55" Type="http://schemas.openxmlformats.org/officeDocument/2006/relationships/image" Target="media/image270.jpeg"/><Relationship Id="rId54" Type="http://schemas.openxmlformats.org/officeDocument/2006/relationships/image" Target="media/image269.jpeg"/><Relationship Id="rId53" Type="http://schemas.openxmlformats.org/officeDocument/2006/relationships/image" Target="media/image268.jpeg"/><Relationship Id="rId52" Type="http://schemas.openxmlformats.org/officeDocument/2006/relationships/image" Target="media/image267.jpeg"/><Relationship Id="rId51" Type="http://schemas.openxmlformats.org/officeDocument/2006/relationships/image" Target="media/image266.jpeg"/><Relationship Id="rId50" Type="http://schemas.openxmlformats.org/officeDocument/2006/relationships/image" Target="media/image265.jpeg"/><Relationship Id="rId5" Type="http://schemas.openxmlformats.org/officeDocument/2006/relationships/image" Target="media/image220.jpeg"/><Relationship Id="rId49" Type="http://schemas.openxmlformats.org/officeDocument/2006/relationships/image" Target="media/image264.jpeg"/><Relationship Id="rId48" Type="http://schemas.openxmlformats.org/officeDocument/2006/relationships/image" Target="media/image263.jpeg"/><Relationship Id="rId47" Type="http://schemas.openxmlformats.org/officeDocument/2006/relationships/image" Target="media/image262.jpeg"/><Relationship Id="rId46" Type="http://schemas.openxmlformats.org/officeDocument/2006/relationships/image" Target="media/image261.jpeg"/><Relationship Id="rId45" Type="http://schemas.openxmlformats.org/officeDocument/2006/relationships/image" Target="media/image260.jpeg"/><Relationship Id="rId44" Type="http://schemas.openxmlformats.org/officeDocument/2006/relationships/image" Target="media/image259.jpeg"/><Relationship Id="rId43" Type="http://schemas.openxmlformats.org/officeDocument/2006/relationships/image" Target="media/image258.jpeg"/><Relationship Id="rId42" Type="http://schemas.openxmlformats.org/officeDocument/2006/relationships/image" Target="media/image257.jpeg"/><Relationship Id="rId41" Type="http://schemas.openxmlformats.org/officeDocument/2006/relationships/image" Target="media/image256.jpeg"/><Relationship Id="rId40" Type="http://schemas.openxmlformats.org/officeDocument/2006/relationships/image" Target="media/image255.jpeg"/><Relationship Id="rId4" Type="http://schemas.openxmlformats.org/officeDocument/2006/relationships/image" Target="media/image219.jpeg"/><Relationship Id="rId39" Type="http://schemas.openxmlformats.org/officeDocument/2006/relationships/image" Target="media/image254.jpeg"/><Relationship Id="rId38" Type="http://schemas.openxmlformats.org/officeDocument/2006/relationships/image" Target="media/image253.jpeg"/><Relationship Id="rId37" Type="http://schemas.openxmlformats.org/officeDocument/2006/relationships/image" Target="media/image252.jpeg"/><Relationship Id="rId36" Type="http://schemas.openxmlformats.org/officeDocument/2006/relationships/image" Target="media/image251.jpeg"/><Relationship Id="rId35" Type="http://schemas.openxmlformats.org/officeDocument/2006/relationships/image" Target="media/image250.jpeg"/><Relationship Id="rId34" Type="http://schemas.openxmlformats.org/officeDocument/2006/relationships/image" Target="media/image249.jpeg"/><Relationship Id="rId33" Type="http://schemas.openxmlformats.org/officeDocument/2006/relationships/image" Target="media/image248.jpeg"/><Relationship Id="rId32" Type="http://schemas.openxmlformats.org/officeDocument/2006/relationships/image" Target="media/image247.jpeg"/><Relationship Id="rId31" Type="http://schemas.openxmlformats.org/officeDocument/2006/relationships/image" Target="media/image246.jpeg"/><Relationship Id="rId30" Type="http://schemas.openxmlformats.org/officeDocument/2006/relationships/image" Target="media/image245.jpeg"/><Relationship Id="rId3" Type="http://schemas.openxmlformats.org/officeDocument/2006/relationships/image" Target="media/image218.jpeg"/><Relationship Id="rId29" Type="http://schemas.openxmlformats.org/officeDocument/2006/relationships/image" Target="media/image244.jpeg"/><Relationship Id="rId28" Type="http://schemas.openxmlformats.org/officeDocument/2006/relationships/image" Target="media/image243.jpeg"/><Relationship Id="rId27" Type="http://schemas.openxmlformats.org/officeDocument/2006/relationships/image" Target="media/image242.jpeg"/><Relationship Id="rId26" Type="http://schemas.openxmlformats.org/officeDocument/2006/relationships/image" Target="media/image241.jpeg"/><Relationship Id="rId25" Type="http://schemas.openxmlformats.org/officeDocument/2006/relationships/image" Target="media/image240.jpeg"/><Relationship Id="rId24" Type="http://schemas.openxmlformats.org/officeDocument/2006/relationships/image" Target="media/image239.jpeg"/><Relationship Id="rId23" Type="http://schemas.openxmlformats.org/officeDocument/2006/relationships/image" Target="media/image238.jpeg"/><Relationship Id="rId22" Type="http://schemas.openxmlformats.org/officeDocument/2006/relationships/image" Target="media/image237.jpeg"/><Relationship Id="rId21" Type="http://schemas.openxmlformats.org/officeDocument/2006/relationships/image" Target="media/image236.jpeg"/><Relationship Id="rId20" Type="http://schemas.openxmlformats.org/officeDocument/2006/relationships/image" Target="media/image235.jpeg"/><Relationship Id="rId2" Type="http://schemas.openxmlformats.org/officeDocument/2006/relationships/image" Target="media/image217.jpeg"/><Relationship Id="rId19" Type="http://schemas.openxmlformats.org/officeDocument/2006/relationships/image" Target="media/image234.jpeg"/><Relationship Id="rId18" Type="http://schemas.openxmlformats.org/officeDocument/2006/relationships/image" Target="media/image233.jpeg"/><Relationship Id="rId17" Type="http://schemas.openxmlformats.org/officeDocument/2006/relationships/image" Target="media/image232.jpeg"/><Relationship Id="rId16" Type="http://schemas.openxmlformats.org/officeDocument/2006/relationships/image" Target="media/image231.jpeg"/><Relationship Id="rId15" Type="http://schemas.openxmlformats.org/officeDocument/2006/relationships/image" Target="media/image230.jpeg"/><Relationship Id="rId14" Type="http://schemas.openxmlformats.org/officeDocument/2006/relationships/image" Target="media/image229.jpeg"/><Relationship Id="rId13" Type="http://schemas.openxmlformats.org/officeDocument/2006/relationships/image" Target="media/image228.jpeg"/><Relationship Id="rId12" Type="http://schemas.openxmlformats.org/officeDocument/2006/relationships/image" Target="media/image227.jpeg"/><Relationship Id="rId11" Type="http://schemas.openxmlformats.org/officeDocument/2006/relationships/image" Target="media/image226.jpeg"/><Relationship Id="rId10" Type="http://schemas.openxmlformats.org/officeDocument/2006/relationships/image" Target="media/image225.jpeg"/><Relationship Id="rId1" Type="http://schemas.openxmlformats.org/officeDocument/2006/relationships/image" Target="media/image216.jpeg"/><Relationship Id="rId79" Type="http://schemas.openxmlformats.org/officeDocument/2006/relationships/image" Target="media/embedded_real_285.jpeg"/><Relationship Id="rId80" Type="http://schemas.openxmlformats.org/officeDocument/2006/relationships/image" Target="media/embedded_real_286.jpeg"/><Relationship Id="rId81" Type="http://schemas.openxmlformats.org/officeDocument/2006/relationships/image" Target="media/embedded_real_287.jpeg"/><Relationship Id="rId82" Type="http://schemas.openxmlformats.org/officeDocument/2006/relationships/image" Target="media/embedded_real_288.jpeg"/><Relationship Id="rId83" Type="http://schemas.openxmlformats.org/officeDocument/2006/relationships/image" Target="media/embedded_real_289.jpeg"/><Relationship Id="rId84" Type="http://schemas.openxmlformats.org/officeDocument/2006/relationships/image" Target="media/embedded_real_290.jpeg"/><Relationship Id="rId85" Type="http://schemas.openxmlformats.org/officeDocument/2006/relationships/image" Target="media/embedded_real_291.jpeg"/><Relationship Id="rId86" Type="http://schemas.openxmlformats.org/officeDocument/2006/relationships/image" Target="media/embedded_real_292.jpeg"/><Relationship Id="rId87" Type="http://schemas.openxmlformats.org/officeDocument/2006/relationships/image" Target="media/embedded_real_293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5" Type="http://schemas.openxmlformats.org/officeDocument/2006/relationships/image" Target="../media/image215.jpeg"/><Relationship Id="rId214" Type="http://schemas.openxmlformats.org/officeDocument/2006/relationships/image" Target="../media/image214.jpeg"/><Relationship Id="rId213" Type="http://schemas.openxmlformats.org/officeDocument/2006/relationships/image" Target="../media/image213.jpeg"/><Relationship Id="rId212" Type="http://schemas.openxmlformats.org/officeDocument/2006/relationships/image" Target="../media/image212.jpeg"/><Relationship Id="rId211" Type="http://schemas.openxmlformats.org/officeDocument/2006/relationships/image" Target="../media/image211.jpeg"/><Relationship Id="rId210" Type="http://schemas.openxmlformats.org/officeDocument/2006/relationships/image" Target="../media/image210.jpeg"/><Relationship Id="rId21" Type="http://schemas.openxmlformats.org/officeDocument/2006/relationships/image" Target="../media/image21.jpeg"/><Relationship Id="rId209" Type="http://schemas.openxmlformats.org/officeDocument/2006/relationships/image" Target="../media/image209.jpeg"/><Relationship Id="rId208" Type="http://schemas.openxmlformats.org/officeDocument/2006/relationships/image" Target="../media/image208.jpeg"/><Relationship Id="rId207" Type="http://schemas.openxmlformats.org/officeDocument/2006/relationships/image" Target="../media/image207.jpeg"/><Relationship Id="rId206" Type="http://schemas.openxmlformats.org/officeDocument/2006/relationships/image" Target="../media/image206.jpeg"/><Relationship Id="rId205" Type="http://schemas.openxmlformats.org/officeDocument/2006/relationships/image" Target="../media/image205.jpeg"/><Relationship Id="rId204" Type="http://schemas.openxmlformats.org/officeDocument/2006/relationships/image" Target="../media/image204.jpeg"/><Relationship Id="rId203" Type="http://schemas.openxmlformats.org/officeDocument/2006/relationships/image" Target="../media/image203.jpeg"/><Relationship Id="rId202" Type="http://schemas.openxmlformats.org/officeDocument/2006/relationships/image" Target="../media/image202.jpeg"/><Relationship Id="rId201" Type="http://schemas.openxmlformats.org/officeDocument/2006/relationships/image" Target="../media/image201.jpeg"/><Relationship Id="rId200" Type="http://schemas.openxmlformats.org/officeDocument/2006/relationships/image" Target="../media/image200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24.jpeg"/><Relationship Id="rId8" Type="http://schemas.openxmlformats.org/officeDocument/2006/relationships/image" Target="../media/image223.jpeg"/><Relationship Id="rId78" Type="http://schemas.openxmlformats.org/officeDocument/2006/relationships/image" Target="../media/image293.jpeg"/><Relationship Id="rId77" Type="http://schemas.openxmlformats.org/officeDocument/2006/relationships/image" Target="../media/image292.jpeg"/><Relationship Id="rId76" Type="http://schemas.openxmlformats.org/officeDocument/2006/relationships/image" Target="../media/image291.jpeg"/><Relationship Id="rId75" Type="http://schemas.openxmlformats.org/officeDocument/2006/relationships/image" Target="../media/image290.jpeg"/><Relationship Id="rId74" Type="http://schemas.openxmlformats.org/officeDocument/2006/relationships/image" Target="../media/image289.jpeg"/><Relationship Id="rId73" Type="http://schemas.openxmlformats.org/officeDocument/2006/relationships/image" Target="../media/image288.jpeg"/><Relationship Id="rId72" Type="http://schemas.openxmlformats.org/officeDocument/2006/relationships/image" Target="../media/image287.jpeg"/><Relationship Id="rId71" Type="http://schemas.openxmlformats.org/officeDocument/2006/relationships/image" Target="../media/image286.jpeg"/><Relationship Id="rId70" Type="http://schemas.openxmlformats.org/officeDocument/2006/relationships/image" Target="../media/image285.jpeg"/><Relationship Id="rId7" Type="http://schemas.openxmlformats.org/officeDocument/2006/relationships/image" Target="../media/image222.jpeg"/><Relationship Id="rId69" Type="http://schemas.openxmlformats.org/officeDocument/2006/relationships/image" Target="../media/image284.jpeg"/><Relationship Id="rId68" Type="http://schemas.openxmlformats.org/officeDocument/2006/relationships/image" Target="../media/image283.jpeg"/><Relationship Id="rId67" Type="http://schemas.openxmlformats.org/officeDocument/2006/relationships/image" Target="../media/image282.jpeg"/><Relationship Id="rId66" Type="http://schemas.openxmlformats.org/officeDocument/2006/relationships/image" Target="../media/image281.jpeg"/><Relationship Id="rId65" Type="http://schemas.openxmlformats.org/officeDocument/2006/relationships/image" Target="../media/image280.jpeg"/><Relationship Id="rId64" Type="http://schemas.openxmlformats.org/officeDocument/2006/relationships/image" Target="../media/image279.jpeg"/><Relationship Id="rId63" Type="http://schemas.openxmlformats.org/officeDocument/2006/relationships/image" Target="../media/image278.jpeg"/><Relationship Id="rId62" Type="http://schemas.openxmlformats.org/officeDocument/2006/relationships/image" Target="../media/image277.jpeg"/><Relationship Id="rId61" Type="http://schemas.openxmlformats.org/officeDocument/2006/relationships/image" Target="../media/image276.jpeg"/><Relationship Id="rId60" Type="http://schemas.openxmlformats.org/officeDocument/2006/relationships/image" Target="../media/image275.jpeg"/><Relationship Id="rId6" Type="http://schemas.openxmlformats.org/officeDocument/2006/relationships/image" Target="../media/image221.jpeg"/><Relationship Id="rId59" Type="http://schemas.openxmlformats.org/officeDocument/2006/relationships/image" Target="../media/image274.jpeg"/><Relationship Id="rId58" Type="http://schemas.openxmlformats.org/officeDocument/2006/relationships/image" Target="../media/image273.jpeg"/><Relationship Id="rId57" Type="http://schemas.openxmlformats.org/officeDocument/2006/relationships/image" Target="../media/image272.jpeg"/><Relationship Id="rId56" Type="http://schemas.openxmlformats.org/officeDocument/2006/relationships/image" Target="../media/image271.jpeg"/><Relationship Id="rId55" Type="http://schemas.openxmlformats.org/officeDocument/2006/relationships/image" Target="../media/image270.jpeg"/><Relationship Id="rId54" Type="http://schemas.openxmlformats.org/officeDocument/2006/relationships/image" Target="../media/image269.jpeg"/><Relationship Id="rId53" Type="http://schemas.openxmlformats.org/officeDocument/2006/relationships/image" Target="../media/image268.jpeg"/><Relationship Id="rId52" Type="http://schemas.openxmlformats.org/officeDocument/2006/relationships/image" Target="../media/image267.jpeg"/><Relationship Id="rId51" Type="http://schemas.openxmlformats.org/officeDocument/2006/relationships/image" Target="../media/image266.jpeg"/><Relationship Id="rId50" Type="http://schemas.openxmlformats.org/officeDocument/2006/relationships/image" Target="../media/image265.jpeg"/><Relationship Id="rId5" Type="http://schemas.openxmlformats.org/officeDocument/2006/relationships/image" Target="../media/image220.jpeg"/><Relationship Id="rId49" Type="http://schemas.openxmlformats.org/officeDocument/2006/relationships/image" Target="../media/image264.jpeg"/><Relationship Id="rId48" Type="http://schemas.openxmlformats.org/officeDocument/2006/relationships/image" Target="../media/image263.jpeg"/><Relationship Id="rId47" Type="http://schemas.openxmlformats.org/officeDocument/2006/relationships/image" Target="../media/image262.jpeg"/><Relationship Id="rId46" Type="http://schemas.openxmlformats.org/officeDocument/2006/relationships/image" Target="../media/image261.jpeg"/><Relationship Id="rId45" Type="http://schemas.openxmlformats.org/officeDocument/2006/relationships/image" Target="../media/image260.jpeg"/><Relationship Id="rId44" Type="http://schemas.openxmlformats.org/officeDocument/2006/relationships/image" Target="../media/image259.jpeg"/><Relationship Id="rId43" Type="http://schemas.openxmlformats.org/officeDocument/2006/relationships/image" Target="../media/image258.jpeg"/><Relationship Id="rId42" Type="http://schemas.openxmlformats.org/officeDocument/2006/relationships/image" Target="../media/image257.jpeg"/><Relationship Id="rId41" Type="http://schemas.openxmlformats.org/officeDocument/2006/relationships/image" Target="../media/image256.jpeg"/><Relationship Id="rId40" Type="http://schemas.openxmlformats.org/officeDocument/2006/relationships/image" Target="../media/image255.jpeg"/><Relationship Id="rId4" Type="http://schemas.openxmlformats.org/officeDocument/2006/relationships/image" Target="../media/image219.jpeg"/><Relationship Id="rId39" Type="http://schemas.openxmlformats.org/officeDocument/2006/relationships/image" Target="../media/image254.jpeg"/><Relationship Id="rId38" Type="http://schemas.openxmlformats.org/officeDocument/2006/relationships/image" Target="../media/image253.jpeg"/><Relationship Id="rId37" Type="http://schemas.openxmlformats.org/officeDocument/2006/relationships/image" Target="../media/image252.jpeg"/><Relationship Id="rId36" Type="http://schemas.openxmlformats.org/officeDocument/2006/relationships/image" Target="../media/image251.jpeg"/><Relationship Id="rId35" Type="http://schemas.openxmlformats.org/officeDocument/2006/relationships/image" Target="../media/image250.jpeg"/><Relationship Id="rId34" Type="http://schemas.openxmlformats.org/officeDocument/2006/relationships/image" Target="../media/image249.jpeg"/><Relationship Id="rId33" Type="http://schemas.openxmlformats.org/officeDocument/2006/relationships/image" Target="../media/image248.jpeg"/><Relationship Id="rId32" Type="http://schemas.openxmlformats.org/officeDocument/2006/relationships/image" Target="../media/image247.jpeg"/><Relationship Id="rId31" Type="http://schemas.openxmlformats.org/officeDocument/2006/relationships/image" Target="../media/image246.jpeg"/><Relationship Id="rId30" Type="http://schemas.openxmlformats.org/officeDocument/2006/relationships/image" Target="../media/image245.jpeg"/><Relationship Id="rId3" Type="http://schemas.openxmlformats.org/officeDocument/2006/relationships/image" Target="../media/image218.jpeg"/><Relationship Id="rId29" Type="http://schemas.openxmlformats.org/officeDocument/2006/relationships/image" Target="../media/image244.jpeg"/><Relationship Id="rId28" Type="http://schemas.openxmlformats.org/officeDocument/2006/relationships/image" Target="../media/image243.jpeg"/><Relationship Id="rId27" Type="http://schemas.openxmlformats.org/officeDocument/2006/relationships/image" Target="../media/image242.jpeg"/><Relationship Id="rId26" Type="http://schemas.openxmlformats.org/officeDocument/2006/relationships/image" Target="../media/image241.jpeg"/><Relationship Id="rId25" Type="http://schemas.openxmlformats.org/officeDocument/2006/relationships/image" Target="../media/image240.jpeg"/><Relationship Id="rId24" Type="http://schemas.openxmlformats.org/officeDocument/2006/relationships/image" Target="../media/image239.jpeg"/><Relationship Id="rId23" Type="http://schemas.openxmlformats.org/officeDocument/2006/relationships/image" Target="../media/image238.jpeg"/><Relationship Id="rId22" Type="http://schemas.openxmlformats.org/officeDocument/2006/relationships/image" Target="../media/image237.jpeg"/><Relationship Id="rId21" Type="http://schemas.openxmlformats.org/officeDocument/2006/relationships/image" Target="../media/image236.jpeg"/><Relationship Id="rId20" Type="http://schemas.openxmlformats.org/officeDocument/2006/relationships/image" Target="../media/image235.jpeg"/><Relationship Id="rId2" Type="http://schemas.openxmlformats.org/officeDocument/2006/relationships/image" Target="../media/image217.jpeg"/><Relationship Id="rId19" Type="http://schemas.openxmlformats.org/officeDocument/2006/relationships/image" Target="../media/image234.jpeg"/><Relationship Id="rId18" Type="http://schemas.openxmlformats.org/officeDocument/2006/relationships/image" Target="../media/image233.jpeg"/><Relationship Id="rId17" Type="http://schemas.openxmlformats.org/officeDocument/2006/relationships/image" Target="../media/image232.jpeg"/><Relationship Id="rId16" Type="http://schemas.openxmlformats.org/officeDocument/2006/relationships/image" Target="../media/image231.jpeg"/><Relationship Id="rId15" Type="http://schemas.openxmlformats.org/officeDocument/2006/relationships/image" Target="../media/image230.jpeg"/><Relationship Id="rId14" Type="http://schemas.openxmlformats.org/officeDocument/2006/relationships/image" Target="../media/image229.jpeg"/><Relationship Id="rId13" Type="http://schemas.openxmlformats.org/officeDocument/2006/relationships/image" Target="../media/image228.jpeg"/><Relationship Id="rId12" Type="http://schemas.openxmlformats.org/officeDocument/2006/relationships/image" Target="../media/image227.jpeg"/><Relationship Id="rId11" Type="http://schemas.openxmlformats.org/officeDocument/2006/relationships/image" Target="../media/image226.jpeg"/><Relationship Id="rId10" Type="http://schemas.openxmlformats.org/officeDocument/2006/relationships/image" Target="../media/image225.jpeg"/><Relationship Id="rId1" Type="http://schemas.openxmlformats.org/officeDocument/2006/relationships/image" Target="../media/image216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</xdr:row>
      <xdr:rowOff>0</xdr:rowOff>
    </xdr:from>
    <xdr:ext cx="1524000" cy="952500"/>
    <xdr:pic>
      <xdr:nvPicPr>
        <xdr:cNvPr id="2" name="/xl/media/image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215" y="4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1524000" cy="952500"/>
    <xdr:pic>
      <xdr:nvPicPr>
        <xdr:cNvPr id="3" name="/xl/media/image2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0215" y="13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1524000" cy="952500"/>
    <xdr:pic>
      <xdr:nvPicPr>
        <xdr:cNvPr id="4" name="/xl/media/image3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0215" y="23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1524000" cy="952500"/>
    <xdr:pic>
      <xdr:nvPicPr>
        <xdr:cNvPr id="5" name="/xl/media/image4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0215" y="32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952500"/>
    <xdr:pic>
      <xdr:nvPicPr>
        <xdr:cNvPr id="6" name="/xl/media/image5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50215" y="42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524000" cy="952500"/>
    <xdr:pic>
      <xdr:nvPicPr>
        <xdr:cNvPr id="7" name="/xl/media/image6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50215" y="51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1524000" cy="952500"/>
    <xdr:pic>
      <xdr:nvPicPr>
        <xdr:cNvPr id="8" name="/xl/media/image7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0215" y="61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52500"/>
    <xdr:pic>
      <xdr:nvPicPr>
        <xdr:cNvPr id="9" name="/xl/media/image8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0215" y="70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1524000" cy="952500"/>
    <xdr:pic>
      <xdr:nvPicPr>
        <xdr:cNvPr id="10" name="/xl/media/image9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50215" y="80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952500"/>
    <xdr:pic>
      <xdr:nvPicPr>
        <xdr:cNvPr id="11" name="/xl/media/image10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50215" y="89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1524000" cy="952500"/>
    <xdr:pic>
      <xdr:nvPicPr>
        <xdr:cNvPr id="12" name="/xl/media/image11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50215" y="99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1524000" cy="952500"/>
    <xdr:pic>
      <xdr:nvPicPr>
        <xdr:cNvPr id="13" name="/xl/media/image12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50215" y="108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1524000" cy="952500"/>
    <xdr:pic>
      <xdr:nvPicPr>
        <xdr:cNvPr id="14" name="/xl/media/image13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50215" y="118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1524000" cy="952500"/>
    <xdr:pic>
      <xdr:nvPicPr>
        <xdr:cNvPr id="15" name="/xl/media/image14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50215" y="127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952500"/>
    <xdr:pic>
      <xdr:nvPicPr>
        <xdr:cNvPr id="16" name="/xl/media/image15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50215" y="137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1524000" cy="952500"/>
    <xdr:pic>
      <xdr:nvPicPr>
        <xdr:cNvPr id="17" name="/xl/media/image16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50215" y="146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524000" cy="952500"/>
    <xdr:pic>
      <xdr:nvPicPr>
        <xdr:cNvPr id="18" name="/xl/media/image17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50215" y="156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1524000" cy="952500"/>
    <xdr:pic>
      <xdr:nvPicPr>
        <xdr:cNvPr id="19" name="/xl/media/image18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50215" y="165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524000" cy="952500"/>
    <xdr:pic>
      <xdr:nvPicPr>
        <xdr:cNvPr id="20" name="/xl/media/image19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50215" y="175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524000" cy="952500"/>
    <xdr:pic>
      <xdr:nvPicPr>
        <xdr:cNvPr id="21" name="/xl/media/image20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50215" y="184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524000" cy="952500"/>
    <xdr:pic>
      <xdr:nvPicPr>
        <xdr:cNvPr id="22" name="/xl/media/image21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50215" y="194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1524000" cy="952500"/>
    <xdr:pic>
      <xdr:nvPicPr>
        <xdr:cNvPr id="23" name="/xl/media/image22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50215" y="204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1524000" cy="952500"/>
    <xdr:pic>
      <xdr:nvPicPr>
        <xdr:cNvPr id="24" name="/xl/media/image23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50215" y="213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1524000" cy="952500"/>
    <xdr:pic>
      <xdr:nvPicPr>
        <xdr:cNvPr id="25" name="/xl/media/image24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50215" y="223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1524000" cy="952500"/>
    <xdr:pic>
      <xdr:nvPicPr>
        <xdr:cNvPr id="26" name="/xl/media/image25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50215" y="232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1524000" cy="952500"/>
    <xdr:pic>
      <xdr:nvPicPr>
        <xdr:cNvPr id="27" name="/xl/media/image26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50215" y="242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1524000" cy="952500"/>
    <xdr:pic>
      <xdr:nvPicPr>
        <xdr:cNvPr id="28" name="/xl/media/image27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50215" y="251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1524000" cy="952500"/>
    <xdr:pic>
      <xdr:nvPicPr>
        <xdr:cNvPr id="29" name="/xl/media/image28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50215" y="261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1524000" cy="952500"/>
    <xdr:pic>
      <xdr:nvPicPr>
        <xdr:cNvPr id="30" name="/xl/media/image29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50215" y="270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1524000" cy="952500"/>
    <xdr:pic>
      <xdr:nvPicPr>
        <xdr:cNvPr id="31" name="/xl/media/image30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50215" y="280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1524000" cy="952500"/>
    <xdr:pic>
      <xdr:nvPicPr>
        <xdr:cNvPr id="32" name="/xl/media/image31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50215" y="289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1524000" cy="952500"/>
    <xdr:pic>
      <xdr:nvPicPr>
        <xdr:cNvPr id="33" name="/xl/media/image32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50215" y="299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1524000" cy="952500"/>
    <xdr:pic>
      <xdr:nvPicPr>
        <xdr:cNvPr id="34" name="/xl/media/image33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50215" y="308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24000" cy="952500"/>
    <xdr:pic>
      <xdr:nvPicPr>
        <xdr:cNvPr id="35" name="/xl/media/image34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50215" y="318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1524000" cy="952500"/>
    <xdr:pic>
      <xdr:nvPicPr>
        <xdr:cNvPr id="36" name="/xl/media/image35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50215" y="327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1524000" cy="952500"/>
    <xdr:pic>
      <xdr:nvPicPr>
        <xdr:cNvPr id="37" name="/xl/media/image36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50215" y="337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1524000" cy="952500"/>
    <xdr:pic>
      <xdr:nvPicPr>
        <xdr:cNvPr id="38" name="/xl/media/image3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50215" y="346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1524000" cy="952500"/>
    <xdr:pic>
      <xdr:nvPicPr>
        <xdr:cNvPr id="39" name="/xl/media/image38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50215" y="356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1524000" cy="952500"/>
    <xdr:pic>
      <xdr:nvPicPr>
        <xdr:cNvPr id="40" name="/xl/media/image39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50215" y="365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1524000" cy="952500"/>
    <xdr:pic>
      <xdr:nvPicPr>
        <xdr:cNvPr id="41" name="/xl/media/image40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50215" y="375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1524000" cy="952500"/>
    <xdr:pic>
      <xdr:nvPicPr>
        <xdr:cNvPr id="42" name="/xl/media/image41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50215" y="385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1524000" cy="952500"/>
    <xdr:pic>
      <xdr:nvPicPr>
        <xdr:cNvPr id="43" name="/xl/media/image42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50215" y="394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1524000" cy="952500"/>
    <xdr:pic>
      <xdr:nvPicPr>
        <xdr:cNvPr id="44" name="/xl/media/image43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50215" y="404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1524000" cy="952500"/>
    <xdr:pic>
      <xdr:nvPicPr>
        <xdr:cNvPr id="45" name="/xl/media/image44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50215" y="413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1524000" cy="952500"/>
    <xdr:pic>
      <xdr:nvPicPr>
        <xdr:cNvPr id="46" name="/xl/media/image45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50215" y="423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1524000" cy="952500"/>
    <xdr:pic>
      <xdr:nvPicPr>
        <xdr:cNvPr id="47" name="/xl/media/image46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50215" y="432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1524000" cy="952500"/>
    <xdr:pic>
      <xdr:nvPicPr>
        <xdr:cNvPr id="48" name="/xl/media/image47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50215" y="442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1524000" cy="952500"/>
    <xdr:pic>
      <xdr:nvPicPr>
        <xdr:cNvPr id="49" name="/xl/media/image48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50215" y="451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1524000" cy="952500"/>
    <xdr:pic>
      <xdr:nvPicPr>
        <xdr:cNvPr id="50" name="/xl/media/image49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50215" y="461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1524000" cy="952500"/>
    <xdr:pic>
      <xdr:nvPicPr>
        <xdr:cNvPr id="51" name="/xl/media/image50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50215" y="470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1524000" cy="952500"/>
    <xdr:pic>
      <xdr:nvPicPr>
        <xdr:cNvPr id="52" name="/xl/media/image51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50215" y="480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1524000" cy="952500"/>
    <xdr:pic>
      <xdr:nvPicPr>
        <xdr:cNvPr id="53" name="/xl/media/image52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50215" y="489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1524000" cy="952500"/>
    <xdr:pic>
      <xdr:nvPicPr>
        <xdr:cNvPr id="54" name="/xl/media/image53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50215" y="499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1524000" cy="952500"/>
    <xdr:pic>
      <xdr:nvPicPr>
        <xdr:cNvPr id="55" name="/xl/media/image54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50215" y="508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1524000" cy="952500"/>
    <xdr:pic>
      <xdr:nvPicPr>
        <xdr:cNvPr id="56" name="/xl/media/image55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50215" y="518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524000" cy="952500"/>
    <xdr:pic>
      <xdr:nvPicPr>
        <xdr:cNvPr id="57" name="/xl/media/image56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450215" y="527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1524000" cy="952500"/>
    <xdr:pic>
      <xdr:nvPicPr>
        <xdr:cNvPr id="58" name="/xl/media/image57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50215" y="537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1524000" cy="952500"/>
    <xdr:pic>
      <xdr:nvPicPr>
        <xdr:cNvPr id="59" name="/xl/media/image58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450215" y="546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1524000" cy="952500"/>
    <xdr:pic>
      <xdr:nvPicPr>
        <xdr:cNvPr id="60" name="/xl/media/image59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50215" y="556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1524000" cy="952500"/>
    <xdr:pic>
      <xdr:nvPicPr>
        <xdr:cNvPr id="61" name="/xl/media/image60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450215" y="565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1524000" cy="952500"/>
    <xdr:pic>
      <xdr:nvPicPr>
        <xdr:cNvPr id="62" name="/xl/media/image61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50215" y="575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1524000" cy="952500"/>
    <xdr:pic>
      <xdr:nvPicPr>
        <xdr:cNvPr id="63" name="/xl/media/image62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450215" y="585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1524000" cy="952500"/>
    <xdr:pic>
      <xdr:nvPicPr>
        <xdr:cNvPr id="64" name="/xl/media/image63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50215" y="594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1524000" cy="952500"/>
    <xdr:pic>
      <xdr:nvPicPr>
        <xdr:cNvPr id="65" name="/xl/media/image64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450215" y="604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1524000" cy="952500"/>
    <xdr:pic>
      <xdr:nvPicPr>
        <xdr:cNvPr id="66" name="/xl/media/image65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450215" y="613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1524000" cy="952500"/>
    <xdr:pic>
      <xdr:nvPicPr>
        <xdr:cNvPr id="67" name="/xl/media/image66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50215" y="623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1524000" cy="952500"/>
    <xdr:pic>
      <xdr:nvPicPr>
        <xdr:cNvPr id="68" name="/xl/media/image67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50215" y="632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1524000" cy="952500"/>
    <xdr:pic>
      <xdr:nvPicPr>
        <xdr:cNvPr id="69" name="/xl/media/image68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50215" y="642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1524000" cy="952500"/>
    <xdr:pic>
      <xdr:nvPicPr>
        <xdr:cNvPr id="70" name="/xl/media/image69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450215" y="651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1524000" cy="952500"/>
    <xdr:pic>
      <xdr:nvPicPr>
        <xdr:cNvPr id="71" name="/xl/media/image70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450215" y="661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1524000" cy="952500"/>
    <xdr:pic>
      <xdr:nvPicPr>
        <xdr:cNvPr id="72" name="/xl/media/image71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450215" y="670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1524000" cy="952500"/>
    <xdr:pic>
      <xdr:nvPicPr>
        <xdr:cNvPr id="73" name="/xl/media/image72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450215" y="680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1524000" cy="952500"/>
    <xdr:pic>
      <xdr:nvPicPr>
        <xdr:cNvPr id="74" name="/xl/media/image73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450215" y="689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1524000" cy="952500"/>
    <xdr:pic>
      <xdr:nvPicPr>
        <xdr:cNvPr id="75" name="/xl/media/image74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450215" y="699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1524000" cy="952500"/>
    <xdr:pic>
      <xdr:nvPicPr>
        <xdr:cNvPr id="76" name="/xl/media/image75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450215" y="708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1524000" cy="952500"/>
    <xdr:pic>
      <xdr:nvPicPr>
        <xdr:cNvPr id="77" name="/xl/media/image76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450215" y="718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1524000" cy="952500"/>
    <xdr:pic>
      <xdr:nvPicPr>
        <xdr:cNvPr id="78" name="/xl/media/image77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450215" y="727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1524000" cy="952500"/>
    <xdr:pic>
      <xdr:nvPicPr>
        <xdr:cNvPr id="79" name="/xl/media/image78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50215" y="737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1524000" cy="952500"/>
    <xdr:pic>
      <xdr:nvPicPr>
        <xdr:cNvPr id="80" name="/xl/media/image79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450215" y="746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1524000" cy="952500"/>
    <xdr:pic>
      <xdr:nvPicPr>
        <xdr:cNvPr id="81" name="/xl/media/image80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450215" y="756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1524000" cy="952500"/>
    <xdr:pic>
      <xdr:nvPicPr>
        <xdr:cNvPr id="82" name="/xl/media/image81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450215" y="766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1524000" cy="952500"/>
    <xdr:pic>
      <xdr:nvPicPr>
        <xdr:cNvPr id="83" name="/xl/media/image82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450215" y="775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1524000" cy="952500"/>
    <xdr:pic>
      <xdr:nvPicPr>
        <xdr:cNvPr id="84" name="/xl/media/image83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450215" y="785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1524000" cy="952500"/>
    <xdr:pic>
      <xdr:nvPicPr>
        <xdr:cNvPr id="85" name="/xl/media/image84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450215" y="794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1524000" cy="952500"/>
    <xdr:pic>
      <xdr:nvPicPr>
        <xdr:cNvPr id="86" name="/xl/media/image85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450215" y="804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1524000" cy="952500"/>
    <xdr:pic>
      <xdr:nvPicPr>
        <xdr:cNvPr id="87" name="/xl/media/image86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450215" y="813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1524000" cy="952500"/>
    <xdr:pic>
      <xdr:nvPicPr>
        <xdr:cNvPr id="88" name="/xl/media/image87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450215" y="823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1524000" cy="952500"/>
    <xdr:pic>
      <xdr:nvPicPr>
        <xdr:cNvPr id="89" name="/xl/media/image88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450215" y="832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1524000" cy="952500"/>
    <xdr:pic>
      <xdr:nvPicPr>
        <xdr:cNvPr id="90" name="/xl/media/image89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450215" y="842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1524000" cy="952500"/>
    <xdr:pic>
      <xdr:nvPicPr>
        <xdr:cNvPr id="91" name="/xl/media/image90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450215" y="851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1524000" cy="952500"/>
    <xdr:pic>
      <xdr:nvPicPr>
        <xdr:cNvPr id="92" name="/xl/media/image91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450215" y="861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1524000" cy="952500"/>
    <xdr:pic>
      <xdr:nvPicPr>
        <xdr:cNvPr id="93" name="/xl/media/image92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450215" y="870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1524000" cy="952500"/>
    <xdr:pic>
      <xdr:nvPicPr>
        <xdr:cNvPr id="94" name="/xl/media/image93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450215" y="880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1524000" cy="952500"/>
    <xdr:pic>
      <xdr:nvPicPr>
        <xdr:cNvPr id="95" name="/xl/media/image94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450215" y="889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1524000" cy="952500"/>
    <xdr:pic>
      <xdr:nvPicPr>
        <xdr:cNvPr id="96" name="/xl/media/image95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450215" y="899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1524000" cy="952500"/>
    <xdr:pic>
      <xdr:nvPicPr>
        <xdr:cNvPr id="97" name="/xl/media/image96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450215" y="908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1524000" cy="952500"/>
    <xdr:pic>
      <xdr:nvPicPr>
        <xdr:cNvPr id="98" name="/xl/media/image97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450215" y="918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1524000" cy="952500"/>
    <xdr:pic>
      <xdr:nvPicPr>
        <xdr:cNvPr id="99" name="/xl/media/image98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450215" y="927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1524000" cy="952500"/>
    <xdr:pic>
      <xdr:nvPicPr>
        <xdr:cNvPr id="100" name="/xl/media/image99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450215" y="937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1524000" cy="952500"/>
    <xdr:pic>
      <xdr:nvPicPr>
        <xdr:cNvPr id="101" name="/xl/media/image100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450215" y="946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1524000" cy="952500"/>
    <xdr:pic>
      <xdr:nvPicPr>
        <xdr:cNvPr id="102" name="/xl/media/image101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450215" y="956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1524000" cy="952500"/>
    <xdr:pic>
      <xdr:nvPicPr>
        <xdr:cNvPr id="103" name="/xl/media/image102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450215" y="966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1524000" cy="952500"/>
    <xdr:pic>
      <xdr:nvPicPr>
        <xdr:cNvPr id="104" name="/xl/media/image103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450215" y="975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1524000" cy="952500"/>
    <xdr:pic>
      <xdr:nvPicPr>
        <xdr:cNvPr id="105" name="/xl/media/image104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450215" y="985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1524000" cy="952500"/>
    <xdr:pic>
      <xdr:nvPicPr>
        <xdr:cNvPr id="106" name="/xl/media/image105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450215" y="994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1524000" cy="952500"/>
    <xdr:pic>
      <xdr:nvPicPr>
        <xdr:cNvPr id="107" name="/xl/media/image106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450215" y="1004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1524000" cy="952500"/>
    <xdr:pic>
      <xdr:nvPicPr>
        <xdr:cNvPr id="108" name="/xl/media/image107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450215" y="1013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1524000" cy="952500"/>
    <xdr:pic>
      <xdr:nvPicPr>
        <xdr:cNvPr id="109" name="/xl/media/image108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450215" y="1023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1524000" cy="952500"/>
    <xdr:pic>
      <xdr:nvPicPr>
        <xdr:cNvPr id="110" name="/xl/media/image109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450215" y="1032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1524000" cy="952500"/>
    <xdr:pic>
      <xdr:nvPicPr>
        <xdr:cNvPr id="111" name="/xl/media/image110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450215" y="1042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1524000" cy="952500"/>
    <xdr:pic>
      <xdr:nvPicPr>
        <xdr:cNvPr id="112" name="/xl/media/image111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450215" y="1051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1524000" cy="952500"/>
    <xdr:pic>
      <xdr:nvPicPr>
        <xdr:cNvPr id="113" name="/xl/media/image112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450215" y="1061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1524000" cy="952500"/>
    <xdr:pic>
      <xdr:nvPicPr>
        <xdr:cNvPr id="114" name="/xl/media/image113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450215" y="1070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1524000" cy="952500"/>
    <xdr:pic>
      <xdr:nvPicPr>
        <xdr:cNvPr id="115" name="/xl/media/image114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450215" y="1080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1524000" cy="952500"/>
    <xdr:pic>
      <xdr:nvPicPr>
        <xdr:cNvPr id="116" name="/xl/media/image115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450215" y="1089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1524000" cy="952500"/>
    <xdr:pic>
      <xdr:nvPicPr>
        <xdr:cNvPr id="117" name="/xl/media/image116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450215" y="1099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1524000" cy="952500"/>
    <xdr:pic>
      <xdr:nvPicPr>
        <xdr:cNvPr id="118" name="/xl/media/image117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450215" y="1108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1524000" cy="952500"/>
    <xdr:pic>
      <xdr:nvPicPr>
        <xdr:cNvPr id="119" name="/xl/media/image118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450215" y="1118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1524000" cy="952500"/>
    <xdr:pic>
      <xdr:nvPicPr>
        <xdr:cNvPr id="120" name="/xl/media/image119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50215" y="1127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1524000" cy="952500"/>
    <xdr:pic>
      <xdr:nvPicPr>
        <xdr:cNvPr id="121" name="/xl/media/image120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450215" y="1137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1524000" cy="952500"/>
    <xdr:pic>
      <xdr:nvPicPr>
        <xdr:cNvPr id="122" name="/xl/media/image121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450215" y="1147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1524000" cy="952500"/>
    <xdr:pic>
      <xdr:nvPicPr>
        <xdr:cNvPr id="123" name="/xl/media/image122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450215" y="1156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1524000" cy="952500"/>
    <xdr:pic>
      <xdr:nvPicPr>
        <xdr:cNvPr id="124" name="/xl/media/image123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450215" y="1166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1524000" cy="952500"/>
    <xdr:pic>
      <xdr:nvPicPr>
        <xdr:cNvPr id="125" name="/xl/media/image124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450215" y="1175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1524000" cy="952500"/>
    <xdr:pic>
      <xdr:nvPicPr>
        <xdr:cNvPr id="126" name="/xl/media/image125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450215" y="1185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1524000" cy="952500"/>
    <xdr:pic>
      <xdr:nvPicPr>
        <xdr:cNvPr id="127" name="/xl/media/image126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450215" y="1194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1524000" cy="952500"/>
    <xdr:pic>
      <xdr:nvPicPr>
        <xdr:cNvPr id="128" name="/xl/media/image127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450215" y="1204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1524000" cy="952500"/>
    <xdr:pic>
      <xdr:nvPicPr>
        <xdr:cNvPr id="129" name="/xl/media/image128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450215" y="1213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1524000" cy="952500"/>
    <xdr:pic>
      <xdr:nvPicPr>
        <xdr:cNvPr id="130" name="/xl/media/image129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450215" y="1223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1524000" cy="952500"/>
    <xdr:pic>
      <xdr:nvPicPr>
        <xdr:cNvPr id="131" name="/xl/media/image130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450215" y="1232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1524000" cy="952500"/>
    <xdr:pic>
      <xdr:nvPicPr>
        <xdr:cNvPr id="132" name="/xl/media/image131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450215" y="1242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1524000" cy="952500"/>
    <xdr:pic>
      <xdr:nvPicPr>
        <xdr:cNvPr id="133" name="/xl/media/image132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450215" y="1251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524000" cy="952500"/>
    <xdr:pic>
      <xdr:nvPicPr>
        <xdr:cNvPr id="134" name="/xl/media/image133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450215" y="1261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1524000" cy="952500"/>
    <xdr:pic>
      <xdr:nvPicPr>
        <xdr:cNvPr id="135" name="/xl/media/image134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450215" y="1270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1524000" cy="952500"/>
    <xdr:pic>
      <xdr:nvPicPr>
        <xdr:cNvPr id="136" name="/xl/media/image135.jp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450215" y="1280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1524000" cy="952500"/>
    <xdr:pic>
      <xdr:nvPicPr>
        <xdr:cNvPr id="137" name="/xl/media/image136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450215" y="1289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1524000" cy="952500"/>
    <xdr:pic>
      <xdr:nvPicPr>
        <xdr:cNvPr id="138" name="/xl/media/image137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450215" y="1299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1524000" cy="952500"/>
    <xdr:pic>
      <xdr:nvPicPr>
        <xdr:cNvPr id="139" name="/xl/media/image13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450215" y="1308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1524000" cy="952500"/>
    <xdr:pic>
      <xdr:nvPicPr>
        <xdr:cNvPr id="140" name="/xl/media/image139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450215" y="1318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1524000" cy="952500"/>
    <xdr:pic>
      <xdr:nvPicPr>
        <xdr:cNvPr id="141" name="/xl/media/image140.jp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450215" y="1327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1524000" cy="952500"/>
    <xdr:pic>
      <xdr:nvPicPr>
        <xdr:cNvPr id="142" name="/xl/media/image141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450215" y="1337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1524000" cy="952500"/>
    <xdr:pic>
      <xdr:nvPicPr>
        <xdr:cNvPr id="143" name="/xl/media/image142.jp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450215" y="1347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1524000" cy="952500"/>
    <xdr:pic>
      <xdr:nvPicPr>
        <xdr:cNvPr id="144" name="/xl/media/image143.jp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450215" y="1356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1524000" cy="952500"/>
    <xdr:pic>
      <xdr:nvPicPr>
        <xdr:cNvPr id="145" name="/xl/media/image144.jp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450215" y="1366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1524000" cy="952500"/>
    <xdr:pic>
      <xdr:nvPicPr>
        <xdr:cNvPr id="146" name="/xl/media/image145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450215" y="1375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1524000" cy="952500"/>
    <xdr:pic>
      <xdr:nvPicPr>
        <xdr:cNvPr id="147" name="/xl/media/image146.jp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450215" y="1385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1524000" cy="952500"/>
    <xdr:pic>
      <xdr:nvPicPr>
        <xdr:cNvPr id="148" name="/xl/media/image147.jp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450215" y="1394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1524000" cy="952500"/>
    <xdr:pic>
      <xdr:nvPicPr>
        <xdr:cNvPr id="149" name="/xl/media/image148.jp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450215" y="1404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1524000" cy="952500"/>
    <xdr:pic>
      <xdr:nvPicPr>
        <xdr:cNvPr id="150" name="/xl/media/image149.jp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450215" y="1413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1524000" cy="952500"/>
    <xdr:pic>
      <xdr:nvPicPr>
        <xdr:cNvPr id="151" name="/xl/media/image150.jp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450215" y="1423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1524000" cy="952500"/>
    <xdr:pic>
      <xdr:nvPicPr>
        <xdr:cNvPr id="152" name="/xl/media/image151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450215" y="1432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1524000" cy="952500"/>
    <xdr:pic>
      <xdr:nvPicPr>
        <xdr:cNvPr id="153" name="/xl/media/image152.jp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450215" y="1442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1524000" cy="952500"/>
    <xdr:pic>
      <xdr:nvPicPr>
        <xdr:cNvPr id="154" name="/xl/media/image153.jp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450215" y="1451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1524000" cy="952500"/>
    <xdr:pic>
      <xdr:nvPicPr>
        <xdr:cNvPr id="155" name="/xl/media/image154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450215" y="1461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1524000" cy="952500"/>
    <xdr:pic>
      <xdr:nvPicPr>
        <xdr:cNvPr id="156" name="/xl/media/image155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450215" y="1470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1524000" cy="952500"/>
    <xdr:pic>
      <xdr:nvPicPr>
        <xdr:cNvPr id="157" name="/xl/media/image156.jp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450215" y="1480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1524000" cy="952500"/>
    <xdr:pic>
      <xdr:nvPicPr>
        <xdr:cNvPr id="158" name="/xl/media/image157.jp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450215" y="1489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1524000" cy="952500"/>
    <xdr:pic>
      <xdr:nvPicPr>
        <xdr:cNvPr id="159" name="/xl/media/image158.jp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450215" y="1499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1524000" cy="952500"/>
    <xdr:pic>
      <xdr:nvPicPr>
        <xdr:cNvPr id="160" name="/xl/media/image159.jp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450215" y="1508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1524000" cy="952500"/>
    <xdr:pic>
      <xdr:nvPicPr>
        <xdr:cNvPr id="161" name="/xl/media/image160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450215" y="1518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1524000" cy="952500"/>
    <xdr:pic>
      <xdr:nvPicPr>
        <xdr:cNvPr id="162" name="/xl/media/image161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450215" y="1528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1524000" cy="952500"/>
    <xdr:pic>
      <xdr:nvPicPr>
        <xdr:cNvPr id="163" name="/xl/media/image162.jp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450215" y="1537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1524000" cy="952500"/>
    <xdr:pic>
      <xdr:nvPicPr>
        <xdr:cNvPr id="164" name="/xl/media/image163.jp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450215" y="1547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1524000" cy="952500"/>
    <xdr:pic>
      <xdr:nvPicPr>
        <xdr:cNvPr id="165" name="/xl/media/image164.jp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450215" y="1556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1524000" cy="952500"/>
    <xdr:pic>
      <xdr:nvPicPr>
        <xdr:cNvPr id="166" name="/xl/media/image165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450215" y="1566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1524000" cy="952500"/>
    <xdr:pic>
      <xdr:nvPicPr>
        <xdr:cNvPr id="167" name="/xl/media/image166.jpg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450215" y="1575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1524000" cy="952500"/>
    <xdr:pic>
      <xdr:nvPicPr>
        <xdr:cNvPr id="168" name="/xl/media/image167.jpg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450215" y="1585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1524000" cy="952500"/>
    <xdr:pic>
      <xdr:nvPicPr>
        <xdr:cNvPr id="169" name="/xl/media/image168.jpg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450215" y="1594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1524000" cy="952500"/>
    <xdr:pic>
      <xdr:nvPicPr>
        <xdr:cNvPr id="170" name="/xl/media/image169.jpg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450215" y="1604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1524000" cy="952500"/>
    <xdr:pic>
      <xdr:nvPicPr>
        <xdr:cNvPr id="171" name="/xl/media/image170.jpg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450215" y="1613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1524000" cy="952500"/>
    <xdr:pic>
      <xdr:nvPicPr>
        <xdr:cNvPr id="172" name="/xl/media/image171.jpg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450215" y="1623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1524000" cy="952500"/>
    <xdr:pic>
      <xdr:nvPicPr>
        <xdr:cNvPr id="173" name="/xl/media/image172.jpg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450215" y="1632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1524000" cy="952500"/>
    <xdr:pic>
      <xdr:nvPicPr>
        <xdr:cNvPr id="174" name="/xl/media/image173.jpg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450215" y="1642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1524000" cy="952500"/>
    <xdr:pic>
      <xdr:nvPicPr>
        <xdr:cNvPr id="175" name="/xl/media/image174.jpg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450215" y="1651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1524000" cy="952500"/>
    <xdr:pic>
      <xdr:nvPicPr>
        <xdr:cNvPr id="176" name="/xl/media/image175.jpg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450215" y="1661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1524000" cy="952500"/>
    <xdr:pic>
      <xdr:nvPicPr>
        <xdr:cNvPr id="177" name="/xl/media/image176.jpg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450215" y="16708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1524000" cy="952500"/>
    <xdr:pic>
      <xdr:nvPicPr>
        <xdr:cNvPr id="178" name="/xl/media/image177.jpg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450215" y="16804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1524000" cy="952500"/>
    <xdr:pic>
      <xdr:nvPicPr>
        <xdr:cNvPr id="179" name="/xl/media/image178.jpg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450215" y="16899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1524000" cy="952500"/>
    <xdr:pic>
      <xdr:nvPicPr>
        <xdr:cNvPr id="180" name="/xl/media/image179.jpg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450215" y="16994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1524000" cy="952500"/>
    <xdr:pic>
      <xdr:nvPicPr>
        <xdr:cNvPr id="181" name="/xl/media/image180.jpg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450215" y="17089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1524000" cy="952500"/>
    <xdr:pic>
      <xdr:nvPicPr>
        <xdr:cNvPr id="182" name="/xl/media/image181.jpg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450215" y="17185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1524000" cy="952500"/>
    <xdr:pic>
      <xdr:nvPicPr>
        <xdr:cNvPr id="183" name="/xl/media/image182.jpg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450215" y="17280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1524000" cy="952500"/>
    <xdr:pic>
      <xdr:nvPicPr>
        <xdr:cNvPr id="184" name="/xl/media/image183.jpg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450215" y="17375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1524000" cy="952500"/>
    <xdr:pic>
      <xdr:nvPicPr>
        <xdr:cNvPr id="185" name="/xl/media/image184.jpg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450215" y="17470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1524000" cy="952500"/>
    <xdr:pic>
      <xdr:nvPicPr>
        <xdr:cNvPr id="186" name="/xl/media/image185.jpg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450215" y="17566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1524000" cy="952500"/>
    <xdr:pic>
      <xdr:nvPicPr>
        <xdr:cNvPr id="187" name="/xl/media/image186.jpg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450215" y="17661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1524000" cy="952500"/>
    <xdr:pic>
      <xdr:nvPicPr>
        <xdr:cNvPr id="188" name="/xl/media/image187.jpg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450215" y="17756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1524000" cy="952500"/>
    <xdr:pic>
      <xdr:nvPicPr>
        <xdr:cNvPr id="189" name="/xl/media/image188.jpg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450215" y="17851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1524000" cy="952500"/>
    <xdr:pic>
      <xdr:nvPicPr>
        <xdr:cNvPr id="190" name="/xl/media/image189.jpg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450215" y="17947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1524000" cy="952500"/>
    <xdr:pic>
      <xdr:nvPicPr>
        <xdr:cNvPr id="191" name="/xl/media/image190.jpg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450215" y="18042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1524000" cy="952500"/>
    <xdr:pic>
      <xdr:nvPicPr>
        <xdr:cNvPr id="192" name="/xl/media/image191.jpg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450215" y="18137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1524000" cy="952500"/>
    <xdr:pic>
      <xdr:nvPicPr>
        <xdr:cNvPr id="193" name="/xl/media/image192.jpg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450215" y="18232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1524000" cy="952500"/>
    <xdr:pic>
      <xdr:nvPicPr>
        <xdr:cNvPr id="194" name="/xl/media/image193.jpg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450215" y="18328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1524000" cy="952500"/>
    <xdr:pic>
      <xdr:nvPicPr>
        <xdr:cNvPr id="195" name="/xl/media/image194.jpg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450215" y="18423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1524000" cy="952500"/>
    <xdr:pic>
      <xdr:nvPicPr>
        <xdr:cNvPr id="196" name="/xl/media/image195.jpg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450215" y="18518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1524000" cy="952500"/>
    <xdr:pic>
      <xdr:nvPicPr>
        <xdr:cNvPr id="197" name="/xl/media/image196.jpg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450215" y="18613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1524000" cy="952500"/>
    <xdr:pic>
      <xdr:nvPicPr>
        <xdr:cNvPr id="198" name="f8b50b97-b80b-4289-af64-bbf9467b170b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450215" y="18709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1524000" cy="952500"/>
    <xdr:pic>
      <xdr:nvPicPr>
        <xdr:cNvPr id="199" name="41f69ffb-c31a-4db7-8ab1-cece3f31e5fc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450215" y="18804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1524000" cy="952500"/>
    <xdr:pic>
      <xdr:nvPicPr>
        <xdr:cNvPr id="200" name="1287f049-8439-41c5-8295-a8f6fea24285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450215" y="18899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1524000" cy="952500"/>
    <xdr:pic>
      <xdr:nvPicPr>
        <xdr:cNvPr id="201" name="db892ebc-b312-48b5-992c-96c82e01862e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450215" y="18994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1524000" cy="952500"/>
    <xdr:pic>
      <xdr:nvPicPr>
        <xdr:cNvPr id="202" name="7f9af3fb-8726-4263-a5e4-091b04ddfe8d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450215" y="19090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1524000" cy="952500"/>
    <xdr:pic>
      <xdr:nvPicPr>
        <xdr:cNvPr id="203" name="4512f396-5cf2-4838-a4bb-0f263a834790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450215" y="19185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203</xdr:row>
      <xdr:rowOff>0</xdr:rowOff>
    </xdr:from>
    <xdr:ext cx="1524000" cy="952500"/>
    <xdr:pic>
      <xdr:nvPicPr>
        <xdr:cNvPr id="204" name="09949cba-6c6b-4d98-8083-6f72f5f53f32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450215" y="19280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204</xdr:row>
      <xdr:rowOff>0</xdr:rowOff>
    </xdr:from>
    <xdr:ext cx="1524000" cy="952500"/>
    <xdr:pic>
      <xdr:nvPicPr>
        <xdr:cNvPr id="205" name="f17258f2-887a-49ee-97b6-f083688e6c0c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450215" y="19375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205</xdr:row>
      <xdr:rowOff>0</xdr:rowOff>
    </xdr:from>
    <xdr:ext cx="1524000" cy="952500"/>
    <xdr:pic>
      <xdr:nvPicPr>
        <xdr:cNvPr id="206" name="d093c2f5-5733-4644-a2f8-8010597f227b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450215" y="19471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206</xdr:row>
      <xdr:rowOff>0</xdr:rowOff>
    </xdr:from>
    <xdr:ext cx="1524000" cy="952500"/>
    <xdr:pic>
      <xdr:nvPicPr>
        <xdr:cNvPr id="207" name="7c7bb480-c700-4c21-b062-221b5ff6f6ea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450215" y="19566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1524000" cy="952500"/>
    <xdr:pic>
      <xdr:nvPicPr>
        <xdr:cNvPr id="208" name="9471da92-1d70-43f8-90ee-281bb332460d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450215" y="19661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208</xdr:row>
      <xdr:rowOff>0</xdr:rowOff>
    </xdr:from>
    <xdr:ext cx="1524000" cy="952500"/>
    <xdr:pic>
      <xdr:nvPicPr>
        <xdr:cNvPr id="209" name="fa2769f5-2a20-4f73-bd88-f2f0d17a24e4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450215" y="19756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209</xdr:row>
      <xdr:rowOff>0</xdr:rowOff>
    </xdr:from>
    <xdr:ext cx="1524000" cy="952500"/>
    <xdr:pic>
      <xdr:nvPicPr>
        <xdr:cNvPr id="210" name="10e1fe84-fc64-434b-b1d4-1cfdcff13936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450215" y="19852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1524000" cy="952500"/>
    <xdr:pic>
      <xdr:nvPicPr>
        <xdr:cNvPr id="211" name="d029ad50-cec2-48c7-94d2-974407f3e477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450215" y="19947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211</xdr:row>
      <xdr:rowOff>0</xdr:rowOff>
    </xdr:from>
    <xdr:ext cx="1524000" cy="952500"/>
    <xdr:pic>
      <xdr:nvPicPr>
        <xdr:cNvPr id="212" name="ee4eaf6f-ea35-4d7f-a814-35b2a32444bf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450215" y="20042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1524000" cy="952500"/>
    <xdr:pic>
      <xdr:nvPicPr>
        <xdr:cNvPr id="213" name="cf840a7c-41f9-481b-b298-0c1008ee0218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450215" y="201377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1524000" cy="952500"/>
    <xdr:pic>
      <xdr:nvPicPr>
        <xdr:cNvPr id="214" name="f3f22bed-08b7-44a2-b936-6e6b754ed31d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450215" y="202330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214</xdr:row>
      <xdr:rowOff>0</xdr:rowOff>
    </xdr:from>
    <xdr:ext cx="1524000" cy="952500"/>
    <xdr:pic>
      <xdr:nvPicPr>
        <xdr:cNvPr id="215" name="6304fa1e-c8d8-463b-9c8c-dd727959ee66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450215" y="2032825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1524000" cy="952500"/>
    <xdr:pic>
      <xdr:nvPicPr>
        <xdr:cNvPr id="216" name="cf3d6395-5b9f-492b-bb70-5f8e313bc4ab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450215" y="204235050"/>
          <a:ext cx="1524000" cy="9525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216</xdr:row>
      <xdr:rowOff>0</xdr:rowOff>
    </xdr:from>
    <xdr:ext cx="1524000" cy="952500"/>
    <xdr:pic>
      <xdr:nvPicPr>
        <xdr:cNvPr id="217" name="15ed1d12-e78b-4a10-9474-54046966924b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450215" y="205187550"/>
          <a:ext cx="15240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6" name="ID_B9C88885FEF049A0BABD442F5DE6D5F5" descr="post_object_image_3923597788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" name="ID_58B655CDCFF94556B7216CC6E09C157D" descr="post_object_image_2906849624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" name="ID_E5A006F8CE01430CBE0964A22B16F616" descr="post_object_image_435430986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" name="ID_B5F5C13F57964CD390FE7B8285D8B974" descr="post_object_image_3201581583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3" name="ID_86E0769088A84229A525E018BEE0C38A" descr="post_object_image_1019191691"/>
        <xdr:cNvPicPr/>
      </xdr:nvPicPr>
      <xdr:blipFill>
        <a:blip r:embed="rId5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" name="ID_760816B02C0443D0982204614E4FC66A" descr="post_object_image_2770531915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" name="ID_A94E504BEB3744E4ABF46FE0B97B07E9" descr="post_object_image_2745583152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" name="ID_EFF09D4096E0482285679000D2F0FF21" descr="post_object_image_159668023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1" name="ID_A167EEADDC2245AF818C54A12378E1D0" descr="post_object_image_2555517018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2" name="ID_EDCCDD0119E44B3298A70CA0B73A3472" descr="post_object_image_4203577887"/>
        <xdr:cNvPicPr/>
      </xdr:nvPicPr>
      <xdr:blipFill>
        <a:blip r:embed="rId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3" name="ID_A618E1195DA54BD2AF8DE5FBAB0999B4" descr="post_object_image_1616387739"/>
        <xdr:cNvPicPr/>
      </xdr:nvPicPr>
      <xdr:blipFill>
        <a:blip r:embed="rId1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4" name="ID_B7EE20CF617B4C73A75F017667BE989A" descr="post_object_image_3274190043"/>
        <xdr:cNvPicPr/>
      </xdr:nvPicPr>
      <xdr:blipFill>
        <a:blip r:embed="rId1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5" name="ID_A1D39D392DE94FA99D19B2A368305E48" descr="post_object_image_2056785096"/>
        <xdr:cNvPicPr/>
      </xdr:nvPicPr>
      <xdr:blipFill>
        <a:blip r:embed="rId1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59" name="ID_4C27BD79080343C9ADD1DFA0F82171D3" descr="post_object_image_516544996"/>
        <xdr:cNvPicPr/>
      </xdr:nvPicPr>
      <xdr:blipFill>
        <a:blip r:embed="rId13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60" name="ID_EB0C7FE8814C4CC291B712DCD4D0FC61" descr="post_object_image_2529181294"/>
        <xdr:cNvPicPr/>
      </xdr:nvPicPr>
      <xdr:blipFill>
        <a:blip r:embed="rId1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61" name="ID_071289AEB0D14726A4234CC01A22CF93" descr="post_object_image_147918988"/>
        <xdr:cNvPicPr/>
      </xdr:nvPicPr>
      <xdr:blipFill>
        <a:blip r:embed="rId1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62" name="ID_2340115EC9494FF480A16E82FC52F3DF" descr="post_object_image_3500180033"/>
        <xdr:cNvPicPr/>
      </xdr:nvPicPr>
      <xdr:blipFill>
        <a:blip r:embed="rId16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63" name="ID_7CA90EA462284CA984CF8043C5D7FCD9" descr="post_object_image_1916717628"/>
        <xdr:cNvPicPr/>
      </xdr:nvPicPr>
      <xdr:blipFill>
        <a:blip r:embed="rId17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64" name="ID_53CA4B6706814E36BEA569369BFD68B7" descr="post_object_image_3614701495"/>
        <xdr:cNvPicPr/>
      </xdr:nvPicPr>
      <xdr:blipFill>
        <a:blip r:embed="rId18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65" name="ID_B2DBC3AF441D440C96C5DE87B961F589" descr="post_object_image_848652852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66" name="ID_2CCFAB19C73C48478E97FC63BEEA87B0" descr="post_object_image_3305077468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4" name="ID_F760045FA2584052B5F265E979F471CA" descr="post_object_image_857578373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5" name="ID_655DDDC7F8704867A19664D1F87E93E2" descr="post_object_image_442882156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6" name="ID_84EBB66BA9FC4140A23534DA8D50C3DB" descr="post_object_image_91958840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77" name="ID_3E87433DA7D14803BDCE896DE6FB10DA" descr="post_object_image_4240947684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78" name="ID_708379F88BA346CEAB4D450F565BF6C2" descr="post_object_image_1366350658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1" name="ID_61A9821159604C018248F06F5B7DE2E5" descr="post_object_image_3473924479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2" name="ID_2FABF6AD3E80476E90DEC2275E8091EE" descr="post_object_image_1681297593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3" name="ID_1B3AC788F6894B288C4FBAA8DADB0392" descr="post_object_image_233240990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4" name="ID_C27199D35AAC4B718F8A84FAABD5B45A" descr="post_object_image_3951195100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5" name="ID_66750093CB6449FD9C91752E3B2D2A24" descr="post_object_image_41992656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6" name="ID_DBC98A00794445008461441D558C4686" descr="post_object_image_295994811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7" name="ID_696B0E850E0A44BA918D679BF69AF32F" descr="post_object_image_3678061012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8" name="ID_88C0F4B217D846F887ACBF792A0D7ADD" descr="post_object_image_296933523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9" name="ID_337B176DC6074085B8DA668DBF9EA68C" descr="post_object_image_216045009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0" name="ID_0B5777D5D9BA44E99DE261A579609578" descr="post_object_image_3134862739"/>
        <xdr:cNvPicPr/>
      </xdr:nvPicPr>
      <xdr:blipFill>
        <a:blip r:embed="rId2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1" name="ID_DED5ABBE003D463A96711D01D811913B" descr="post_object_image_4065847949"/>
        <xdr:cNvPicPr/>
      </xdr:nvPicPr>
      <xdr:blipFill>
        <a:blip r:embed="rId2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2" name="ID_6C0D282EB0734DB5B9D6447D146ED4B3" descr="post_object_image_1509534654"/>
        <xdr:cNvPicPr/>
      </xdr:nvPicPr>
      <xdr:blipFill>
        <a:blip r:embed="rId3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3" name="ID_15F5415C35DF4BEABABA8759723135B3" descr="post_object_image_2754950397"/>
        <xdr:cNvPicPr/>
      </xdr:nvPicPr>
      <xdr:blipFill>
        <a:blip r:embed="rId3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4" name="ID_BC0D24A7EBAD40FCA28216F2DD38F5B6" descr="post_object_image_2930233664"/>
        <xdr:cNvPicPr/>
      </xdr:nvPicPr>
      <xdr:blipFill>
        <a:blip r:embed="rId3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5" name="ID_66C7FBEB51C34B6E9CA58715718E9EE2" descr="post_object_image_3288806007"/>
        <xdr:cNvPicPr/>
      </xdr:nvPicPr>
      <xdr:blipFill>
        <a:blip r:embed="rId3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6" name="ID_4D7243E0C38349D0AEBAB92F4C5D13B0" descr="post_object_image_1877627334"/>
        <xdr:cNvPicPr/>
      </xdr:nvPicPr>
      <xdr:blipFill>
        <a:blip r:embed="rId3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7" name="ID_9AEDE376F3ED49919ABB51A1A101057C" descr="post_object_image_1386726026"/>
        <xdr:cNvPicPr/>
      </xdr:nvPicPr>
      <xdr:blipFill>
        <a:blip r:embed="rId3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98" name="ID_4C1E1BB974884057B51D946BCA5EE6E9" descr="post_object_image_2176670126"/>
        <xdr:cNvPicPr/>
      </xdr:nvPicPr>
      <xdr:blipFill>
        <a:blip r:embed="rId3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0" name="ID_474B65E52A6541FEAD6ABE91BD0A0079" descr="post_object_image_2990790547"/>
        <xdr:cNvPicPr/>
      </xdr:nvPicPr>
      <xdr:blipFill>
        <a:blip r:embed="rId3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2" name="ID_F63707C935F14C538A9A0F00A6D2BCA8" descr="post_object_image_1787201711"/>
        <xdr:cNvPicPr/>
      </xdr:nvPicPr>
      <xdr:blipFill>
        <a:blip r:embed="rId3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3" name="ID_A1BA8CC857D343F5850ED37B91DB1418" descr="post_object_image_252324396"/>
        <xdr:cNvPicPr/>
      </xdr:nvPicPr>
      <xdr:blipFill>
        <a:blip r:embed="rId3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4" name="ID_C95F3E139A7C4D7181C536A7DC04FEA6" descr="post_object_image_2187827769"/>
        <xdr:cNvPicPr/>
      </xdr:nvPicPr>
      <xdr:blipFill>
        <a:blip r:embed="rId4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5" name="ID_1B292DA7F9E147D7B5BF01C02928A3CB" descr="post_object_image_3889447030"/>
        <xdr:cNvPicPr/>
      </xdr:nvPicPr>
      <xdr:blipFill>
        <a:blip r:embed="rId4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6" name="ID_6FD410C7BD384D8AAFF1F2A4477C6792" descr="post_object_image_948593573"/>
        <xdr:cNvPicPr/>
      </xdr:nvPicPr>
      <xdr:blipFill>
        <a:blip r:embed="rId4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7" name="ID_60A54A1793BB4BF0BFF5C9F0DD702FD4" descr="post_object_image_3356204626"/>
        <xdr:cNvPicPr/>
      </xdr:nvPicPr>
      <xdr:blipFill>
        <a:blip r:embed="rId4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8" name="ID_C6B5D45549CA43549D8514AF8FC5417C" descr="post_object_image_466197664"/>
        <xdr:cNvPicPr/>
      </xdr:nvPicPr>
      <xdr:blipFill>
        <a:blip r:embed="rId4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9" name="ID_6D87976DCF9C4DACBC70C7D5CD7D9440" descr="post_object_image_4030722163"/>
        <xdr:cNvPicPr/>
      </xdr:nvPicPr>
      <xdr:blipFill>
        <a:blip r:embed="rId4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0" name="ID_EF09BE60BD4342AEB49DEA90C402563B" descr="post_object_image_1102197861"/>
        <xdr:cNvPicPr/>
      </xdr:nvPicPr>
      <xdr:blipFill>
        <a:blip r:embed="rId4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1" name="ID_848482AC4C1E4B38944B2658096B917F" descr="post_object_image_1953539676"/>
        <xdr:cNvPicPr/>
      </xdr:nvPicPr>
      <xdr:blipFill>
        <a:blip r:embed="rId4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2" name="ID_175BC5D79BEC48CF99BB9414EA2AD732" descr="post_object_image_3881198522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3" name="ID_1950CA0C554343888AF0496CD99F0D6B" descr="post_object_image_66024472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4" name="ID_5AF723B3BBB045A5B34CB0DC5296EF82" descr="post_object_image_564447576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5" name="ID_35983C152CD54AF5B22B62F9A1E84E11" descr="post_object_image_1438218443"/>
        <xdr:cNvPicPr/>
      </xdr:nvPicPr>
      <xdr:blipFill>
        <a:blip r:embed="rId5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7" name="ID_3045D4DBEECD4DE186E50EA8127A004A" descr="post_object_image_2361790512"/>
        <xdr:cNvPicPr/>
      </xdr:nvPicPr>
      <xdr:blipFill>
        <a:blip r:embed="rId5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8" name="ID_8154B74887F9408B9074DEFE5F28816F" descr="post_object_image_2368285753"/>
        <xdr:cNvPicPr/>
      </xdr:nvPicPr>
      <xdr:blipFill>
        <a:blip r:embed="rId5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19" name="ID_8719AE3B0198436FB807E69B5D8CBDA3" descr="post_object_image_2625649609"/>
        <xdr:cNvPicPr/>
      </xdr:nvPicPr>
      <xdr:blipFill>
        <a:blip r:embed="rId5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0" name="ID_C232C4B1A1B244129DACC0BD7A7C5919" descr="post_object_image_443434507"/>
        <xdr:cNvPicPr/>
      </xdr:nvPicPr>
      <xdr:blipFill>
        <a:blip r:embed="rId5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1" name="ID_1A05E40C2C594CC4A5B77950C0F6BDCB" descr="post_object_image_3857778264"/>
        <xdr:cNvPicPr/>
      </xdr:nvPicPr>
      <xdr:blipFill>
        <a:blip r:embed="rId5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2" name="ID_F6C1FEFC0C574DD6992EA42C41C5FF2C" descr="post_object_image_1576127787"/>
        <xdr:cNvPicPr/>
      </xdr:nvPicPr>
      <xdr:blipFill>
        <a:blip r:embed="rId5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3" name="ID_5C8D8A3B0C074D44832A5B327766E3AC" descr="post_object_image_188336168"/>
        <xdr:cNvPicPr/>
      </xdr:nvPicPr>
      <xdr:blipFill>
        <a:blip r:embed="rId5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4" name="ID_9B0724F9F3D24CBEBC0D9860008E3C93" descr="post_object_image_1404091622"/>
        <xdr:cNvPicPr/>
      </xdr:nvPicPr>
      <xdr:blipFill>
        <a:blip r:embed="rId5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" name="ID_0E1D61AB5E994CDEB767B0B5AB090C60" descr="post_object_image_2662385874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" name="ID_38E4D6217AC1454094452911AAE587D8" descr="post_object_image_3162481089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" name="ID_AB60A24F997A40858A7D75ECAA4751D6" descr="post_object_image_379851093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7" name="ID_7BAF465CFAE549D1B6F93C676278C02B" descr="post_object_image_3698425767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" name="ID_E89920E850EC405AA9F89C0011469EE2" descr="post_object_image_1671494647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" name="ID_F031E8497B4643F2BBF2FDA3E4B16287" descr="post_object_image_520083336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" name="ID_D04BEF2FAFF94E7DB6713EA3945E643E" descr="post_object_image_624616726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" name="ID_7DB598DB78964ED790090476F1815D98" descr="post_object_image_1859346914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" name="ID_2D23652714A44646A428005500F0233B" descr="post_object_image_755834307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5" name="ID_925D3E5A22BE430D9E26571A850912E7" descr="post_object_image_3646550668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8" name="ID_84749AD97D5A4BF3970A2878B3185755" descr="post_object_image_1186598948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9" name="ID_F4ECC5CC830440F289435518C2C48083" descr="post_object_image_2869047602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0" name="ID_AF7C74AA7A1943CC84CE025CE93AA379" descr="post_object_image_1417045220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3" name="ID_B0183B978A9A4FCEACFDE134624C453B" descr="post_object_image_4014220981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5" name="ID_BB9C0161051A48FBBDC7D6067B5391A3" descr="post_object_image_1929462329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6" name="ID_116D75C90B0045B0B2239E07888BF650" descr="post_object_image_927121925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7" name="ID_BB6BCE87B5C5482F96A2092AA8684FB0" descr="post_object_image_1799859940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39" name="ID_134BBC3C62B54543BD31752C4B7E6C1D" descr="post_object_image_177156489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0" name="ID_BFC45EA44F854B41B2272E722F2F8E66" descr="post_object_image_2466033275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1" name="ID_FB6FA55F31EC4DA997D951142EBCAAD0" descr="post_object_image_944854727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3" name="ID_C403B82D80CC44AAA2AE7C87D4F032C7" descr="post_object_image_367985137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4" name="ID_4AC2995E82B94D09BDAEEDE3F139B4A9" descr="post_object_image_3101793402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6" name="ID_9C4123C0C86F42079F13AD2EB99DED44" descr="post_object_image_2753493464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47" name="ID_C34EBC4217C2401699C3BAB5CC66CDCF" descr="post_object_image_2010289109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48" name="ID_31B0D354A84946D18C1D7DF6D4E8176C" descr="post_object_image_2657485783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49" name="ID_39FA25C521554A8EABA2D6794E93679B" descr="post_object_image_3645006484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50" name="ID_562BBA2761A247C9960A3E0EA8D6D5E2" descr="post_object_image_1063897877"/>
        <xdr:cNvPicPr/>
      </xdr:nvPicPr>
      <xdr:blipFill>
        <a:blip r:embed="rId6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79" name="ID_D334405134024293B128E7E1FB4CEA71" descr="post_object_image_2774274623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80" name="ID_CA22B5CAE60C4AEB9F51E0A5276D5D15" descr="post_object_image_2267746358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01" name="ID_97E11A7FAF1B4E18BEB954DAEE9B909E" descr="post_object_image_265755051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5" name="ID_1EC0DD01D0194B2CAFC85CAC74E5F5EC" descr="post_object_image_236153961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6" name="ID_EAFBA31626CB42B1B4F009BAC4B817C7" descr="post_object_image_546030440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7" name="ID_CEC6E5DD2E744AC889799E62DC992832" descr="post_object_image_38167477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8" name="ID_C3ECA834AAC3425CAF53DD8AB6C276C3" descr="post_object_image_135896169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29" name="ID_F8186D03F81A4C4597B80813B22B5E37" descr="post_object_image_1588384054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0" name="ID_4AD70E72C2714775B757F9F63C5B611E" descr="post_object_image_4046025009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1" name="ID_B4EF09F0A5E544FB96E4AEC4DA6A7E81" descr="post_object_image_3299414877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2" name="ID_E0B9063DAB254D3F847A794DB399927A" descr="post_object_image_457684480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3" name="ID_B3E79353E0AC4120A9AFA35443488347" descr="post_object_image_2974413256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4" name="ID_7E87B9AC3E3942B18A3849A502925853" descr="post_object_image_1601801868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5" name="ID_BFE9E3531AFA46B6A233E51FF233229A" descr="post_object_image_369307571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6" name="ID_92C3C9E972E24C97B66D5BD42C0A40A6" descr="post_object_image_289044764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7" name="ID_4FF9214FEA5146F89051A74AE9338969" descr="post_object_image_2899201611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8" name="ID_EBB26FB916DB40839ADAC213D8889A35" descr="post_object_image_25574777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39" name="ID_888629AC656445F68B1B67ADBC50050A" descr="post_object_image_133721757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0" name="ID_265FD14A681144B8AB4BB56F38FB1AC0" descr="post_object_image_1126441911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1" name="ID_83732012E8E949FFACF4F512C5E55E42" descr="post_object_image_278531983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2" name="ID_B4E3402ADBE0427FABA7D131BC344CB0" descr="post_object_image_2132545173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3" name="ID_13CC0CC3A1324EA297ECBB424A4F7BDA" descr="post_object_image_211707648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4" name="ID_20B4101FE67D499FB4CECEEA24EFB14E" descr="post_object_image_2190401399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5" name="ID_0391BD4748B749708AA50D6D74E576DC" descr="post_object_image_1982900225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6" name="ID_183F8F6B10BF42B8B491C9B3E389FCCB" descr="post_object_image_243025715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47" name="ID_37BC762AB4C14697B323C4225606A371" descr="post_object_image_3567467102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8" name="ID_DADAA547B8934785BA1BA1F4ECD48167" descr="post_object_image_2846801326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49" name="ID_E3708D25250F41FC804127B08474D9C9" descr="post_object_image_3289557573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50" name="ID_7AD911D542DF474093BF76307523C5B0" descr="post_object_image_3183323326"/>
        <xdr:cNvPicPr/>
      </xdr:nvPicPr>
      <xdr:blipFill>
        <a:blip r:embed="rId63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1" name="ID_8BAD24EDAB9B4E778BB5BA4DDB2B2D04" descr="post_object_image_211688721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2" name="ID_C398B04181554A36B7EA2CBA31880DFF" descr="post_object_image_1488094610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4" name="ID_608E8BC9CD1740CDA7232166DE314B43" descr="post_object_image_1308494156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5" name="ID_5DAFD7B50A614FAF88A811855B1D52A2" descr="post_object_image_4094996339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6" name="ID_95AF05B4BC7245EEBE1018A27A04C8DB" descr="post_object_image_195580704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57" name="ID_3E0EDC75357B4C1E8DE23C0C274C3144" descr="post_object_image_2626309701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8" name="ID_4640CC9CA55243A3804516C3F6C394E9" descr="post_object_image_3469685079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59" name="ID_9B7E1F340F2D4292BBB218D8E0868780" descr="post_object_image_2965434286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60" name="ID_38DCE9F5D2B94BEBBE0AE07FB299C117" descr="post_object_image_1427591680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1" name="ID_5D121D29486249F3B2FCDAF87F2EF370" descr="post_object_image_2501915146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3" name="ID_96E9EAA30E494485B92B6F57E91DE9A4" descr="post_object_image_409192433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4" name="ID_4B6C0DD2B01645928BB81E2B050FBC5D" descr="post_object_image_2874971529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65" name="ID_4DFA35BA87BD4987877EF1F49D678858" descr="post_object_image_2243515608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2" name="ID_397188E65A7345A4AB884DCB05C3A570" descr="post_object_image_3868636365"/>
        <xdr:cNvPicPr/>
      </xdr:nvPicPr>
      <xdr:blipFill>
        <a:blip r:embed="rId6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3" name="ID_7B36BA26A3CF4887A9F2824C6DA4B9DD" descr="post_object_image_313835028"/>
        <xdr:cNvPicPr/>
      </xdr:nvPicPr>
      <xdr:blipFill>
        <a:blip r:embed="rId6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4" name="ID_DCFEE78B795F49CBA7B51C5E8C5E9FA9" descr="post_object_image_1583072650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8" name="ID_E5E986C20E1F4FF0AFB5DFC495486C45" descr="post_object_image_323311530"/>
        <xdr:cNvPicPr/>
      </xdr:nvPicPr>
      <xdr:blipFill>
        <a:blip r:embed="rId3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79" name="ID_C765803F099C48CFA6E7C54CAAA662F4" descr="post_object_image_2394153394"/>
        <xdr:cNvPicPr/>
      </xdr:nvPicPr>
      <xdr:blipFill>
        <a:blip r:embed="rId6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0" name="ID_8F78659795174A0984BC1AFF18C70A9A" descr="post_object_image_1748128269"/>
        <xdr:cNvPicPr/>
      </xdr:nvPicPr>
      <xdr:blipFill>
        <a:blip r:embed="rId3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1" name="ID_D2416348B4554A308E6B3B5215B68198" descr="post_object_image_2479262355"/>
        <xdr:cNvPicPr/>
      </xdr:nvPicPr>
      <xdr:blipFill>
        <a:blip r:embed="rId3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82" name="ID_AAA39778A9D84AE8B1FBA1EC934E3D99" descr="post_object_image_1599413605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83" name="ID_73D03262FB234222A48528AFF6CE20EE" descr="post_object_image_1925351081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84" name="ID_98748DA138D5492EB058878511B6D55C" descr="post_object_image_2554737823"/>
        <xdr:cNvPicPr/>
      </xdr:nvPicPr>
      <xdr:blipFill>
        <a:blip r:embed="rId20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185" name="ID_7A632E6DDD3347ABBB9EA83572BFCA27" descr="post_object_image_3361822011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6" name="ID_097CAB5127AE49EF9AA1EB6E766A2CD6" descr="post_object_image_2710126831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7" name="ID_64C02974C6144166857799A171965AEF" descr="post_object_image_339672338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88" name="ID_27E4A36958CD4686BA5F23DAB7C2EC2B" descr="post_object_image_1862326261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1" name="ID_A266AB37C481482598F20E679DEBFD2F" descr="post_object_image_370984147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2" name="ID_68F1F02EE0C4479383966ADCA45B5F1F" descr="post_object_image_2256742065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93" name="ID_2D1522220E024ECD83AF4DD343A37F82" descr="post_object_image_1881776149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94" name="ID_2944F04605A943E6B2F9D333B351A9A5" descr="post_object_image_2915134305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195" name="ID_8E2628C01C6E4D56BDF7A5A114BE55B3" descr="post_object_image_2632758919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6" name="ID_20BE594A4EAD4073B34044E9FA25B824" descr="post_object_image_1639299792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7" name="ID_10F175D14E054C72A5FE1C5332AC9416" descr="post_object_image_639770018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8" name="ID_33B99FA125004F00B9460B0E1D6F2F9F" descr="post_object_image_3124082088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199" name="ID_D4E10B5D4DBC491DA59DD130F31F2D1E" descr="post_object_image_4044364516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0" name="ID_6EF1C29378DA4F7D9434B5A67470491A" descr="post_object_image_2168663926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1" name="ID_7281B18D762F42F7BA8007E8B11BE8BD" descr="post_object_image_3635636365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2" name="ID_5AE8384C13974A8C9BF4A4F807480CFC" descr="post_object_image_1573702666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3" name="ID_10DE88EF7CF34EBDBF85E08DF01A9498" descr="post_object_image_327066805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4" name="ID_1B423BB89BC2455A813CC7B01434BB6F" descr="post_object_image_55364993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5" name="ID_BFC27C47C48E47D2A5A39B30A9D3FE47" descr="post_object_image_3242413450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6" name="ID_E22CCFC95AF84D9A93B6AD56EBE605C1" descr="post_object_image_1180709059"/>
        <xdr:cNvPicPr/>
      </xdr:nvPicPr>
      <xdr:blipFill>
        <a:blip r:embed="rId5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7" name="ID_8E69D788B35546F4809A47060779904F" descr="post_object_image_1924474488"/>
        <xdr:cNvPicPr/>
      </xdr:nvPicPr>
      <xdr:blipFill>
        <a:blip r:embed="rId4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8" name="ID_7D66989E432F46C0AAE6BC222FDCC332" descr="post_object_image_2114121843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09" name="ID_4F79959999DD49E49AF500BAC26DDCA3" descr="post_object_image_3436670640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0" name="ID_2537EA21831B491CB586E2631CE37083" descr="post_object_image_815094754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1" name="ID_109DF3759D1A4A2E9540DFA18C1451FE" descr="post_object_image_737535117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2" name="ID_B20C0B5B015745EEBD512CFC33B554E4" descr="post_object_image_1091904967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3" name="ID_DD218E1E966D4BE380977A4FFA81327D" descr="post_object_image_3825524372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4" name="ID_895196D2B6D14D8CB6F63953ADAEE80E" descr="post_object_image_1812649405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6" name="ID_3130158CB62D402284055CF17DDE4BE8" descr="post_object_image_3290892424"/>
        <xdr:cNvPicPr/>
      </xdr:nvPicPr>
      <xdr:blipFill>
        <a:blip r:embed="rId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7" name="ID_4D900F7699D542129FA9B40C6B70BEC1" descr="post_object_image_2034305133"/>
        <xdr:cNvPicPr/>
      </xdr:nvPicPr>
      <xdr:blipFill>
        <a:blip r:embed="rId6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18" name="ID_6EEE131D7313443C917525D330773568" descr="post_object_image_1472355969"/>
        <xdr:cNvPicPr/>
      </xdr:nvPicPr>
      <xdr:blipFill>
        <a:blip r:embed="rId70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0" name="ID_28526F6858EA4D1E8F2C6A5A753E6893" descr="post_object_image_3874863682"/>
        <xdr:cNvPicPr/>
      </xdr:nvPicPr>
      <xdr:blipFill>
        <a:blip r:embed="rId65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21" name="ID_D6AA757FA1404C27AB6BBBF2B87044BF" descr="post_object_image_3810914475"/>
        <xdr:cNvPicPr/>
      </xdr:nvPicPr>
      <xdr:blipFill>
        <a:blip r:embed="rId2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22" name="ID_976010EA6AB54018AC120ABC82132436" descr="post_object_image_1567341882"/>
        <xdr:cNvPicPr/>
      </xdr:nvPicPr>
      <xdr:blipFill>
        <a:blip r:embed="rId2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23" name="ID_2DD3C50ABF744650B1F37C7EA4CCAC77" descr="post_object_image_2863787713"/>
        <xdr:cNvPicPr/>
      </xdr:nvPicPr>
      <xdr:blipFill>
        <a:blip r:embed="rId6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4" name="ID_E8CC0BDF98B349FE9808E600C5336ECE" descr="post_object_image_2238177973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476250</xdr:colOff>
      <xdr:row>30</xdr:row>
      <xdr:rowOff>95250</xdr:rowOff>
    </xdr:to>
    <xdr:pic>
      <xdr:nvPicPr>
        <xdr:cNvPr id="226" name="ID_92E512993DB84F529097CC9491EB1237" descr="post_object_image_3816027247"/>
        <xdr:cNvPicPr/>
      </xdr:nvPicPr>
      <xdr:blipFill>
        <a:blip r:embed="rId19"/>
        <a:stretch>
          <a:fillRect/>
        </a:stretch>
      </xdr:blipFill>
      <xdr:spPr>
        <a:xfrm>
          <a:off x="0" y="0"/>
          <a:ext cx="413385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8" name="ID_8681BD7201D34D76805131B68D5A13F2" descr="post_object_image_4230095114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29" name="ID_19B5A13C782142FC8A6EDFE0C44A6720" descr="post_object_image_1173462991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1" name="ID_D624AF71508441A1B56A3E28368598CB" descr="post_object_image_1421510529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2" name="ID_E6C92E1E8B3840A88C3BC8B7244A5574" descr="post_object_image_204705060"/>
        <xdr:cNvPicPr/>
      </xdr:nvPicPr>
      <xdr:blipFill>
        <a:blip r:embed="rId6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3" name="ID_A37991E9570247488291F5E368D619C3" descr="post_object_image_1882523962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4" name="ID_03894332779D4CBC9549CC6F83DB240D" descr="post_object_image_3188671517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5" name="ID_FF90967517014CE09C487F248457DC67" descr="post_object_image_2359803778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6" name="ID_73F983FE902C43C7988BEBD32CED828F" descr="post_object_image_1477108509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7" name="ID_FDAADCBB346E40D38D00A37A72D8E251" descr="post_object_image_373883987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8" name="ID_93808B8E989346ABA28400F17F9A40FD" descr="post_object_image_2277562787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39" name="ID_EEE3FD8AD15248DD8B8B184B3891B4C6" descr="post_object_image_179520911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0" name="ID_D004FCF447BF43FC88E9A3AAEE9F6B2B" descr="post_object_image_1554161284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1" name="ID_91502F96B77A4DA8A275DCBB34F40666" descr="post_object_image_2549090994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2" name="ID_67CB0548CAE34CA3B7A5EFE3A007648E" descr="post_object_image_4019205775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3" name="ID_DABDB2EF13FC421FB8513B5E808D8155" descr="post_object_image_1690201557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4" name="ID_2F70C96A2C094FD1A8965E7741E1E5F3" descr="post_object_image_3494473274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5" name="ID_FE23FB6AC37F4274A99DC0C467433DDC" descr="post_object_image_566519558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6" name="ID_591AE55D58064004ACB7C4E4670392BB" descr="post_object_image_4128555078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7" name="ID_955DDEC93D8745D1A4325E45426E2035" descr="post_object_image_733628503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8" name="ID_6468E5DB23E44A32BCC75BEF676EFD10" descr="post_object_image_50290483"/>
        <xdr:cNvPicPr/>
      </xdr:nvPicPr>
      <xdr:blipFill>
        <a:blip r:embed="rId2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49" name="ID_33F92AA2E8044AEF949BFA48156B3435" descr="post_object_image_1714876628"/>
        <xdr:cNvPicPr/>
      </xdr:nvPicPr>
      <xdr:blipFill>
        <a:blip r:embed="rId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50" name="ID_D4DFE50B75C44239A08DAA4808067532" descr="post_object_image_2587389775"/>
        <xdr:cNvPicPr/>
      </xdr:nvPicPr>
      <xdr:blipFill>
        <a:blip r:embed="rId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51" name="ID_5CFF98851CD74A1EA076F9CCE0AE9EB0" descr="post_object_image_499233738"/>
        <xdr:cNvPicPr/>
      </xdr:nvPicPr>
      <xdr:blipFill>
        <a:blip r:embed="rId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1" name="ID_E9AA99CF5B62418EA08C92C2D50A3611" descr="post_object_image_2985576510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2" name="ID_AE291ED07D794C1F8CAA7192F17ECA1E" descr="post_object_image_2938607608"/>
        <xdr:cNvPicPr/>
      </xdr:nvPicPr>
      <xdr:blipFill>
        <a:blip r:embed="rId22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3" name="ID_44F657384B6D497EB142D1C75DA7F3F2" descr="post_object_image_2251171045"/>
        <xdr:cNvPicPr/>
      </xdr:nvPicPr>
      <xdr:blipFill>
        <a:blip r:embed="rId23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5" name="ID_3E55377F47F247EF83F91634984E6DC5" descr="post_object_image_82021177"/>
        <xdr:cNvPicPr/>
      </xdr:nvPicPr>
      <xdr:blipFill>
        <a:blip r:embed="rId4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66" name="ID_CE0B73FFAAD1466D9FB5DA06C4558C18" descr="post_object_image_3701061288"/>
        <xdr:cNvPicPr/>
      </xdr:nvPicPr>
      <xdr:blipFill>
        <a:blip r:embed="rId13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7" name="ID_38EA58A7629C4812AEC339058AB39000" descr="post_object_image_543075009"/>
        <xdr:cNvPicPr/>
      </xdr:nvPicPr>
      <xdr:blipFill>
        <a:blip r:embed="rId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68" name="ID_BC0E9528B2D14D21AABB6A864B6A2FFA" descr="post_object_image_673043321"/>
        <xdr:cNvPicPr/>
      </xdr:nvPicPr>
      <xdr:blipFill>
        <a:blip r:embed="rId15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69" name="ID_CF80855AF8084829824D5303E32D7078" descr="post_object_image_2685895071"/>
        <xdr:cNvPicPr/>
      </xdr:nvPicPr>
      <xdr:blipFill>
        <a:blip r:embed="rId49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70" name="ID_F130E737B8AF4E5D8C01B24E493EC2BB" descr="post_object_image_2482083040"/>
        <xdr:cNvPicPr/>
      </xdr:nvPicPr>
      <xdr:blipFill>
        <a:blip r:embed="rId71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38100</xdr:colOff>
      <xdr:row>30</xdr:row>
      <xdr:rowOff>95250</xdr:rowOff>
    </xdr:to>
    <xdr:pic>
      <xdr:nvPicPr>
        <xdr:cNvPr id="271" name="ID_DEE297ED136D44DB83D757E28FDEC7E9" descr="post_object_image_2032694622"/>
        <xdr:cNvPicPr/>
      </xdr:nvPicPr>
      <xdr:blipFill>
        <a:blip r:embed="rId14"/>
        <a:stretch>
          <a:fillRect/>
        </a:stretch>
      </xdr:blipFill>
      <xdr:spPr>
        <a:xfrm>
          <a:off x="0" y="0"/>
          <a:ext cx="7353300" cy="552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2" name="ID_C46D4145825B40F2A248D55362B14888" descr="post_object_image_3204657156"/>
        <xdr:cNvPicPr/>
      </xdr:nvPicPr>
      <xdr:blipFill>
        <a:blip r:embed="rId67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3" name="ID_29D89B49FEB1493ABCDFD65AD204BCA0" descr="post_object_image_1401739058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4" name="ID_74670F0A0EDA43D0A873246B64C3F172" descr="post_object_image_1965264484"/>
        <xdr:cNvPicPr/>
      </xdr:nvPicPr>
      <xdr:blipFill>
        <a:blip r:embed="rId68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5" name="ID_8C3FAF2DF1BC4B44BBFA3775620235BB" descr="post_object_image_2616910140"/>
        <xdr:cNvPicPr/>
      </xdr:nvPicPr>
      <xdr:blipFill>
        <a:blip r:embed="rId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6" name="ID_F6EA401E4AEA4C56BF4638FF3F594CB0" descr="post_object_image_732978291"/>
        <xdr:cNvPicPr/>
      </xdr:nvPicPr>
      <xdr:blipFill>
        <a:blip r:embed="rId26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171450</xdr:colOff>
      <xdr:row>25</xdr:row>
      <xdr:rowOff>28575</xdr:rowOff>
    </xdr:to>
    <xdr:pic>
      <xdr:nvPicPr>
        <xdr:cNvPr id="277" name="ID_CDB695327EB3403080C193ECB612717A" descr="post_object_image_1943769463"/>
        <xdr:cNvPicPr/>
      </xdr:nvPicPr>
      <xdr:blipFill>
        <a:blip r:embed="rId21"/>
        <a:stretch>
          <a:fillRect/>
        </a:stretch>
      </xdr:blipFill>
      <xdr:spPr>
        <a:xfrm>
          <a:off x="0" y="0"/>
          <a:ext cx="809625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78" name="ID_335B2E692C5A4CC281D134C6533AD43F" descr="post_object_image_751505012"/>
        <xdr:cNvPicPr/>
      </xdr:nvPicPr>
      <xdr:blipFill>
        <a:blip r:embed="rId72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79" name="ID_F2E4F80A086B41F9A55FD999F686E501" descr="post_object_image_3774344429"/>
        <xdr:cNvPicPr/>
      </xdr:nvPicPr>
      <xdr:blipFill>
        <a:blip r:embed="rId73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80" name="ID_5647154CA990459683961B6FA114CCA9" descr="post_object_image_3946693341"/>
        <xdr:cNvPicPr/>
      </xdr:nvPicPr>
      <xdr:blipFill>
        <a:blip r:embed="rId74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81" name="ID_BE09579C0E344AE28056BD5EF68D797A" descr="post_object_image_4041857585"/>
        <xdr:cNvPicPr/>
      </xdr:nvPicPr>
      <xdr:blipFill>
        <a:blip r:embed="rId75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69850</xdr:rowOff>
    </xdr:to>
    <xdr:pic>
      <xdr:nvPicPr>
        <xdr:cNvPr id="282" name="ID_AA93BCB27C634B2F9760FE352CF4FA5F" descr="post_object_image_1468313737"/>
        <xdr:cNvPicPr/>
      </xdr:nvPicPr>
      <xdr:blipFill>
        <a:blip r:embed="rId76"/>
        <a:stretch>
          <a:fillRect/>
        </a:stretch>
      </xdr:blipFill>
      <xdr:spPr>
        <a:xfrm>
          <a:off x="0" y="0"/>
          <a:ext cx="9144000" cy="5137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83" name="ID_B792FCF5697D423C8AF0485511DB39F9" descr="post_object_image_409334582"/>
        <xdr:cNvPicPr/>
      </xdr:nvPicPr>
      <xdr:blipFill>
        <a:blip r:embed="rId77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28</xdr:row>
      <xdr:rowOff>76200</xdr:rowOff>
    </xdr:to>
    <xdr:pic>
      <xdr:nvPicPr>
        <xdr:cNvPr id="284" name="ID_5F0EF19680BF42BC8325F344A5B5F26D" descr="post_object_image_849907079"/>
        <xdr:cNvPicPr/>
      </xdr:nvPicPr>
      <xdr:blipFill>
        <a:blip r:embed="rId78"/>
        <a:stretch>
          <a:fillRect/>
        </a:stretch>
      </xdr:blipFill>
      <xdr:spPr>
        <a:xfrm>
          <a:off x="0" y="0"/>
          <a:ext cx="9144000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7"/>
  <sheetViews>
    <sheetView showGridLines="0" tabSelected="1" topLeftCell="F194" workbookViewId="0">
      <selection activeCell="F194" sqref="F194"/>
    </sheetView>
  </sheetViews>
  <sheetFormatPr defaultColWidth="9" defaultRowHeight="14.25"/>
  <cols>
    <col min="1" max="1" width="6.75238095238095" customWidth="1"/>
    <col min="2" max="2" width="22" customWidth="1"/>
    <col min="3" max="3" width="32.5047619047619" customWidth="1"/>
    <col min="4" max="4" width="37.5047619047619" customWidth="1"/>
    <col min="5" max="5" width="35.6380952380952" customWidth="1"/>
    <col min="6" max="6" width="22" customWidth="1"/>
    <col min="7" max="7" width="40" customWidth="1"/>
    <col min="8" max="16" width="25.0666666666667"/>
  </cols>
  <sheetData>
    <row r="1" ht="31.5" customHeight="1" spans="1:15">
      <c r="A1" s="1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5" customHeight="1" spans="1:15">
      <c r="A2" s="15" t="str">
        <f>_xlfn.DISPIMG("ID_FDAADCBB346E40D38D00A37A72D8E251",1)</f>
        <v>=DISPIMG("ID_FDAADCBB346E40D38D00A37A72D8E251",1)</v>
      </c>
      <c r="B2" s="15" t="s">
        <v>7</v>
      </c>
      <c r="C2" s="15" t="s">
        <v>8</v>
      </c>
      <c r="D2" s="15" t="s">
        <v>9</v>
      </c>
      <c r="E2" s="16" t="s">
        <v>10</v>
      </c>
      <c r="F2" s="17" t="str">
        <f>_xlfn.DISPIMG("ID_A167EEADDC2245AF818C54A12378E1D0",1)</f>
        <v>=DISPIMG("ID_A167EEADDC2245AF818C54A12378E1D0",1)</v>
      </c>
      <c r="G2" s="18" t="s">
        <v>11</v>
      </c>
      <c r="H2" t="str">
        <f>_xlfn.DISPIMG("ID_EDCCDD0119E44B3298A70CA0B73A3472",1)</f>
        <v>=DISPIMG("ID_EDCCDD0119E44B3298A70CA0B73A3472",1)</v>
      </c>
      <c r="I2" t="str">
        <f>_xlfn.DISPIMG("ID_A618E1195DA54BD2AF8DE5FBAB0999B4",1)</f>
        <v>=DISPIMG("ID_A618E1195DA54BD2AF8DE5FBAB0999B4",1)</v>
      </c>
      <c r="J2" t="str">
        <f>_xlfn.DISPIMG("ID_B7EE20CF617B4C73A75F017667BE989A",1)</f>
        <v>=DISPIMG("ID_B7EE20CF617B4C73A75F017667BE989A",1)</v>
      </c>
      <c r="K2" t="str">
        <f>_xlfn.DISPIMG("ID_A1D39D392DE94FA99D19B2A368305E48",1)</f>
        <v>=DISPIMG("ID_A1D39D392DE94FA99D19B2A368305E48",1)</v>
      </c>
    </row>
    <row r="3" ht="75" customHeight="1" spans="1:15">
      <c r="A3" s="5" t="str">
        <f>_xlfn.DISPIMG("ID_58B655CDCFF94556B7216CC6E09C157D",1)</f>
        <v>=DISPIMG("ID_58B655CDCFF94556B7216CC6E09C157D",1)</v>
      </c>
      <c r="B3" s="5" t="s">
        <v>7</v>
      </c>
      <c r="C3" s="5" t="s">
        <v>12</v>
      </c>
      <c r="D3" s="5" t="s">
        <v>13</v>
      </c>
      <c r="E3" s="6" t="s">
        <v>14</v>
      </c>
      <c r="F3" s="14" t="str">
        <f>_xlfn.DISPIMG("ID_8C3FAF2DF1BC4B44BBFA3775620235BB",1)</f>
        <v>=DISPIMG("ID_8C3FAF2DF1BC4B44BBFA3775620235BB",1)</v>
      </c>
      <c r="G3" s="7" t="s">
        <v>15</v>
      </c>
      <c r="H3" t="str">
        <f>_xlfn.DISPIMG("ID_F6EA401E4AEA4C56BF4638FF3F594CB0",1)</f>
        <v>=DISPIMG("ID_F6EA401E4AEA4C56BF4638FF3F594CB0",1)</v>
      </c>
      <c r="I3" t="str">
        <f>_xlfn.DISPIMG("ID_0E1D61AB5E994CDEB767B0B5AB090C60",1)</f>
        <v>=DISPIMG("ID_0E1D61AB5E994CDEB767B0B5AB090C60",1)</v>
      </c>
      <c r="K3" t="str">
        <f>_xlfn.DISPIMG("ID_38E4D6217AC1454094452911AAE587D8",1)</f>
        <v>=DISPIMG("ID_38E4D6217AC1454094452911AAE587D8",1)</v>
      </c>
      <c r="M3" t="str">
        <f>_xlfn.DISPIMG("ID_AB60A24F997A40858A7D75ECAA4751D6",1)</f>
        <v>=DISPIMG("ID_AB60A24F997A40858A7D75ECAA4751D6",1)</v>
      </c>
    </row>
    <row r="4" ht="75" customHeight="1" spans="1:15">
      <c r="A4" s="15" t="str">
        <f>_xlfn.DISPIMG("ID_E5A006F8CE01430CBE0964A22B16F616",1)</f>
        <v>=DISPIMG("ID_E5A006F8CE01430CBE0964A22B16F616",1)</v>
      </c>
      <c r="B4" s="15" t="s">
        <v>7</v>
      </c>
      <c r="C4" s="15" t="s">
        <v>16</v>
      </c>
      <c r="D4" s="15" t="s">
        <v>17</v>
      </c>
      <c r="E4" s="16" t="s">
        <v>14</v>
      </c>
      <c r="F4" s="17" t="s">
        <v>7</v>
      </c>
      <c r="G4" s="18" t="s">
        <v>18</v>
      </c>
    </row>
    <row r="5" ht="75" customHeight="1" spans="1:15">
      <c r="A5" s="5">
        <v>4</v>
      </c>
      <c r="B5" s="5" t="s">
        <v>7</v>
      </c>
      <c r="C5" s="5" t="s">
        <v>19</v>
      </c>
      <c r="D5" s="5" t="s">
        <v>20</v>
      </c>
      <c r="E5" s="6" t="s">
        <v>21</v>
      </c>
      <c r="F5" s="17" t="s">
        <v>7</v>
      </c>
      <c r="G5" s="7" t="s">
        <v>22</v>
      </c>
    </row>
    <row r="6" ht="75" customHeight="1" spans="1:15">
      <c r="A6" s="15">
        <v>5</v>
      </c>
      <c r="B6" s="15" t="s">
        <v>7</v>
      </c>
      <c r="C6" s="15" t="s">
        <v>23</v>
      </c>
      <c r="D6" s="15" t="s">
        <v>24</v>
      </c>
      <c r="E6" s="16" t="s">
        <v>25</v>
      </c>
      <c r="F6" s="17" t="str">
        <f>_xlfn.DISPIMG("ID_335B2E692C5A4CC281D134C6533AD43F",1)</f>
        <v>=DISPIMG("ID_335B2E692C5A4CC281D134C6533AD43F",1)</v>
      </c>
      <c r="G6" s="18" t="s">
        <v>26</v>
      </c>
      <c r="H6" t="str">
        <f>_xlfn.DISPIMG("ID_7BAF465CFAE549D1B6F93C676278C02B",1)</f>
        <v>=DISPIMG("ID_7BAF465CFAE549D1B6F93C676278C02B",1)</v>
      </c>
    </row>
    <row r="7" ht="75" customHeight="1" spans="1:15">
      <c r="A7" s="5">
        <v>6</v>
      </c>
      <c r="B7" s="5" t="s">
        <v>7</v>
      </c>
      <c r="C7" s="5" t="s">
        <v>27</v>
      </c>
      <c r="D7" s="5" t="s">
        <v>28</v>
      </c>
      <c r="E7" s="6" t="s">
        <v>29</v>
      </c>
      <c r="F7" s="17" t="s">
        <v>7</v>
      </c>
      <c r="G7" s="7" t="s">
        <v>30</v>
      </c>
    </row>
    <row r="8" ht="75" customHeight="1" spans="1:15">
      <c r="A8" s="15">
        <v>7</v>
      </c>
      <c r="B8" s="15" t="s">
        <v>7</v>
      </c>
      <c r="C8" s="15" t="s">
        <v>31</v>
      </c>
      <c r="D8" s="15" t="s">
        <v>32</v>
      </c>
      <c r="E8" s="16" t="s">
        <v>33</v>
      </c>
      <c r="F8" s="17" t="s">
        <v>7</v>
      </c>
      <c r="G8" s="18" t="s">
        <v>34</v>
      </c>
    </row>
    <row r="9" ht="75" customHeight="1" spans="1:15">
      <c r="A9" s="5">
        <v>8</v>
      </c>
      <c r="B9" s="5" t="s">
        <v>7</v>
      </c>
      <c r="C9" s="5" t="s">
        <v>35</v>
      </c>
      <c r="D9" s="5" t="s">
        <v>36</v>
      </c>
      <c r="E9" s="6" t="s">
        <v>33</v>
      </c>
      <c r="F9" s="17" t="s">
        <v>7</v>
      </c>
      <c r="G9" s="7" t="s">
        <v>37</v>
      </c>
    </row>
    <row r="10" ht="75" customHeight="1" spans="1:15">
      <c r="A10" s="15">
        <v>9</v>
      </c>
      <c r="B10" s="15" t="s">
        <v>7</v>
      </c>
      <c r="C10" s="15" t="s">
        <v>38</v>
      </c>
      <c r="D10" s="15" t="s">
        <v>39</v>
      </c>
      <c r="E10" s="16" t="s">
        <v>40</v>
      </c>
      <c r="F10" s="17" t="str">
        <f>_xlfn.DISPIMG("ID_E89920E850EC405AA9F89C0011469EE2",1)</f>
        <v>=DISPIMG("ID_E89920E850EC405AA9F89C0011469EE2",1)</v>
      </c>
      <c r="G10" s="18" t="s">
        <v>41</v>
      </c>
      <c r="H10" t="str">
        <f>_xlfn.DISPIMG("ID_38EA58A7629C4812AEC339058AB39000",1)</f>
        <v>=DISPIMG("ID_38EA58A7629C4812AEC339058AB39000",1)</v>
      </c>
      <c r="I10" t="str">
        <f>_xlfn.DISPIMG("ID_F031E8497B4643F2BBF2FDA3E4B16287",1)</f>
        <v>=DISPIMG("ID_F031E8497B4643F2BBF2FDA3E4B16287",1)</v>
      </c>
    </row>
    <row r="11" ht="75" customHeight="1" spans="1:15">
      <c r="A11" s="5">
        <v>10</v>
      </c>
      <c r="B11" s="5" t="s">
        <v>7</v>
      </c>
      <c r="C11" s="5" t="s">
        <v>42</v>
      </c>
      <c r="D11" s="5" t="s">
        <v>39</v>
      </c>
      <c r="E11" s="6" t="s">
        <v>40</v>
      </c>
      <c r="F11" s="17" t="str">
        <f>_xlfn.DISPIMG("ID_F2E4F80A086B41F9A55FD999F686E501",1)</f>
        <v>=DISPIMG("ID_F2E4F80A086B41F9A55FD999F686E501",1)</v>
      </c>
      <c r="G11" s="7" t="s">
        <v>43</v>
      </c>
      <c r="H11" t="str">
        <f>_xlfn.DISPIMG("ID_74670F0A0EDA43D0A873246B64C3F172",1)</f>
        <v>=DISPIMG("ID_74670F0A0EDA43D0A873246B64C3F172",1)</v>
      </c>
      <c r="J11" t="str">
        <f>_xlfn.DISPIMG("ID_4C27BD79080343C9ADD1DFA0F82171D3",1)</f>
        <v>=DISPIMG("ID_4C27BD79080343C9ADD1DFA0F82171D3",1)</v>
      </c>
      <c r="K11" t="str">
        <f>_xlfn.DISPIMG("ID_EB0C7FE8814C4CC291B712DCD4D0FC61",1)</f>
        <v>=DISPIMG("ID_EB0C7FE8814C4CC291B712DCD4D0FC61",1)</v>
      </c>
      <c r="L11" t="str">
        <f>_xlfn.DISPIMG("ID_071289AEB0D14726A4234CC01A22CF93",1)</f>
        <v>=DISPIMG("ID_071289AEB0D14726A4234CC01A22CF93",1)</v>
      </c>
      <c r="M11" t="str">
        <f>_xlfn.DISPIMG("ID_2340115EC9494FF480A16E82FC52F3DF",1)</f>
        <v>=DISPIMG("ID_2340115EC9494FF480A16E82FC52F3DF",1)</v>
      </c>
      <c r="N11" t="str">
        <f>_xlfn.DISPIMG("ID_7CA90EA462284CA984CF8043C5D7FCD9",1)</f>
        <v>=DISPIMG("ID_7CA90EA462284CA984CF8043C5D7FCD9",1)</v>
      </c>
      <c r="O11" t="str">
        <f>_xlfn.DISPIMG("ID_53CA4B6706814E36BEA569369BFD68B7",1)</f>
        <v>=DISPIMG("ID_53CA4B6706814E36BEA569369BFD68B7",1)</v>
      </c>
    </row>
    <row r="12" ht="75" customHeight="1" spans="1:15">
      <c r="A12" s="15">
        <v>11</v>
      </c>
      <c r="B12" s="15" t="s">
        <v>7</v>
      </c>
      <c r="C12" s="15" t="s">
        <v>44</v>
      </c>
      <c r="D12" s="15" t="s">
        <v>45</v>
      </c>
      <c r="E12" s="16" t="s">
        <v>46</v>
      </c>
      <c r="F12" s="17" t="str">
        <f>_xlfn.DISPIMG("ID_B2DBC3AF441D440C96C5DE87B961F589",1)</f>
        <v>=DISPIMG("ID_B2DBC3AF441D440C96C5DE87B961F589",1)</v>
      </c>
      <c r="G12" s="18" t="s">
        <v>47</v>
      </c>
      <c r="H12" t="str">
        <f>_xlfn.DISPIMG("ID_2CCFAB19C73C48478E97FC63BEEA87B0",1)</f>
        <v>=DISPIMG("ID_2CCFAB19C73C48478E97FC63BEEA87B0",1)</v>
      </c>
    </row>
    <row r="13" ht="75" customHeight="1" spans="1:15">
      <c r="A13" s="5">
        <v>12</v>
      </c>
      <c r="B13" s="5" t="s">
        <v>7</v>
      </c>
      <c r="C13" s="5" t="s">
        <v>48</v>
      </c>
      <c r="D13" s="5" t="s">
        <v>49</v>
      </c>
      <c r="E13" s="6" t="s">
        <v>21</v>
      </c>
      <c r="F13" s="17" t="s">
        <v>7</v>
      </c>
      <c r="G13" s="7" t="s">
        <v>50</v>
      </c>
    </row>
    <row r="14" ht="75" customHeight="1" spans="1:15">
      <c r="A14" s="15">
        <v>13</v>
      </c>
      <c r="B14" s="15" t="s">
        <v>7</v>
      </c>
      <c r="C14" s="15" t="s">
        <v>51</v>
      </c>
      <c r="D14" s="15" t="s">
        <v>52</v>
      </c>
      <c r="E14" s="16" t="s">
        <v>53</v>
      </c>
      <c r="F14" s="17" t="s">
        <v>7</v>
      </c>
      <c r="G14" s="18" t="s">
        <v>54</v>
      </c>
    </row>
    <row r="15" ht="75" customHeight="1" spans="1:15">
      <c r="A15" s="5">
        <v>14</v>
      </c>
      <c r="B15" s="5" t="s">
        <v>7</v>
      </c>
      <c r="C15" s="5" t="s">
        <v>55</v>
      </c>
      <c r="D15" s="5" t="s">
        <v>56</v>
      </c>
      <c r="E15" s="6" t="s">
        <v>57</v>
      </c>
      <c r="F15" s="17" t="s">
        <v>7</v>
      </c>
      <c r="G15" s="7" t="str">
        <f>_xlfn.DISPIMG("ID_B5F5C13F57964CD390FE7B8285D8B974",1)</f>
        <v>=DISPIMG("ID_B5F5C13F57964CD390FE7B8285D8B974",1)</v>
      </c>
    </row>
    <row r="16" ht="75" customHeight="1" spans="1:15">
      <c r="A16" s="15">
        <v>15</v>
      </c>
      <c r="B16" s="15" t="s">
        <v>7</v>
      </c>
      <c r="C16" s="15" t="s">
        <v>58</v>
      </c>
      <c r="D16" s="15" t="s">
        <v>59</v>
      </c>
      <c r="E16" s="16" t="s">
        <v>60</v>
      </c>
      <c r="F16" s="17" t="s">
        <v>7</v>
      </c>
      <c r="G16" s="18" t="str">
        <f>_xlfn.DISPIMG("ID_86E0769088A84229A525E018BEE0C38A",1)</f>
        <v>=DISPIMG("ID_86E0769088A84229A525E018BEE0C38A",1)</v>
      </c>
    </row>
    <row r="17" ht="75" customHeight="1" spans="1:10">
      <c r="A17" s="5">
        <v>16</v>
      </c>
      <c r="B17" s="5" t="s">
        <v>7</v>
      </c>
      <c r="C17" s="5" t="s">
        <v>61</v>
      </c>
      <c r="D17" s="5" t="s">
        <v>59</v>
      </c>
      <c r="E17" s="6" t="s">
        <v>60</v>
      </c>
      <c r="F17" s="17" t="str">
        <f>_xlfn.DISPIMG("ID_B9C88885FEF049A0BABD442F5DE6D5F5",1)</f>
        <v>=DISPIMG("ID_B9C88885FEF049A0BABD442F5DE6D5F5",1)</v>
      </c>
      <c r="G17" s="7" t="str">
        <f>_xlfn.DISPIMG("ID_760816B02C0443D0982204614E4FC66A",1)</f>
        <v>=DISPIMG("ID_760816B02C0443D0982204614E4FC66A",1)</v>
      </c>
    </row>
    <row r="18" ht="75" customHeight="1" spans="1:10">
      <c r="A18" s="15">
        <v>17</v>
      </c>
      <c r="B18" s="15" t="s">
        <v>7</v>
      </c>
      <c r="C18" s="15" t="s">
        <v>62</v>
      </c>
      <c r="D18" s="15" t="s">
        <v>56</v>
      </c>
      <c r="E18" s="16" t="s">
        <v>57</v>
      </c>
      <c r="F18" s="17" t="s">
        <v>7</v>
      </c>
      <c r="G18" s="18" t="s">
        <v>63</v>
      </c>
    </row>
    <row r="19" ht="75" customHeight="1" spans="1:10">
      <c r="A19" s="5">
        <v>18</v>
      </c>
      <c r="B19" s="5" t="s">
        <v>7</v>
      </c>
      <c r="C19" s="5" t="s">
        <v>64</v>
      </c>
      <c r="D19" s="5" t="s">
        <v>65</v>
      </c>
      <c r="E19" s="6" t="s">
        <v>66</v>
      </c>
      <c r="F19" s="17" t="s">
        <v>7</v>
      </c>
      <c r="G19" s="7" t="s">
        <v>67</v>
      </c>
    </row>
    <row r="20" ht="75" customHeight="1" spans="1:10">
      <c r="A20" s="15">
        <v>19</v>
      </c>
      <c r="B20" s="15" t="s">
        <v>7</v>
      </c>
      <c r="C20" s="15" t="s">
        <v>68</v>
      </c>
      <c r="D20" s="15" t="s">
        <v>69</v>
      </c>
      <c r="E20" s="16" t="s">
        <v>57</v>
      </c>
      <c r="F20" s="17" t="s">
        <v>7</v>
      </c>
      <c r="G20" s="18" t="s">
        <v>70</v>
      </c>
    </row>
    <row r="21" ht="75" customHeight="1" spans="1:10">
      <c r="A21" s="5">
        <v>20</v>
      </c>
      <c r="B21" s="5" t="s">
        <v>7</v>
      </c>
      <c r="C21" s="5" t="s">
        <v>71</v>
      </c>
      <c r="D21" s="5" t="s">
        <v>72</v>
      </c>
      <c r="E21" s="6" t="s">
        <v>73</v>
      </c>
      <c r="F21" s="17" t="s">
        <v>7</v>
      </c>
      <c r="G21" s="7" t="s">
        <v>74</v>
      </c>
    </row>
    <row r="22" ht="75" customHeight="1" spans="1:10">
      <c r="A22" s="15">
        <v>21</v>
      </c>
      <c r="B22" s="15" t="s">
        <v>7</v>
      </c>
      <c r="C22" s="15" t="s">
        <v>75</v>
      </c>
      <c r="D22" s="15" t="s">
        <v>76</v>
      </c>
      <c r="E22" s="16" t="s">
        <v>77</v>
      </c>
      <c r="F22" s="17" t="s">
        <v>7</v>
      </c>
      <c r="G22" s="18" t="s">
        <v>78</v>
      </c>
    </row>
    <row r="23" ht="75" customHeight="1" spans="1:10">
      <c r="A23" s="5">
        <v>22</v>
      </c>
      <c r="B23" s="5" t="s">
        <v>7</v>
      </c>
      <c r="C23" s="5" t="s">
        <v>79</v>
      </c>
      <c r="D23" s="5" t="s">
        <v>80</v>
      </c>
      <c r="E23" s="6" t="s">
        <v>81</v>
      </c>
      <c r="F23" s="17" t="s">
        <v>7</v>
      </c>
      <c r="G23" s="7" t="s">
        <v>82</v>
      </c>
    </row>
    <row r="24" ht="75" customHeight="1" spans="1:10">
      <c r="A24" s="15">
        <v>23</v>
      </c>
      <c r="B24" s="15" t="s">
        <v>7</v>
      </c>
      <c r="C24" s="15" t="s">
        <v>83</v>
      </c>
      <c r="D24" s="15" t="s">
        <v>84</v>
      </c>
      <c r="E24" s="16" t="s">
        <v>85</v>
      </c>
      <c r="F24" s="17" t="s">
        <v>7</v>
      </c>
      <c r="G24" s="18" t="s">
        <v>86</v>
      </c>
    </row>
    <row r="25" ht="75" customHeight="1" spans="1:10">
      <c r="A25" s="5">
        <v>24</v>
      </c>
      <c r="B25" s="5" t="s">
        <v>7</v>
      </c>
      <c r="C25" s="5" t="s">
        <v>87</v>
      </c>
      <c r="D25" s="5" t="s">
        <v>88</v>
      </c>
      <c r="E25" s="6" t="s">
        <v>89</v>
      </c>
      <c r="F25" s="17" t="s">
        <v>7</v>
      </c>
      <c r="G25" s="7" t="s">
        <v>90</v>
      </c>
    </row>
    <row r="26" ht="75" customHeight="1" spans="1:10">
      <c r="A26" s="15">
        <v>25</v>
      </c>
      <c r="B26" s="15" t="s">
        <v>7</v>
      </c>
      <c r="C26" s="15" t="s">
        <v>91</v>
      </c>
      <c r="D26" s="15" t="s">
        <v>92</v>
      </c>
      <c r="E26" s="16" t="s">
        <v>93</v>
      </c>
      <c r="F26" s="17" t="s">
        <v>7</v>
      </c>
      <c r="G26" s="18" t="s">
        <v>94</v>
      </c>
      <c r="H26" t="str">
        <f>_xlfn.DISPIMG("ID_466642E4AB694ED2A8F1A653774D4DD4",1)</f>
        <v>=DISPIMG("ID_466642E4AB694ED2A8F1A653774D4DD4",1)</v>
      </c>
      <c r="I26" t="str">
        <f>_xlfn.DISPIMG("ID_2C0D40FA9BDF49F9AE19D5D4294F3308",1)</f>
        <v>=DISPIMG("ID_2C0D40FA9BDF49F9AE19D5D4294F3308",1)</v>
      </c>
      <c r="J26" t="str">
        <f>_xlfn.DISPIMG("ID_3B86CA57E0F34788A6C42A99621986C2",1)</f>
        <v>=DISPIMG("ID_3B86CA57E0F34788A6C42A99621986C2",1)</v>
      </c>
      <c r="K26" t="str">
        <f>_xlfn.DISPIMG("ID_85AE35B552B24EE5AE1E8E064C5D4C5B",1)</f>
        <v>=DISPIMG("ID_85AE35B552B24EE5AE1E8E064C5D4C5B",1)</v>
      </c>
      <c r="L26" t="str">
        <f>_xlfn.DISPIMG("ID_2675B1102F0E4DF3ACE218B3368FF4D5",1)</f>
        <v>=DISPIMG("ID_2675B1102F0E4DF3ACE218B3368FF4D5",1)</v>
      </c>
      <c r="M26" t="str">
        <f>_xlfn.DISPIMG("ID_306A83BC9827447FABBA16C8E32824F5",1)</f>
        <v>=DISPIMG("ID_306A83BC9827447FABBA16C8E32824F5",1)</v>
      </c>
      <c r="N26" t="str">
        <f>_xlfn.DISPIMG("ID_15ABB15DBA2347C59D6B41B6F3330E7C",1)</f>
        <v>=DISPIMG("ID_15ABB15DBA2347C59D6B41B6F3330E7C",1)</v>
      </c>
      <c r="O26" t="str">
        <f>_xlfn.DISPIMG("ID_A2AF734ABCDE4395817A1CF5A26A54D5",1)</f>
        <v>=DISPIMG("ID_A2AF734ABCDE4395817A1CF5A26A54D5",1)</v>
      </c>
      <c r="P26" t="str">
        <f>_xlfn.DISPIMG("ID_EB70D2384A3C439F8BBE4643DA9929DA",1)</f>
        <v>=DISPIMG("ID_EB70D2384A3C439F8BBE4643DA9929DA",1)</v>
      </c>
    </row>
    <row r="27" ht="75" customHeight="1" spans="1:10">
      <c r="A27" s="5">
        <v>26</v>
      </c>
      <c r="B27" s="5" t="s">
        <v>7</v>
      </c>
      <c r="C27" s="5" t="s">
        <v>95</v>
      </c>
      <c r="D27" s="5" t="s">
        <v>96</v>
      </c>
      <c r="E27" s="6" t="s">
        <v>97</v>
      </c>
      <c r="F27" s="17" t="s">
        <v>7</v>
      </c>
      <c r="G27" s="7" t="s">
        <v>98</v>
      </c>
    </row>
    <row r="28" ht="75" customHeight="1" spans="1:10">
      <c r="A28" s="15">
        <v>27</v>
      </c>
      <c r="B28" s="15" t="s">
        <v>7</v>
      </c>
      <c r="C28" s="15" t="s">
        <v>99</v>
      </c>
      <c r="D28" s="15" t="s">
        <v>100</v>
      </c>
      <c r="E28" s="16" t="s">
        <v>101</v>
      </c>
      <c r="F28" s="17" t="str">
        <f>_xlfn.DISPIMG("ID_D04BEF2FAFF94E7DB6713EA3945E643E",1)</f>
        <v>=DISPIMG("ID_D04BEF2FAFF94E7DB6713EA3945E643E",1)</v>
      </c>
      <c r="G28" s="18" t="s">
        <v>102</v>
      </c>
      <c r="H28" t="str">
        <f>_xlfn.DISPIMG("ID_7DB598DB78964ED790090476F1815D98",1)</f>
        <v>=DISPIMG("ID_7DB598DB78964ED790090476F1815D98",1)</v>
      </c>
      <c r="I28" t="str">
        <f>_xlfn.DISPIMG("ID_2D23652714A44646A428005500F0233B",1)</f>
        <v>=DISPIMG("ID_2D23652714A44646A428005500F0233B",1)</v>
      </c>
      <c r="J28" t="str">
        <f>_xlfn.DISPIMG("ID_925D3E5A22BE430D9E26571A850912E7",1)</f>
        <v>=DISPIMG("ID_925D3E5A22BE430D9E26571A850912E7",1)</v>
      </c>
    </row>
    <row r="29" ht="75" customHeight="1" spans="1:10">
      <c r="A29" s="5">
        <v>28</v>
      </c>
      <c r="B29" s="5" t="s">
        <v>7</v>
      </c>
      <c r="C29" s="5" t="s">
        <v>103</v>
      </c>
      <c r="D29" s="5" t="s">
        <v>104</v>
      </c>
      <c r="E29" s="6" t="s">
        <v>105</v>
      </c>
      <c r="F29" s="17" t="s">
        <v>7</v>
      </c>
      <c r="G29" s="7" t="s">
        <v>106</v>
      </c>
    </row>
    <row r="30" ht="75" customHeight="1" spans="1:10">
      <c r="A30" s="15">
        <v>29</v>
      </c>
      <c r="B30" s="15" t="s">
        <v>7</v>
      </c>
      <c r="C30" s="15" t="s">
        <v>107</v>
      </c>
      <c r="D30" s="15" t="s">
        <v>108</v>
      </c>
      <c r="E30" s="16" t="s">
        <v>109</v>
      </c>
      <c r="F30" s="17" t="s">
        <v>7</v>
      </c>
      <c r="G30" s="18" t="s">
        <v>110</v>
      </c>
    </row>
    <row r="31" ht="75" customHeight="1" spans="1:10">
      <c r="A31" s="5">
        <v>30</v>
      </c>
      <c r="B31" s="5" t="s">
        <v>7</v>
      </c>
      <c r="C31" s="5" t="s">
        <v>111</v>
      </c>
      <c r="D31" s="5" t="s">
        <v>112</v>
      </c>
      <c r="E31" s="6" t="s">
        <v>113</v>
      </c>
      <c r="F31" s="17" t="str">
        <f>_xlfn.DISPIMG("ID_5647154CA990459683961B6FA114CCA9",1)</f>
        <v>=DISPIMG("ID_5647154CA990459683961B6FA114CCA9",1)</v>
      </c>
      <c r="G31" s="7" t="s">
        <v>114</v>
      </c>
      <c r="H31" t="str">
        <f>_xlfn.DISPIMG("ID_84749AD97D5A4BF3970A2878B3185755",1)</f>
        <v>=DISPIMG("ID_84749AD97D5A4BF3970A2878B3185755",1)</v>
      </c>
      <c r="I31" t="str">
        <f>_xlfn.DISPIMG("ID_F4ECC5CC830440F289435518C2C48083",1)</f>
        <v>=DISPIMG("ID_F4ECC5CC830440F289435518C2C48083",1)</v>
      </c>
      <c r="J31" t="str">
        <f>_xlfn.DISPIMG("ID_AF7C74AA7A1943CC84CE025CE93AA379",1)</f>
        <v>=DISPIMG("ID_AF7C74AA7A1943CC84CE025CE93AA379",1)</v>
      </c>
    </row>
    <row r="32" ht="75" customHeight="1" spans="1:10">
      <c r="A32" s="15">
        <v>31</v>
      </c>
      <c r="B32" s="15" t="s">
        <v>7</v>
      </c>
      <c r="C32" s="15" t="s">
        <v>115</v>
      </c>
      <c r="D32" s="15" t="s">
        <v>116</v>
      </c>
      <c r="E32" s="16" t="s">
        <v>117</v>
      </c>
      <c r="F32" s="17" t="s">
        <v>7</v>
      </c>
      <c r="G32" s="18" t="s">
        <v>118</v>
      </c>
    </row>
    <row r="33" ht="75" customHeight="1" spans="1:10">
      <c r="A33" s="5">
        <v>32</v>
      </c>
      <c r="B33" s="5" t="s">
        <v>7</v>
      </c>
      <c r="C33" s="5" t="s">
        <v>119</v>
      </c>
      <c r="D33" s="5" t="s">
        <v>120</v>
      </c>
      <c r="E33" s="6" t="s">
        <v>121</v>
      </c>
      <c r="F33" s="14" t="str">
        <f>_xlfn.DISPIMG("ID_3E55377F47F247EF83F91634984E6DC5",1)</f>
        <v>=DISPIMG("ID_3E55377F47F247EF83F91634984E6DC5",1)</v>
      </c>
      <c r="G33" s="7" t="s">
        <v>122</v>
      </c>
      <c r="H33" t="str">
        <f>_xlfn.DISPIMG("ID_CF80855AF8084829824D5303E32D7078",1)</f>
        <v>=DISPIMG("ID_CF80855AF8084829824D5303E32D7078",1)</v>
      </c>
      <c r="I33" t="str">
        <f>_xlfn.DISPIMG("ID_B0183B978A9A4FCEACFDE134624C453B",1)</f>
        <v>=DISPIMG("ID_B0183B978A9A4FCEACFDE134624C453B",1)</v>
      </c>
      <c r="J33" t="str">
        <f>_xlfn.DISPIMG("ID_BB9C0161051A48FBBDC7D6067B5391A3",1)</f>
        <v>=DISPIMG("ID_BB9C0161051A48FBBDC7D6067B5391A3",1)</v>
      </c>
    </row>
    <row r="34" ht="75" customHeight="1" spans="1:10">
      <c r="A34" s="15">
        <v>33</v>
      </c>
      <c r="B34" s="15" t="s">
        <v>7</v>
      </c>
      <c r="C34" s="15" t="s">
        <v>123</v>
      </c>
      <c r="D34" s="15" t="s">
        <v>124</v>
      </c>
      <c r="E34" s="16" t="s">
        <v>125</v>
      </c>
      <c r="F34" s="17"/>
      <c r="G34" s="18" t="s">
        <v>126</v>
      </c>
      <c r="H34" t="str">
        <f>_xlfn.DISPIMG("ID_C46D4145825B40F2A248D55362B14888",1)</f>
        <v>=DISPIMG("ID_C46D4145825B40F2A248D55362B14888",1)</v>
      </c>
      <c r="I34" t="str">
        <f>_xlfn.DISPIMG("ID_29D89B49FEB1493ABCDFD65AD204BCA0",1)</f>
        <v>=DISPIMG("ID_29D89B49FEB1493ABCDFD65AD204BCA0",1)</v>
      </c>
    </row>
    <row r="35" ht="75" customHeight="1" spans="1:10">
      <c r="A35" s="5">
        <v>34</v>
      </c>
      <c r="B35" s="5" t="s">
        <v>7</v>
      </c>
      <c r="C35" s="5" t="s">
        <v>127</v>
      </c>
      <c r="D35" s="5" t="s">
        <v>128</v>
      </c>
      <c r="E35" s="6" t="s">
        <v>129</v>
      </c>
      <c r="F35" s="17" t="s">
        <v>7</v>
      </c>
      <c r="G35" s="7" t="s">
        <v>130</v>
      </c>
      <c r="H35" t="str">
        <f>_xlfn.DISPIMG("ID_116D75C90B0045B0B2239E07888BF650",1)</f>
        <v>=DISPIMG("ID_116D75C90B0045B0B2239E07888BF650",1)</v>
      </c>
      <c r="I35" t="str">
        <f>_xlfn.DISPIMG("ID_BB6BCE87B5C5482F96A2092AA8684FB0",1)</f>
        <v>=DISPIMG("ID_BB6BCE87B5C5482F96A2092AA8684FB0",1)</v>
      </c>
    </row>
    <row r="36" ht="75" customHeight="1" spans="1:10">
      <c r="A36" s="15">
        <v>35</v>
      </c>
      <c r="B36" s="15" t="s">
        <v>7</v>
      </c>
      <c r="C36" s="15" t="s">
        <v>131</v>
      </c>
      <c r="D36" s="15" t="s">
        <v>132</v>
      </c>
      <c r="E36" s="16" t="s">
        <v>133</v>
      </c>
      <c r="F36" s="17" t="s">
        <v>7</v>
      </c>
      <c r="G36" s="18" t="s">
        <v>134</v>
      </c>
    </row>
    <row r="37" ht="75" customHeight="1" spans="1:10">
      <c r="A37" s="5">
        <v>36</v>
      </c>
      <c r="B37" s="5" t="s">
        <v>7</v>
      </c>
      <c r="C37" s="5" t="s">
        <v>135</v>
      </c>
      <c r="D37" s="5" t="s">
        <v>132</v>
      </c>
      <c r="E37" s="6" t="s">
        <v>133</v>
      </c>
      <c r="F37" s="17" t="s">
        <v>7</v>
      </c>
      <c r="G37" s="7" t="s">
        <v>136</v>
      </c>
    </row>
    <row r="38" ht="75" customHeight="1" spans="1:10">
      <c r="A38" s="15">
        <v>37</v>
      </c>
      <c r="B38" s="15" t="s">
        <v>7</v>
      </c>
      <c r="C38" s="15" t="s">
        <v>137</v>
      </c>
      <c r="D38" s="15" t="s">
        <v>138</v>
      </c>
      <c r="E38" s="16" t="s">
        <v>139</v>
      </c>
      <c r="F38" s="17" t="str">
        <f>_xlfn.DISPIMG("ID_BE09579C0E344AE28056BD5EF68D797A",1)</f>
        <v>=DISPIMG("ID_BE09579C0E344AE28056BD5EF68D797A",1)</v>
      </c>
      <c r="G38" s="18" t="s">
        <v>140</v>
      </c>
    </row>
    <row r="39" ht="75" customHeight="1" spans="1:10">
      <c r="A39" s="5">
        <v>38</v>
      </c>
      <c r="B39" s="5" t="s">
        <v>7</v>
      </c>
      <c r="C39" s="5" t="s">
        <v>141</v>
      </c>
      <c r="D39" s="5" t="s">
        <v>142</v>
      </c>
      <c r="E39" s="6" t="s">
        <v>143</v>
      </c>
      <c r="F39" s="17" t="s">
        <v>7</v>
      </c>
      <c r="G39" s="7" t="s">
        <v>144</v>
      </c>
    </row>
    <row r="40" ht="75" customHeight="1" spans="1:10">
      <c r="A40" s="15">
        <v>39</v>
      </c>
      <c r="B40" s="15" t="s">
        <v>7</v>
      </c>
      <c r="C40" s="15" t="s">
        <v>145</v>
      </c>
      <c r="D40" s="15" t="s">
        <v>146</v>
      </c>
      <c r="E40" s="16" t="s">
        <v>147</v>
      </c>
      <c r="F40" s="17" t="s">
        <v>7</v>
      </c>
      <c r="G40" s="18" t="s">
        <v>148</v>
      </c>
    </row>
    <row r="41" ht="75" customHeight="1" spans="1:10">
      <c r="A41" s="5">
        <v>40</v>
      </c>
      <c r="B41" s="5" t="s">
        <v>7</v>
      </c>
      <c r="C41" s="5" t="s">
        <v>149</v>
      </c>
      <c r="D41" s="5" t="s">
        <v>150</v>
      </c>
      <c r="E41" s="6" t="s">
        <v>151</v>
      </c>
      <c r="F41" s="17" t="s">
        <v>7</v>
      </c>
      <c r="G41" s="7" t="s">
        <v>152</v>
      </c>
    </row>
    <row r="42" ht="75" customHeight="1" spans="1:10">
      <c r="A42" s="15">
        <v>41</v>
      </c>
      <c r="B42" s="15" t="s">
        <v>7</v>
      </c>
      <c r="C42" s="15" t="s">
        <v>153</v>
      </c>
      <c r="D42" s="15" t="s">
        <v>150</v>
      </c>
      <c r="E42" s="16" t="s">
        <v>151</v>
      </c>
      <c r="F42" s="17" t="s">
        <v>7</v>
      </c>
      <c r="G42" s="18" t="s">
        <v>154</v>
      </c>
    </row>
    <row r="43" ht="75" customHeight="1" spans="1:10">
      <c r="A43" s="5">
        <v>42</v>
      </c>
      <c r="B43" s="5" t="s">
        <v>7</v>
      </c>
      <c r="C43" s="5" t="s">
        <v>155</v>
      </c>
      <c r="D43" s="5" t="s">
        <v>150</v>
      </c>
      <c r="E43" s="6" t="s">
        <v>151</v>
      </c>
      <c r="F43" s="17" t="s">
        <v>7</v>
      </c>
      <c r="G43" s="7" t="s">
        <v>156</v>
      </c>
    </row>
    <row r="44" ht="75" customHeight="1" spans="1:10">
      <c r="A44" s="15">
        <v>43</v>
      </c>
      <c r="B44" s="15" t="s">
        <v>7</v>
      </c>
      <c r="C44" s="15" t="s">
        <v>157</v>
      </c>
      <c r="D44" s="15" t="s">
        <v>150</v>
      </c>
      <c r="E44" s="16" t="s">
        <v>151</v>
      </c>
      <c r="F44" s="17" t="s">
        <v>7</v>
      </c>
      <c r="G44" s="18" t="s">
        <v>158</v>
      </c>
    </row>
    <row r="45" ht="75" customHeight="1" spans="1:10">
      <c r="A45" s="5">
        <v>44</v>
      </c>
      <c r="B45" s="5" t="s">
        <v>7</v>
      </c>
      <c r="C45" s="5" t="s">
        <v>159</v>
      </c>
      <c r="D45" s="5" t="s">
        <v>150</v>
      </c>
      <c r="E45" s="6" t="s">
        <v>151</v>
      </c>
      <c r="F45" s="17" t="s">
        <v>7</v>
      </c>
      <c r="G45" s="7" t="s">
        <v>160</v>
      </c>
    </row>
    <row r="46" ht="75" customHeight="1" spans="1:10">
      <c r="A46" s="15">
        <v>45</v>
      </c>
      <c r="B46" s="15" t="s">
        <v>7</v>
      </c>
      <c r="C46" s="15" t="s">
        <v>161</v>
      </c>
      <c r="D46" s="15" t="s">
        <v>162</v>
      </c>
      <c r="E46" s="16" t="s">
        <v>163</v>
      </c>
      <c r="F46" s="17" t="s">
        <v>7</v>
      </c>
      <c r="G46" s="18" t="s">
        <v>164</v>
      </c>
    </row>
    <row r="47" ht="75" customHeight="1" spans="1:10">
      <c r="A47" s="5">
        <v>46</v>
      </c>
      <c r="B47" s="5" t="s">
        <v>7</v>
      </c>
      <c r="C47" s="5" t="s">
        <v>165</v>
      </c>
      <c r="D47" s="5" t="s">
        <v>162</v>
      </c>
      <c r="E47" s="6" t="s">
        <v>163</v>
      </c>
      <c r="F47" s="17" t="str">
        <f>_xlfn.DISPIMG("ID_134BBC3C62B54543BD31752C4B7E6C1D",1)</f>
        <v>=DISPIMG("ID_134BBC3C62B54543BD31752C4B7E6C1D",1)</v>
      </c>
      <c r="G47" s="7" t="s">
        <v>166</v>
      </c>
    </row>
    <row r="48" ht="75" customHeight="1" spans="1:10">
      <c r="A48" s="15">
        <v>47</v>
      </c>
      <c r="B48" s="15" t="s">
        <v>7</v>
      </c>
      <c r="C48" s="15" t="s">
        <v>167</v>
      </c>
      <c r="D48" s="15" t="s">
        <v>168</v>
      </c>
      <c r="E48" s="16" t="s">
        <v>169</v>
      </c>
      <c r="F48" s="17" t="s">
        <v>7</v>
      </c>
      <c r="G48" s="18" t="s">
        <v>170</v>
      </c>
    </row>
    <row r="49" ht="75" customHeight="1" spans="1:10">
      <c r="A49" s="5">
        <v>48</v>
      </c>
      <c r="B49" s="5" t="s">
        <v>7</v>
      </c>
      <c r="C49" s="5" t="s">
        <v>171</v>
      </c>
      <c r="D49" s="5" t="s">
        <v>172</v>
      </c>
      <c r="E49" s="6" t="s">
        <v>173</v>
      </c>
      <c r="F49" s="17" t="s">
        <v>7</v>
      </c>
      <c r="G49" s="7" t="s">
        <v>174</v>
      </c>
    </row>
    <row r="50" ht="75" customHeight="1" spans="1:10">
      <c r="A50" s="15">
        <v>49</v>
      </c>
      <c r="B50" s="15" t="s">
        <v>7</v>
      </c>
      <c r="C50" s="15" t="s">
        <v>175</v>
      </c>
      <c r="D50" s="15" t="s">
        <v>176</v>
      </c>
      <c r="E50" s="16" t="s">
        <v>177</v>
      </c>
      <c r="F50" s="17" t="str">
        <f>_xlfn.DISPIMG("ID_F760045FA2584052B5F265E979F471CA",1)</f>
        <v>=DISPIMG("ID_F760045FA2584052B5F265E979F471CA",1)</v>
      </c>
      <c r="G50" s="18" t="s">
        <v>178</v>
      </c>
      <c r="H50" t="str">
        <f>_xlfn.DISPIMG("ID_655DDDC7F8704867A19664D1F87E93E2",1)</f>
        <v>=DISPIMG("ID_655DDDC7F8704867A19664D1F87E93E2",1)</v>
      </c>
      <c r="I50" t="str">
        <f>_xlfn.DISPIMG("ID_84EBB66BA9FC4140A23534DA8D50C3DB",1)</f>
        <v>=DISPIMG("ID_84EBB66BA9FC4140A23534DA8D50C3DB",1)</v>
      </c>
    </row>
    <row r="51" ht="75" customHeight="1" spans="1:10">
      <c r="A51" s="5">
        <v>50</v>
      </c>
      <c r="B51" s="5" t="s">
        <v>7</v>
      </c>
      <c r="C51" s="5" t="s">
        <v>179</v>
      </c>
      <c r="D51" s="5" t="s">
        <v>180</v>
      </c>
      <c r="E51" s="6" t="s">
        <v>181</v>
      </c>
      <c r="F51" s="17" t="s">
        <v>7</v>
      </c>
      <c r="G51" s="7" t="s">
        <v>182</v>
      </c>
    </row>
    <row r="52" ht="75" customHeight="1" spans="1:10">
      <c r="A52" s="15">
        <v>51</v>
      </c>
      <c r="B52" s="15" t="s">
        <v>7</v>
      </c>
      <c r="C52" s="15" t="s">
        <v>183</v>
      </c>
      <c r="D52" s="15" t="s">
        <v>184</v>
      </c>
      <c r="E52" s="16" t="s">
        <v>185</v>
      </c>
      <c r="F52" s="17" t="str">
        <f>_xlfn.DISPIMG("ID_3E87433DA7D14803BDCE896DE6FB10DA",1)</f>
        <v>=DISPIMG("ID_3E87433DA7D14803BDCE896DE6FB10DA",1)</v>
      </c>
      <c r="G52" s="18" t="s">
        <v>186</v>
      </c>
      <c r="H52" t="str">
        <f>_xlfn.DISPIMG("ID_708379F88BA346CEAB4D450F565BF6C2",1)</f>
        <v>=DISPIMG("ID_708379F88BA346CEAB4D450F565BF6C2",1)</v>
      </c>
      <c r="I52" s="14" t="s">
        <v>187</v>
      </c>
    </row>
    <row r="53" ht="75" customHeight="1" spans="1:10">
      <c r="A53" s="5">
        <v>52</v>
      </c>
      <c r="B53" s="5" t="s">
        <v>7</v>
      </c>
      <c r="C53" s="5" t="s">
        <v>188</v>
      </c>
      <c r="D53" s="5" t="s">
        <v>189</v>
      </c>
      <c r="E53" s="6" t="s">
        <v>190</v>
      </c>
      <c r="F53" s="17" t="str">
        <f>_xlfn.DISPIMG("ID_A94E504BEB3744E4ABF46FE0B97B07E9",1)</f>
        <v>=DISPIMG("ID_A94E504BEB3744E4ABF46FE0B97B07E9",1)</v>
      </c>
      <c r="G53" s="7" t="s">
        <v>191</v>
      </c>
      <c r="H53" t="str">
        <f>_xlfn.DISPIMG("ID_61A9821159604C018248F06F5B7DE2E5",1)</f>
        <v>=DISPIMG("ID_61A9821159604C018248F06F5B7DE2E5",1)</v>
      </c>
      <c r="I53" t="str">
        <f>_xlfn.DISPIMG("ID_2FABF6AD3E80476E90DEC2275E8091EE",1)</f>
        <v>=DISPIMG("ID_2FABF6AD3E80476E90DEC2275E8091EE",1)</v>
      </c>
    </row>
    <row r="54" ht="75" customHeight="1" spans="1:10">
      <c r="A54" s="15">
        <v>53</v>
      </c>
      <c r="B54" s="15" t="s">
        <v>7</v>
      </c>
      <c r="C54" s="15" t="s">
        <v>192</v>
      </c>
      <c r="D54" s="15" t="s">
        <v>193</v>
      </c>
      <c r="E54" s="16" t="s">
        <v>194</v>
      </c>
      <c r="F54" s="17" t="str">
        <f>_xlfn.DISPIMG("ID_1B3AC788F6894B288C4FBAA8DADB0392",1)</f>
        <v>=DISPIMG("ID_1B3AC788F6894B288C4FBAA8DADB0392",1)</v>
      </c>
      <c r="G54" s="18" t="s">
        <v>195</v>
      </c>
      <c r="H54" t="str">
        <f>_xlfn.DISPIMG("ID_C27199D35AAC4B718F8A84FAABD5B45A",1)</f>
        <v>=DISPIMG("ID_C27199D35AAC4B718F8A84FAABD5B45A",1)</v>
      </c>
      <c r="I54" t="str">
        <f>_xlfn.DISPIMG("ID_66750093CB6449FD9C91752E3B2D2A24",1)</f>
        <v>=DISPIMG("ID_66750093CB6449FD9C91752E3B2D2A24",1)</v>
      </c>
    </row>
    <row r="55" ht="75" customHeight="1" spans="1:10">
      <c r="A55" s="5">
        <v>54</v>
      </c>
      <c r="B55" s="5" t="s">
        <v>7</v>
      </c>
      <c r="C55" s="5" t="s">
        <v>196</v>
      </c>
      <c r="D55" s="5" t="s">
        <v>197</v>
      </c>
      <c r="E55" s="6" t="s">
        <v>198</v>
      </c>
      <c r="F55" s="17" t="s">
        <v>7</v>
      </c>
      <c r="G55" s="7" t="s">
        <v>199</v>
      </c>
    </row>
    <row r="56" ht="75" customHeight="1" spans="1:10">
      <c r="A56" s="15">
        <v>55</v>
      </c>
      <c r="B56" s="15" t="s">
        <v>7</v>
      </c>
      <c r="C56" s="15" t="s">
        <v>200</v>
      </c>
      <c r="D56" s="15" t="s">
        <v>201</v>
      </c>
      <c r="E56" s="16" t="s">
        <v>202</v>
      </c>
      <c r="F56" s="17" t="str">
        <f>_xlfn.DISPIMG("ID_DBC98A00794445008461441D558C4686",1)</f>
        <v>=DISPIMG("ID_DBC98A00794445008461441D558C4686",1)</v>
      </c>
      <c r="G56" s="18" t="str">
        <f>_xlfn.DISPIMG("ID_EFF09D4096E0482285679000D2F0FF21",1)</f>
        <v>=DISPIMG("ID_EFF09D4096E0482285679000D2F0FF21",1)</v>
      </c>
      <c r="H56" t="str">
        <f>_xlfn.DISPIMG("ID_696B0E850E0A44BA918D679BF69AF32F",1)</f>
        <v>=DISPIMG("ID_696B0E850E0A44BA918D679BF69AF32F",1)</v>
      </c>
      <c r="I56" t="str">
        <f>_xlfn.DISPIMG("ID_88C0F4B217D846F887ACBF792A0D7ADD",1)</f>
        <v>=DISPIMG("ID_88C0F4B217D846F887ACBF792A0D7ADD",1)</v>
      </c>
      <c r="J56" t="str">
        <f>_xlfn.DISPIMG("ID_337B176DC6074085B8DA668DBF9EA68C",1)</f>
        <v>=DISPIMG("ID_337B176DC6074085B8DA668DBF9EA68C",1)</v>
      </c>
    </row>
    <row r="57" ht="75" customHeight="1" spans="1:10">
      <c r="A57" s="5">
        <v>56</v>
      </c>
      <c r="B57" s="5" t="s">
        <v>7</v>
      </c>
      <c r="C57" s="5" t="s">
        <v>203</v>
      </c>
      <c r="D57" s="5" t="s">
        <v>204</v>
      </c>
      <c r="E57" s="6" t="s">
        <v>205</v>
      </c>
      <c r="F57" s="17" t="s">
        <v>7</v>
      </c>
      <c r="G57" s="7" t="s">
        <v>206</v>
      </c>
    </row>
    <row r="58" ht="75" customHeight="1" spans="1:10">
      <c r="A58" s="15">
        <v>57</v>
      </c>
      <c r="B58" s="15" t="s">
        <v>7</v>
      </c>
      <c r="C58" s="15" t="s">
        <v>207</v>
      </c>
      <c r="D58" s="15" t="s">
        <v>208</v>
      </c>
      <c r="E58" s="16" t="s">
        <v>209</v>
      </c>
      <c r="F58" s="17" t="s">
        <v>7</v>
      </c>
      <c r="G58" s="18" t="s">
        <v>210</v>
      </c>
    </row>
    <row r="59" ht="75" customHeight="1" spans="1:10">
      <c r="A59" s="5">
        <v>58</v>
      </c>
      <c r="B59" s="5" t="s">
        <v>7</v>
      </c>
      <c r="C59" s="5" t="s">
        <v>211</v>
      </c>
      <c r="D59" s="5" t="s">
        <v>212</v>
      </c>
      <c r="E59" s="6" t="s">
        <v>213</v>
      </c>
      <c r="F59" s="17" t="s">
        <v>7</v>
      </c>
      <c r="G59" s="7" t="s">
        <v>214</v>
      </c>
    </row>
    <row r="60" ht="75" customHeight="1" spans="1:10">
      <c r="A60" s="15">
        <v>59</v>
      </c>
      <c r="B60" s="15" t="s">
        <v>7</v>
      </c>
      <c r="C60" s="15" t="s">
        <v>215</v>
      </c>
      <c r="D60" s="15" t="s">
        <v>216</v>
      </c>
      <c r="E60" s="16" t="s">
        <v>217</v>
      </c>
      <c r="F60" s="17" t="s">
        <v>7</v>
      </c>
      <c r="G60" s="18" t="s">
        <v>218</v>
      </c>
    </row>
    <row r="61" ht="75" customHeight="1" spans="1:10">
      <c r="A61" s="5">
        <v>60</v>
      </c>
      <c r="B61" s="5" t="s">
        <v>7</v>
      </c>
      <c r="C61" s="5" t="s">
        <v>219</v>
      </c>
      <c r="D61" s="5" t="s">
        <v>220</v>
      </c>
      <c r="E61" s="6" t="s">
        <v>221</v>
      </c>
      <c r="F61" s="17" t="s">
        <v>7</v>
      </c>
      <c r="G61" s="7" t="s">
        <v>222</v>
      </c>
    </row>
    <row r="62" ht="75" customHeight="1" spans="1:10">
      <c r="A62" s="15">
        <v>61</v>
      </c>
      <c r="B62" s="15" t="s">
        <v>7</v>
      </c>
      <c r="C62" s="15" t="s">
        <v>223</v>
      </c>
      <c r="D62" s="15" t="s">
        <v>224</v>
      </c>
      <c r="E62" s="16" t="s">
        <v>225</v>
      </c>
      <c r="F62" s="17" t="s">
        <v>7</v>
      </c>
      <c r="G62" s="18" t="s">
        <v>226</v>
      </c>
    </row>
    <row r="63" ht="75" customHeight="1" spans="1:10">
      <c r="A63" s="5">
        <v>62</v>
      </c>
      <c r="B63" s="5" t="s">
        <v>7</v>
      </c>
      <c r="C63" s="5" t="s">
        <v>227</v>
      </c>
      <c r="D63" s="5" t="s">
        <v>228</v>
      </c>
      <c r="E63" s="6" t="s">
        <v>229</v>
      </c>
      <c r="F63" s="17" t="s">
        <v>7</v>
      </c>
      <c r="G63" s="7" t="s">
        <v>230</v>
      </c>
    </row>
    <row r="64" ht="75" customHeight="1" spans="1:10">
      <c r="A64" s="15">
        <v>63</v>
      </c>
      <c r="B64" s="15" t="s">
        <v>7</v>
      </c>
      <c r="C64" s="15" t="s">
        <v>231</v>
      </c>
      <c r="D64" s="15" t="s">
        <v>232</v>
      </c>
      <c r="E64" s="16" t="s">
        <v>233</v>
      </c>
      <c r="F64" s="17" t="s">
        <v>7</v>
      </c>
      <c r="G64" s="18" t="s">
        <v>234</v>
      </c>
    </row>
    <row r="65" ht="75" customHeight="1" spans="1:15">
      <c r="A65" s="5">
        <v>64</v>
      </c>
      <c r="B65" s="5" t="s">
        <v>7</v>
      </c>
      <c r="C65" s="5" t="s">
        <v>235</v>
      </c>
      <c r="D65" s="5" t="s">
        <v>236</v>
      </c>
      <c r="E65" s="6" t="s">
        <v>237</v>
      </c>
      <c r="F65" s="17" t="s">
        <v>7</v>
      </c>
      <c r="G65" s="7" t="s">
        <v>238</v>
      </c>
    </row>
    <row r="66" ht="75" customHeight="1" spans="1:15">
      <c r="A66" s="15">
        <v>65</v>
      </c>
      <c r="B66" s="15" t="s">
        <v>7</v>
      </c>
      <c r="C66" s="15" t="s">
        <v>239</v>
      </c>
      <c r="D66" s="15" t="s">
        <v>240</v>
      </c>
      <c r="E66" s="16" t="s">
        <v>241</v>
      </c>
      <c r="F66" s="17" t="s">
        <v>7</v>
      </c>
      <c r="G66" s="18" t="s">
        <v>242</v>
      </c>
    </row>
    <row r="67" ht="75" customHeight="1" spans="1:15">
      <c r="A67" s="5">
        <v>66</v>
      </c>
      <c r="B67" s="5" t="s">
        <v>7</v>
      </c>
      <c r="C67" s="5" t="s">
        <v>243</v>
      </c>
      <c r="D67" s="5" t="s">
        <v>244</v>
      </c>
      <c r="E67" s="6" t="s">
        <v>245</v>
      </c>
      <c r="F67" s="17" t="s">
        <v>7</v>
      </c>
      <c r="G67" s="7" t="s">
        <v>246</v>
      </c>
    </row>
    <row r="68" ht="75" customHeight="1" spans="1:15">
      <c r="A68" s="15">
        <v>67</v>
      </c>
      <c r="B68" s="15" t="s">
        <v>7</v>
      </c>
      <c r="C68" s="15" t="s">
        <v>247</v>
      </c>
      <c r="D68" s="15" t="s">
        <v>248</v>
      </c>
      <c r="E68" s="16" t="s">
        <v>249</v>
      </c>
      <c r="F68" s="17" t="s">
        <v>7</v>
      </c>
      <c r="G68" s="18" t="s">
        <v>250</v>
      </c>
    </row>
    <row r="69" ht="75" customHeight="1" spans="1:15">
      <c r="A69" s="5">
        <v>68</v>
      </c>
      <c r="B69" s="5" t="s">
        <v>7</v>
      </c>
      <c r="C69" s="5" t="s">
        <v>251</v>
      </c>
      <c r="D69" s="5" t="s">
        <v>252</v>
      </c>
      <c r="E69" s="6" t="s">
        <v>253</v>
      </c>
      <c r="F69" s="17" t="s">
        <v>7</v>
      </c>
      <c r="G69" s="7" t="s">
        <v>254</v>
      </c>
    </row>
    <row r="70" ht="75" customHeight="1" spans="1:15">
      <c r="A70" s="15">
        <v>69</v>
      </c>
      <c r="B70" s="15" t="s">
        <v>7</v>
      </c>
      <c r="C70" s="15" t="s">
        <v>255</v>
      </c>
      <c r="D70" s="15" t="s">
        <v>256</v>
      </c>
      <c r="E70" s="16" t="s">
        <v>257</v>
      </c>
      <c r="F70" s="17" t="s">
        <v>7</v>
      </c>
      <c r="G70" s="18" t="s">
        <v>258</v>
      </c>
    </row>
    <row r="71" ht="75" customHeight="1" spans="1:15">
      <c r="A71" s="5">
        <v>70</v>
      </c>
      <c r="B71" s="5" t="s">
        <v>7</v>
      </c>
      <c r="C71" s="5" t="s">
        <v>259</v>
      </c>
      <c r="D71" s="5" t="s">
        <v>260</v>
      </c>
      <c r="E71" s="6" t="s">
        <v>261</v>
      </c>
      <c r="F71" s="17" t="s">
        <v>7</v>
      </c>
      <c r="G71" s="7" t="s">
        <v>262</v>
      </c>
    </row>
    <row r="72" ht="75" customHeight="1" spans="1:15">
      <c r="A72" s="15">
        <v>71</v>
      </c>
      <c r="B72" s="15" t="s">
        <v>7</v>
      </c>
      <c r="C72" s="15" t="s">
        <v>263</v>
      </c>
      <c r="D72" s="15" t="s">
        <v>264</v>
      </c>
      <c r="E72" s="16" t="s">
        <v>265</v>
      </c>
      <c r="F72" s="17" t="s">
        <v>7</v>
      </c>
      <c r="G72" s="18" t="s">
        <v>266</v>
      </c>
    </row>
    <row r="73" ht="75" customHeight="1" spans="1:15">
      <c r="A73" s="5">
        <v>72</v>
      </c>
      <c r="B73" s="5" t="s">
        <v>7</v>
      </c>
      <c r="C73" s="5" t="s">
        <v>267</v>
      </c>
      <c r="D73" s="5" t="s">
        <v>268</v>
      </c>
      <c r="E73" s="6" t="s">
        <v>269</v>
      </c>
      <c r="F73" s="17"/>
      <c r="G73" s="7" t="s">
        <v>270</v>
      </c>
    </row>
    <row r="74" ht="75" customHeight="1" spans="1:15">
      <c r="A74" s="15">
        <v>73</v>
      </c>
      <c r="B74" s="15" t="s">
        <v>7</v>
      </c>
      <c r="C74" s="15" t="s">
        <v>271</v>
      </c>
      <c r="D74" s="15" t="s">
        <v>272</v>
      </c>
      <c r="E74" s="16" t="s">
        <v>273</v>
      </c>
      <c r="F74" s="17" t="s">
        <v>7</v>
      </c>
      <c r="G74" s="18" t="s">
        <v>274</v>
      </c>
    </row>
    <row r="75" ht="75" customHeight="1" spans="1:15">
      <c r="A75" s="5">
        <v>74</v>
      </c>
      <c r="B75" s="5" t="s">
        <v>7</v>
      </c>
      <c r="C75" s="5" t="s">
        <v>275</v>
      </c>
      <c r="D75" s="5" t="s">
        <v>276</v>
      </c>
      <c r="E75" s="6" t="s">
        <v>277</v>
      </c>
      <c r="F75" s="17"/>
      <c r="G75" s="7" t="s">
        <v>278</v>
      </c>
    </row>
    <row r="76" ht="75" customHeight="1" spans="1:15">
      <c r="A76" s="15">
        <v>75</v>
      </c>
      <c r="B76" s="15" t="s">
        <v>7</v>
      </c>
      <c r="C76" s="15" t="s">
        <v>279</v>
      </c>
      <c r="D76" s="15" t="s">
        <v>280</v>
      </c>
      <c r="E76" s="16" t="s">
        <v>281</v>
      </c>
      <c r="F76" s="17" t="s">
        <v>7</v>
      </c>
      <c r="G76" s="18" t="s">
        <v>282</v>
      </c>
    </row>
    <row r="77" ht="75" customHeight="1" spans="1:15">
      <c r="A77" s="5">
        <v>76</v>
      </c>
      <c r="B77" s="5" t="s">
        <v>7</v>
      </c>
      <c r="C77" s="5" t="s">
        <v>283</v>
      </c>
      <c r="D77" s="5" t="s">
        <v>284</v>
      </c>
      <c r="E77" s="6" t="s">
        <v>285</v>
      </c>
      <c r="F77" s="17" t="s">
        <v>7</v>
      </c>
      <c r="G77" s="7" t="s">
        <v>286</v>
      </c>
    </row>
    <row r="78" ht="75" customHeight="1" spans="1:15">
      <c r="A78" s="15">
        <v>77</v>
      </c>
      <c r="B78" s="15" t="s">
        <v>7</v>
      </c>
      <c r="C78" s="15" t="s">
        <v>287</v>
      </c>
      <c r="D78" s="15" t="s">
        <v>288</v>
      </c>
      <c r="E78" s="16" t="s">
        <v>289</v>
      </c>
      <c r="F78" s="17" t="s">
        <v>7</v>
      </c>
      <c r="G78" s="18" t="s">
        <v>290</v>
      </c>
    </row>
    <row r="79" ht="75" customHeight="1" spans="1:15">
      <c r="A79" s="5">
        <v>78</v>
      </c>
      <c r="B79" s="5" t="s">
        <v>7</v>
      </c>
      <c r="C79" s="5" t="s">
        <v>291</v>
      </c>
      <c r="D79" s="5" t="s">
        <v>292</v>
      </c>
      <c r="E79" s="6" t="s">
        <v>293</v>
      </c>
      <c r="F79" s="17" t="str">
        <f>_xlfn.DISPIMG("ID_0B5777D5D9BA44E99DE261A579609578",1)</f>
        <v>=DISPIMG("ID_0B5777D5D9BA44E99DE261A579609578",1)</v>
      </c>
      <c r="G79" s="7" t="s">
        <v>294</v>
      </c>
      <c r="H79" t="str">
        <f>_xlfn.DISPIMG("ID_DED5ABBE003D463A96711D01D811913B",1)</f>
        <v>=DISPIMG("ID_DED5ABBE003D463A96711D01D811913B",1)</v>
      </c>
      <c r="I79" t="str">
        <f>_xlfn.DISPIMG("ID_6C0D282EB0734DB5B9D6447D146ED4B3",1)</f>
        <v>=DISPIMG("ID_6C0D282EB0734DB5B9D6447D146ED4B3",1)</v>
      </c>
      <c r="J79" t="str">
        <f>_xlfn.DISPIMG("ID_15F5415C35DF4BEABABA8759723135B3",1)</f>
        <v>=DISPIMG("ID_15F5415C35DF4BEABABA8759723135B3",1)</v>
      </c>
      <c r="K79" t="str">
        <f>_xlfn.DISPIMG("ID_BC0D24A7EBAD40FCA28216F2DD38F5B6",1)</f>
        <v>=DISPIMG("ID_BC0D24A7EBAD40FCA28216F2DD38F5B6",1)</v>
      </c>
      <c r="L79" t="str">
        <f>_xlfn.DISPIMG("ID_66C7FBEB51C34B6E9CA58715718E9EE2",1)</f>
        <v>=DISPIMG("ID_66C7FBEB51C34B6E9CA58715718E9EE2",1)</v>
      </c>
      <c r="M79" t="str">
        <f>_xlfn.DISPIMG("ID_4D7243E0C38349D0AEBAB92F4C5D13B0",1)</f>
        <v>=DISPIMG("ID_4D7243E0C38349D0AEBAB92F4C5D13B0",1)</v>
      </c>
      <c r="N79" t="str">
        <f>_xlfn.DISPIMG("ID_9AEDE376F3ED49919ABB51A1A101057C",1)</f>
        <v>=DISPIMG("ID_9AEDE376F3ED49919ABB51A1A101057C",1)</v>
      </c>
      <c r="O79" t="str">
        <f>_xlfn.DISPIMG("ID_4C1E1BB974884057B51D946BCA5EE6E9",1)</f>
        <v>=DISPIMG("ID_4C1E1BB974884057B51D946BCA5EE6E9",1)</v>
      </c>
    </row>
    <row r="80" ht="75" customHeight="1" spans="1:15">
      <c r="A80" s="15">
        <v>79</v>
      </c>
      <c r="B80" s="15" t="s">
        <v>7</v>
      </c>
      <c r="C80" s="15" t="s">
        <v>295</v>
      </c>
      <c r="D80" s="15" t="s">
        <v>296</v>
      </c>
      <c r="E80" s="16" t="s">
        <v>297</v>
      </c>
      <c r="F80" s="17" t="str">
        <f>_xlfn.DISPIMG("ID_BFC45EA44F854B41B2272E722F2F8E66",1)</f>
        <v>=DISPIMG("ID_BFC45EA44F854B41B2272E722F2F8E66",1)</v>
      </c>
      <c r="G80" s="18" t="s">
        <v>298</v>
      </c>
    </row>
    <row r="81" ht="75" customHeight="1" spans="1:14">
      <c r="A81" s="5">
        <v>80</v>
      </c>
      <c r="B81" s="5" t="s">
        <v>7</v>
      </c>
      <c r="C81" s="5" t="s">
        <v>299</v>
      </c>
      <c r="D81" s="5" t="s">
        <v>300</v>
      </c>
      <c r="E81" s="6" t="s">
        <v>301</v>
      </c>
      <c r="F81" s="17" t="str">
        <f>_xlfn.DISPIMG("ID_FB6FA55F31EC4DA997D951142EBCAAD0",1)</f>
        <v>=DISPIMG("ID_FB6FA55F31EC4DA997D951142EBCAAD0",1)</v>
      </c>
      <c r="G81" s="7" t="s">
        <v>302</v>
      </c>
      <c r="H81" t="str">
        <f>_xlfn.DISPIMG("ID_C403B82D80CC44AAA2AE7C87D4F032C7",1)</f>
        <v>=DISPIMG("ID_C403B82D80CC44AAA2AE7C87D4F032C7",1)</v>
      </c>
      <c r="I81" t="str">
        <f>_xlfn.DISPIMG("ID_4AC2995E82B94D09BDAEEDE3F139B4A9",1)</f>
        <v>=DISPIMG("ID_4AC2995E82B94D09BDAEEDE3F139B4A9",1)</v>
      </c>
      <c r="J81" t="str">
        <f>_xlfn.DISPIMG("ID_9C4123C0C86F42079F13AD2EB99DED44",1)</f>
        <v>=DISPIMG("ID_9C4123C0C86F42079F13AD2EB99DED44",1)</v>
      </c>
      <c r="K81" t="str">
        <f>_xlfn.DISPIMG("ID_C34EBC4217C2401699C3BAB5CC66CDCF",1)</f>
        <v>=DISPIMG("ID_C34EBC4217C2401699C3BAB5CC66CDCF",1)</v>
      </c>
    </row>
    <row r="82" ht="75" customHeight="1" spans="1:14">
      <c r="A82" s="15">
        <v>81</v>
      </c>
      <c r="B82" s="15" t="s">
        <v>7</v>
      </c>
      <c r="C82" s="15" t="s">
        <v>303</v>
      </c>
      <c r="D82" s="15" t="s">
        <v>304</v>
      </c>
      <c r="E82" s="16" t="s">
        <v>305</v>
      </c>
      <c r="F82" s="17" t="s">
        <v>7</v>
      </c>
      <c r="G82" s="18" t="s">
        <v>306</v>
      </c>
    </row>
    <row r="83" ht="75" customHeight="1" spans="1:14">
      <c r="A83" s="5">
        <v>82</v>
      </c>
      <c r="B83" s="5" t="s">
        <v>7</v>
      </c>
      <c r="C83" s="5" t="s">
        <v>307</v>
      </c>
      <c r="D83" s="5" t="s">
        <v>308</v>
      </c>
      <c r="E83" s="6" t="s">
        <v>309</v>
      </c>
      <c r="F83" s="17" t="s">
        <v>7</v>
      </c>
      <c r="G83" s="7" t="s">
        <v>310</v>
      </c>
    </row>
    <row r="84" ht="75" customHeight="1" spans="1:14">
      <c r="A84" s="15">
        <v>83</v>
      </c>
      <c r="B84" s="15" t="s">
        <v>7</v>
      </c>
      <c r="C84" s="15" t="s">
        <v>311</v>
      </c>
      <c r="D84" s="15" t="s">
        <v>312</v>
      </c>
      <c r="E84" s="16" t="s">
        <v>313</v>
      </c>
      <c r="F84" s="17" t="str">
        <f>_xlfn.DISPIMG("ID_AA93BCB27C634B2F9760FE352CF4FA5F",1)</f>
        <v>=DISPIMG("ID_AA93BCB27C634B2F9760FE352CF4FA5F",1)</v>
      </c>
      <c r="G84" s="18" t="s">
        <v>314</v>
      </c>
      <c r="H84" t="str">
        <f>_xlfn.DISPIMG("ID_474B65E52A6541FEAD6ABE91BD0A0079",1)</f>
        <v>=DISPIMG("ID_474B65E52A6541FEAD6ABE91BD0A0079",1)</v>
      </c>
      <c r="J84" t="str">
        <f>_xlfn.DISPIMG("ID_F63707C935F14C538A9A0F00A6D2BCA8",1)</f>
        <v>=DISPIMG("ID_F63707C935F14C538A9A0F00A6D2BCA8",1)</v>
      </c>
      <c r="K84" t="str">
        <f>_xlfn.DISPIMG("ID_A1BA8CC857D343F5850ED37B91DB1418",1)</f>
        <v>=DISPIMG("ID_A1BA8CC857D343F5850ED37B91DB1418",1)</v>
      </c>
      <c r="L84" t="str">
        <f>_xlfn.DISPIMG("ID_C95F3E139A7C4D7181C536A7DC04FEA6",1)</f>
        <v>=DISPIMG("ID_C95F3E139A7C4D7181C536A7DC04FEA6",1)</v>
      </c>
      <c r="M84" t="str">
        <f>_xlfn.DISPIMG("ID_1B292DA7F9E147D7B5BF01C02928A3CB",1)</f>
        <v>=DISPIMG("ID_1B292DA7F9E147D7B5BF01C02928A3CB",1)</v>
      </c>
      <c r="N84" t="str">
        <f>_xlfn.DISPIMG("ID_6FD410C7BD384D8AAFF1F2A4477C6792",1)</f>
        <v>=DISPIMG("ID_6FD410C7BD384D8AAFF1F2A4477C6792",1)</v>
      </c>
    </row>
    <row r="85" ht="75" customHeight="1" spans="1:14">
      <c r="A85" s="5">
        <v>84</v>
      </c>
      <c r="B85" s="5" t="s">
        <v>7</v>
      </c>
      <c r="C85" s="5" t="s">
        <v>315</v>
      </c>
      <c r="D85" s="5" t="s">
        <v>316</v>
      </c>
      <c r="E85" s="6" t="s">
        <v>317</v>
      </c>
      <c r="F85" s="17" t="str">
        <f>_xlfn.DISPIMG("ID_60A54A1793BB4BF0BFF5C9F0DD702FD4",1)</f>
        <v>=DISPIMG("ID_60A54A1793BB4BF0BFF5C9F0DD702FD4",1)</v>
      </c>
      <c r="G85" s="7" t="s">
        <v>318</v>
      </c>
      <c r="H85" t="str">
        <f>_xlfn.DISPIMG("ID_C6B5D45549CA43549D8514AF8FC5417C",1)</f>
        <v>=DISPIMG("ID_C6B5D45549CA43549D8514AF8FC5417C",1)</v>
      </c>
      <c r="I85" t="str">
        <f>_xlfn.DISPIMG("ID_6D87976DCF9C4DACBC70C7D5CD7D9440",1)</f>
        <v>=DISPIMG("ID_6D87976DCF9C4DACBC70C7D5CD7D9440",1)</v>
      </c>
      <c r="J85" t="str">
        <f>_xlfn.DISPIMG("ID_EF09BE60BD4342AEB49DEA90C402563B",1)</f>
        <v>=DISPIMG("ID_EF09BE60BD4342AEB49DEA90C402563B",1)</v>
      </c>
      <c r="K85" t="str">
        <f>_xlfn.DISPIMG("ID_848482AC4C1E4B38944B2658096B917F",1)</f>
        <v>=DISPIMG("ID_848482AC4C1E4B38944B2658096B917F",1)</v>
      </c>
    </row>
    <row r="86" ht="75" customHeight="1" spans="1:14">
      <c r="A86" s="15">
        <v>85</v>
      </c>
      <c r="B86" s="15" t="s">
        <v>7</v>
      </c>
      <c r="C86" s="15" t="s">
        <v>319</v>
      </c>
      <c r="D86" s="15" t="s">
        <v>320</v>
      </c>
      <c r="E86" s="16" t="s">
        <v>321</v>
      </c>
      <c r="F86" s="17" t="str">
        <f>_xlfn.DISPIMG("ID_175BC5D79BEC48CF99BB9414EA2AD732",1)</f>
        <v>=DISPIMG("ID_175BC5D79BEC48CF99BB9414EA2AD732",1)</v>
      </c>
      <c r="G86" s="18" t="s">
        <v>322</v>
      </c>
      <c r="H86" t="str">
        <f>_xlfn.DISPIMG("ID_1950CA0C554343888AF0496CD99F0D6B",1)</f>
        <v>=DISPIMG("ID_1950CA0C554343888AF0496CD99F0D6B",1)</v>
      </c>
      <c r="I86" t="str">
        <f>_xlfn.DISPIMG("ID_5AF723B3BBB045A5B34CB0DC5296EF82",1)</f>
        <v>=DISPIMG("ID_5AF723B3BBB045A5B34CB0DC5296EF82",1)</v>
      </c>
    </row>
    <row r="87" ht="75" customHeight="1" spans="1:14">
      <c r="A87" s="5">
        <v>86</v>
      </c>
      <c r="B87" s="5" t="s">
        <v>7</v>
      </c>
      <c r="C87" s="5" t="s">
        <v>323</v>
      </c>
      <c r="D87" s="5" t="s">
        <v>324</v>
      </c>
      <c r="E87" s="6" t="s">
        <v>325</v>
      </c>
      <c r="F87" s="17" t="s">
        <v>7</v>
      </c>
      <c r="G87" s="7" t="s">
        <v>326</v>
      </c>
    </row>
    <row r="88" ht="75" customHeight="1" spans="1:14">
      <c r="A88" s="15">
        <v>87</v>
      </c>
      <c r="B88" s="15" t="s">
        <v>7</v>
      </c>
      <c r="C88" s="15" t="s">
        <v>327</v>
      </c>
      <c r="D88" s="15" t="s">
        <v>328</v>
      </c>
      <c r="E88" s="16" t="s">
        <v>329</v>
      </c>
      <c r="F88" s="17" t="str">
        <f>_xlfn.DISPIMG("ID_31B0D354A84946D18C1D7DF6D4E8176C",1)</f>
        <v>=DISPIMG("ID_31B0D354A84946D18C1D7DF6D4E8176C",1)</v>
      </c>
      <c r="G88" s="18" t="s">
        <v>330</v>
      </c>
      <c r="H88" t="str">
        <f>_xlfn.DISPIMG("ID_39FA25C521554A8EABA2D6794E93679B",1)</f>
        <v>=DISPIMG("ID_39FA25C521554A8EABA2D6794E93679B",1)</v>
      </c>
    </row>
    <row r="89" ht="75" customHeight="1" spans="1:14">
      <c r="A89" s="5">
        <v>88</v>
      </c>
      <c r="B89" s="5" t="s">
        <v>7</v>
      </c>
      <c r="C89" s="5" t="s">
        <v>331</v>
      </c>
      <c r="D89" s="5" t="s">
        <v>332</v>
      </c>
      <c r="E89" s="6" t="s">
        <v>333</v>
      </c>
      <c r="F89" s="17" t="str">
        <f>_xlfn.DISPIMG("ID_562BBA2761A247C9960A3E0EA8D6D5E2",1)</f>
        <v>=DISPIMG("ID_562BBA2761A247C9960A3E0EA8D6D5E2",1)</v>
      </c>
      <c r="G89" s="7" t="s">
        <v>334</v>
      </c>
      <c r="H89" t="str">
        <f>_xlfn.DISPIMG("ID_D334405134024293B128E7E1FB4CEA71",1)</f>
        <v>=DISPIMG("ID_D334405134024293B128E7E1FB4CEA71",1)</v>
      </c>
    </row>
    <row r="90" ht="75" customHeight="1" spans="1:14">
      <c r="A90" s="15">
        <v>89</v>
      </c>
      <c r="B90" s="15" t="s">
        <v>7</v>
      </c>
      <c r="C90" s="15" t="s">
        <v>335</v>
      </c>
      <c r="D90" s="15" t="s">
        <v>336</v>
      </c>
      <c r="E90" s="16" t="s">
        <v>337</v>
      </c>
      <c r="F90" s="17" t="s">
        <v>7</v>
      </c>
      <c r="G90" s="18" t="s">
        <v>338</v>
      </c>
    </row>
    <row r="91" ht="75" customHeight="1" spans="1:14">
      <c r="A91" s="5">
        <v>90</v>
      </c>
      <c r="B91" s="5" t="s">
        <v>7</v>
      </c>
      <c r="C91" s="5" t="s">
        <v>339</v>
      </c>
      <c r="D91" s="5" t="s">
        <v>340</v>
      </c>
      <c r="E91" s="6" t="s">
        <v>341</v>
      </c>
      <c r="F91" s="17" t="s">
        <v>7</v>
      </c>
      <c r="G91" s="7" t="s">
        <v>342</v>
      </c>
    </row>
    <row r="92" ht="75" customHeight="1" spans="1:14">
      <c r="A92" s="15">
        <v>91</v>
      </c>
      <c r="B92" s="15" t="s">
        <v>7</v>
      </c>
      <c r="C92" s="15" t="s">
        <v>343</v>
      </c>
      <c r="D92" s="15" t="s">
        <v>344</v>
      </c>
      <c r="E92" s="16" t="s">
        <v>345</v>
      </c>
      <c r="F92" s="17" t="s">
        <v>7</v>
      </c>
      <c r="G92" s="18" t="s">
        <v>346</v>
      </c>
    </row>
    <row r="93" ht="75" customHeight="1" spans="1:14">
      <c r="A93" s="5">
        <v>92</v>
      </c>
      <c r="B93" s="5" t="s">
        <v>7</v>
      </c>
      <c r="C93" s="5" t="s">
        <v>347</v>
      </c>
      <c r="D93" s="5" t="s">
        <v>348</v>
      </c>
      <c r="E93" s="6" t="s">
        <v>349</v>
      </c>
      <c r="F93" s="17" t="s">
        <v>7</v>
      </c>
      <c r="G93" s="7" t="s">
        <v>350</v>
      </c>
    </row>
    <row r="94" ht="75" customHeight="1" spans="1:14">
      <c r="A94" s="15">
        <v>93</v>
      </c>
      <c r="B94" s="15" t="s">
        <v>7</v>
      </c>
      <c r="C94" s="15" t="s">
        <v>351</v>
      </c>
      <c r="D94" s="15" t="s">
        <v>352</v>
      </c>
      <c r="E94" s="16" t="s">
        <v>353</v>
      </c>
      <c r="F94" s="17" t="s">
        <v>7</v>
      </c>
      <c r="G94" s="18" t="s">
        <v>354</v>
      </c>
    </row>
    <row r="95" ht="75" customHeight="1" spans="1:14">
      <c r="A95" s="5">
        <v>94</v>
      </c>
      <c r="B95" s="5" t="s">
        <v>7</v>
      </c>
      <c r="C95" s="5" t="s">
        <v>355</v>
      </c>
      <c r="D95" s="5" t="s">
        <v>356</v>
      </c>
      <c r="E95" s="6" t="s">
        <v>357</v>
      </c>
      <c r="F95" s="17" t="s">
        <v>7</v>
      </c>
      <c r="G95" s="7" t="s">
        <v>358</v>
      </c>
    </row>
    <row r="96" ht="75" customHeight="1" spans="1:14">
      <c r="A96" s="15">
        <v>95</v>
      </c>
      <c r="B96" s="15" t="s">
        <v>7</v>
      </c>
      <c r="C96" s="15" t="s">
        <v>359</v>
      </c>
      <c r="D96" s="15" t="s">
        <v>360</v>
      </c>
      <c r="E96" s="16" t="s">
        <v>361</v>
      </c>
      <c r="F96" s="17" t="s">
        <v>7</v>
      </c>
      <c r="G96" s="18" t="s">
        <v>362</v>
      </c>
    </row>
    <row r="97" ht="75" customHeight="1" spans="1:9">
      <c r="A97" s="5">
        <v>96</v>
      </c>
      <c r="B97" s="5" t="s">
        <v>7</v>
      </c>
      <c r="C97" s="5" t="s">
        <v>363</v>
      </c>
      <c r="D97" s="5" t="s">
        <v>364</v>
      </c>
      <c r="E97" s="6" t="s">
        <v>365</v>
      </c>
      <c r="F97" s="17"/>
      <c r="G97" s="7" t="s">
        <v>366</v>
      </c>
      <c r="H97" t="str">
        <f>_xlfn.DISPIMG("ID_BC0E9528B2D14D21AABB6A864B6A2FFA",1)</f>
        <v>=DISPIMG("ID_BC0E9528B2D14D21AABB6A864B6A2FFA",1)</v>
      </c>
    </row>
    <row r="98" ht="75" customHeight="1" spans="1:9">
      <c r="A98" s="15">
        <v>97</v>
      </c>
      <c r="B98" s="15" t="s">
        <v>7</v>
      </c>
      <c r="C98" s="15" t="s">
        <v>367</v>
      </c>
      <c r="D98" s="15" t="s">
        <v>368</v>
      </c>
      <c r="E98" s="16" t="s">
        <v>369</v>
      </c>
      <c r="F98" s="17" t="s">
        <v>7</v>
      </c>
      <c r="G98" s="18" t="s">
        <v>370</v>
      </c>
    </row>
    <row r="99" ht="75" customHeight="1" spans="1:9">
      <c r="A99" s="5">
        <v>98</v>
      </c>
      <c r="B99" s="5" t="s">
        <v>7</v>
      </c>
      <c r="C99" s="5" t="s">
        <v>371</v>
      </c>
      <c r="D99" s="5" t="s">
        <v>372</v>
      </c>
      <c r="E99" s="6" t="s">
        <v>373</v>
      </c>
      <c r="F99" s="17" t="s">
        <v>7</v>
      </c>
      <c r="G99" s="7" t="s">
        <v>374</v>
      </c>
    </row>
    <row r="100" ht="75" customHeight="1" spans="1:9">
      <c r="A100" s="15">
        <v>99</v>
      </c>
      <c r="B100" s="15" t="s">
        <v>7</v>
      </c>
      <c r="C100" s="15" t="s">
        <v>375</v>
      </c>
      <c r="D100" s="15" t="s">
        <v>376</v>
      </c>
      <c r="E100" s="16" t="s">
        <v>377</v>
      </c>
      <c r="F100" s="17" t="str">
        <f>_xlfn.DISPIMG("ID_E9AA99CF5B62418EA08C92C2D50A3611",1)</f>
        <v>=DISPIMG("ID_E9AA99CF5B62418EA08C92C2D50A3611",1)</v>
      </c>
      <c r="G100" s="18" t="s">
        <v>378</v>
      </c>
      <c r="H100" t="str">
        <f>_xlfn.DISPIMG("ID_AE291ED07D794C1F8CAA7192F17ECA1E",1)</f>
        <v>=DISPIMG("ID_AE291ED07D794C1F8CAA7192F17ECA1E",1)</v>
      </c>
      <c r="I100" t="str">
        <f>_xlfn.DISPIMG("ID_44F657384B6D497EB142D1C75DA7F3F2",1)</f>
        <v>=DISPIMG("ID_44F657384B6D497EB142D1C75DA7F3F2",1)</v>
      </c>
    </row>
    <row r="101" ht="75" customHeight="1" spans="1:9">
      <c r="A101" s="5">
        <v>100</v>
      </c>
      <c r="B101" s="5" t="s">
        <v>7</v>
      </c>
      <c r="C101" s="5" t="s">
        <v>379</v>
      </c>
      <c r="D101" s="5" t="s">
        <v>380</v>
      </c>
      <c r="E101" s="6" t="s">
        <v>381</v>
      </c>
      <c r="F101" s="17" t="str">
        <f>_xlfn.DISPIMG("ID_CA22B5CAE60C4AEB9F51E0A5276D5D15",1)</f>
        <v>=DISPIMG("ID_CA22B5CAE60C4AEB9F51E0A5276D5D15",1)</v>
      </c>
      <c r="G101" s="7" t="s">
        <v>382</v>
      </c>
      <c r="H101" t="str">
        <f>_xlfn.DISPIMG("ID_97E11A7FAF1B4E18BEB954DAEE9B909E",1)</f>
        <v>=DISPIMG("ID_97E11A7FAF1B4E18BEB954DAEE9B909E",1)</v>
      </c>
      <c r="I101" t="str">
        <f>_xlfn.DISPIMG("ID_1EC0DD01D0194B2CAFC85CAC74E5F5EC",1)</f>
        <v>=DISPIMG("ID_1EC0DD01D0194B2CAFC85CAC74E5F5EC",1)</v>
      </c>
    </row>
    <row r="102" ht="75" customHeight="1" spans="1:9">
      <c r="A102" s="15">
        <v>101</v>
      </c>
      <c r="B102" s="15" t="s">
        <v>7</v>
      </c>
      <c r="C102" s="15" t="s">
        <v>383</v>
      </c>
      <c r="D102" s="15" t="s">
        <v>384</v>
      </c>
      <c r="E102" s="16" t="s">
        <v>385</v>
      </c>
      <c r="F102" s="17"/>
      <c r="G102" s="18" t="s">
        <v>386</v>
      </c>
    </row>
    <row r="103" ht="75" customHeight="1" spans="1:9">
      <c r="A103" s="5">
        <v>102</v>
      </c>
      <c r="B103" s="5" t="s">
        <v>7</v>
      </c>
      <c r="C103" s="5" t="s">
        <v>387</v>
      </c>
      <c r="D103" s="5" t="s">
        <v>388</v>
      </c>
      <c r="E103" s="6" t="s">
        <v>389</v>
      </c>
      <c r="F103" s="17" t="s">
        <v>7</v>
      </c>
      <c r="G103" s="7" t="s">
        <v>390</v>
      </c>
    </row>
    <row r="104" ht="75" customHeight="1" spans="1:9">
      <c r="A104" s="15">
        <v>103</v>
      </c>
      <c r="B104" s="15" t="s">
        <v>7</v>
      </c>
      <c r="C104" s="15" t="s">
        <v>391</v>
      </c>
      <c r="D104" s="15" t="s">
        <v>392</v>
      </c>
      <c r="E104" s="16" t="s">
        <v>393</v>
      </c>
      <c r="F104" s="17" t="s">
        <v>7</v>
      </c>
      <c r="G104" s="18" t="s">
        <v>394</v>
      </c>
    </row>
    <row r="105" ht="75" customHeight="1" spans="1:9">
      <c r="A105" s="5">
        <v>104</v>
      </c>
      <c r="B105" s="5" t="s">
        <v>7</v>
      </c>
      <c r="C105" s="5" t="s">
        <v>395</v>
      </c>
      <c r="D105" s="5" t="s">
        <v>396</v>
      </c>
      <c r="E105" s="6" t="s">
        <v>397</v>
      </c>
      <c r="F105" s="17" t="s">
        <v>7</v>
      </c>
      <c r="G105" s="7" t="s">
        <v>398</v>
      </c>
    </row>
    <row r="106" ht="75" customHeight="1" spans="1:9">
      <c r="A106" s="15">
        <v>105</v>
      </c>
      <c r="B106" s="15" t="s">
        <v>7</v>
      </c>
      <c r="C106" s="15" t="s">
        <v>399</v>
      </c>
      <c r="D106" s="15" t="s">
        <v>400</v>
      </c>
      <c r="E106" s="16" t="s">
        <v>401</v>
      </c>
      <c r="F106" s="17" t="s">
        <v>7</v>
      </c>
      <c r="G106" s="18" t="s">
        <v>402</v>
      </c>
    </row>
    <row r="107" ht="75" customHeight="1" spans="1:9">
      <c r="A107" s="5">
        <v>106</v>
      </c>
      <c r="B107" s="5" t="s">
        <v>7</v>
      </c>
      <c r="C107" s="5" t="s">
        <v>403</v>
      </c>
      <c r="D107" s="5" t="s">
        <v>404</v>
      </c>
      <c r="E107" s="6" t="s">
        <v>405</v>
      </c>
      <c r="F107" s="17" t="s">
        <v>7</v>
      </c>
      <c r="G107" s="7" t="s">
        <v>406</v>
      </c>
    </row>
    <row r="108" ht="75" customHeight="1" spans="1:9">
      <c r="A108" s="15">
        <v>107</v>
      </c>
      <c r="B108" s="15" t="s">
        <v>7</v>
      </c>
      <c r="C108" s="15" t="s">
        <v>407</v>
      </c>
      <c r="D108" s="15" t="s">
        <v>408</v>
      </c>
      <c r="E108" s="16" t="s">
        <v>409</v>
      </c>
      <c r="F108" s="17" t="s">
        <v>7</v>
      </c>
      <c r="G108" s="18" t="s">
        <v>410</v>
      </c>
    </row>
    <row r="109" ht="75" customHeight="1" spans="1:9">
      <c r="A109" s="5">
        <v>108</v>
      </c>
      <c r="B109" s="5" t="s">
        <v>7</v>
      </c>
      <c r="C109" s="5" t="s">
        <v>411</v>
      </c>
      <c r="D109" s="5" t="s">
        <v>412</v>
      </c>
      <c r="E109" s="6" t="s">
        <v>413</v>
      </c>
      <c r="F109" s="17" t="s">
        <v>7</v>
      </c>
      <c r="G109" s="7" t="s">
        <v>414</v>
      </c>
    </row>
    <row r="110" ht="75" customHeight="1" spans="1:9">
      <c r="A110" s="15">
        <v>109</v>
      </c>
      <c r="B110" s="15" t="s">
        <v>7</v>
      </c>
      <c r="C110" s="15" t="s">
        <v>415</v>
      </c>
      <c r="D110" s="15" t="s">
        <v>416</v>
      </c>
      <c r="E110" s="16" t="s">
        <v>417</v>
      </c>
      <c r="F110" s="17" t="s">
        <v>7</v>
      </c>
      <c r="G110" s="18" t="s">
        <v>418</v>
      </c>
    </row>
    <row r="111" ht="75" customHeight="1" spans="1:9">
      <c r="A111" s="5">
        <v>110</v>
      </c>
      <c r="B111" s="5" t="s">
        <v>7</v>
      </c>
      <c r="C111" s="5" t="s">
        <v>419</v>
      </c>
      <c r="D111" s="5" t="s">
        <v>420</v>
      </c>
      <c r="E111" s="6" t="s">
        <v>421</v>
      </c>
      <c r="F111" s="17" t="s">
        <v>7</v>
      </c>
      <c r="G111" s="7" t="s">
        <v>422</v>
      </c>
    </row>
    <row r="112" ht="75" customHeight="1" spans="1:9">
      <c r="A112" s="15">
        <v>111</v>
      </c>
      <c r="B112" s="15" t="s">
        <v>7</v>
      </c>
      <c r="C112" s="15" t="s">
        <v>423</v>
      </c>
      <c r="D112" s="15" t="s">
        <v>424</v>
      </c>
      <c r="E112" s="16" t="s">
        <v>425</v>
      </c>
      <c r="F112" s="17" t="s">
        <v>7</v>
      </c>
      <c r="G112" s="18" t="s">
        <v>426</v>
      </c>
    </row>
    <row r="113" ht="75" customHeight="1" spans="1:13">
      <c r="A113" s="5">
        <v>112</v>
      </c>
      <c r="B113" s="5" t="s">
        <v>7</v>
      </c>
      <c r="C113" s="5" t="s">
        <v>427</v>
      </c>
      <c r="D113" s="5" t="s">
        <v>428</v>
      </c>
      <c r="E113" s="6" t="s">
        <v>429</v>
      </c>
      <c r="F113" s="17" t="str">
        <f>_xlfn.DISPIMG("ID_EAFBA31626CB42B1B4F009BAC4B817C7",1)</f>
        <v>=DISPIMG("ID_EAFBA31626CB42B1B4F009BAC4B817C7",1)</v>
      </c>
      <c r="G113" s="7" t="s">
        <v>430</v>
      </c>
      <c r="H113" t="str">
        <f>_xlfn.DISPIMG("ID_CEC6E5DD2E744AC889799E62DC992832",1)</f>
        <v>=DISPIMG("ID_CEC6E5DD2E744AC889799E62DC992832",1)</v>
      </c>
      <c r="I113" t="str">
        <f>_xlfn.DISPIMG("ID_C3ECA834AAC3425CAF53DD8AB6C276C3",1)</f>
        <v>=DISPIMG("ID_C3ECA834AAC3425CAF53DD8AB6C276C3",1)</v>
      </c>
      <c r="J113" t="str">
        <f>_xlfn.DISPIMG("ID_F8186D03F81A4C4597B80813B22B5E37",1)</f>
        <v>=DISPIMG("ID_F8186D03F81A4C4597B80813B22B5E37",1)</v>
      </c>
      <c r="K113" t="str">
        <f>_xlfn.DISPIMG("ID_4AD70E72C2714775B757F9F63C5B611E",1)</f>
        <v>=DISPIMG("ID_4AD70E72C2714775B757F9F63C5B611E",1)</v>
      </c>
      <c r="L113" t="str">
        <f>_xlfn.DISPIMG("ID_B4EF09F0A5E544FB96E4AEC4DA6A7E81",1)</f>
        <v>=DISPIMG("ID_B4EF09F0A5E544FB96E4AEC4DA6A7E81",1)</v>
      </c>
      <c r="M113" t="str">
        <f>_xlfn.DISPIMG("ID_E0B9063DAB254D3F847A794DB399927A",1)</f>
        <v>=DISPIMG("ID_E0B9063DAB254D3F847A794DB399927A",1)</v>
      </c>
    </row>
    <row r="114" ht="75" customHeight="1" spans="1:13">
      <c r="A114" s="15">
        <v>113</v>
      </c>
      <c r="B114" s="15" t="s">
        <v>7</v>
      </c>
      <c r="C114" s="15" t="s">
        <v>431</v>
      </c>
      <c r="D114" s="15" t="s">
        <v>432</v>
      </c>
      <c r="E114" s="16" t="s">
        <v>433</v>
      </c>
      <c r="F114" s="17" t="str">
        <f>_xlfn.DISPIMG("ID_B3E79353E0AC4120A9AFA35443488347",1)</f>
        <v>=DISPIMG("ID_B3E79353E0AC4120A9AFA35443488347",1)</v>
      </c>
      <c r="G114" s="18" t="s">
        <v>434</v>
      </c>
      <c r="H114" t="str">
        <f>_xlfn.DISPIMG("ID_7E87B9AC3E3942B18A3849A502925853",1)</f>
        <v>=DISPIMG("ID_7E87B9AC3E3942B18A3849A502925853",1)</v>
      </c>
      <c r="I114" t="str">
        <f>_xlfn.DISPIMG("ID_BFE9E3531AFA46B6A233E51FF233229A",1)</f>
        <v>=DISPIMG("ID_BFE9E3531AFA46B6A233E51FF233229A",1)</v>
      </c>
    </row>
    <row r="115" ht="75" customHeight="1" spans="1:13">
      <c r="A115" s="5">
        <v>114</v>
      </c>
      <c r="B115" s="5" t="s">
        <v>7</v>
      </c>
      <c r="C115" s="5" t="s">
        <v>435</v>
      </c>
      <c r="D115" s="5" t="s">
        <v>436</v>
      </c>
      <c r="E115" s="6" t="s">
        <v>437</v>
      </c>
      <c r="F115" s="17" t="s">
        <v>7</v>
      </c>
      <c r="G115" s="7" t="s">
        <v>438</v>
      </c>
    </row>
    <row r="116" ht="75" customHeight="1" spans="1:13">
      <c r="A116" s="15">
        <v>115</v>
      </c>
      <c r="B116" s="15" t="s">
        <v>7</v>
      </c>
      <c r="C116" s="15" t="s">
        <v>439</v>
      </c>
      <c r="D116" s="15" t="s">
        <v>440</v>
      </c>
      <c r="E116" s="16" t="s">
        <v>441</v>
      </c>
      <c r="F116" s="17" t="s">
        <v>7</v>
      </c>
      <c r="G116" s="18" t="s">
        <v>442</v>
      </c>
    </row>
    <row r="117" ht="75" customHeight="1" spans="1:13">
      <c r="A117" s="5">
        <v>116</v>
      </c>
      <c r="B117" s="5" t="s">
        <v>7</v>
      </c>
      <c r="C117" s="5" t="s">
        <v>443</v>
      </c>
      <c r="D117" s="5" t="s">
        <v>444</v>
      </c>
      <c r="E117" s="6" t="s">
        <v>445</v>
      </c>
      <c r="F117" s="17" t="str">
        <f>_xlfn.DISPIMG("ID_92C3C9E972E24C97B66D5BD42C0A40A6",1)</f>
        <v>=DISPIMG("ID_92C3C9E972E24C97B66D5BD42C0A40A6",1)</v>
      </c>
      <c r="G117" s="7" t="s">
        <v>446</v>
      </c>
      <c r="H117" t="str">
        <f>_xlfn.DISPIMG("ID_4FF9214FEA5146F89051A74AE9338969",1)</f>
        <v>=DISPIMG("ID_4FF9214FEA5146F89051A74AE9338969",1)</v>
      </c>
      <c r="I117" t="str">
        <f>_xlfn.DISPIMG("ID_EBB26FB916DB40839ADAC213D8889A35",1)</f>
        <v>=DISPIMG("ID_EBB26FB916DB40839ADAC213D8889A35",1)</v>
      </c>
    </row>
    <row r="118" ht="75" customHeight="1" spans="1:13">
      <c r="A118" s="15">
        <v>117</v>
      </c>
      <c r="B118" s="15" t="s">
        <v>7</v>
      </c>
      <c r="C118" s="15" t="s">
        <v>447</v>
      </c>
      <c r="D118" s="15" t="s">
        <v>448</v>
      </c>
      <c r="E118" s="16" t="s">
        <v>449</v>
      </c>
      <c r="F118" s="17" t="str">
        <f>_xlfn.DISPIMG("ID_888629AC656445F68B1B67ADBC50050A",1)</f>
        <v>=DISPIMG("ID_888629AC656445F68B1B67ADBC50050A",1)</v>
      </c>
      <c r="G118" s="18" t="s">
        <v>450</v>
      </c>
      <c r="H118" t="str">
        <f>_xlfn.DISPIMG("ID_265FD14A681144B8AB4BB56F38FB1AC0",1)</f>
        <v>=DISPIMG("ID_265FD14A681144B8AB4BB56F38FB1AC0",1)</v>
      </c>
      <c r="I118" t="str">
        <f>_xlfn.DISPIMG("ID_83732012E8E949FFACF4F512C5E55E42",1)</f>
        <v>=DISPIMG("ID_83732012E8E949FFACF4F512C5E55E42",1)</v>
      </c>
    </row>
    <row r="119" ht="75" customHeight="1" spans="1:13">
      <c r="A119" s="5">
        <v>118</v>
      </c>
      <c r="B119" s="5" t="s">
        <v>7</v>
      </c>
      <c r="C119" s="5" t="s">
        <v>451</v>
      </c>
      <c r="D119" s="5" t="s">
        <v>452</v>
      </c>
      <c r="E119" s="6" t="s">
        <v>453</v>
      </c>
      <c r="F119" s="17" t="s">
        <v>7</v>
      </c>
      <c r="G119" s="7" t="s">
        <v>454</v>
      </c>
    </row>
    <row r="120" ht="75" customHeight="1" spans="1:13">
      <c r="A120" s="15">
        <v>119</v>
      </c>
      <c r="B120" s="15" t="s">
        <v>7</v>
      </c>
      <c r="C120" s="15" t="s">
        <v>455</v>
      </c>
      <c r="D120" s="15" t="s">
        <v>456</v>
      </c>
      <c r="E120" s="16" t="s">
        <v>457</v>
      </c>
      <c r="F120" s="17" t="s">
        <v>7</v>
      </c>
      <c r="G120" s="18" t="s">
        <v>458</v>
      </c>
    </row>
    <row r="121" ht="75" customHeight="1" spans="1:13">
      <c r="A121" s="5">
        <v>120</v>
      </c>
      <c r="B121" s="5" t="s">
        <v>7</v>
      </c>
      <c r="C121" s="5" t="s">
        <v>459</v>
      </c>
      <c r="D121" s="5" t="s">
        <v>460</v>
      </c>
      <c r="E121" s="6" t="s">
        <v>461</v>
      </c>
      <c r="F121" s="17" t="s">
        <v>7</v>
      </c>
      <c r="G121" s="7" t="s">
        <v>462</v>
      </c>
    </row>
    <row r="122" ht="75" customHeight="1" spans="1:13">
      <c r="A122" s="15">
        <v>121</v>
      </c>
      <c r="B122" s="15" t="s">
        <v>7</v>
      </c>
      <c r="C122" s="15" t="s">
        <v>463</v>
      </c>
      <c r="D122" s="15" t="s">
        <v>464</v>
      </c>
      <c r="E122" s="16" t="s">
        <v>465</v>
      </c>
      <c r="F122" s="17" t="s">
        <v>7</v>
      </c>
      <c r="G122" s="18" t="s">
        <v>466</v>
      </c>
    </row>
    <row r="123" ht="75" customHeight="1" spans="1:13">
      <c r="A123" s="5">
        <v>122</v>
      </c>
      <c r="B123" s="5" t="s">
        <v>7</v>
      </c>
      <c r="C123" s="5" t="s">
        <v>467</v>
      </c>
      <c r="D123" s="5" t="s">
        <v>468</v>
      </c>
      <c r="E123" s="6" t="s">
        <v>469</v>
      </c>
      <c r="F123" s="17" t="s">
        <v>7</v>
      </c>
      <c r="G123" s="7" t="s">
        <v>470</v>
      </c>
    </row>
    <row r="124" ht="75" customHeight="1" spans="1:13">
      <c r="A124" s="15">
        <v>123</v>
      </c>
      <c r="B124" s="15" t="s">
        <v>7</v>
      </c>
      <c r="C124" s="15" t="s">
        <v>471</v>
      </c>
      <c r="D124" s="15" t="s">
        <v>472</v>
      </c>
      <c r="E124" s="16" t="s">
        <v>473</v>
      </c>
      <c r="F124" s="17" t="s">
        <v>7</v>
      </c>
      <c r="G124" s="18" t="s">
        <v>474</v>
      </c>
    </row>
    <row r="125" ht="75" customHeight="1" spans="1:13">
      <c r="A125" s="5">
        <v>124</v>
      </c>
      <c r="B125" s="5" t="s">
        <v>7</v>
      </c>
      <c r="C125" s="5" t="s">
        <v>475</v>
      </c>
      <c r="D125" s="5" t="s">
        <v>476</v>
      </c>
      <c r="E125" s="6" t="s">
        <v>477</v>
      </c>
      <c r="F125" s="17" t="s">
        <v>7</v>
      </c>
      <c r="G125" s="7" t="s">
        <v>478</v>
      </c>
    </row>
    <row r="126" ht="75" customHeight="1" spans="1:13">
      <c r="A126" s="15">
        <v>125</v>
      </c>
      <c r="B126" s="15" t="s">
        <v>7</v>
      </c>
      <c r="C126" s="15" t="s">
        <v>479</v>
      </c>
      <c r="D126" s="15" t="s">
        <v>480</v>
      </c>
      <c r="E126" s="16" t="s">
        <v>481</v>
      </c>
      <c r="F126" s="17" t="s">
        <v>7</v>
      </c>
      <c r="G126" s="18" t="s">
        <v>482</v>
      </c>
    </row>
    <row r="127" ht="75" customHeight="1" spans="1:13">
      <c r="A127" s="5">
        <v>126</v>
      </c>
      <c r="B127" s="5" t="s">
        <v>7</v>
      </c>
      <c r="C127" s="5" t="s">
        <v>483</v>
      </c>
      <c r="D127" s="5" t="s">
        <v>484</v>
      </c>
      <c r="E127" s="6" t="s">
        <v>485</v>
      </c>
      <c r="F127" s="17" t="s">
        <v>7</v>
      </c>
      <c r="G127" s="7" t="s">
        <v>486</v>
      </c>
    </row>
    <row r="128" ht="75" customHeight="1" spans="1:13">
      <c r="A128" s="15">
        <v>127</v>
      </c>
      <c r="B128" s="15" t="s">
        <v>7</v>
      </c>
      <c r="C128" s="15" t="s">
        <v>487</v>
      </c>
      <c r="D128" s="15" t="s">
        <v>488</v>
      </c>
      <c r="E128" s="16" t="s">
        <v>489</v>
      </c>
      <c r="F128" s="17" t="s">
        <v>7</v>
      </c>
      <c r="G128" s="18" t="s">
        <v>490</v>
      </c>
    </row>
    <row r="129" ht="75" customHeight="1" spans="1:7">
      <c r="A129" s="5">
        <v>128</v>
      </c>
      <c r="B129" s="5" t="s">
        <v>7</v>
      </c>
      <c r="C129" s="5" t="s">
        <v>491</v>
      </c>
      <c r="D129" s="5" t="s">
        <v>492</v>
      </c>
      <c r="E129" s="6" t="s">
        <v>493</v>
      </c>
      <c r="F129" s="17" t="s">
        <v>7</v>
      </c>
      <c r="G129" s="7" t="s">
        <v>494</v>
      </c>
    </row>
    <row r="130" ht="75" customHeight="1" spans="1:7">
      <c r="A130" s="15">
        <v>129</v>
      </c>
      <c r="B130" s="15" t="s">
        <v>7</v>
      </c>
      <c r="C130" s="15" t="s">
        <v>495</v>
      </c>
      <c r="D130" s="15" t="s">
        <v>496</v>
      </c>
      <c r="E130" s="16" t="s">
        <v>497</v>
      </c>
      <c r="F130" s="17" t="s">
        <v>7</v>
      </c>
      <c r="G130" s="18" t="s">
        <v>498</v>
      </c>
    </row>
    <row r="131" ht="75" customHeight="1" spans="1:7">
      <c r="A131" s="5">
        <v>130</v>
      </c>
      <c r="B131" s="5" t="s">
        <v>7</v>
      </c>
      <c r="C131" s="5" t="s">
        <v>499</v>
      </c>
      <c r="D131" s="5" t="s">
        <v>500</v>
      </c>
      <c r="E131" s="6" t="s">
        <v>501</v>
      </c>
      <c r="F131" s="17" t="s">
        <v>7</v>
      </c>
      <c r="G131" s="7" t="s">
        <v>502</v>
      </c>
    </row>
    <row r="132" ht="75" customHeight="1" spans="1:7">
      <c r="A132" s="15">
        <v>131</v>
      </c>
      <c r="B132" s="15" t="s">
        <v>7</v>
      </c>
      <c r="C132" s="15" t="s">
        <v>503</v>
      </c>
      <c r="D132" s="15" t="s">
        <v>504</v>
      </c>
      <c r="E132" s="16" t="s">
        <v>505</v>
      </c>
      <c r="F132" s="17" t="s">
        <v>7</v>
      </c>
      <c r="G132" s="18" t="s">
        <v>506</v>
      </c>
    </row>
    <row r="133" ht="75" customHeight="1" spans="1:7">
      <c r="A133" s="5">
        <v>132</v>
      </c>
      <c r="B133" s="5" t="s">
        <v>7</v>
      </c>
      <c r="C133" s="5" t="s">
        <v>507</v>
      </c>
      <c r="D133" s="5" t="s">
        <v>508</v>
      </c>
      <c r="E133" s="6" t="s">
        <v>509</v>
      </c>
      <c r="F133" s="17" t="s">
        <v>7</v>
      </c>
      <c r="G133" s="7" t="s">
        <v>510</v>
      </c>
    </row>
    <row r="134" ht="75" customHeight="1" spans="1:7">
      <c r="A134" s="15">
        <v>133</v>
      </c>
      <c r="B134" s="15" t="s">
        <v>7</v>
      </c>
      <c r="C134" s="15" t="s">
        <v>511</v>
      </c>
      <c r="D134" s="15" t="s">
        <v>512</v>
      </c>
      <c r="E134" s="16" t="s">
        <v>513</v>
      </c>
      <c r="F134" s="17" t="s">
        <v>7</v>
      </c>
      <c r="G134" s="18" t="s">
        <v>514</v>
      </c>
    </row>
    <row r="135" ht="75" customHeight="1" spans="1:7">
      <c r="A135" s="5">
        <v>134</v>
      </c>
      <c r="B135" s="5" t="s">
        <v>7</v>
      </c>
      <c r="C135" s="5" t="s">
        <v>515</v>
      </c>
      <c r="D135" s="5" t="s">
        <v>516</v>
      </c>
      <c r="E135" s="6" t="s">
        <v>517</v>
      </c>
      <c r="F135" s="17" t="s">
        <v>7</v>
      </c>
      <c r="G135" s="7" t="s">
        <v>518</v>
      </c>
    </row>
    <row r="136" ht="75" customHeight="1" spans="1:7">
      <c r="A136" s="15">
        <v>135</v>
      </c>
      <c r="B136" s="15" t="s">
        <v>7</v>
      </c>
      <c r="C136" s="15" t="s">
        <v>519</v>
      </c>
      <c r="D136" s="15" t="s">
        <v>520</v>
      </c>
      <c r="E136" s="16" t="s">
        <v>521</v>
      </c>
      <c r="F136" s="17" t="s">
        <v>7</v>
      </c>
      <c r="G136" s="18" t="s">
        <v>522</v>
      </c>
    </row>
    <row r="137" ht="75" customHeight="1" spans="1:7">
      <c r="A137" s="5">
        <v>136</v>
      </c>
      <c r="B137" s="5" t="s">
        <v>7</v>
      </c>
      <c r="C137" s="5" t="s">
        <v>523</v>
      </c>
      <c r="D137" s="5" t="s">
        <v>524</v>
      </c>
      <c r="E137" s="6" t="s">
        <v>525</v>
      </c>
      <c r="F137" s="17" t="s">
        <v>7</v>
      </c>
      <c r="G137" s="7" t="s">
        <v>526</v>
      </c>
    </row>
    <row r="138" ht="75" customHeight="1" spans="1:7">
      <c r="A138" s="15">
        <v>137</v>
      </c>
      <c r="B138" s="15" t="s">
        <v>7</v>
      </c>
      <c r="C138" s="15" t="s">
        <v>527</v>
      </c>
      <c r="D138" s="15" t="s">
        <v>528</v>
      </c>
      <c r="E138" s="16" t="s">
        <v>529</v>
      </c>
      <c r="F138" s="17" t="s">
        <v>7</v>
      </c>
      <c r="G138" s="18" t="s">
        <v>530</v>
      </c>
    </row>
    <row r="139" ht="75" customHeight="1" spans="1:7">
      <c r="A139" s="5">
        <v>138</v>
      </c>
      <c r="B139" s="5" t="s">
        <v>7</v>
      </c>
      <c r="C139" s="5" t="s">
        <v>531</v>
      </c>
      <c r="D139" s="5" t="s">
        <v>532</v>
      </c>
      <c r="E139" s="6" t="s">
        <v>533</v>
      </c>
      <c r="F139" s="17" t="s">
        <v>7</v>
      </c>
      <c r="G139" s="7" t="s">
        <v>534</v>
      </c>
    </row>
    <row r="140" ht="75" customHeight="1" spans="1:7">
      <c r="A140" s="15">
        <v>139</v>
      </c>
      <c r="B140" s="15" t="s">
        <v>7</v>
      </c>
      <c r="C140" s="15" t="s">
        <v>535</v>
      </c>
      <c r="D140" s="15" t="s">
        <v>536</v>
      </c>
      <c r="E140" s="16" t="s">
        <v>537</v>
      </c>
      <c r="F140" s="17" t="s">
        <v>7</v>
      </c>
      <c r="G140" s="18" t="s">
        <v>538</v>
      </c>
    </row>
    <row r="141" ht="75" customHeight="1" spans="1:7">
      <c r="A141" s="5">
        <v>140</v>
      </c>
      <c r="B141" s="5" t="s">
        <v>7</v>
      </c>
      <c r="C141" s="5" t="s">
        <v>539</v>
      </c>
      <c r="D141" s="5" t="s">
        <v>540</v>
      </c>
      <c r="E141" s="6" t="s">
        <v>541</v>
      </c>
      <c r="F141" s="17" t="s">
        <v>7</v>
      </c>
      <c r="G141" s="7" t="s">
        <v>542</v>
      </c>
    </row>
    <row r="142" ht="75" customHeight="1" spans="1:7">
      <c r="A142" s="15">
        <v>141</v>
      </c>
      <c r="B142" s="15" t="s">
        <v>7</v>
      </c>
      <c r="C142" s="15" t="s">
        <v>543</v>
      </c>
      <c r="D142" s="15" t="s">
        <v>544</v>
      </c>
      <c r="E142" s="16" t="s">
        <v>545</v>
      </c>
      <c r="F142" s="17" t="s">
        <v>7</v>
      </c>
      <c r="G142" s="18" t="s">
        <v>546</v>
      </c>
    </row>
    <row r="143" ht="75" customHeight="1" spans="1:7">
      <c r="A143" s="5">
        <v>142</v>
      </c>
      <c r="B143" s="5" t="s">
        <v>7</v>
      </c>
      <c r="C143" s="5" t="s">
        <v>547</v>
      </c>
      <c r="D143" s="5" t="s">
        <v>548</v>
      </c>
      <c r="E143" s="6" t="s">
        <v>549</v>
      </c>
      <c r="F143" s="17" t="s">
        <v>7</v>
      </c>
      <c r="G143" s="7" t="s">
        <v>550</v>
      </c>
    </row>
    <row r="144" ht="75" customHeight="1" spans="1:7">
      <c r="A144" s="15">
        <v>143</v>
      </c>
      <c r="B144" s="15" t="s">
        <v>7</v>
      </c>
      <c r="C144" s="15" t="s">
        <v>551</v>
      </c>
      <c r="D144" s="15" t="s">
        <v>552</v>
      </c>
      <c r="E144" s="16" t="s">
        <v>553</v>
      </c>
      <c r="F144" s="17" t="s">
        <v>7</v>
      </c>
      <c r="G144" s="18" t="s">
        <v>554</v>
      </c>
    </row>
    <row r="145" ht="75" customHeight="1" spans="1:16">
      <c r="A145" s="5">
        <v>144</v>
      </c>
      <c r="B145" s="5" t="s">
        <v>7</v>
      </c>
      <c r="C145" s="5" t="s">
        <v>555</v>
      </c>
      <c r="D145" s="5" t="s">
        <v>556</v>
      </c>
      <c r="E145" s="6" t="s">
        <v>557</v>
      </c>
      <c r="F145" s="17" t="str">
        <f>_xlfn.DISPIMG("ID_B792FCF5697D423C8AF0485511DB39F9",1)</f>
        <v>=DISPIMG("ID_B792FCF5697D423C8AF0485511DB39F9",1)</v>
      </c>
      <c r="G145" s="7" t="s">
        <v>558</v>
      </c>
      <c r="H145" t="str">
        <f>_xlfn.DISPIMG("ID_608E8BC9CD1740CDA7232166DE314B43",1)</f>
        <v>=DISPIMG("ID_608E8BC9CD1740CDA7232166DE314B43",1)</v>
      </c>
      <c r="I145" t="str">
        <f>_xlfn.DISPIMG("ID_5DAFD7B50A614FAF88A811855B1D52A2",1)</f>
        <v>=DISPIMG("ID_5DAFD7B50A614FAF88A811855B1D52A2",1)</v>
      </c>
      <c r="J145" t="str">
        <f>_xlfn.DISPIMG("ID_95AF05B4BC7245EEBE1018A27A04C8DB",1)</f>
        <v>=DISPIMG("ID_95AF05B4BC7245EEBE1018A27A04C8DB",1)</v>
      </c>
      <c r="K145" t="str">
        <f>_xlfn.DISPIMG("ID_3E0EDC75357B4C1E8DE23C0C274C3144",1)</f>
        <v>=DISPIMG("ID_3E0EDC75357B4C1E8DE23C0C274C3144",1)</v>
      </c>
    </row>
    <row r="146" ht="75" customHeight="1" spans="1:16">
      <c r="A146" s="15">
        <v>145</v>
      </c>
      <c r="B146" s="15" t="s">
        <v>7</v>
      </c>
      <c r="C146" s="15" t="s">
        <v>559</v>
      </c>
      <c r="D146" s="15" t="s">
        <v>560</v>
      </c>
      <c r="E146" s="16" t="s">
        <v>561</v>
      </c>
      <c r="F146" s="17" t="str">
        <f>_xlfn.DISPIMG("ID_4640CC9CA55243A3804516C3F6C394E9",1)</f>
        <v>=DISPIMG("ID_4640CC9CA55243A3804516C3F6C394E9",1)</v>
      </c>
      <c r="G146" s="18" t="s">
        <v>562</v>
      </c>
      <c r="H146" t="str">
        <f>_xlfn.DISPIMG("ID_9B7E1F340F2D4292BBB218D8E0868780",1)</f>
        <v>=DISPIMG("ID_9B7E1F340F2D4292BBB218D8E0868780",1)</v>
      </c>
      <c r="I146" t="str">
        <f>_xlfn.DISPIMG("ID_38DCE9F5D2B94BEBBE0AE07FB299C117",1)</f>
        <v>=DISPIMG("ID_38DCE9F5D2B94BEBBE0AE07FB299C117",1)</v>
      </c>
      <c r="J146" t="str">
        <f>_xlfn.DISPIMG("ID_5D121D29486249F3B2FCDAF87F2EF370",1)</f>
        <v>=DISPIMG("ID_5D121D29486249F3B2FCDAF87F2EF370",1)</v>
      </c>
      <c r="K146" s="14"/>
    </row>
    <row r="147" ht="75" customHeight="1" spans="1:16">
      <c r="A147" s="5">
        <v>146</v>
      </c>
      <c r="B147" s="5" t="s">
        <v>7</v>
      </c>
      <c r="C147" s="5" t="s">
        <v>563</v>
      </c>
      <c r="D147" s="5" t="s">
        <v>564</v>
      </c>
      <c r="E147" s="6" t="s">
        <v>565</v>
      </c>
      <c r="F147" s="17" t="s">
        <v>7</v>
      </c>
      <c r="G147" s="7" t="s">
        <v>566</v>
      </c>
      <c r="H147" t="str">
        <f>_xlfn.DISPIMG("ID_4B6C0DD2B01645928BB81E2B050FBC5D",1)</f>
        <v>=DISPIMG("ID_4B6C0DD2B01645928BB81E2B050FBC5D",1)</v>
      </c>
      <c r="I147" t="str">
        <f>_xlfn.DISPIMG("ID_4DFA35BA87BD4987877EF1F49D678858",1)</f>
        <v>=DISPIMG("ID_4DFA35BA87BD4987877EF1F49D678858",1)</v>
      </c>
      <c r="K147" t="str">
        <f>_xlfn.DISPIMG("ID_96E9EAA30E494485B92B6F57E91DE9A4",1)</f>
        <v>=DISPIMG("ID_96E9EAA30E494485B92B6F57E91DE9A4",1)</v>
      </c>
    </row>
    <row r="148" ht="75" customHeight="1" spans="1:16">
      <c r="A148" s="15">
        <v>147</v>
      </c>
      <c r="B148" s="15" t="s">
        <v>7</v>
      </c>
      <c r="C148" s="15" t="s">
        <v>567</v>
      </c>
      <c r="D148" s="15" t="s">
        <v>568</v>
      </c>
      <c r="E148" s="16" t="s">
        <v>569</v>
      </c>
      <c r="F148" s="17" t="str">
        <f>_xlfn.DISPIMG("ID_CE0B73FFAAD1466D9FB5DA06C4558C18",1)</f>
        <v>=DISPIMG("ID_CE0B73FFAAD1466D9FB5DA06C4558C18",1)</v>
      </c>
      <c r="G148" s="18" t="s">
        <v>570</v>
      </c>
      <c r="H148" t="str">
        <f>_xlfn.DISPIMG("ID_F130E737B8AF4E5D8C01B24E493EC2BB",1)</f>
        <v>=DISPIMG("ID_F130E737B8AF4E5D8C01B24E493EC2BB",1)</v>
      </c>
      <c r="I148" t="str">
        <f>_xlfn.DISPIMG("ID_DEE297ED136D44DB83D757E28FDEC7E9",1)</f>
        <v>=DISPIMG("ID_DEE297ED136D44DB83D757E28FDEC7E9",1)</v>
      </c>
    </row>
    <row r="149" ht="75" customHeight="1" spans="1:16">
      <c r="A149" s="5">
        <v>148</v>
      </c>
      <c r="B149" s="5" t="s">
        <v>7</v>
      </c>
      <c r="C149" s="5" t="s">
        <v>571</v>
      </c>
      <c r="D149" s="5" t="s">
        <v>572</v>
      </c>
      <c r="E149" s="6" t="s">
        <v>573</v>
      </c>
      <c r="F149" s="17" t="str">
        <f>_xlfn.DISPIMG("ID_397188E65A7345A4AB884DCB05C3A570",1)</f>
        <v>=DISPIMG("ID_397188E65A7345A4AB884DCB05C3A570",1)</v>
      </c>
      <c r="G149" s="7" t="s">
        <v>574</v>
      </c>
      <c r="H149" t="str">
        <f>_xlfn.DISPIMG("ID_7B36BA26A3CF4887A9F2824C6DA4B9DD",1)</f>
        <v>=DISPIMG("ID_7B36BA26A3CF4887A9F2824C6DA4B9DD",1)</v>
      </c>
      <c r="I149" t="str">
        <f>_xlfn.DISPIMG("ID_DCFEE78B795F49CBA7B51C5E8C5E9FA9",1)</f>
        <v>=DISPIMG("ID_DCFEE78B795F49CBA7B51C5E8C5E9FA9",1)</v>
      </c>
    </row>
    <row r="150" ht="75" customHeight="1" spans="1:16">
      <c r="A150" s="15">
        <v>149</v>
      </c>
      <c r="B150" s="15" t="s">
        <v>7</v>
      </c>
      <c r="C150" s="15" t="s">
        <v>575</v>
      </c>
      <c r="D150" s="15" t="s">
        <v>576</v>
      </c>
      <c r="E150" s="16" t="s">
        <v>577</v>
      </c>
      <c r="F150" s="17" t="s">
        <v>7</v>
      </c>
      <c r="G150" s="18" t="s">
        <v>578</v>
      </c>
    </row>
    <row r="151" ht="75" customHeight="1" spans="1:16">
      <c r="A151" s="5">
        <v>150</v>
      </c>
      <c r="B151" s="5" t="s">
        <v>7</v>
      </c>
      <c r="C151" s="5" t="s">
        <v>579</v>
      </c>
      <c r="D151" s="5" t="s">
        <v>580</v>
      </c>
      <c r="E151" s="6" t="s">
        <v>581</v>
      </c>
      <c r="F151" s="17" t="s">
        <v>7</v>
      </c>
      <c r="G151" s="7" t="s">
        <v>582</v>
      </c>
    </row>
    <row r="152" ht="75" customHeight="1" spans="1:16">
      <c r="A152" s="15">
        <v>151</v>
      </c>
      <c r="B152" s="15" t="s">
        <v>7</v>
      </c>
      <c r="C152" s="15" t="s">
        <v>583</v>
      </c>
      <c r="D152" s="15" t="s">
        <v>584</v>
      </c>
      <c r="E152" s="16" t="s">
        <v>585</v>
      </c>
      <c r="F152" s="17" t="str">
        <f>_xlfn.DISPIMG("ID_5F0EF19680BF42BC8325F344A5B5F26D",1)</f>
        <v>=DISPIMG("ID_5F0EF19680BF42BC8325F344A5B5F26D",1)</v>
      </c>
      <c r="G152" s="18" t="s">
        <v>586</v>
      </c>
      <c r="H152" t="str">
        <f>_xlfn.DISPIMG("ID_E5E986C20E1F4FF0AFB5DFC495486C45",1)</f>
        <v>=DISPIMG("ID_E5E986C20E1F4FF0AFB5DFC495486C45",1)</v>
      </c>
      <c r="I152" t="str">
        <f>_xlfn.DISPIMG("ID_C765803F099C48CFA6E7C54CAAA662F4",1)</f>
        <v>=DISPIMG("ID_C765803F099C48CFA6E7C54CAAA662F4",1)</v>
      </c>
      <c r="J152" t="str">
        <f>_xlfn.DISPIMG("ID_8F78659795174A0984BC1AFF18C70A9A",1)</f>
        <v>=DISPIMG("ID_8F78659795174A0984BC1AFF18C70A9A",1)</v>
      </c>
      <c r="K152" t="str">
        <f>_xlfn.DISPIMG("ID_D2416348B4554A308E6B3B5215B68198",1)</f>
        <v>=DISPIMG("ID_D2416348B4554A308E6B3B5215B68198",1)</v>
      </c>
    </row>
    <row r="153" ht="75" customHeight="1" spans="1:16">
      <c r="A153" s="5">
        <v>152</v>
      </c>
      <c r="B153" s="5" t="s">
        <v>7</v>
      </c>
      <c r="C153" s="5" t="s">
        <v>587</v>
      </c>
      <c r="D153" s="5" t="s">
        <v>588</v>
      </c>
      <c r="E153" s="6" t="s">
        <v>589</v>
      </c>
      <c r="F153" s="17" t="s">
        <v>7</v>
      </c>
      <c r="G153" s="7" t="s">
        <v>590</v>
      </c>
    </row>
    <row r="154" ht="75" customHeight="1" spans="1:16">
      <c r="A154" s="15">
        <v>153</v>
      </c>
      <c r="B154" s="15" t="s">
        <v>7</v>
      </c>
      <c r="C154" s="15" t="s">
        <v>591</v>
      </c>
      <c r="D154" s="15" t="s">
        <v>592</v>
      </c>
      <c r="E154" s="16" t="s">
        <v>593</v>
      </c>
      <c r="F154" s="17" t="s">
        <v>7</v>
      </c>
      <c r="G154" s="18" t="s">
        <v>594</v>
      </c>
    </row>
    <row r="155" ht="75" customHeight="1" spans="1:16">
      <c r="A155" s="5">
        <v>154</v>
      </c>
      <c r="B155" s="5" t="s">
        <v>7</v>
      </c>
      <c r="C155" s="5" t="s">
        <v>595</v>
      </c>
      <c r="D155" s="5" t="s">
        <v>596</v>
      </c>
      <c r="E155" s="6" t="s">
        <v>597</v>
      </c>
      <c r="F155" s="17" t="s">
        <v>7</v>
      </c>
      <c r="G155" s="7" t="s">
        <v>598</v>
      </c>
    </row>
    <row r="156" ht="75" customHeight="1" spans="1:16">
      <c r="A156" s="15">
        <v>155</v>
      </c>
      <c r="B156" s="15" t="s">
        <v>7</v>
      </c>
      <c r="C156" s="15" t="s">
        <v>599</v>
      </c>
      <c r="D156" s="15" t="s">
        <v>600</v>
      </c>
      <c r="E156" s="16" t="s">
        <v>601</v>
      </c>
      <c r="F156" s="17" t="s">
        <v>7</v>
      </c>
      <c r="G156" s="18" t="s">
        <v>602</v>
      </c>
    </row>
    <row r="157" ht="75" customHeight="1" spans="1:16">
      <c r="A157" s="5">
        <v>156</v>
      </c>
      <c r="B157" s="5" t="s">
        <v>7</v>
      </c>
      <c r="C157" s="5" t="s">
        <v>603</v>
      </c>
      <c r="D157" s="5" t="s">
        <v>604</v>
      </c>
      <c r="E157" s="6" t="s">
        <v>605</v>
      </c>
      <c r="F157" s="17" t="s">
        <v>7</v>
      </c>
      <c r="G157" s="7" t="s">
        <v>606</v>
      </c>
    </row>
    <row r="158" ht="75" customHeight="1" spans="1:16">
      <c r="A158" s="15">
        <v>157</v>
      </c>
      <c r="B158" s="15" t="s">
        <v>7</v>
      </c>
      <c r="C158" s="15" t="s">
        <v>607</v>
      </c>
      <c r="D158" s="15" t="s">
        <v>608</v>
      </c>
      <c r="E158" s="16" t="s">
        <v>609</v>
      </c>
      <c r="F158" s="17" t="s">
        <v>7</v>
      </c>
      <c r="G158" s="18" t="s">
        <v>610</v>
      </c>
    </row>
    <row r="159" ht="75" customHeight="1" spans="1:16">
      <c r="A159" s="5">
        <v>158</v>
      </c>
      <c r="B159" s="5" t="s">
        <v>7</v>
      </c>
      <c r="C159" s="5" t="s">
        <v>611</v>
      </c>
      <c r="D159" s="5" t="s">
        <v>612</v>
      </c>
      <c r="E159" s="6" t="s">
        <v>613</v>
      </c>
      <c r="F159" s="17" t="str">
        <f>_xlfn.DISPIMG("ID_35983C152CD54AF5B22B62F9A1E84E11",1)</f>
        <v>=DISPIMG("ID_35983C152CD54AF5B22B62F9A1E84E11",1)</v>
      </c>
      <c r="G159" s="7" t="s">
        <v>614</v>
      </c>
      <c r="H159"/>
      <c r="I159" t="str">
        <f>_xlfn.DISPIMG("ID_3045D4DBEECD4DE186E50EA8127A004A",1)</f>
        <v>=DISPIMG("ID_3045D4DBEECD4DE186E50EA8127A004A",1)</v>
      </c>
      <c r="J159" t="str">
        <f>_xlfn.DISPIMG("ID_8154B74887F9408B9074DEFE5F28816F",1)</f>
        <v>=DISPIMG("ID_8154B74887F9408B9074DEFE5F28816F",1)</v>
      </c>
      <c r="K159" t="str">
        <f>_xlfn.DISPIMG("ID_8719AE3B0198436FB807E69B5D8CBDA3",1)</f>
        <v>=DISPIMG("ID_8719AE3B0198436FB807E69B5D8CBDA3",1)</v>
      </c>
      <c r="L159" t="str">
        <f>_xlfn.DISPIMG("ID_C232C4B1A1B244129DACC0BD7A7C5919",1)</f>
        <v>=DISPIMG("ID_C232C4B1A1B244129DACC0BD7A7C5919",1)</v>
      </c>
      <c r="M159" t="str">
        <f>_xlfn.DISPIMG("ID_1A05E40C2C594CC4A5B77950C0F6BDCB",1)</f>
        <v>=DISPIMG("ID_1A05E40C2C594CC4A5B77950C0F6BDCB",1)</v>
      </c>
      <c r="N159" t="str">
        <f>_xlfn.DISPIMG("ID_F6C1FEFC0C574DD6992EA42C41C5FF2C",1)</f>
        <v>=DISPIMG("ID_F6C1FEFC0C574DD6992EA42C41C5FF2C",1)</v>
      </c>
      <c r="O159" t="str">
        <f>_xlfn.DISPIMG("ID_5C8D8A3B0C074D44832A5B327766E3AC",1)</f>
        <v>=DISPIMG("ID_5C8D8A3B0C074D44832A5B327766E3AC",1)</v>
      </c>
      <c r="P159" t="str">
        <f>_xlfn.DISPIMG("ID_9B0724F9F3D24CBEBC0D9860008E3C93",1)</f>
        <v>=DISPIMG("ID_9B0724F9F3D24CBEBC0D9860008E3C93",1)</v>
      </c>
    </row>
    <row r="160" ht="75" customHeight="1" spans="1:16">
      <c r="A160" s="15">
        <v>159</v>
      </c>
      <c r="B160" s="15" t="s">
        <v>7</v>
      </c>
      <c r="C160" s="15" t="s">
        <v>615</v>
      </c>
      <c r="D160" s="15" t="s">
        <v>616</v>
      </c>
      <c r="E160" s="16" t="s">
        <v>617</v>
      </c>
      <c r="F160" s="17" t="str">
        <f>_xlfn.DISPIMG("ID_B4E3402ADBE0427FABA7D131BC344CB0",1)</f>
        <v>=DISPIMG("ID_B4E3402ADBE0427FABA7D131BC344CB0",1)</v>
      </c>
      <c r="G160" s="18" t="s">
        <v>618</v>
      </c>
    </row>
    <row r="161" ht="75" customHeight="1" spans="1:10">
      <c r="A161" s="5">
        <v>160</v>
      </c>
      <c r="B161" s="5" t="s">
        <v>7</v>
      </c>
      <c r="C161" s="5" t="s">
        <v>619</v>
      </c>
      <c r="D161" s="5" t="s">
        <v>620</v>
      </c>
      <c r="E161" s="6" t="s">
        <v>621</v>
      </c>
      <c r="F161" s="17" t="s">
        <v>7</v>
      </c>
      <c r="G161" s="7" t="s">
        <v>622</v>
      </c>
    </row>
    <row r="162" ht="75" customHeight="1" spans="1:10">
      <c r="A162" s="15">
        <v>161</v>
      </c>
      <c r="B162" s="15" t="s">
        <v>7</v>
      </c>
      <c r="C162" s="15" t="s">
        <v>623</v>
      </c>
      <c r="D162" s="15" t="s">
        <v>624</v>
      </c>
      <c r="E162" s="16" t="s">
        <v>625</v>
      </c>
      <c r="F162" s="17" t="s">
        <v>7</v>
      </c>
      <c r="G162" s="18" t="s">
        <v>626</v>
      </c>
    </row>
    <row r="163" ht="75" customHeight="1" spans="1:10">
      <c r="A163" s="5">
        <v>162</v>
      </c>
      <c r="B163" s="5" t="s">
        <v>7</v>
      </c>
      <c r="C163" s="5" t="s">
        <v>627</v>
      </c>
      <c r="D163" s="5" t="s">
        <v>628</v>
      </c>
      <c r="E163" s="6" t="s">
        <v>629</v>
      </c>
      <c r="F163" s="17" t="s">
        <v>7</v>
      </c>
      <c r="G163" s="7" t="s">
        <v>630</v>
      </c>
    </row>
    <row r="164" ht="75" customHeight="1" spans="1:10">
      <c r="A164" s="15">
        <v>163</v>
      </c>
      <c r="B164" s="15" t="s">
        <v>7</v>
      </c>
      <c r="C164" s="15" t="s">
        <v>631</v>
      </c>
      <c r="D164" s="15" t="s">
        <v>632</v>
      </c>
      <c r="E164" s="16" t="s">
        <v>633</v>
      </c>
      <c r="F164" s="17" t="s">
        <v>7</v>
      </c>
      <c r="G164" s="18" t="s">
        <v>634</v>
      </c>
    </row>
    <row r="165" ht="75" customHeight="1" spans="1:10">
      <c r="A165" s="5">
        <v>164</v>
      </c>
      <c r="B165" s="5" t="s">
        <v>7</v>
      </c>
      <c r="C165" s="5" t="s">
        <v>635</v>
      </c>
      <c r="D165" s="5" t="s">
        <v>636</v>
      </c>
      <c r="E165" s="6" t="s">
        <v>637</v>
      </c>
      <c r="F165" s="17" t="s">
        <v>7</v>
      </c>
      <c r="G165" s="7" t="s">
        <v>638</v>
      </c>
    </row>
    <row r="166" ht="75" customHeight="1" spans="1:10">
      <c r="A166" s="15">
        <v>165</v>
      </c>
      <c r="B166" s="15" t="s">
        <v>7</v>
      </c>
      <c r="C166" s="15" t="s">
        <v>639</v>
      </c>
      <c r="D166" s="15" t="s">
        <v>640</v>
      </c>
      <c r="E166" s="16" t="s">
        <v>641</v>
      </c>
      <c r="F166" s="17" t="s">
        <v>7</v>
      </c>
      <c r="G166" s="18" t="s">
        <v>642</v>
      </c>
    </row>
    <row r="167" ht="75" customHeight="1" spans="1:10">
      <c r="A167" s="5">
        <v>166</v>
      </c>
      <c r="B167" s="5" t="s">
        <v>7</v>
      </c>
      <c r="C167" s="5" t="s">
        <v>643</v>
      </c>
      <c r="D167" s="5" t="s">
        <v>644</v>
      </c>
      <c r="E167" s="6" t="s">
        <v>645</v>
      </c>
      <c r="F167" s="17" t="s">
        <v>7</v>
      </c>
      <c r="G167" s="7" t="s">
        <v>646</v>
      </c>
    </row>
    <row r="168" ht="75" customHeight="1" spans="1:10">
      <c r="A168" s="15">
        <v>167</v>
      </c>
      <c r="B168" s="15" t="s">
        <v>7</v>
      </c>
      <c r="C168" s="15" t="s">
        <v>647</v>
      </c>
      <c r="D168" s="15" t="s">
        <v>648</v>
      </c>
      <c r="E168" s="16" t="s">
        <v>649</v>
      </c>
      <c r="F168" s="17" t="s">
        <v>7</v>
      </c>
      <c r="G168" s="18" t="s">
        <v>650</v>
      </c>
    </row>
    <row r="169" ht="75" customHeight="1" spans="1:10">
      <c r="A169" s="5">
        <v>168</v>
      </c>
      <c r="B169" s="5" t="s">
        <v>7</v>
      </c>
      <c r="C169" s="5" t="s">
        <v>651</v>
      </c>
      <c r="D169" s="5" t="s">
        <v>652</v>
      </c>
      <c r="E169" s="6" t="s">
        <v>653</v>
      </c>
      <c r="F169" s="17" t="s">
        <v>7</v>
      </c>
      <c r="G169" s="7" t="s">
        <v>654</v>
      </c>
    </row>
    <row r="170" ht="75" customHeight="1" spans="1:10">
      <c r="A170" s="15">
        <v>169</v>
      </c>
      <c r="B170" s="15" t="s">
        <v>7</v>
      </c>
      <c r="C170" s="15" t="s">
        <v>655</v>
      </c>
      <c r="D170" s="15" t="s">
        <v>656</v>
      </c>
      <c r="E170" s="16" t="s">
        <v>657</v>
      </c>
      <c r="F170" s="17" t="s">
        <v>7</v>
      </c>
      <c r="G170" s="18" t="s">
        <v>658</v>
      </c>
    </row>
    <row r="171" ht="75" customHeight="1" spans="1:10">
      <c r="A171" s="5">
        <v>170</v>
      </c>
      <c r="B171" s="5" t="s">
        <v>7</v>
      </c>
      <c r="C171" s="5" t="s">
        <v>659</v>
      </c>
      <c r="D171" s="5" t="s">
        <v>660</v>
      </c>
      <c r="E171" s="6" t="s">
        <v>661</v>
      </c>
      <c r="F171" s="17" t="str">
        <f>_xlfn.DISPIMG("ID_AAA39778A9D84AE8B1FBA1EC934E3D99",1)</f>
        <v>=DISPIMG("ID_AAA39778A9D84AE8B1FBA1EC934E3D99",1)</v>
      </c>
      <c r="G171" s="7" t="s">
        <v>662</v>
      </c>
      <c r="H171" t="str">
        <f>_xlfn.DISPIMG("ID_73D03262FB234222A48528AFF6CE20EE",1)</f>
        <v>=DISPIMG("ID_73D03262FB234222A48528AFF6CE20EE",1)</v>
      </c>
    </row>
    <row r="172" ht="75" customHeight="1" spans="1:10">
      <c r="A172" s="15">
        <v>171</v>
      </c>
      <c r="B172" s="15" t="s">
        <v>7</v>
      </c>
      <c r="C172" s="15" t="s">
        <v>663</v>
      </c>
      <c r="D172" s="15" t="s">
        <v>664</v>
      </c>
      <c r="E172" s="16" t="s">
        <v>665</v>
      </c>
      <c r="F172" s="17" t="s">
        <v>7</v>
      </c>
      <c r="G172" s="18" t="s">
        <v>666</v>
      </c>
    </row>
    <row r="173" ht="75" customHeight="1" spans="1:10">
      <c r="A173" s="5">
        <v>172</v>
      </c>
      <c r="B173" s="5" t="s">
        <v>7</v>
      </c>
      <c r="C173" s="5" t="s">
        <v>667</v>
      </c>
      <c r="D173" s="5" t="s">
        <v>668</v>
      </c>
      <c r="E173" s="6" t="s">
        <v>669</v>
      </c>
      <c r="F173" s="17" t="str">
        <f>_xlfn.DISPIMG("ID_98748DA138D5492EB058878511B6D55C",1)</f>
        <v>=DISPIMG("ID_98748DA138D5492EB058878511B6D55C",1)</v>
      </c>
      <c r="G173" s="7" t="s">
        <v>670</v>
      </c>
      <c r="H173" t="str">
        <f>_xlfn.DISPIMG("ID_7A632E6DDD3347ABBB9EA83572BFCA27",1)</f>
        <v>=DISPIMG("ID_7A632E6DDD3347ABBB9EA83572BFCA27",1)</v>
      </c>
    </row>
    <row r="174" ht="75" customHeight="1" spans="1:10">
      <c r="A174" s="15">
        <v>173</v>
      </c>
      <c r="B174" s="15" t="s">
        <v>7</v>
      </c>
      <c r="C174" s="15" t="s">
        <v>671</v>
      </c>
      <c r="D174" s="15" t="s">
        <v>672</v>
      </c>
      <c r="E174" s="16" t="s">
        <v>673</v>
      </c>
      <c r="F174" s="17" t="str">
        <f>_xlfn.DISPIMG("ID_097CAB5127AE49EF9AA1EB6E766A2CD6",1)</f>
        <v>=DISPIMG("ID_097CAB5127AE49EF9AA1EB6E766A2CD6",1)</v>
      </c>
      <c r="G174" s="18" t="s">
        <v>674</v>
      </c>
      <c r="I174" t="str">
        <f>_xlfn.DISPIMG("ID_27E4A36958CD4686BA5F23DAB7C2EC2B",1)</f>
        <v>=DISPIMG("ID_27E4A36958CD4686BA5F23DAB7C2EC2B",1)</v>
      </c>
    </row>
    <row r="175" ht="75" customHeight="1" spans="1:10">
      <c r="A175" s="5">
        <v>174</v>
      </c>
      <c r="B175" s="5" t="s">
        <v>7</v>
      </c>
      <c r="C175" s="5" t="s">
        <v>675</v>
      </c>
      <c r="D175" s="5" t="s">
        <v>676</v>
      </c>
      <c r="E175" s="6" t="s">
        <v>677</v>
      </c>
      <c r="F175" s="17" t="str">
        <f>_xlfn.DISPIMG("ID_64C02974C6144166857799A171965AEF",1)</f>
        <v>=DISPIMG("ID_64C02974C6144166857799A171965AEF",1)</v>
      </c>
      <c r="G175" s="7" t="s">
        <v>678</v>
      </c>
    </row>
    <row r="176" ht="75" customHeight="1" spans="1:10">
      <c r="A176" s="15">
        <v>175</v>
      </c>
      <c r="B176" s="15" t="s">
        <v>7</v>
      </c>
      <c r="C176" s="15" t="s">
        <v>679</v>
      </c>
      <c r="D176" s="15" t="s">
        <v>680</v>
      </c>
      <c r="E176" s="16" t="s">
        <v>681</v>
      </c>
      <c r="F176" s="17" t="s">
        <v>7</v>
      </c>
      <c r="G176" s="18" t="s">
        <v>682</v>
      </c>
      <c r="H176" s="14" t="s">
        <v>683</v>
      </c>
      <c r="J176" t="str">
        <f>_xlfn.DISPIMG("ID_68F1F02EE0C4479383966ADCA45B5F1F",1)</f>
        <v>=DISPIMG("ID_68F1F02EE0C4479383966ADCA45B5F1F",1)</v>
      </c>
    </row>
    <row r="177" ht="75" customHeight="1" spans="1:13">
      <c r="A177" s="5">
        <v>176</v>
      </c>
      <c r="B177" s="5" t="s">
        <v>7</v>
      </c>
      <c r="C177" s="5" t="s">
        <v>684</v>
      </c>
      <c r="D177" s="5" t="s">
        <v>685</v>
      </c>
      <c r="E177" s="6" t="s">
        <v>686</v>
      </c>
      <c r="F177" s="17" t="s">
        <v>7</v>
      </c>
      <c r="G177" s="7" t="s">
        <v>687</v>
      </c>
      <c r="H177" t="str">
        <f>_xlfn.DISPIMG("ID_A266AB37C481482598F20E679DEBFD2F",1)</f>
        <v>=DISPIMG("ID_A266AB37C481482598F20E679DEBFD2F",1)</v>
      </c>
    </row>
    <row r="178" ht="75" customHeight="1" spans="1:13">
      <c r="A178" s="15">
        <v>177</v>
      </c>
      <c r="B178" s="15" t="s">
        <v>7</v>
      </c>
      <c r="C178" s="15" t="s">
        <v>688</v>
      </c>
      <c r="D178" s="15" t="s">
        <v>689</v>
      </c>
      <c r="E178" s="16" t="s">
        <v>690</v>
      </c>
      <c r="F178" s="17" t="str">
        <f>_xlfn.DISPIMG("ID_2D1522220E024ECD83AF4DD343A37F82",1)</f>
        <v>=DISPIMG("ID_2D1522220E024ECD83AF4DD343A37F82",1)</v>
      </c>
      <c r="G178" s="18" t="s">
        <v>691</v>
      </c>
      <c r="H178" t="str">
        <f>_xlfn.DISPIMG("ID_2944F04605A943E6B2F9D333B351A9A5",1)</f>
        <v>=DISPIMG("ID_2944F04605A943E6B2F9D333B351A9A5",1)</v>
      </c>
      <c r="I178" t="str">
        <f>_xlfn.DISPIMG("ID_8E2628C01C6E4D56BDF7A5A114BE55B3",1)</f>
        <v>=DISPIMG("ID_8E2628C01C6E4D56BDF7A5A114BE55B3",1)</v>
      </c>
      <c r="J178" t="str">
        <f>_xlfn.DISPIMG("ID_20BE594A4EAD4073B34044E9FA25B824",1)</f>
        <v>=DISPIMG("ID_20BE594A4EAD4073B34044E9FA25B824",1)</v>
      </c>
    </row>
    <row r="179" ht="75" customHeight="1" spans="1:13">
      <c r="A179" s="5">
        <v>178</v>
      </c>
      <c r="B179" s="5" t="s">
        <v>7</v>
      </c>
      <c r="C179" s="5" t="s">
        <v>692</v>
      </c>
      <c r="D179" s="5" t="s">
        <v>693</v>
      </c>
      <c r="E179" s="6" t="s">
        <v>694</v>
      </c>
      <c r="F179" s="17" t="s">
        <v>7</v>
      </c>
      <c r="G179" s="7" t="s">
        <v>695</v>
      </c>
    </row>
    <row r="180" ht="75" customHeight="1" spans="1:13">
      <c r="A180" s="15">
        <v>179</v>
      </c>
      <c r="B180" s="15" t="s">
        <v>7</v>
      </c>
      <c r="C180" s="15" t="s">
        <v>696</v>
      </c>
      <c r="D180" s="15" t="s">
        <v>697</v>
      </c>
      <c r="E180" s="16" t="s">
        <v>698</v>
      </c>
      <c r="F180" s="17" t="str">
        <f>_xlfn.DISPIMG("ID_10F175D14E054C72A5FE1C5332AC9416",1)</f>
        <v>=DISPIMG("ID_10F175D14E054C72A5FE1C5332AC9416",1)</v>
      </c>
      <c r="G180" s="18" t="s">
        <v>699</v>
      </c>
      <c r="H180" t="str">
        <f>_xlfn.DISPIMG("ID_33B99FA125004F00B9460B0E1D6F2F9F",1)</f>
        <v>=DISPIMG("ID_33B99FA125004F00B9460B0E1D6F2F9F",1)</v>
      </c>
      <c r="I180" t="str">
        <f>_xlfn.DISPIMG("ID_D4E10B5D4DBC491DA59DD130F31F2D1E",1)</f>
        <v>=DISPIMG("ID_D4E10B5D4DBC491DA59DD130F31F2D1E",1)</v>
      </c>
      <c r="J180" t="str">
        <f>_xlfn.DISPIMG("ID_6EF1C29378DA4F7D9434B5A67470491A",1)</f>
        <v>=DISPIMG("ID_6EF1C29378DA4F7D9434B5A67470491A",1)</v>
      </c>
    </row>
    <row r="181" ht="75" customHeight="1" spans="1:13">
      <c r="A181" s="5">
        <v>180</v>
      </c>
      <c r="B181" s="5" t="s">
        <v>7</v>
      </c>
      <c r="C181" s="5" t="s">
        <v>700</v>
      </c>
      <c r="D181" s="5" t="s">
        <v>701</v>
      </c>
      <c r="E181" s="6" t="s">
        <v>702</v>
      </c>
      <c r="F181" s="17" t="s">
        <v>7</v>
      </c>
      <c r="G181" s="7" t="s">
        <v>703</v>
      </c>
    </row>
    <row r="182" ht="75" customHeight="1" spans="1:13">
      <c r="A182" s="15">
        <v>181</v>
      </c>
      <c r="B182" s="15" t="s">
        <v>7</v>
      </c>
      <c r="C182" s="15" t="s">
        <v>704</v>
      </c>
      <c r="D182" s="15" t="s">
        <v>705</v>
      </c>
      <c r="E182" s="16" t="s">
        <v>706</v>
      </c>
      <c r="F182" s="17" t="s">
        <v>7</v>
      </c>
      <c r="G182" s="18" t="s">
        <v>707</v>
      </c>
    </row>
    <row r="183" ht="75" customHeight="1" spans="1:13">
      <c r="A183" s="5">
        <v>182</v>
      </c>
      <c r="B183" s="5" t="s">
        <v>7</v>
      </c>
      <c r="C183" s="5" t="s">
        <v>708</v>
      </c>
      <c r="D183" s="5" t="s">
        <v>709</v>
      </c>
      <c r="E183" s="6" t="s">
        <v>710</v>
      </c>
      <c r="F183" s="17" t="s">
        <v>7</v>
      </c>
      <c r="G183" s="7" t="s">
        <v>711</v>
      </c>
    </row>
    <row r="184" ht="75" customHeight="1" spans="1:13">
      <c r="A184" s="15">
        <v>183</v>
      </c>
      <c r="B184" s="15" t="s">
        <v>7</v>
      </c>
      <c r="C184" s="15" t="s">
        <v>712</v>
      </c>
      <c r="D184" s="15" t="s">
        <v>713</v>
      </c>
      <c r="E184" s="16" t="s">
        <v>714</v>
      </c>
      <c r="F184" s="17" t="s">
        <v>7</v>
      </c>
      <c r="G184" s="18" t="s">
        <v>715</v>
      </c>
    </row>
    <row r="185" ht="75" customHeight="1" spans="1:13">
      <c r="A185" s="5">
        <v>184</v>
      </c>
      <c r="B185" s="5" t="s">
        <v>7</v>
      </c>
      <c r="C185" s="5" t="s">
        <v>716</v>
      </c>
      <c r="D185" s="5" t="s">
        <v>717</v>
      </c>
      <c r="E185" s="6" t="s">
        <v>718</v>
      </c>
      <c r="F185" s="17" t="str">
        <f>_xlfn.DISPIMG("ID_7281B18D762F42F7BA8007E8B11BE8BD",1)</f>
        <v>=DISPIMG("ID_7281B18D762F42F7BA8007E8B11BE8BD",1)</v>
      </c>
      <c r="G185" s="7" t="s">
        <v>719</v>
      </c>
      <c r="H185" t="str">
        <f>_xlfn.DISPIMG("ID_5AE8384C13974A8C9BF4A4F807480CFC",1)</f>
        <v>=DISPIMG("ID_5AE8384C13974A8C9BF4A4F807480CFC",1)</v>
      </c>
      <c r="I185" t="str">
        <f>_xlfn.DISPIMG("ID_10DE88EF7CF34EBDBF85E08DF01A9498",1)</f>
        <v>=DISPIMG("ID_10DE88EF7CF34EBDBF85E08DF01A9498",1)</v>
      </c>
    </row>
    <row r="186" ht="75" customHeight="1" spans="1:13">
      <c r="A186" s="15">
        <v>185</v>
      </c>
      <c r="B186" s="15" t="s">
        <v>7</v>
      </c>
      <c r="C186" s="15" t="s">
        <v>720</v>
      </c>
      <c r="D186" s="15" t="s">
        <v>721</v>
      </c>
      <c r="E186" s="16" t="s">
        <v>722</v>
      </c>
      <c r="F186" s="17" t="str">
        <f>_xlfn.DISPIMG("ID_1B423BB89BC2455A813CC7B01434BB6F",1)</f>
        <v>=DISPIMG("ID_1B423BB89BC2455A813CC7B01434BB6F",1)</v>
      </c>
      <c r="G186" s="18" t="s">
        <v>723</v>
      </c>
      <c r="H186" t="str">
        <f>_xlfn.DISPIMG("ID_BFC27C47C48E47D2A5A39B30A9D3FE47",1)</f>
        <v>=DISPIMG("ID_BFC27C47C48E47D2A5A39B30A9D3FE47",1)</v>
      </c>
      <c r="I186" t="str">
        <f>_xlfn.DISPIMG("ID_E22CCFC95AF84D9A93B6AD56EBE605C1",1)</f>
        <v>=DISPIMG("ID_E22CCFC95AF84D9A93B6AD56EBE605C1",1)</v>
      </c>
      <c r="J186" t="str">
        <f>_xlfn.DISPIMG("ID_8E69D788B35546F4809A47060779904F",1)</f>
        <v>=DISPIMG("ID_8E69D788B35546F4809A47060779904F",1)</v>
      </c>
    </row>
    <row r="187" ht="75" customHeight="1" spans="1:13">
      <c r="A187" s="5">
        <v>186</v>
      </c>
      <c r="B187" s="5" t="s">
        <v>7</v>
      </c>
      <c r="C187" s="5" t="s">
        <v>724</v>
      </c>
      <c r="D187" s="5" t="s">
        <v>725</v>
      </c>
      <c r="E187" s="6" t="s">
        <v>726</v>
      </c>
      <c r="F187" s="17" t="s">
        <v>7</v>
      </c>
      <c r="G187" s="7" t="s">
        <v>727</v>
      </c>
    </row>
    <row r="188" ht="75" customHeight="1" spans="1:13">
      <c r="A188" s="15">
        <v>187</v>
      </c>
      <c r="B188" s="15" t="s">
        <v>7</v>
      </c>
      <c r="C188" s="15" t="s">
        <v>728</v>
      </c>
      <c r="D188" s="15" t="s">
        <v>729</v>
      </c>
      <c r="E188" s="16" t="s">
        <v>730</v>
      </c>
      <c r="F188" s="17" t="str">
        <f>_xlfn.DISPIMG("ID_7D66989E432F46C0AAE6BC222FDCC332",1)</f>
        <v>=DISPIMG("ID_7D66989E432F46C0AAE6BC222FDCC332",1)</v>
      </c>
      <c r="G188" s="18" t="s">
        <v>731</v>
      </c>
      <c r="H188" t="str">
        <f>_xlfn.DISPIMG("ID_4F79959999DD49E49AF500BAC26DDCA3",1)</f>
        <v>=DISPIMG("ID_4F79959999DD49E49AF500BAC26DDCA3",1)</v>
      </c>
      <c r="I188" t="str">
        <f>_xlfn.DISPIMG("ID_2537EA21831B491CB586E2631CE37083",1)</f>
        <v>=DISPIMG("ID_2537EA21831B491CB586E2631CE37083",1)</v>
      </c>
      <c r="J188" t="str">
        <f>_xlfn.DISPIMG("ID_109DF3759D1A4A2E9540DFA18C1451FE",1)</f>
        <v>=DISPIMG("ID_109DF3759D1A4A2E9540DFA18C1451FE",1)</v>
      </c>
      <c r="K188" t="str">
        <f>_xlfn.DISPIMG("ID_B20C0B5B015745EEBD512CFC33B554E4",1)</f>
        <v>=DISPIMG("ID_B20C0B5B015745EEBD512CFC33B554E4",1)</v>
      </c>
      <c r="L188" t="str">
        <f>_xlfn.DISPIMG("ID_DD218E1E966D4BE380977A4FFA81327D",1)</f>
        <v>=DISPIMG("ID_DD218E1E966D4BE380977A4FFA81327D",1)</v>
      </c>
      <c r="M188" t="str">
        <f>_xlfn.DISPIMG("ID_895196D2B6D14D8CB6F63953ADAEE80E",1)</f>
        <v>=DISPIMG("ID_895196D2B6D14D8CB6F63953ADAEE80E",1)</v>
      </c>
    </row>
    <row r="189" ht="75" customHeight="1" spans="1:13">
      <c r="A189" s="5">
        <v>188</v>
      </c>
      <c r="B189" s="5" t="s">
        <v>7</v>
      </c>
      <c r="C189" s="5" t="s">
        <v>732</v>
      </c>
      <c r="D189" s="5" t="s">
        <v>733</v>
      </c>
      <c r="E189" s="6" t="s">
        <v>734</v>
      </c>
      <c r="F189" s="17" t="str">
        <f>_xlfn.DISPIMG("ID_3130158CB62D402284055CF17DDE4BE8",1)</f>
        <v>=DISPIMG("ID_3130158CB62D402284055CF17DDE4BE8",1)</v>
      </c>
      <c r="G189" s="7" t="s">
        <v>735</v>
      </c>
      <c r="H189" t="str">
        <f>_xlfn.DISPIMG("ID_4D900F7699D542129FA9B40C6B70BEC1",1)</f>
        <v>=DISPIMG("ID_4D900F7699D542129FA9B40C6B70BEC1",1)</v>
      </c>
      <c r="I189" t="str">
        <f>_xlfn.DISPIMG("ID_6EEE131D7313443C917525D330773568",1)</f>
        <v>=DISPIMG("ID_6EEE131D7313443C917525D330773568",1)</v>
      </c>
      <c r="K189" t="str">
        <f>_xlfn.DISPIMG("ID_28526F6858EA4D1E8F2C6A5A753E6893",1)</f>
        <v>=DISPIMG("ID_28526F6858EA4D1E8F2C6A5A753E6893",1)</v>
      </c>
    </row>
    <row r="190" ht="75" customHeight="1" spans="1:13">
      <c r="A190" s="15">
        <v>189</v>
      </c>
      <c r="B190" s="15" t="s">
        <v>7</v>
      </c>
      <c r="C190" s="15" t="s">
        <v>736</v>
      </c>
      <c r="D190" s="15" t="s">
        <v>737</v>
      </c>
      <c r="E190" s="16" t="s">
        <v>738</v>
      </c>
      <c r="F190" s="17" t="str">
        <f>_xlfn.DISPIMG("ID_D6AA757FA1404C27AB6BBBF2B87044BF",1)</f>
        <v>=DISPIMG("ID_D6AA757FA1404C27AB6BBBF2B87044BF",1)</v>
      </c>
      <c r="G190" s="18" t="s">
        <v>739</v>
      </c>
      <c r="H190" t="str">
        <f>_xlfn.DISPIMG("ID_976010EA6AB54018AC120ABC82132436",1)</f>
        <v>=DISPIMG("ID_976010EA6AB54018AC120ABC82132436",1)</v>
      </c>
      <c r="I190" t="str">
        <f>_xlfn.DISPIMG("ID_2DD3C50ABF744650B1F37C7EA4CCAC77",1)</f>
        <v>=DISPIMG("ID_2DD3C50ABF744650B1F37C7EA4CCAC77",1)</v>
      </c>
      <c r="J190" t="str">
        <f>_xlfn.DISPIMG("ID_E8CC0BDF98B349FE9808E600C5336ECE",1)</f>
        <v>=DISPIMG("ID_E8CC0BDF98B349FE9808E600C5336ECE",1)</v>
      </c>
    </row>
    <row r="191" ht="75" customHeight="1" spans="1:13">
      <c r="A191" s="5">
        <v>190</v>
      </c>
      <c r="B191" s="5" t="s">
        <v>7</v>
      </c>
      <c r="C191" s="5" t="s">
        <v>740</v>
      </c>
      <c r="D191" s="5" t="s">
        <v>741</v>
      </c>
      <c r="E191" s="6" t="s">
        <v>742</v>
      </c>
      <c r="F191" s="17" t="s">
        <v>7</v>
      </c>
      <c r="G191" s="7" t="s">
        <v>743</v>
      </c>
    </row>
    <row r="192" ht="75" customHeight="1" spans="1:13">
      <c r="A192" s="15">
        <v>191</v>
      </c>
      <c r="B192" s="15" t="s">
        <v>7</v>
      </c>
      <c r="C192" s="15" t="s">
        <v>744</v>
      </c>
      <c r="D192" s="15" t="s">
        <v>745</v>
      </c>
      <c r="E192" s="16" t="s">
        <v>746</v>
      </c>
      <c r="F192" s="17" t="s">
        <v>7</v>
      </c>
      <c r="G192" s="18" t="s">
        <v>747</v>
      </c>
      <c r="H192" t="str">
        <f>_xlfn.DISPIMG("ID_92E512993DB84F529097CC9491EB1237",1)</f>
        <v>=DISPIMG("ID_92E512993DB84F529097CC9491EB1237",1)</v>
      </c>
    </row>
    <row r="193" ht="75" customHeight="1" spans="1:13">
      <c r="A193" s="5">
        <v>192</v>
      </c>
      <c r="B193" s="5" t="s">
        <v>7</v>
      </c>
      <c r="C193" s="5" t="s">
        <v>748</v>
      </c>
      <c r="D193" s="5" t="s">
        <v>749</v>
      </c>
      <c r="E193" s="6" t="s">
        <v>750</v>
      </c>
      <c r="F193" s="17" t="s">
        <v>7</v>
      </c>
      <c r="G193" s="7" t="s">
        <v>751</v>
      </c>
    </row>
    <row r="194" ht="75" customHeight="1" spans="1:13">
      <c r="A194" s="15">
        <v>193</v>
      </c>
      <c r="B194" s="15" t="s">
        <v>7</v>
      </c>
      <c r="C194" s="15" t="s">
        <v>752</v>
      </c>
      <c r="D194" s="15"/>
      <c r="E194" s="16" t="s">
        <v>753</v>
      </c>
      <c r="F194" s="14" t="str">
        <f>_xlfn.DISPIMG("ID_CDB695327EB3403080C193ECB612717A",1)</f>
        <v>=DISPIMG("ID_CDB695327EB3403080C193ECB612717A",1)</v>
      </c>
      <c r="G194" s="18" t="s">
        <v>754</v>
      </c>
      <c r="H194" t="str">
        <f>_xlfn.DISPIMG("ID_8681BD7201D34D76805131B68D5A13F2",1)</f>
        <v>=DISPIMG("ID_8681BD7201D34D76805131B68D5A13F2",1)</v>
      </c>
      <c r="I194" t="str">
        <f>_xlfn.DISPIMG("ID_19B5A13C782142FC8A6EDFE0C44A6720",1)</f>
        <v>=DISPIMG("ID_19B5A13C782142FC8A6EDFE0C44A6720",1)</v>
      </c>
    </row>
    <row r="195" ht="75" customHeight="1" spans="1:13">
      <c r="A195" s="5">
        <v>194</v>
      </c>
      <c r="B195" s="5" t="s">
        <v>7</v>
      </c>
      <c r="C195" s="5" t="s">
        <v>755</v>
      </c>
      <c r="D195" s="5" t="s">
        <v>756</v>
      </c>
      <c r="E195" s="6" t="s">
        <v>757</v>
      </c>
      <c r="F195" s="17"/>
      <c r="G195" s="7" t="s">
        <v>758</v>
      </c>
    </row>
    <row r="196" ht="75" customHeight="1" spans="1:13">
      <c r="A196" s="15">
        <v>195</v>
      </c>
      <c r="B196" s="15" t="s">
        <v>7</v>
      </c>
      <c r="C196" s="15" t="s">
        <v>759</v>
      </c>
      <c r="D196" s="15" t="s">
        <v>760</v>
      </c>
      <c r="E196" s="16" t="s">
        <v>761</v>
      </c>
      <c r="F196" s="17" t="s">
        <v>7</v>
      </c>
      <c r="G196" s="18" t="s">
        <v>762</v>
      </c>
    </row>
    <row r="197" ht="75" customHeight="1" spans="1:13">
      <c r="A197" s="19">
        <v>196</v>
      </c>
      <c r="B197" s="19" t="s">
        <v>7</v>
      </c>
      <c r="C197" s="19" t="s">
        <v>763</v>
      </c>
      <c r="D197" s="19" t="s">
        <v>764</v>
      </c>
      <c r="E197" s="20" t="s">
        <v>765</v>
      </c>
      <c r="F197" s="21" t="str">
        <f>_xlfn.DISPIMG("ID_D624AF71508441A1B56A3E28368598CB",1)</f>
        <v>=DISPIMG("ID_D624AF71508441A1B56A3E28368598CB",1)</v>
      </c>
      <c r="G197" s="22" t="s">
        <v>766</v>
      </c>
      <c r="H197" t="str">
        <f>_xlfn.DISPIMG("ID_E6C92E1E8B3840A88C3BC8B7244A5574",1)</f>
        <v>=DISPIMG("ID_E6C92E1E8B3840A88C3BC8B7244A5574",1)</v>
      </c>
    </row>
    <row r="198" ht="75" customHeight="1" spans="1:13">
      <c r="A198" s="11">
        <v>197</v>
      </c>
      <c r="B198" s="23"/>
      <c r="C198" s="11" t="s">
        <v>767</v>
      </c>
      <c r="D198" s="11" t="s">
        <v>768</v>
      </c>
      <c r="E198" s="12" t="s">
        <v>769</v>
      </c>
      <c r="F198" s="24" t="str">
        <f>_xlfn.DISPIMG("ID_A37991E9570247488291F5E368D619C3",1)</f>
        <v>=DISPIMG("ID_A37991E9570247488291F5E368D619C3",1)</v>
      </c>
      <c r="G198" s="13" t="s">
        <v>770</v>
      </c>
      <c r="H198" t="str">
        <f>_xlfn.DISPIMG("ID_03894332779D4CBC9549CC6F83DB240D",1)</f>
        <v>=DISPIMG("ID_03894332779D4CBC9549CC6F83DB240D",1)</v>
      </c>
      <c r="I198" t="str">
        <f>_xlfn.DISPIMG("ID_FF90967517014CE09C487F248457DC67",1)</f>
        <v>=DISPIMG("ID_FF90967517014CE09C487F248457DC67",1)</v>
      </c>
      <c r="J198" t="str">
        <f>_xlfn.DISPIMG("ID_73F983FE902C43C7988BEBD32CED828F",1)</f>
        <v>=DISPIMG("ID_73F983FE902C43C7988BEBD32CED828F",1)</v>
      </c>
      <c r="L198" t="str">
        <f>_xlfn.DISPIMG("ID_93808B8E989346ABA28400F17F9A40FD",1)</f>
        <v>=DISPIMG("ID_93808B8E989346ABA28400F17F9A40FD",1)</v>
      </c>
      <c r="M198" t="str">
        <f>_xlfn.DISPIMG("ID_EEE3FD8AD15248DD8B8B184B3891B4C6",1)</f>
        <v>=DISPIMG("ID_EEE3FD8AD15248DD8B8B184B3891B4C6",1)</v>
      </c>
    </row>
    <row r="199" ht="75" customHeight="1" spans="1:13">
      <c r="A199" s="11">
        <v>198</v>
      </c>
      <c r="B199" s="23"/>
      <c r="C199" s="11" t="s">
        <v>771</v>
      </c>
      <c r="D199" s="11" t="s">
        <v>772</v>
      </c>
      <c r="E199" s="12" t="s">
        <v>773</v>
      </c>
      <c r="F199" s="24"/>
      <c r="G199" s="13" t="s">
        <v>774</v>
      </c>
    </row>
    <row r="200" ht="75" customHeight="1" spans="1:13">
      <c r="A200" s="11">
        <v>199</v>
      </c>
      <c r="B200" s="23"/>
      <c r="C200" s="11" t="s">
        <v>775</v>
      </c>
      <c r="D200" s="11" t="s">
        <v>772</v>
      </c>
      <c r="E200" s="12" t="s">
        <v>773</v>
      </c>
      <c r="F200" s="24" t="str">
        <f>_xlfn.DISPIMG("ID_D004FCF447BF43FC88E9A3AAEE9F6B2B",1)</f>
        <v>=DISPIMG("ID_D004FCF447BF43FC88E9A3AAEE9F6B2B",1)</v>
      </c>
      <c r="G200" s="13" t="s">
        <v>776</v>
      </c>
      <c r="H200" t="str">
        <f>_xlfn.DISPIMG("ID_91502F96B77A4DA8A275DCBB34F40666",1)</f>
        <v>=DISPIMG("ID_91502F96B77A4DA8A275DCBB34F40666",1)</v>
      </c>
      <c r="I200" t="str">
        <f>_xlfn.DISPIMG("ID_67CB0548CAE34CA3B7A5EFE3A007648E",1)</f>
        <v>=DISPIMG("ID_67CB0548CAE34CA3B7A5EFE3A007648E",1)</v>
      </c>
      <c r="J200" t="str">
        <f>_xlfn.DISPIMG("ID_DABDB2EF13FC421FB8513B5E808D8155",1)</f>
        <v>=DISPIMG("ID_DABDB2EF13FC421FB8513B5E808D8155",1)</v>
      </c>
      <c r="K200" t="str">
        <f>_xlfn.DISPIMG("ID_2F70C96A2C094FD1A8965E7741E1E5F3",1)</f>
        <v>=DISPIMG("ID_2F70C96A2C094FD1A8965E7741E1E5F3",1)</v>
      </c>
    </row>
    <row r="201" ht="75" customHeight="1" spans="1:13">
      <c r="A201" s="11">
        <v>200</v>
      </c>
      <c r="B201" s="23"/>
      <c r="C201" s="11" t="s">
        <v>777</v>
      </c>
      <c r="D201" s="11" t="s">
        <v>772</v>
      </c>
      <c r="E201" s="12" t="s">
        <v>773</v>
      </c>
      <c r="F201" s="24" t="str">
        <f>_xlfn.DISPIMG("ID_FE23FB6AC37F4274A99DC0C467433DDC",1)</f>
        <v>=DISPIMG("ID_FE23FB6AC37F4274A99DC0C467433DDC",1)</v>
      </c>
      <c r="G201" s="13" t="s">
        <v>778</v>
      </c>
      <c r="H201" t="str">
        <f>_xlfn.DISPIMG("ID_591AE55D58064004ACB7C4E4670392BB",1)</f>
        <v>=DISPIMG("ID_591AE55D58064004ACB7C4E4670392BB",1)</v>
      </c>
      <c r="I201" t="str">
        <f>_xlfn.DISPIMG("ID_955DDEC93D8745D1A4325E45426E2035",1)</f>
        <v>=DISPIMG("ID_955DDEC93D8745D1A4325E45426E2035",1)</v>
      </c>
      <c r="J201" t="str">
        <f>_xlfn.DISPIMG("ID_6468E5DB23E44A32BCC75BEF676EFD10",1)</f>
        <v>=DISPIMG("ID_6468E5DB23E44A32BCC75BEF676EFD10",1)</v>
      </c>
      <c r="K201" t="str">
        <f>_xlfn.DISPIMG("ID_33F92AA2E8044AEF949BFA48156B3435",1)</f>
        <v>=DISPIMG("ID_33F92AA2E8044AEF949BFA48156B3435",1)</v>
      </c>
      <c r="L201" t="str">
        <f>_xlfn.DISPIMG("ID_D4DFE50B75C44239A08DAA4808067532",1)</f>
        <v>=DISPIMG("ID_D4DFE50B75C44239A08DAA4808067532",1)</v>
      </c>
      <c r="M201" t="str">
        <f>_xlfn.DISPIMG("ID_5CFF98851CD74A1EA076F9CCE0AE9EB0",1)</f>
        <v>=DISPIMG("ID_5CFF98851CD74A1EA076F9CCE0AE9EB0",1)</v>
      </c>
    </row>
    <row r="202" ht="75" customHeight="1" spans="1:13">
      <c r="A202" s="11">
        <v>201</v>
      </c>
      <c r="B202" s="23"/>
      <c r="C202" s="11" t="s">
        <v>779</v>
      </c>
      <c r="D202" s="11" t="s">
        <v>772</v>
      </c>
      <c r="E202" s="12" t="s">
        <v>773</v>
      </c>
      <c r="F202" s="24"/>
      <c r="G202" s="13" t="s">
        <v>780</v>
      </c>
    </row>
    <row r="203" ht="75" customHeight="1" spans="1:13">
      <c r="A203" s="11">
        <v>202</v>
      </c>
      <c r="B203" s="23"/>
      <c r="C203" s="11" t="s">
        <v>781</v>
      </c>
      <c r="D203" s="11" t="s">
        <v>782</v>
      </c>
      <c r="E203" s="12" t="s">
        <v>783</v>
      </c>
      <c r="F203" s="24"/>
      <c r="G203" s="13" t="s">
        <v>152</v>
      </c>
    </row>
    <row r="204" ht="75" customHeight="1" spans="1:13">
      <c r="A204" s="11">
        <v>203</v>
      </c>
      <c r="B204" s="23"/>
      <c r="C204" s="11" t="s">
        <v>784</v>
      </c>
      <c r="D204" s="11" t="s">
        <v>150</v>
      </c>
      <c r="E204" s="12" t="s">
        <v>151</v>
      </c>
      <c r="F204" s="24"/>
      <c r="G204" s="13" t="s">
        <v>156</v>
      </c>
    </row>
    <row r="205" ht="75" customHeight="1" spans="1:13">
      <c r="A205" s="11">
        <v>204</v>
      </c>
      <c r="B205" s="23"/>
      <c r="C205" s="11" t="s">
        <v>785</v>
      </c>
      <c r="D205" s="11" t="s">
        <v>150</v>
      </c>
      <c r="E205" s="12" t="s">
        <v>151</v>
      </c>
      <c r="F205" s="24"/>
      <c r="G205" s="13" t="s">
        <v>158</v>
      </c>
    </row>
    <row r="206" ht="75" customHeight="1" spans="1:13">
      <c r="A206" s="11">
        <v>205</v>
      </c>
      <c r="B206" s="23"/>
      <c r="C206" s="11" t="s">
        <v>786</v>
      </c>
      <c r="D206" s="11" t="s">
        <v>150</v>
      </c>
      <c r="E206" s="12" t="s">
        <v>151</v>
      </c>
      <c r="F206" s="24"/>
      <c r="G206" s="13" t="s">
        <v>154</v>
      </c>
    </row>
    <row r="207" ht="75" customHeight="1" spans="1:13">
      <c r="A207" s="11">
        <v>206</v>
      </c>
      <c r="B207" s="23"/>
      <c r="C207" s="11" t="s">
        <v>787</v>
      </c>
      <c r="D207" s="11" t="s">
        <v>150</v>
      </c>
      <c r="E207" s="12" t="s">
        <v>151</v>
      </c>
      <c r="F207" s="24"/>
      <c r="G207" s="13" t="s">
        <v>160</v>
      </c>
    </row>
    <row r="208" ht="75" customHeight="1" spans="1:13">
      <c r="A208" s="11">
        <v>207</v>
      </c>
      <c r="B208" s="23"/>
      <c r="C208" s="11" t="s">
        <v>788</v>
      </c>
      <c r="D208" s="11" t="s">
        <v>789</v>
      </c>
      <c r="E208" s="12" t="s">
        <v>790</v>
      </c>
      <c r="F208" s="24" t="str">
        <f>_xlfn.DISPIMG("ID_13CC0CC3A1324EA297ECBB424A4F7BDA",1)</f>
        <v>=DISPIMG("ID_13CC0CC3A1324EA297ECBB424A4F7BDA",1)</v>
      </c>
      <c r="G208" s="13" t="s">
        <v>791</v>
      </c>
      <c r="H208" t="str">
        <f>_xlfn.DISPIMG("ID_20B4101FE67D499FB4CECEEA24EFB14E",1)</f>
        <v>=DISPIMG("ID_20B4101FE67D499FB4CECEEA24EFB14E",1)</v>
      </c>
    </row>
    <row r="209" ht="75" customHeight="1" spans="1:9">
      <c r="A209" s="11">
        <v>208</v>
      </c>
      <c r="B209" s="23"/>
      <c r="C209" s="11" t="s">
        <v>792</v>
      </c>
      <c r="D209" s="11" t="s">
        <v>793</v>
      </c>
      <c r="E209" s="12" t="s">
        <v>794</v>
      </c>
      <c r="F209" s="24"/>
      <c r="G209" s="13" t="s">
        <v>795</v>
      </c>
    </row>
    <row r="210" ht="75" customHeight="1" spans="1:9">
      <c r="A210" s="11">
        <v>209</v>
      </c>
      <c r="B210" s="23"/>
      <c r="C210" s="11" t="s">
        <v>796</v>
      </c>
      <c r="D210" s="11" t="s">
        <v>793</v>
      </c>
      <c r="E210" s="12" t="s">
        <v>794</v>
      </c>
      <c r="F210" s="24" t="str">
        <f>_xlfn.DISPIMG("ID_0391BD4748B749708AA50D6D74E576DC",1)</f>
        <v>=DISPIMG("ID_0391BD4748B749708AA50D6D74E576DC",1)</v>
      </c>
      <c r="G210" s="13" t="s">
        <v>797</v>
      </c>
      <c r="H210" t="str">
        <f>_xlfn.DISPIMG("ID_183F8F6B10BF42B8B491C9B3E389FCCB",1)</f>
        <v>=DISPIMG("ID_183F8F6B10BF42B8B491C9B3E389FCCB",1)</v>
      </c>
      <c r="I210" t="str">
        <f>_xlfn.DISPIMG("ID_37BC762AB4C14697B323C4225606A371",1)</f>
        <v>=DISPIMG("ID_37BC762AB4C14697B323C4225606A371",1)</v>
      </c>
    </row>
    <row r="211" ht="75" customHeight="1" spans="1:9">
      <c r="A211" s="11">
        <v>210</v>
      </c>
      <c r="B211" s="23"/>
      <c r="C211" s="11" t="s">
        <v>798</v>
      </c>
      <c r="D211" s="11" t="s">
        <v>793</v>
      </c>
      <c r="E211" s="12" t="s">
        <v>794</v>
      </c>
      <c r="F211" s="24" t="str">
        <f>_xlfn.DISPIMG("ID_DADAA547B8934785BA1BA1F4ECD48167",1)</f>
        <v>=DISPIMG("ID_DADAA547B8934785BA1BA1F4ECD48167",1)</v>
      </c>
      <c r="G211" s="13" t="s">
        <v>799</v>
      </c>
      <c r="H211" t="str">
        <f>_xlfn.DISPIMG("ID_E3708D25250F41FC804127B08474D9C9",1)</f>
        <v>=DISPIMG("ID_E3708D25250F41FC804127B08474D9C9",1)</v>
      </c>
      <c r="I211" t="str">
        <f>_xlfn.DISPIMG("ID_7AD911D542DF474093BF76307523C5B0",1)</f>
        <v>=DISPIMG("ID_7AD911D542DF474093BF76307523C5B0",1)</v>
      </c>
    </row>
    <row r="212" ht="75" customHeight="1" spans="1:9">
      <c r="A212" s="11">
        <v>211</v>
      </c>
      <c r="B212" s="23"/>
      <c r="C212" s="11" t="s">
        <v>800</v>
      </c>
      <c r="D212" s="11" t="s">
        <v>793</v>
      </c>
      <c r="E212" s="12" t="s">
        <v>794</v>
      </c>
      <c r="F212" s="24" t="str">
        <f>_xlfn.DISPIMG("ID_8BAD24EDAB9B4E778BB5BA4DDB2B2D04",1)</f>
        <v>=DISPIMG("ID_8BAD24EDAB9B4E778BB5BA4DDB2B2D04",1)</v>
      </c>
      <c r="G212" s="13" t="s">
        <v>801</v>
      </c>
      <c r="H212" t="str">
        <f>_xlfn.DISPIMG("ID_C398B04181554A36B7EA2CBA31880DFF",1)</f>
        <v>=DISPIMG("ID_C398B04181554A36B7EA2CBA31880DFF",1)</v>
      </c>
    </row>
    <row r="213" ht="75" customHeight="1" spans="1:9">
      <c r="A213" s="11">
        <v>212</v>
      </c>
      <c r="B213" s="23"/>
      <c r="C213" s="11" t="s">
        <v>802</v>
      </c>
      <c r="D213" s="11" t="s">
        <v>803</v>
      </c>
      <c r="E213" s="12" t="s">
        <v>804</v>
      </c>
      <c r="F213" s="24"/>
      <c r="G213" s="13" t="s">
        <v>805</v>
      </c>
    </row>
    <row r="214" ht="75" customHeight="1" spans="1:9">
      <c r="A214" s="11">
        <v>213</v>
      </c>
      <c r="B214" s="23"/>
      <c r="C214" s="11" t="s">
        <v>806</v>
      </c>
      <c r="D214" s="11" t="s">
        <v>807</v>
      </c>
      <c r="E214" s="12" t="s">
        <v>808</v>
      </c>
      <c r="F214" s="24"/>
      <c r="G214" s="13" t="s">
        <v>809</v>
      </c>
    </row>
    <row r="215" ht="75" customHeight="1" spans="1:9">
      <c r="A215" s="11">
        <v>214</v>
      </c>
      <c r="B215" s="23"/>
      <c r="C215" s="11" t="s">
        <v>810</v>
      </c>
      <c r="D215" s="11" t="s">
        <v>807</v>
      </c>
      <c r="E215" s="12" t="s">
        <v>808</v>
      </c>
      <c r="F215" s="24"/>
      <c r="G215" s="13" t="s">
        <v>811</v>
      </c>
    </row>
    <row r="216" ht="75" customHeight="1" spans="1:9">
      <c r="A216" s="11">
        <v>215</v>
      </c>
      <c r="B216" s="23"/>
      <c r="C216" s="11" t="s">
        <v>812</v>
      </c>
      <c r="D216" s="11" t="s">
        <v>807</v>
      </c>
      <c r="E216" s="12" t="s">
        <v>808</v>
      </c>
      <c r="F216" s="24"/>
      <c r="G216" s="13" t="s">
        <v>813</v>
      </c>
    </row>
    <row r="217" ht="75" customHeight="1" spans="1:9">
      <c r="A217" s="11">
        <v>216</v>
      </c>
      <c r="B217" s="23"/>
      <c r="C217" s="11" t="s">
        <v>814</v>
      </c>
      <c r="D217" s="11" t="s">
        <v>807</v>
      </c>
      <c r="E217" s="12" t="s">
        <v>808</v>
      </c>
      <c r="F217" s="24"/>
      <c r="G217" s="13" t="s">
        <v>815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9"/>
  <sheetViews>
    <sheetView showGridLines="0" workbookViewId="0">
      <selection activeCell="A1" sqref="A1"/>
    </sheetView>
  </sheetViews>
  <sheetFormatPr defaultColWidth="9" defaultRowHeight="14.25" outlineLevelCol="5"/>
  <cols>
    <col min="1" max="2" width="8.75238095238095" customWidth="1"/>
    <col min="3" max="3" width="37.5047619047619" customWidth="1"/>
    <col min="4" max="5" width="41.247619047619" customWidth="1"/>
    <col min="6" max="6" width="45" customWidth="1"/>
  </cols>
  <sheetData>
    <row r="1" ht="31.5" customHeight="1" spans="1:6">
      <c r="A1" s="1" t="s">
        <v>816</v>
      </c>
      <c r="B1" s="1" t="s">
        <v>817</v>
      </c>
      <c r="C1" s="1" t="s">
        <v>2</v>
      </c>
      <c r="D1" s="1" t="s">
        <v>3</v>
      </c>
      <c r="E1" s="1" t="s">
        <v>4</v>
      </c>
      <c r="F1" s="1" t="s">
        <v>6</v>
      </c>
    </row>
    <row r="2" ht="36" customHeight="1" spans="1:6">
      <c r="A2" s="2">
        <v>1</v>
      </c>
      <c r="B2" s="2">
        <v>1</v>
      </c>
      <c r="C2" s="2" t="s">
        <v>8</v>
      </c>
      <c r="D2" s="2" t="s">
        <v>76</v>
      </c>
      <c r="E2" s="3" t="s">
        <v>77</v>
      </c>
      <c r="F2" s="4" t="s">
        <v>11</v>
      </c>
    </row>
    <row r="3" ht="36" customHeight="1" spans="1:6">
      <c r="A3" s="5">
        <v>2</v>
      </c>
      <c r="B3" s="5">
        <v>1</v>
      </c>
      <c r="C3" s="5" t="s">
        <v>8</v>
      </c>
      <c r="D3" s="5" t="s">
        <v>120</v>
      </c>
      <c r="E3" s="6" t="s">
        <v>121</v>
      </c>
      <c r="F3" s="7" t="s">
        <v>11</v>
      </c>
    </row>
    <row r="4" ht="36" customHeight="1" spans="1:6">
      <c r="A4" s="2">
        <v>3</v>
      </c>
      <c r="B4" s="2">
        <v>1</v>
      </c>
      <c r="C4" s="2" t="s">
        <v>8</v>
      </c>
      <c r="D4" s="2" t="s">
        <v>132</v>
      </c>
      <c r="E4" s="3" t="s">
        <v>133</v>
      </c>
      <c r="F4" s="4" t="s">
        <v>11</v>
      </c>
    </row>
    <row r="5" ht="36" customHeight="1" spans="1:6">
      <c r="A5" s="5">
        <v>4</v>
      </c>
      <c r="B5" s="5">
        <v>1</v>
      </c>
      <c r="C5" s="5" t="s">
        <v>8</v>
      </c>
      <c r="D5" s="5" t="s">
        <v>162</v>
      </c>
      <c r="E5" s="6" t="s">
        <v>163</v>
      </c>
      <c r="F5" s="7" t="s">
        <v>11</v>
      </c>
    </row>
    <row r="6" ht="36" customHeight="1" spans="1:6">
      <c r="A6" s="2">
        <v>5</v>
      </c>
      <c r="B6" s="2">
        <v>2</v>
      </c>
      <c r="C6" s="2" t="s">
        <v>12</v>
      </c>
      <c r="D6" s="2" t="s">
        <v>76</v>
      </c>
      <c r="E6" s="3" t="s">
        <v>77</v>
      </c>
      <c r="F6" s="4" t="s">
        <v>15</v>
      </c>
    </row>
    <row r="7" ht="36" customHeight="1" spans="1:6">
      <c r="A7" s="5">
        <v>6</v>
      </c>
      <c r="B7" s="5">
        <v>2</v>
      </c>
      <c r="C7" s="5" t="s">
        <v>12</v>
      </c>
      <c r="D7" s="5" t="s">
        <v>818</v>
      </c>
      <c r="E7" s="6" t="s">
        <v>819</v>
      </c>
      <c r="F7" s="7" t="s">
        <v>15</v>
      </c>
    </row>
    <row r="8" ht="36" customHeight="1" spans="1:6">
      <c r="A8" s="2">
        <v>7</v>
      </c>
      <c r="B8" s="2">
        <v>2</v>
      </c>
      <c r="C8" s="2" t="s">
        <v>12</v>
      </c>
      <c r="D8" s="2" t="s">
        <v>820</v>
      </c>
      <c r="E8" s="3" t="s">
        <v>821</v>
      </c>
      <c r="F8" s="4" t="s">
        <v>15</v>
      </c>
    </row>
    <row r="9" ht="36" customHeight="1" spans="1:6">
      <c r="A9" s="5">
        <v>8</v>
      </c>
      <c r="B9" s="5">
        <v>2</v>
      </c>
      <c r="C9" s="5" t="s">
        <v>12</v>
      </c>
      <c r="D9" s="5" t="s">
        <v>822</v>
      </c>
      <c r="E9" s="6" t="s">
        <v>823</v>
      </c>
      <c r="F9" s="7" t="s">
        <v>15</v>
      </c>
    </row>
    <row r="10" ht="36" customHeight="1" spans="1:6">
      <c r="A10" s="2">
        <v>9</v>
      </c>
      <c r="B10" s="2">
        <v>2</v>
      </c>
      <c r="C10" s="2" t="s">
        <v>12</v>
      </c>
      <c r="D10" s="2" t="s">
        <v>824</v>
      </c>
      <c r="E10" s="3" t="s">
        <v>825</v>
      </c>
      <c r="F10" s="4" t="s">
        <v>15</v>
      </c>
    </row>
    <row r="11" ht="36" customHeight="1" spans="1:6">
      <c r="A11" s="5">
        <v>10</v>
      </c>
      <c r="B11" s="5">
        <v>2</v>
      </c>
      <c r="C11" s="5" t="s">
        <v>12</v>
      </c>
      <c r="D11" s="5" t="s">
        <v>826</v>
      </c>
      <c r="E11" s="6" t="s">
        <v>827</v>
      </c>
      <c r="F11" s="7" t="s">
        <v>15</v>
      </c>
    </row>
    <row r="12" ht="36" customHeight="1" spans="1:6">
      <c r="A12" s="2">
        <v>11</v>
      </c>
      <c r="B12" s="2">
        <v>2</v>
      </c>
      <c r="C12" s="2" t="s">
        <v>12</v>
      </c>
      <c r="D12" s="2" t="s">
        <v>828</v>
      </c>
      <c r="E12" s="3" t="s">
        <v>829</v>
      </c>
      <c r="F12" s="4" t="s">
        <v>15</v>
      </c>
    </row>
    <row r="13" ht="36" customHeight="1" spans="1:6">
      <c r="A13" s="5">
        <v>12</v>
      </c>
      <c r="B13" s="5">
        <v>2</v>
      </c>
      <c r="C13" s="5" t="s">
        <v>12</v>
      </c>
      <c r="D13" s="5" t="s">
        <v>830</v>
      </c>
      <c r="E13" s="6" t="s">
        <v>831</v>
      </c>
      <c r="F13" s="7" t="s">
        <v>15</v>
      </c>
    </row>
    <row r="14" ht="36" customHeight="1" spans="1:6">
      <c r="A14" s="2">
        <v>13</v>
      </c>
      <c r="B14" s="2">
        <v>2</v>
      </c>
      <c r="C14" s="2" t="s">
        <v>12</v>
      </c>
      <c r="D14" s="2" t="s">
        <v>832</v>
      </c>
      <c r="E14" s="3" t="s">
        <v>833</v>
      </c>
      <c r="F14" s="4" t="s">
        <v>15</v>
      </c>
    </row>
    <row r="15" ht="36" customHeight="1" spans="1:6">
      <c r="A15" s="5">
        <v>14</v>
      </c>
      <c r="B15" s="5">
        <v>2</v>
      </c>
      <c r="C15" s="5" t="s">
        <v>12</v>
      </c>
      <c r="D15" s="5" t="s">
        <v>834</v>
      </c>
      <c r="E15" s="6" t="s">
        <v>835</v>
      </c>
      <c r="F15" s="7" t="s">
        <v>15</v>
      </c>
    </row>
    <row r="16" ht="36" customHeight="1" spans="1:6">
      <c r="A16" s="2">
        <v>15</v>
      </c>
      <c r="B16" s="2">
        <v>2</v>
      </c>
      <c r="C16" s="2" t="s">
        <v>12</v>
      </c>
      <c r="D16" s="2" t="s">
        <v>836</v>
      </c>
      <c r="E16" s="3" t="s">
        <v>837</v>
      </c>
      <c r="F16" s="4" t="s">
        <v>15</v>
      </c>
    </row>
    <row r="17" ht="36" customHeight="1" spans="1:6">
      <c r="A17" s="5">
        <v>16</v>
      </c>
      <c r="B17" s="5">
        <v>2</v>
      </c>
      <c r="C17" s="5" t="s">
        <v>12</v>
      </c>
      <c r="D17" s="5" t="s">
        <v>838</v>
      </c>
      <c r="E17" s="6" t="s">
        <v>839</v>
      </c>
      <c r="F17" s="7" t="s">
        <v>15</v>
      </c>
    </row>
    <row r="18" ht="36" customHeight="1" spans="1:6">
      <c r="A18" s="2">
        <v>17</v>
      </c>
      <c r="B18" s="2">
        <v>2</v>
      </c>
      <c r="C18" s="2" t="s">
        <v>12</v>
      </c>
      <c r="D18" s="2" t="s">
        <v>840</v>
      </c>
      <c r="E18" s="3" t="s">
        <v>841</v>
      </c>
      <c r="F18" s="4" t="s">
        <v>15</v>
      </c>
    </row>
    <row r="19" ht="36" customHeight="1" spans="1:6">
      <c r="A19" s="5">
        <v>18</v>
      </c>
      <c r="B19" s="5">
        <v>2</v>
      </c>
      <c r="C19" s="5" t="s">
        <v>12</v>
      </c>
      <c r="D19" s="5" t="s">
        <v>842</v>
      </c>
      <c r="E19" s="6" t="s">
        <v>843</v>
      </c>
      <c r="F19" s="7" t="s">
        <v>15</v>
      </c>
    </row>
    <row r="20" ht="36" customHeight="1" spans="1:6">
      <c r="A20" s="2">
        <v>19</v>
      </c>
      <c r="B20" s="2">
        <v>2</v>
      </c>
      <c r="C20" s="2" t="s">
        <v>12</v>
      </c>
      <c r="D20" s="2" t="s">
        <v>844</v>
      </c>
      <c r="E20" s="3" t="s">
        <v>845</v>
      </c>
      <c r="F20" s="4" t="s">
        <v>15</v>
      </c>
    </row>
    <row r="21" ht="36" customHeight="1" spans="1:6">
      <c r="A21" s="5">
        <v>20</v>
      </c>
      <c r="B21" s="5">
        <v>2</v>
      </c>
      <c r="C21" s="5" t="s">
        <v>12</v>
      </c>
      <c r="D21" s="5" t="s">
        <v>846</v>
      </c>
      <c r="E21" s="6" t="s">
        <v>847</v>
      </c>
      <c r="F21" s="7" t="s">
        <v>15</v>
      </c>
    </row>
    <row r="22" ht="36" customHeight="1" spans="1:6">
      <c r="A22" s="2">
        <v>21</v>
      </c>
      <c r="B22" s="2">
        <v>2</v>
      </c>
      <c r="C22" s="2" t="s">
        <v>12</v>
      </c>
      <c r="D22" s="2" t="s">
        <v>848</v>
      </c>
      <c r="E22" s="3" t="s">
        <v>849</v>
      </c>
      <c r="F22" s="4" t="s">
        <v>15</v>
      </c>
    </row>
    <row r="23" ht="36" customHeight="1" spans="1:6">
      <c r="A23" s="5">
        <v>22</v>
      </c>
      <c r="B23" s="5">
        <v>2</v>
      </c>
      <c r="C23" s="5" t="s">
        <v>12</v>
      </c>
      <c r="D23" s="5" t="s">
        <v>850</v>
      </c>
      <c r="E23" s="6" t="s">
        <v>851</v>
      </c>
      <c r="F23" s="7" t="s">
        <v>15</v>
      </c>
    </row>
    <row r="24" ht="36" customHeight="1" spans="1:6">
      <c r="A24" s="2">
        <v>23</v>
      </c>
      <c r="B24" s="2">
        <v>2</v>
      </c>
      <c r="C24" s="2" t="s">
        <v>12</v>
      </c>
      <c r="D24" s="2" t="s">
        <v>852</v>
      </c>
      <c r="E24" s="3" t="s">
        <v>853</v>
      </c>
      <c r="F24" s="4" t="s">
        <v>15</v>
      </c>
    </row>
    <row r="25" ht="36" customHeight="1" spans="1:6">
      <c r="A25" s="5">
        <v>24</v>
      </c>
      <c r="B25" s="5">
        <v>2</v>
      </c>
      <c r="C25" s="5" t="s">
        <v>12</v>
      </c>
      <c r="D25" s="5" t="s">
        <v>854</v>
      </c>
      <c r="E25" s="6" t="s">
        <v>855</v>
      </c>
      <c r="F25" s="7" t="s">
        <v>15</v>
      </c>
    </row>
    <row r="26" ht="36" customHeight="1" spans="1:6">
      <c r="A26" s="2">
        <v>25</v>
      </c>
      <c r="B26" s="2">
        <v>2</v>
      </c>
      <c r="C26" s="2" t="s">
        <v>12</v>
      </c>
      <c r="D26" s="2" t="s">
        <v>856</v>
      </c>
      <c r="E26" s="3" t="s">
        <v>857</v>
      </c>
      <c r="F26" s="4" t="s">
        <v>15</v>
      </c>
    </row>
    <row r="27" ht="36" customHeight="1" spans="1:6">
      <c r="A27" s="5">
        <v>26</v>
      </c>
      <c r="B27" s="5">
        <v>2</v>
      </c>
      <c r="C27" s="5" t="s">
        <v>12</v>
      </c>
      <c r="D27" s="5" t="s">
        <v>858</v>
      </c>
      <c r="E27" s="6" t="s">
        <v>859</v>
      </c>
      <c r="F27" s="7" t="s">
        <v>15</v>
      </c>
    </row>
    <row r="28" ht="36" customHeight="1" spans="1:6">
      <c r="A28" s="2">
        <v>27</v>
      </c>
      <c r="B28" s="2">
        <v>2</v>
      </c>
      <c r="C28" s="2" t="s">
        <v>12</v>
      </c>
      <c r="D28" s="2" t="s">
        <v>860</v>
      </c>
      <c r="E28" s="3" t="s">
        <v>861</v>
      </c>
      <c r="F28" s="4" t="s">
        <v>15</v>
      </c>
    </row>
    <row r="29" ht="36" customHeight="1" spans="1:6">
      <c r="A29" s="5">
        <v>28</v>
      </c>
      <c r="B29" s="5">
        <v>2</v>
      </c>
      <c r="C29" s="5" t="s">
        <v>12</v>
      </c>
      <c r="D29" s="5" t="s">
        <v>862</v>
      </c>
      <c r="E29" s="6" t="s">
        <v>863</v>
      </c>
      <c r="F29" s="7" t="s">
        <v>15</v>
      </c>
    </row>
    <row r="30" ht="36" customHeight="1" spans="1:6">
      <c r="A30" s="2">
        <v>29</v>
      </c>
      <c r="B30" s="2">
        <v>2</v>
      </c>
      <c r="C30" s="2" t="s">
        <v>12</v>
      </c>
      <c r="D30" s="2" t="s">
        <v>864</v>
      </c>
      <c r="E30" s="3" t="s">
        <v>865</v>
      </c>
      <c r="F30" s="4" t="s">
        <v>15</v>
      </c>
    </row>
    <row r="31" ht="36" customHeight="1" spans="1:6">
      <c r="A31" s="5">
        <v>30</v>
      </c>
      <c r="B31" s="5">
        <v>2</v>
      </c>
      <c r="C31" s="5" t="s">
        <v>12</v>
      </c>
      <c r="D31" s="5" t="s">
        <v>866</v>
      </c>
      <c r="E31" s="6" t="s">
        <v>867</v>
      </c>
      <c r="F31" s="7" t="s">
        <v>15</v>
      </c>
    </row>
    <row r="32" ht="36" customHeight="1" spans="1:6">
      <c r="A32" s="2">
        <v>31</v>
      </c>
      <c r="B32" s="2">
        <v>2</v>
      </c>
      <c r="C32" s="2" t="s">
        <v>12</v>
      </c>
      <c r="D32" s="2" t="s">
        <v>868</v>
      </c>
      <c r="E32" s="3" t="s">
        <v>869</v>
      </c>
      <c r="F32" s="4" t="s">
        <v>15</v>
      </c>
    </row>
    <row r="33" ht="36" customHeight="1" spans="1:6">
      <c r="A33" s="5">
        <v>32</v>
      </c>
      <c r="B33" s="5">
        <v>2</v>
      </c>
      <c r="C33" s="5" t="s">
        <v>12</v>
      </c>
      <c r="D33" s="5" t="s">
        <v>870</v>
      </c>
      <c r="E33" s="6" t="s">
        <v>871</v>
      </c>
      <c r="F33" s="7" t="s">
        <v>15</v>
      </c>
    </row>
    <row r="34" ht="36" customHeight="1" spans="1:6">
      <c r="A34" s="2">
        <v>33</v>
      </c>
      <c r="B34" s="2">
        <v>2</v>
      </c>
      <c r="C34" s="2" t="s">
        <v>12</v>
      </c>
      <c r="D34" s="2" t="s">
        <v>872</v>
      </c>
      <c r="E34" s="3" t="s">
        <v>873</v>
      </c>
      <c r="F34" s="4" t="s">
        <v>15</v>
      </c>
    </row>
    <row r="35" ht="36" customHeight="1" spans="1:6">
      <c r="A35" s="5">
        <v>34</v>
      </c>
      <c r="B35" s="5">
        <v>2</v>
      </c>
      <c r="C35" s="5" t="s">
        <v>12</v>
      </c>
      <c r="D35" s="5" t="s">
        <v>874</v>
      </c>
      <c r="E35" s="6" t="s">
        <v>875</v>
      </c>
      <c r="F35" s="7" t="s">
        <v>15</v>
      </c>
    </row>
    <row r="36" ht="36" customHeight="1" spans="1:6">
      <c r="A36" s="2">
        <v>35</v>
      </c>
      <c r="B36" s="2">
        <v>2</v>
      </c>
      <c r="C36" s="2" t="s">
        <v>12</v>
      </c>
      <c r="D36" s="2" t="s">
        <v>876</v>
      </c>
      <c r="E36" s="3" t="s">
        <v>877</v>
      </c>
      <c r="F36" s="4" t="s">
        <v>15</v>
      </c>
    </row>
    <row r="37" ht="36" customHeight="1" spans="1:6">
      <c r="A37" s="5">
        <v>36</v>
      </c>
      <c r="B37" s="5">
        <v>2</v>
      </c>
      <c r="C37" s="5" t="s">
        <v>12</v>
      </c>
      <c r="D37" s="5" t="s">
        <v>878</v>
      </c>
      <c r="E37" s="6" t="s">
        <v>879</v>
      </c>
      <c r="F37" s="7" t="s">
        <v>15</v>
      </c>
    </row>
    <row r="38" ht="36" customHeight="1" spans="1:6">
      <c r="A38" s="2">
        <v>37</v>
      </c>
      <c r="B38" s="2">
        <v>2</v>
      </c>
      <c r="C38" s="2" t="s">
        <v>12</v>
      </c>
      <c r="D38" s="2" t="s">
        <v>880</v>
      </c>
      <c r="E38" s="3" t="s">
        <v>881</v>
      </c>
      <c r="F38" s="4" t="s">
        <v>15</v>
      </c>
    </row>
    <row r="39" ht="36" customHeight="1" spans="1:6">
      <c r="A39" s="5">
        <v>38</v>
      </c>
      <c r="B39" s="5">
        <v>2</v>
      </c>
      <c r="C39" s="5" t="s">
        <v>12</v>
      </c>
      <c r="D39" s="5" t="s">
        <v>882</v>
      </c>
      <c r="E39" s="6" t="s">
        <v>883</v>
      </c>
      <c r="F39" s="7" t="s">
        <v>15</v>
      </c>
    </row>
    <row r="40" ht="36" customHeight="1" spans="1:6">
      <c r="A40" s="2">
        <v>39</v>
      </c>
      <c r="B40" s="2">
        <v>2</v>
      </c>
      <c r="C40" s="2" t="s">
        <v>12</v>
      </c>
      <c r="D40" s="2" t="s">
        <v>884</v>
      </c>
      <c r="E40" s="3" t="s">
        <v>885</v>
      </c>
      <c r="F40" s="4" t="s">
        <v>15</v>
      </c>
    </row>
    <row r="41" ht="36" customHeight="1" spans="1:6">
      <c r="A41" s="5">
        <v>40</v>
      </c>
      <c r="B41" s="5">
        <v>2</v>
      </c>
      <c r="C41" s="5" t="s">
        <v>12</v>
      </c>
      <c r="D41" s="5" t="s">
        <v>886</v>
      </c>
      <c r="E41" s="6" t="s">
        <v>887</v>
      </c>
      <c r="F41" s="7" t="s">
        <v>15</v>
      </c>
    </row>
    <row r="42" ht="36" customHeight="1" spans="1:6">
      <c r="A42" s="2">
        <v>41</v>
      </c>
      <c r="B42" s="2">
        <v>2</v>
      </c>
      <c r="C42" s="2" t="s">
        <v>12</v>
      </c>
      <c r="D42" s="2" t="s">
        <v>888</v>
      </c>
      <c r="E42" s="3" t="s">
        <v>889</v>
      </c>
      <c r="F42" s="4" t="s">
        <v>15</v>
      </c>
    </row>
    <row r="43" ht="36" customHeight="1" spans="1:6">
      <c r="A43" s="5">
        <v>42</v>
      </c>
      <c r="B43" s="5">
        <v>2</v>
      </c>
      <c r="C43" s="5" t="s">
        <v>12</v>
      </c>
      <c r="D43" s="5" t="s">
        <v>890</v>
      </c>
      <c r="E43" s="6" t="s">
        <v>891</v>
      </c>
      <c r="F43" s="7" t="s">
        <v>15</v>
      </c>
    </row>
    <row r="44" ht="36" customHeight="1" spans="1:6">
      <c r="A44" s="2">
        <v>43</v>
      </c>
      <c r="B44" s="2">
        <v>2</v>
      </c>
      <c r="C44" s="2" t="s">
        <v>12</v>
      </c>
      <c r="D44" s="2" t="s">
        <v>892</v>
      </c>
      <c r="E44" s="3" t="s">
        <v>893</v>
      </c>
      <c r="F44" s="4" t="s">
        <v>15</v>
      </c>
    </row>
    <row r="45" ht="36" customHeight="1" spans="1:6">
      <c r="A45" s="5">
        <v>44</v>
      </c>
      <c r="B45" s="5">
        <v>2</v>
      </c>
      <c r="C45" s="5" t="s">
        <v>12</v>
      </c>
      <c r="D45" s="5" t="s">
        <v>894</v>
      </c>
      <c r="E45" s="6" t="s">
        <v>895</v>
      </c>
      <c r="F45" s="7" t="s">
        <v>15</v>
      </c>
    </row>
    <row r="46" ht="36" customHeight="1" spans="1:6">
      <c r="A46" s="2">
        <v>45</v>
      </c>
      <c r="B46" s="2">
        <v>2</v>
      </c>
      <c r="C46" s="2" t="s">
        <v>12</v>
      </c>
      <c r="D46" s="2" t="s">
        <v>896</v>
      </c>
      <c r="E46" s="3" t="s">
        <v>897</v>
      </c>
      <c r="F46" s="4" t="s">
        <v>15</v>
      </c>
    </row>
    <row r="47" ht="36" customHeight="1" spans="1:6">
      <c r="A47" s="5">
        <v>46</v>
      </c>
      <c r="B47" s="5">
        <v>2</v>
      </c>
      <c r="C47" s="5" t="s">
        <v>12</v>
      </c>
      <c r="D47" s="5" t="s">
        <v>898</v>
      </c>
      <c r="E47" s="6" t="s">
        <v>899</v>
      </c>
      <c r="F47" s="7" t="s">
        <v>15</v>
      </c>
    </row>
    <row r="48" ht="36" customHeight="1" spans="1:6">
      <c r="A48" s="2">
        <v>47</v>
      </c>
      <c r="B48" s="2">
        <v>2</v>
      </c>
      <c r="C48" s="2" t="s">
        <v>12</v>
      </c>
      <c r="D48" s="2" t="s">
        <v>900</v>
      </c>
      <c r="E48" s="3" t="s">
        <v>901</v>
      </c>
      <c r="F48" s="4" t="s">
        <v>15</v>
      </c>
    </row>
    <row r="49" ht="36" customHeight="1" spans="1:6">
      <c r="A49" s="5">
        <v>48</v>
      </c>
      <c r="B49" s="5">
        <v>2</v>
      </c>
      <c r="C49" s="5" t="s">
        <v>12</v>
      </c>
      <c r="D49" s="5" t="s">
        <v>902</v>
      </c>
      <c r="E49" s="6" t="s">
        <v>903</v>
      </c>
      <c r="F49" s="7" t="s">
        <v>15</v>
      </c>
    </row>
    <row r="50" ht="36" customHeight="1" spans="1:6">
      <c r="A50" s="2">
        <v>49</v>
      </c>
      <c r="B50" s="2">
        <v>2</v>
      </c>
      <c r="C50" s="2" t="s">
        <v>12</v>
      </c>
      <c r="D50" s="2" t="s">
        <v>904</v>
      </c>
      <c r="E50" s="3" t="s">
        <v>905</v>
      </c>
      <c r="F50" s="4" t="s">
        <v>15</v>
      </c>
    </row>
    <row r="51" ht="36" customHeight="1" spans="1:6">
      <c r="A51" s="5">
        <v>50</v>
      </c>
      <c r="B51" s="5">
        <v>2</v>
      </c>
      <c r="C51" s="5" t="s">
        <v>12</v>
      </c>
      <c r="D51" s="5" t="s">
        <v>906</v>
      </c>
      <c r="E51" s="6" t="s">
        <v>907</v>
      </c>
      <c r="F51" s="7" t="s">
        <v>15</v>
      </c>
    </row>
    <row r="52" ht="36" customHeight="1" spans="1:6">
      <c r="A52" s="2">
        <v>51</v>
      </c>
      <c r="B52" s="2">
        <v>2</v>
      </c>
      <c r="C52" s="2" t="s">
        <v>12</v>
      </c>
      <c r="D52" s="2" t="s">
        <v>908</v>
      </c>
      <c r="E52" s="3" t="s">
        <v>909</v>
      </c>
      <c r="F52" s="4" t="s">
        <v>15</v>
      </c>
    </row>
    <row r="53" ht="36" customHeight="1" spans="1:6">
      <c r="A53" s="5">
        <v>52</v>
      </c>
      <c r="B53" s="5">
        <v>2</v>
      </c>
      <c r="C53" s="5" t="s">
        <v>12</v>
      </c>
      <c r="D53" s="5" t="s">
        <v>910</v>
      </c>
      <c r="E53" s="6" t="s">
        <v>911</v>
      </c>
      <c r="F53" s="7" t="s">
        <v>15</v>
      </c>
    </row>
    <row r="54" ht="36" customHeight="1" spans="1:6">
      <c r="A54" s="2">
        <v>53</v>
      </c>
      <c r="B54" s="2">
        <v>2</v>
      </c>
      <c r="C54" s="2" t="s">
        <v>12</v>
      </c>
      <c r="D54" s="2" t="s">
        <v>912</v>
      </c>
      <c r="E54" s="3" t="s">
        <v>913</v>
      </c>
      <c r="F54" s="4" t="s">
        <v>15</v>
      </c>
    </row>
    <row r="55" ht="36" customHeight="1" spans="1:6">
      <c r="A55" s="5">
        <v>54</v>
      </c>
      <c r="B55" s="5">
        <v>2</v>
      </c>
      <c r="C55" s="5" t="s">
        <v>12</v>
      </c>
      <c r="D55" s="5" t="s">
        <v>914</v>
      </c>
      <c r="E55" s="6" t="s">
        <v>915</v>
      </c>
      <c r="F55" s="7" t="s">
        <v>15</v>
      </c>
    </row>
    <row r="56" ht="36" customHeight="1" spans="1:6">
      <c r="A56" s="2">
        <v>55</v>
      </c>
      <c r="B56" s="2">
        <v>2</v>
      </c>
      <c r="C56" s="2" t="s">
        <v>12</v>
      </c>
      <c r="D56" s="2" t="s">
        <v>916</v>
      </c>
      <c r="E56" s="3" t="s">
        <v>917</v>
      </c>
      <c r="F56" s="4" t="s">
        <v>15</v>
      </c>
    </row>
    <row r="57" ht="36" customHeight="1" spans="1:6">
      <c r="A57" s="5">
        <v>56</v>
      </c>
      <c r="B57" s="5">
        <v>2</v>
      </c>
      <c r="C57" s="5" t="s">
        <v>12</v>
      </c>
      <c r="D57" s="5" t="s">
        <v>918</v>
      </c>
      <c r="E57" s="6" t="s">
        <v>919</v>
      </c>
      <c r="F57" s="7" t="s">
        <v>15</v>
      </c>
    </row>
    <row r="58" ht="36" customHeight="1" spans="1:6">
      <c r="A58" s="2">
        <v>57</v>
      </c>
      <c r="B58" s="2">
        <v>2</v>
      </c>
      <c r="C58" s="2" t="s">
        <v>12</v>
      </c>
      <c r="D58" s="2" t="s">
        <v>920</v>
      </c>
      <c r="E58" s="3" t="s">
        <v>921</v>
      </c>
      <c r="F58" s="4" t="s">
        <v>15</v>
      </c>
    </row>
    <row r="59" ht="36" customHeight="1" spans="1:6">
      <c r="A59" s="5">
        <v>58</v>
      </c>
      <c r="B59" s="5">
        <v>2</v>
      </c>
      <c r="C59" s="5" t="s">
        <v>12</v>
      </c>
      <c r="D59" s="5" t="s">
        <v>922</v>
      </c>
      <c r="E59" s="6" t="s">
        <v>923</v>
      </c>
      <c r="F59" s="7" t="s">
        <v>15</v>
      </c>
    </row>
    <row r="60" ht="36" customHeight="1" spans="1:6">
      <c r="A60" s="2">
        <v>59</v>
      </c>
      <c r="B60" s="2">
        <v>2</v>
      </c>
      <c r="C60" s="2" t="s">
        <v>12</v>
      </c>
      <c r="D60" s="2" t="s">
        <v>924</v>
      </c>
      <c r="E60" s="3" t="s">
        <v>925</v>
      </c>
      <c r="F60" s="4" t="s">
        <v>15</v>
      </c>
    </row>
    <row r="61" ht="36" customHeight="1" spans="1:6">
      <c r="A61" s="5">
        <v>60</v>
      </c>
      <c r="B61" s="5">
        <v>2</v>
      </c>
      <c r="C61" s="5" t="s">
        <v>12</v>
      </c>
      <c r="D61" s="5" t="s">
        <v>926</v>
      </c>
      <c r="E61" s="6" t="s">
        <v>927</v>
      </c>
      <c r="F61" s="7" t="s">
        <v>15</v>
      </c>
    </row>
    <row r="62" ht="36" customHeight="1" spans="1:6">
      <c r="A62" s="2">
        <v>61</v>
      </c>
      <c r="B62" s="2">
        <v>2</v>
      </c>
      <c r="C62" s="2" t="s">
        <v>12</v>
      </c>
      <c r="D62" s="2" t="s">
        <v>928</v>
      </c>
      <c r="E62" s="3" t="s">
        <v>929</v>
      </c>
      <c r="F62" s="4" t="s">
        <v>15</v>
      </c>
    </row>
    <row r="63" ht="36" customHeight="1" spans="1:6">
      <c r="A63" s="5">
        <v>62</v>
      </c>
      <c r="B63" s="5">
        <v>2</v>
      </c>
      <c r="C63" s="5" t="s">
        <v>12</v>
      </c>
      <c r="D63" s="5" t="s">
        <v>930</v>
      </c>
      <c r="E63" s="6" t="s">
        <v>931</v>
      </c>
      <c r="F63" s="7" t="s">
        <v>15</v>
      </c>
    </row>
    <row r="64" ht="36" customHeight="1" spans="1:6">
      <c r="A64" s="2">
        <v>63</v>
      </c>
      <c r="B64" s="2">
        <v>2</v>
      </c>
      <c r="C64" s="2" t="s">
        <v>12</v>
      </c>
      <c r="D64" s="2" t="s">
        <v>932</v>
      </c>
      <c r="E64" s="3" t="s">
        <v>933</v>
      </c>
      <c r="F64" s="4" t="s">
        <v>15</v>
      </c>
    </row>
    <row r="65" ht="36" customHeight="1" spans="1:6">
      <c r="A65" s="5">
        <v>64</v>
      </c>
      <c r="B65" s="5">
        <v>2</v>
      </c>
      <c r="C65" s="5" t="s">
        <v>12</v>
      </c>
      <c r="D65" s="5" t="s">
        <v>934</v>
      </c>
      <c r="E65" s="6" t="s">
        <v>935</v>
      </c>
      <c r="F65" s="7" t="s">
        <v>15</v>
      </c>
    </row>
    <row r="66" ht="36" customHeight="1" spans="1:6">
      <c r="A66" s="2">
        <v>65</v>
      </c>
      <c r="B66" s="2">
        <v>2</v>
      </c>
      <c r="C66" s="2" t="s">
        <v>12</v>
      </c>
      <c r="D66" s="2" t="s">
        <v>936</v>
      </c>
      <c r="E66" s="3" t="s">
        <v>937</v>
      </c>
      <c r="F66" s="4" t="s">
        <v>15</v>
      </c>
    </row>
    <row r="67" ht="36" customHeight="1" spans="1:6">
      <c r="A67" s="5">
        <v>66</v>
      </c>
      <c r="B67" s="5">
        <v>2</v>
      </c>
      <c r="C67" s="5" t="s">
        <v>12</v>
      </c>
      <c r="D67" s="5" t="s">
        <v>938</v>
      </c>
      <c r="E67" s="6" t="s">
        <v>939</v>
      </c>
      <c r="F67" s="7" t="s">
        <v>15</v>
      </c>
    </row>
    <row r="68" ht="36" customHeight="1" spans="1:6">
      <c r="A68" s="2">
        <v>67</v>
      </c>
      <c r="B68" s="2">
        <v>2</v>
      </c>
      <c r="C68" s="2" t="s">
        <v>12</v>
      </c>
      <c r="D68" s="2" t="s">
        <v>940</v>
      </c>
      <c r="E68" s="3" t="s">
        <v>941</v>
      </c>
      <c r="F68" s="4" t="s">
        <v>15</v>
      </c>
    </row>
    <row r="69" ht="36" customHeight="1" spans="1:6">
      <c r="A69" s="5">
        <v>68</v>
      </c>
      <c r="B69" s="5">
        <v>2</v>
      </c>
      <c r="C69" s="5" t="s">
        <v>12</v>
      </c>
      <c r="D69" s="5" t="s">
        <v>942</v>
      </c>
      <c r="E69" s="6" t="s">
        <v>943</v>
      </c>
      <c r="F69" s="7" t="s">
        <v>15</v>
      </c>
    </row>
    <row r="70" ht="36" customHeight="1" spans="1:6">
      <c r="A70" s="2">
        <v>69</v>
      </c>
      <c r="B70" s="2">
        <v>2</v>
      </c>
      <c r="C70" s="2" t="s">
        <v>12</v>
      </c>
      <c r="D70" s="2" t="s">
        <v>944</v>
      </c>
      <c r="E70" s="3" t="s">
        <v>945</v>
      </c>
      <c r="F70" s="4" t="s">
        <v>15</v>
      </c>
    </row>
    <row r="71" ht="36" customHeight="1" spans="1:6">
      <c r="A71" s="5">
        <v>70</v>
      </c>
      <c r="B71" s="5">
        <v>2</v>
      </c>
      <c r="C71" s="5" t="s">
        <v>12</v>
      </c>
      <c r="D71" s="5" t="s">
        <v>946</v>
      </c>
      <c r="E71" s="6" t="s">
        <v>947</v>
      </c>
      <c r="F71" s="7" t="s">
        <v>15</v>
      </c>
    </row>
    <row r="72" ht="36" customHeight="1" spans="1:6">
      <c r="A72" s="2">
        <v>71</v>
      </c>
      <c r="B72" s="2">
        <v>2</v>
      </c>
      <c r="C72" s="2" t="s">
        <v>12</v>
      </c>
      <c r="D72" s="2" t="s">
        <v>948</v>
      </c>
      <c r="E72" s="3" t="s">
        <v>949</v>
      </c>
      <c r="F72" s="4" t="s">
        <v>15</v>
      </c>
    </row>
    <row r="73" ht="36" customHeight="1" spans="1:6">
      <c r="A73" s="5">
        <v>72</v>
      </c>
      <c r="B73" s="5">
        <v>2</v>
      </c>
      <c r="C73" s="5" t="s">
        <v>12</v>
      </c>
      <c r="D73" s="5" t="s">
        <v>950</v>
      </c>
      <c r="E73" s="6" t="s">
        <v>951</v>
      </c>
      <c r="F73" s="7" t="s">
        <v>15</v>
      </c>
    </row>
    <row r="74" ht="36" customHeight="1" spans="1:6">
      <c r="A74" s="2">
        <v>73</v>
      </c>
      <c r="B74" s="2">
        <v>2</v>
      </c>
      <c r="C74" s="2" t="s">
        <v>12</v>
      </c>
      <c r="D74" s="2" t="s">
        <v>952</v>
      </c>
      <c r="E74" s="3" t="s">
        <v>953</v>
      </c>
      <c r="F74" s="4" t="s">
        <v>15</v>
      </c>
    </row>
    <row r="75" ht="36" customHeight="1" spans="1:6">
      <c r="A75" s="5">
        <v>74</v>
      </c>
      <c r="B75" s="5">
        <v>2</v>
      </c>
      <c r="C75" s="5" t="s">
        <v>12</v>
      </c>
      <c r="D75" s="5" t="s">
        <v>954</v>
      </c>
      <c r="E75" s="6" t="s">
        <v>955</v>
      </c>
      <c r="F75" s="7" t="s">
        <v>15</v>
      </c>
    </row>
    <row r="76" ht="36" customHeight="1" spans="1:6">
      <c r="A76" s="2">
        <v>75</v>
      </c>
      <c r="B76" s="2">
        <v>2</v>
      </c>
      <c r="C76" s="2" t="s">
        <v>12</v>
      </c>
      <c r="D76" s="2" t="s">
        <v>956</v>
      </c>
      <c r="E76" s="3" t="s">
        <v>957</v>
      </c>
      <c r="F76" s="4" t="s">
        <v>15</v>
      </c>
    </row>
    <row r="77" ht="36" customHeight="1" spans="1:6">
      <c r="A77" s="5">
        <v>76</v>
      </c>
      <c r="B77" s="5">
        <v>2</v>
      </c>
      <c r="C77" s="5" t="s">
        <v>12</v>
      </c>
      <c r="D77" s="5" t="s">
        <v>958</v>
      </c>
      <c r="E77" s="6" t="s">
        <v>959</v>
      </c>
      <c r="F77" s="7" t="s">
        <v>15</v>
      </c>
    </row>
    <row r="78" ht="36" customHeight="1" spans="1:6">
      <c r="A78" s="2">
        <v>77</v>
      </c>
      <c r="B78" s="2">
        <v>2</v>
      </c>
      <c r="C78" s="2" t="s">
        <v>12</v>
      </c>
      <c r="D78" s="2" t="s">
        <v>960</v>
      </c>
      <c r="E78" s="3" t="s">
        <v>961</v>
      </c>
      <c r="F78" s="4" t="s">
        <v>15</v>
      </c>
    </row>
    <row r="79" ht="36" customHeight="1" spans="1:6">
      <c r="A79" s="5">
        <v>78</v>
      </c>
      <c r="B79" s="5">
        <v>2</v>
      </c>
      <c r="C79" s="5" t="s">
        <v>12</v>
      </c>
      <c r="D79" s="5" t="s">
        <v>962</v>
      </c>
      <c r="E79" s="6" t="s">
        <v>963</v>
      </c>
      <c r="F79" s="7" t="s">
        <v>15</v>
      </c>
    </row>
    <row r="80" ht="36" customHeight="1" spans="1:6">
      <c r="A80" s="2">
        <v>79</v>
      </c>
      <c r="B80" s="2">
        <v>2</v>
      </c>
      <c r="C80" s="2" t="s">
        <v>12</v>
      </c>
      <c r="D80" s="2" t="s">
        <v>964</v>
      </c>
      <c r="E80" s="3" t="s">
        <v>965</v>
      </c>
      <c r="F80" s="4" t="s">
        <v>15</v>
      </c>
    </row>
    <row r="81" ht="36" customHeight="1" spans="1:6">
      <c r="A81" s="5">
        <v>80</v>
      </c>
      <c r="B81" s="5">
        <v>2</v>
      </c>
      <c r="C81" s="5" t="s">
        <v>12</v>
      </c>
      <c r="D81" s="5" t="s">
        <v>966</v>
      </c>
      <c r="E81" s="6" t="s">
        <v>967</v>
      </c>
      <c r="F81" s="7" t="s">
        <v>15</v>
      </c>
    </row>
    <row r="82" ht="36" customHeight="1" spans="1:6">
      <c r="A82" s="2">
        <v>81</v>
      </c>
      <c r="B82" s="2">
        <v>2</v>
      </c>
      <c r="C82" s="2" t="s">
        <v>12</v>
      </c>
      <c r="D82" s="2" t="s">
        <v>968</v>
      </c>
      <c r="E82" s="3" t="s">
        <v>969</v>
      </c>
      <c r="F82" s="4" t="s">
        <v>15</v>
      </c>
    </row>
    <row r="83" ht="36" customHeight="1" spans="1:6">
      <c r="A83" s="5">
        <v>82</v>
      </c>
      <c r="B83" s="5">
        <v>2</v>
      </c>
      <c r="C83" s="5" t="s">
        <v>12</v>
      </c>
      <c r="D83" s="5" t="s">
        <v>970</v>
      </c>
      <c r="E83" s="6" t="s">
        <v>971</v>
      </c>
      <c r="F83" s="7" t="s">
        <v>15</v>
      </c>
    </row>
    <row r="84" ht="36" customHeight="1" spans="1:6">
      <c r="A84" s="2">
        <v>83</v>
      </c>
      <c r="B84" s="2">
        <v>2</v>
      </c>
      <c r="C84" s="2" t="s">
        <v>12</v>
      </c>
      <c r="D84" s="2" t="s">
        <v>972</v>
      </c>
      <c r="E84" s="3" t="s">
        <v>973</v>
      </c>
      <c r="F84" s="4" t="s">
        <v>15</v>
      </c>
    </row>
    <row r="85" ht="36" customHeight="1" spans="1:6">
      <c r="A85" s="5">
        <v>84</v>
      </c>
      <c r="B85" s="5">
        <v>2</v>
      </c>
      <c r="C85" s="5" t="s">
        <v>12</v>
      </c>
      <c r="D85" s="5" t="s">
        <v>974</v>
      </c>
      <c r="E85" s="6" t="s">
        <v>975</v>
      </c>
      <c r="F85" s="7" t="s">
        <v>15</v>
      </c>
    </row>
    <row r="86" ht="36" customHeight="1" spans="1:6">
      <c r="A86" s="2">
        <v>85</v>
      </c>
      <c r="B86" s="2">
        <v>2</v>
      </c>
      <c r="C86" s="2" t="s">
        <v>12</v>
      </c>
      <c r="D86" s="2" t="s">
        <v>976</v>
      </c>
      <c r="E86" s="3" t="s">
        <v>977</v>
      </c>
      <c r="F86" s="4" t="s">
        <v>15</v>
      </c>
    </row>
    <row r="87" ht="36" customHeight="1" spans="1:6">
      <c r="A87" s="5">
        <v>86</v>
      </c>
      <c r="B87" s="5">
        <v>2</v>
      </c>
      <c r="C87" s="5" t="s">
        <v>12</v>
      </c>
      <c r="D87" s="5" t="s">
        <v>978</v>
      </c>
      <c r="E87" s="6" t="s">
        <v>979</v>
      </c>
      <c r="F87" s="7" t="s">
        <v>15</v>
      </c>
    </row>
    <row r="88" ht="36" customHeight="1" spans="1:6">
      <c r="A88" s="2">
        <v>87</v>
      </c>
      <c r="B88" s="2">
        <v>2</v>
      </c>
      <c r="C88" s="2" t="s">
        <v>12</v>
      </c>
      <c r="D88" s="2" t="s">
        <v>980</v>
      </c>
      <c r="E88" s="3" t="s">
        <v>981</v>
      </c>
      <c r="F88" s="4" t="s">
        <v>15</v>
      </c>
    </row>
    <row r="89" ht="36" customHeight="1" spans="1:6">
      <c r="A89" s="5">
        <v>88</v>
      </c>
      <c r="B89" s="5">
        <v>2</v>
      </c>
      <c r="C89" s="5" t="s">
        <v>12</v>
      </c>
      <c r="D89" s="5" t="s">
        <v>982</v>
      </c>
      <c r="E89" s="6" t="s">
        <v>983</v>
      </c>
      <c r="F89" s="7" t="s">
        <v>15</v>
      </c>
    </row>
    <row r="90" ht="36" customHeight="1" spans="1:6">
      <c r="A90" s="2">
        <v>89</v>
      </c>
      <c r="B90" s="2">
        <v>2</v>
      </c>
      <c r="C90" s="2" t="s">
        <v>12</v>
      </c>
      <c r="D90" s="2" t="s">
        <v>984</v>
      </c>
      <c r="E90" s="3" t="s">
        <v>985</v>
      </c>
      <c r="F90" s="4" t="s">
        <v>15</v>
      </c>
    </row>
    <row r="91" ht="36" customHeight="1" spans="1:6">
      <c r="A91" s="5">
        <v>90</v>
      </c>
      <c r="B91" s="5">
        <v>2</v>
      </c>
      <c r="C91" s="5" t="s">
        <v>12</v>
      </c>
      <c r="D91" s="5" t="s">
        <v>986</v>
      </c>
      <c r="E91" s="6" t="s">
        <v>987</v>
      </c>
      <c r="F91" s="7" t="s">
        <v>15</v>
      </c>
    </row>
    <row r="92" ht="36" customHeight="1" spans="1:6">
      <c r="A92" s="2">
        <v>91</v>
      </c>
      <c r="B92" s="2">
        <v>2</v>
      </c>
      <c r="C92" s="2" t="s">
        <v>12</v>
      </c>
      <c r="D92" s="2" t="s">
        <v>988</v>
      </c>
      <c r="E92" s="3" t="s">
        <v>989</v>
      </c>
      <c r="F92" s="4" t="s">
        <v>15</v>
      </c>
    </row>
    <row r="93" ht="36" customHeight="1" spans="1:6">
      <c r="A93" s="5">
        <v>92</v>
      </c>
      <c r="B93" s="5">
        <v>2</v>
      </c>
      <c r="C93" s="5" t="s">
        <v>12</v>
      </c>
      <c r="D93" s="5" t="s">
        <v>990</v>
      </c>
      <c r="E93" s="6" t="s">
        <v>991</v>
      </c>
      <c r="F93" s="7" t="s">
        <v>15</v>
      </c>
    </row>
    <row r="94" ht="36" customHeight="1" spans="1:6">
      <c r="A94" s="2">
        <v>93</v>
      </c>
      <c r="B94" s="2">
        <v>2</v>
      </c>
      <c r="C94" s="2" t="s">
        <v>12</v>
      </c>
      <c r="D94" s="2" t="s">
        <v>992</v>
      </c>
      <c r="E94" s="3" t="s">
        <v>993</v>
      </c>
      <c r="F94" s="4" t="s">
        <v>15</v>
      </c>
    </row>
    <row r="95" ht="36" customHeight="1" spans="1:6">
      <c r="A95" s="5">
        <v>94</v>
      </c>
      <c r="B95" s="5">
        <v>2</v>
      </c>
      <c r="C95" s="5" t="s">
        <v>12</v>
      </c>
      <c r="D95" s="5" t="s">
        <v>994</v>
      </c>
      <c r="E95" s="6" t="s">
        <v>995</v>
      </c>
      <c r="F95" s="7" t="s">
        <v>15</v>
      </c>
    </row>
    <row r="96" ht="36" customHeight="1" spans="1:6">
      <c r="A96" s="2">
        <v>95</v>
      </c>
      <c r="B96" s="2">
        <v>2</v>
      </c>
      <c r="C96" s="2" t="s">
        <v>12</v>
      </c>
      <c r="D96" s="2" t="s">
        <v>996</v>
      </c>
      <c r="E96" s="3" t="s">
        <v>997</v>
      </c>
      <c r="F96" s="4" t="s">
        <v>15</v>
      </c>
    </row>
    <row r="97" ht="36" customHeight="1" spans="1:6">
      <c r="A97" s="5">
        <v>96</v>
      </c>
      <c r="B97" s="5">
        <v>2</v>
      </c>
      <c r="C97" s="5" t="s">
        <v>12</v>
      </c>
      <c r="D97" s="5" t="s">
        <v>998</v>
      </c>
      <c r="E97" s="6" t="s">
        <v>999</v>
      </c>
      <c r="F97" s="7" t="s">
        <v>15</v>
      </c>
    </row>
    <row r="98" ht="36" customHeight="1" spans="1:6">
      <c r="A98" s="2">
        <v>97</v>
      </c>
      <c r="B98" s="2">
        <v>2</v>
      </c>
      <c r="C98" s="2" t="s">
        <v>12</v>
      </c>
      <c r="D98" s="2" t="s">
        <v>1000</v>
      </c>
      <c r="E98" s="3" t="s">
        <v>1001</v>
      </c>
      <c r="F98" s="4" t="s">
        <v>15</v>
      </c>
    </row>
    <row r="99" ht="36" customHeight="1" spans="1:6">
      <c r="A99" s="5">
        <v>98</v>
      </c>
      <c r="B99" s="5">
        <v>2</v>
      </c>
      <c r="C99" s="5" t="s">
        <v>12</v>
      </c>
      <c r="D99" s="5" t="s">
        <v>1002</v>
      </c>
      <c r="E99" s="6" t="s">
        <v>1003</v>
      </c>
      <c r="F99" s="7" t="s">
        <v>15</v>
      </c>
    </row>
    <row r="100" ht="36" customHeight="1" spans="1:6">
      <c r="A100" s="2">
        <v>99</v>
      </c>
      <c r="B100" s="2">
        <v>2</v>
      </c>
      <c r="C100" s="2" t="s">
        <v>12</v>
      </c>
      <c r="D100" s="2" t="s">
        <v>1004</v>
      </c>
      <c r="E100" s="3" t="s">
        <v>1005</v>
      </c>
      <c r="F100" s="4" t="s">
        <v>15</v>
      </c>
    </row>
    <row r="101" ht="36" customHeight="1" spans="1:6">
      <c r="A101" s="5">
        <v>100</v>
      </c>
      <c r="B101" s="5">
        <v>2</v>
      </c>
      <c r="C101" s="5" t="s">
        <v>12</v>
      </c>
      <c r="D101" s="5" t="s">
        <v>1006</v>
      </c>
      <c r="E101" s="6" t="s">
        <v>1007</v>
      </c>
      <c r="F101" s="7" t="s">
        <v>15</v>
      </c>
    </row>
    <row r="102" ht="36" customHeight="1" spans="1:6">
      <c r="A102" s="2">
        <v>101</v>
      </c>
      <c r="B102" s="2">
        <v>2</v>
      </c>
      <c r="C102" s="2" t="s">
        <v>12</v>
      </c>
      <c r="D102" s="2" t="s">
        <v>1008</v>
      </c>
      <c r="E102" s="3" t="s">
        <v>1009</v>
      </c>
      <c r="F102" s="4" t="s">
        <v>15</v>
      </c>
    </row>
    <row r="103" ht="36" customHeight="1" spans="1:6">
      <c r="A103" s="5">
        <v>102</v>
      </c>
      <c r="B103" s="5">
        <v>2</v>
      </c>
      <c r="C103" s="5" t="s">
        <v>12</v>
      </c>
      <c r="D103" s="5" t="s">
        <v>1010</v>
      </c>
      <c r="E103" s="6" t="s">
        <v>1011</v>
      </c>
      <c r="F103" s="7" t="s">
        <v>15</v>
      </c>
    </row>
    <row r="104" ht="36" customHeight="1" spans="1:6">
      <c r="A104" s="2">
        <v>103</v>
      </c>
      <c r="B104" s="2">
        <v>2</v>
      </c>
      <c r="C104" s="2" t="s">
        <v>12</v>
      </c>
      <c r="D104" s="2" t="s">
        <v>1012</v>
      </c>
      <c r="E104" s="3" t="s">
        <v>1013</v>
      </c>
      <c r="F104" s="4" t="s">
        <v>15</v>
      </c>
    </row>
    <row r="105" ht="36" customHeight="1" spans="1:6">
      <c r="A105" s="5">
        <v>104</v>
      </c>
      <c r="B105" s="5">
        <v>2</v>
      </c>
      <c r="C105" s="5" t="s">
        <v>12</v>
      </c>
      <c r="D105" s="5" t="s">
        <v>1014</v>
      </c>
      <c r="E105" s="6" t="s">
        <v>1015</v>
      </c>
      <c r="F105" s="7" t="s">
        <v>15</v>
      </c>
    </row>
    <row r="106" ht="36" customHeight="1" spans="1:6">
      <c r="A106" s="2">
        <v>105</v>
      </c>
      <c r="B106" s="2">
        <v>2</v>
      </c>
      <c r="C106" s="2" t="s">
        <v>12</v>
      </c>
      <c r="D106" s="2" t="s">
        <v>1016</v>
      </c>
      <c r="E106" s="3" t="s">
        <v>1017</v>
      </c>
      <c r="F106" s="4" t="s">
        <v>15</v>
      </c>
    </row>
    <row r="107" ht="36" customHeight="1" spans="1:6">
      <c r="A107" s="5">
        <v>106</v>
      </c>
      <c r="B107" s="5">
        <v>2</v>
      </c>
      <c r="C107" s="5" t="s">
        <v>12</v>
      </c>
      <c r="D107" s="5" t="s">
        <v>1018</v>
      </c>
      <c r="E107" s="6" t="s">
        <v>1019</v>
      </c>
      <c r="F107" s="7" t="s">
        <v>15</v>
      </c>
    </row>
    <row r="108" ht="36" customHeight="1" spans="1:6">
      <c r="A108" s="2">
        <v>107</v>
      </c>
      <c r="B108" s="2">
        <v>2</v>
      </c>
      <c r="C108" s="2" t="s">
        <v>12</v>
      </c>
      <c r="D108" s="2" t="s">
        <v>1020</v>
      </c>
      <c r="E108" s="3" t="s">
        <v>1021</v>
      </c>
      <c r="F108" s="4" t="s">
        <v>15</v>
      </c>
    </row>
    <row r="109" ht="36" customHeight="1" spans="1:6">
      <c r="A109" s="5">
        <v>108</v>
      </c>
      <c r="B109" s="5">
        <v>2</v>
      </c>
      <c r="C109" s="5" t="s">
        <v>12</v>
      </c>
      <c r="D109" s="5" t="s">
        <v>1022</v>
      </c>
      <c r="E109" s="6" t="s">
        <v>1023</v>
      </c>
      <c r="F109" s="7" t="s">
        <v>15</v>
      </c>
    </row>
    <row r="110" ht="36" customHeight="1" spans="1:6">
      <c r="A110" s="2">
        <v>109</v>
      </c>
      <c r="B110" s="2">
        <v>2</v>
      </c>
      <c r="C110" s="2" t="s">
        <v>12</v>
      </c>
      <c r="D110" s="2" t="s">
        <v>1024</v>
      </c>
      <c r="E110" s="3" t="s">
        <v>1025</v>
      </c>
      <c r="F110" s="4" t="s">
        <v>15</v>
      </c>
    </row>
    <row r="111" ht="36" customHeight="1" spans="1:6">
      <c r="A111" s="5">
        <v>110</v>
      </c>
      <c r="B111" s="5">
        <v>2</v>
      </c>
      <c r="C111" s="5" t="s">
        <v>12</v>
      </c>
      <c r="D111" s="5" t="s">
        <v>1026</v>
      </c>
      <c r="E111" s="6" t="s">
        <v>1027</v>
      </c>
      <c r="F111" s="7" t="s">
        <v>15</v>
      </c>
    </row>
    <row r="112" ht="36" customHeight="1" spans="1:6">
      <c r="A112" s="2">
        <v>111</v>
      </c>
      <c r="B112" s="2">
        <v>2</v>
      </c>
      <c r="C112" s="2" t="s">
        <v>12</v>
      </c>
      <c r="D112" s="2" t="s">
        <v>1028</v>
      </c>
      <c r="E112" s="3" t="s">
        <v>1029</v>
      </c>
      <c r="F112" s="4" t="s">
        <v>15</v>
      </c>
    </row>
    <row r="113" ht="36" customHeight="1" spans="1:6">
      <c r="A113" s="5">
        <v>112</v>
      </c>
      <c r="B113" s="5">
        <v>2</v>
      </c>
      <c r="C113" s="5" t="s">
        <v>12</v>
      </c>
      <c r="D113" s="5" t="s">
        <v>1030</v>
      </c>
      <c r="E113" s="6" t="s">
        <v>1031</v>
      </c>
      <c r="F113" s="7" t="s">
        <v>15</v>
      </c>
    </row>
    <row r="114" ht="36" customHeight="1" spans="1:6">
      <c r="A114" s="2">
        <v>113</v>
      </c>
      <c r="B114" s="2">
        <v>2</v>
      </c>
      <c r="C114" s="2" t="s">
        <v>12</v>
      </c>
      <c r="D114" s="2" t="s">
        <v>1032</v>
      </c>
      <c r="E114" s="3" t="s">
        <v>1033</v>
      </c>
      <c r="F114" s="4" t="s">
        <v>15</v>
      </c>
    </row>
    <row r="115" ht="36" customHeight="1" spans="1:6">
      <c r="A115" s="5">
        <v>114</v>
      </c>
      <c r="B115" s="5">
        <v>2</v>
      </c>
      <c r="C115" s="5" t="s">
        <v>12</v>
      </c>
      <c r="D115" s="5" t="s">
        <v>1034</v>
      </c>
      <c r="E115" s="6" t="s">
        <v>1035</v>
      </c>
      <c r="F115" s="7" t="s">
        <v>15</v>
      </c>
    </row>
    <row r="116" ht="36" customHeight="1" spans="1:6">
      <c r="A116" s="2">
        <v>115</v>
      </c>
      <c r="B116" s="2">
        <v>2</v>
      </c>
      <c r="C116" s="2" t="s">
        <v>12</v>
      </c>
      <c r="D116" s="2" t="s">
        <v>1036</v>
      </c>
      <c r="E116" s="3" t="s">
        <v>1037</v>
      </c>
      <c r="F116" s="4" t="s">
        <v>15</v>
      </c>
    </row>
    <row r="117" ht="36" customHeight="1" spans="1:6">
      <c r="A117" s="5">
        <v>116</v>
      </c>
      <c r="B117" s="5">
        <v>2</v>
      </c>
      <c r="C117" s="5" t="s">
        <v>12</v>
      </c>
      <c r="D117" s="5" t="s">
        <v>1038</v>
      </c>
      <c r="E117" s="6" t="s">
        <v>1039</v>
      </c>
      <c r="F117" s="7" t="s">
        <v>15</v>
      </c>
    </row>
    <row r="118" ht="36" customHeight="1" spans="1:6">
      <c r="A118" s="2">
        <v>117</v>
      </c>
      <c r="B118" s="2">
        <v>2</v>
      </c>
      <c r="C118" s="2" t="s">
        <v>12</v>
      </c>
      <c r="D118" s="2" t="s">
        <v>1040</v>
      </c>
      <c r="E118" s="3" t="s">
        <v>1041</v>
      </c>
      <c r="F118" s="4" t="s">
        <v>15</v>
      </c>
    </row>
    <row r="119" ht="36" customHeight="1" spans="1:6">
      <c r="A119" s="5">
        <v>118</v>
      </c>
      <c r="B119" s="5">
        <v>2</v>
      </c>
      <c r="C119" s="5" t="s">
        <v>12</v>
      </c>
      <c r="D119" s="5" t="s">
        <v>1042</v>
      </c>
      <c r="E119" s="6" t="s">
        <v>1043</v>
      </c>
      <c r="F119" s="7" t="s">
        <v>15</v>
      </c>
    </row>
    <row r="120" ht="36" customHeight="1" spans="1:6">
      <c r="A120" s="2">
        <v>119</v>
      </c>
      <c r="B120" s="2">
        <v>2</v>
      </c>
      <c r="C120" s="2" t="s">
        <v>12</v>
      </c>
      <c r="D120" s="2" t="s">
        <v>1044</v>
      </c>
      <c r="E120" s="3" t="s">
        <v>1045</v>
      </c>
      <c r="F120" s="4" t="s">
        <v>15</v>
      </c>
    </row>
    <row r="121" ht="36" customHeight="1" spans="1:6">
      <c r="A121" s="5">
        <v>120</v>
      </c>
      <c r="B121" s="5">
        <v>2</v>
      </c>
      <c r="C121" s="5" t="s">
        <v>12</v>
      </c>
      <c r="D121" s="5" t="s">
        <v>1046</v>
      </c>
      <c r="E121" s="6" t="s">
        <v>1047</v>
      </c>
      <c r="F121" s="7" t="s">
        <v>15</v>
      </c>
    </row>
    <row r="122" ht="36" customHeight="1" spans="1:6">
      <c r="A122" s="2">
        <v>121</v>
      </c>
      <c r="B122" s="2">
        <v>2</v>
      </c>
      <c r="C122" s="2" t="s">
        <v>12</v>
      </c>
      <c r="D122" s="2" t="s">
        <v>1048</v>
      </c>
      <c r="E122" s="3" t="s">
        <v>1049</v>
      </c>
      <c r="F122" s="4" t="s">
        <v>15</v>
      </c>
    </row>
    <row r="123" ht="36" customHeight="1" spans="1:6">
      <c r="A123" s="5">
        <v>122</v>
      </c>
      <c r="B123" s="5">
        <v>2</v>
      </c>
      <c r="C123" s="5" t="s">
        <v>12</v>
      </c>
      <c r="D123" s="5" t="s">
        <v>1050</v>
      </c>
      <c r="E123" s="6" t="s">
        <v>1051</v>
      </c>
      <c r="F123" s="7" t="s">
        <v>15</v>
      </c>
    </row>
    <row r="124" ht="36" customHeight="1" spans="1:6">
      <c r="A124" s="2">
        <v>123</v>
      </c>
      <c r="B124" s="2">
        <v>2</v>
      </c>
      <c r="C124" s="2" t="s">
        <v>12</v>
      </c>
      <c r="D124" s="2" t="s">
        <v>1052</v>
      </c>
      <c r="E124" s="3" t="s">
        <v>1053</v>
      </c>
      <c r="F124" s="4" t="s">
        <v>15</v>
      </c>
    </row>
    <row r="125" ht="36" customHeight="1" spans="1:6">
      <c r="A125" s="5">
        <v>124</v>
      </c>
      <c r="B125" s="5">
        <v>2</v>
      </c>
      <c r="C125" s="5" t="s">
        <v>12</v>
      </c>
      <c r="D125" s="5" t="s">
        <v>1054</v>
      </c>
      <c r="E125" s="6" t="s">
        <v>1055</v>
      </c>
      <c r="F125" s="7" t="s">
        <v>15</v>
      </c>
    </row>
    <row r="126" ht="36" customHeight="1" spans="1:6">
      <c r="A126" s="2">
        <v>125</v>
      </c>
      <c r="B126" s="2">
        <v>2</v>
      </c>
      <c r="C126" s="2" t="s">
        <v>12</v>
      </c>
      <c r="D126" s="2" t="s">
        <v>1056</v>
      </c>
      <c r="E126" s="3" t="s">
        <v>1057</v>
      </c>
      <c r="F126" s="4" t="s">
        <v>15</v>
      </c>
    </row>
    <row r="127" ht="36" customHeight="1" spans="1:6">
      <c r="A127" s="5">
        <v>126</v>
      </c>
      <c r="B127" s="5">
        <v>2</v>
      </c>
      <c r="C127" s="5" t="s">
        <v>12</v>
      </c>
      <c r="D127" s="5" t="s">
        <v>1058</v>
      </c>
      <c r="E127" s="6" t="s">
        <v>1059</v>
      </c>
      <c r="F127" s="7" t="s">
        <v>15</v>
      </c>
    </row>
    <row r="128" ht="36" customHeight="1" spans="1:6">
      <c r="A128" s="2">
        <v>127</v>
      </c>
      <c r="B128" s="2">
        <v>2</v>
      </c>
      <c r="C128" s="2" t="s">
        <v>12</v>
      </c>
      <c r="D128" s="2" t="s">
        <v>1060</v>
      </c>
      <c r="E128" s="3" t="s">
        <v>1061</v>
      </c>
      <c r="F128" s="4" t="s">
        <v>15</v>
      </c>
    </row>
    <row r="129" ht="36" customHeight="1" spans="1:6">
      <c r="A129" s="5">
        <v>128</v>
      </c>
      <c r="B129" s="5">
        <v>2</v>
      </c>
      <c r="C129" s="5" t="s">
        <v>12</v>
      </c>
      <c r="D129" s="5" t="s">
        <v>1062</v>
      </c>
      <c r="E129" s="6" t="s">
        <v>1063</v>
      </c>
      <c r="F129" s="7" t="s">
        <v>15</v>
      </c>
    </row>
    <row r="130" ht="36" customHeight="1" spans="1:6">
      <c r="A130" s="2">
        <v>129</v>
      </c>
      <c r="B130" s="2">
        <v>2</v>
      </c>
      <c r="C130" s="2" t="s">
        <v>12</v>
      </c>
      <c r="D130" s="2" t="s">
        <v>1064</v>
      </c>
      <c r="E130" s="3" t="s">
        <v>1065</v>
      </c>
      <c r="F130" s="4" t="s">
        <v>15</v>
      </c>
    </row>
    <row r="131" ht="36" customHeight="1" spans="1:6">
      <c r="A131" s="5">
        <v>130</v>
      </c>
      <c r="B131" s="5">
        <v>2</v>
      </c>
      <c r="C131" s="5" t="s">
        <v>12</v>
      </c>
      <c r="D131" s="5" t="s">
        <v>1066</v>
      </c>
      <c r="E131" s="6" t="s">
        <v>1067</v>
      </c>
      <c r="F131" s="7" t="s">
        <v>15</v>
      </c>
    </row>
    <row r="132" ht="36" customHeight="1" spans="1:6">
      <c r="A132" s="2">
        <v>131</v>
      </c>
      <c r="B132" s="2">
        <v>2</v>
      </c>
      <c r="C132" s="2" t="s">
        <v>12</v>
      </c>
      <c r="D132" s="2" t="s">
        <v>1068</v>
      </c>
      <c r="E132" s="3" t="s">
        <v>1069</v>
      </c>
      <c r="F132" s="4" t="s">
        <v>15</v>
      </c>
    </row>
    <row r="133" ht="36" customHeight="1" spans="1:6">
      <c r="A133" s="5">
        <v>132</v>
      </c>
      <c r="B133" s="5">
        <v>2</v>
      </c>
      <c r="C133" s="5" t="s">
        <v>12</v>
      </c>
      <c r="D133" s="5" t="s">
        <v>1070</v>
      </c>
      <c r="E133" s="6" t="s">
        <v>1071</v>
      </c>
      <c r="F133" s="7" t="s">
        <v>15</v>
      </c>
    </row>
    <row r="134" ht="36" customHeight="1" spans="1:6">
      <c r="A134" s="2">
        <v>133</v>
      </c>
      <c r="B134" s="2">
        <v>2</v>
      </c>
      <c r="C134" s="2" t="s">
        <v>12</v>
      </c>
      <c r="D134" s="2" t="s">
        <v>1072</v>
      </c>
      <c r="E134" s="3" t="s">
        <v>1073</v>
      </c>
      <c r="F134" s="4" t="s">
        <v>15</v>
      </c>
    </row>
    <row r="135" ht="36" customHeight="1" spans="1:6">
      <c r="A135" s="5">
        <v>134</v>
      </c>
      <c r="B135" s="5">
        <v>2</v>
      </c>
      <c r="C135" s="5" t="s">
        <v>12</v>
      </c>
      <c r="D135" s="5" t="s">
        <v>1074</v>
      </c>
      <c r="E135" s="6" t="s">
        <v>1075</v>
      </c>
      <c r="F135" s="7" t="s">
        <v>15</v>
      </c>
    </row>
    <row r="136" ht="36" customHeight="1" spans="1:6">
      <c r="A136" s="2">
        <v>135</v>
      </c>
      <c r="B136" s="2">
        <v>2</v>
      </c>
      <c r="C136" s="2" t="s">
        <v>12</v>
      </c>
      <c r="D136" s="2" t="s">
        <v>1076</v>
      </c>
      <c r="E136" s="3" t="s">
        <v>1077</v>
      </c>
      <c r="F136" s="4" t="s">
        <v>15</v>
      </c>
    </row>
    <row r="137" ht="36" customHeight="1" spans="1:6">
      <c r="A137" s="5">
        <v>136</v>
      </c>
      <c r="B137" s="5">
        <v>2</v>
      </c>
      <c r="C137" s="5" t="s">
        <v>12</v>
      </c>
      <c r="D137" s="5" t="s">
        <v>1078</v>
      </c>
      <c r="E137" s="6" t="s">
        <v>1079</v>
      </c>
      <c r="F137" s="7" t="s">
        <v>15</v>
      </c>
    </row>
    <row r="138" ht="36" customHeight="1" spans="1:6">
      <c r="A138" s="2">
        <v>137</v>
      </c>
      <c r="B138" s="2">
        <v>2</v>
      </c>
      <c r="C138" s="2" t="s">
        <v>12</v>
      </c>
      <c r="D138" s="2" t="s">
        <v>1080</v>
      </c>
      <c r="E138" s="3" t="s">
        <v>1081</v>
      </c>
      <c r="F138" s="4" t="s">
        <v>15</v>
      </c>
    </row>
    <row r="139" ht="36" customHeight="1" spans="1:6">
      <c r="A139" s="5">
        <v>138</v>
      </c>
      <c r="B139" s="5">
        <v>2</v>
      </c>
      <c r="C139" s="5" t="s">
        <v>12</v>
      </c>
      <c r="D139" s="5" t="s">
        <v>1082</v>
      </c>
      <c r="E139" s="6" t="s">
        <v>1083</v>
      </c>
      <c r="F139" s="7" t="s">
        <v>15</v>
      </c>
    </row>
    <row r="140" ht="36" customHeight="1" spans="1:6">
      <c r="A140" s="2">
        <v>139</v>
      </c>
      <c r="B140" s="2">
        <v>2</v>
      </c>
      <c r="C140" s="2" t="s">
        <v>12</v>
      </c>
      <c r="D140" s="2" t="s">
        <v>1084</v>
      </c>
      <c r="E140" s="3" t="s">
        <v>1085</v>
      </c>
      <c r="F140" s="4" t="s">
        <v>15</v>
      </c>
    </row>
    <row r="141" ht="36" customHeight="1" spans="1:6">
      <c r="A141" s="5">
        <v>140</v>
      </c>
      <c r="B141" s="5">
        <v>2</v>
      </c>
      <c r="C141" s="5" t="s">
        <v>12</v>
      </c>
      <c r="D141" s="5" t="s">
        <v>1086</v>
      </c>
      <c r="E141" s="6" t="s">
        <v>1087</v>
      </c>
      <c r="F141" s="7" t="s">
        <v>15</v>
      </c>
    </row>
    <row r="142" ht="36" customHeight="1" spans="1:6">
      <c r="A142" s="2">
        <v>141</v>
      </c>
      <c r="B142" s="2">
        <v>2</v>
      </c>
      <c r="C142" s="2" t="s">
        <v>12</v>
      </c>
      <c r="D142" s="2" t="s">
        <v>1088</v>
      </c>
      <c r="E142" s="3" t="s">
        <v>1089</v>
      </c>
      <c r="F142" s="4" t="s">
        <v>15</v>
      </c>
    </row>
    <row r="143" ht="36" customHeight="1" spans="1:6">
      <c r="A143" s="5">
        <v>142</v>
      </c>
      <c r="B143" s="5">
        <v>2</v>
      </c>
      <c r="C143" s="5" t="s">
        <v>12</v>
      </c>
      <c r="D143" s="5" t="s">
        <v>1090</v>
      </c>
      <c r="E143" s="6" t="s">
        <v>1091</v>
      </c>
      <c r="F143" s="7" t="s">
        <v>15</v>
      </c>
    </row>
    <row r="144" ht="36" customHeight="1" spans="1:6">
      <c r="A144" s="2">
        <v>143</v>
      </c>
      <c r="B144" s="2">
        <v>2</v>
      </c>
      <c r="C144" s="2" t="s">
        <v>12</v>
      </c>
      <c r="D144" s="2" t="s">
        <v>1092</v>
      </c>
      <c r="E144" s="3" t="s">
        <v>1093</v>
      </c>
      <c r="F144" s="4" t="s">
        <v>15</v>
      </c>
    </row>
    <row r="145" ht="36" customHeight="1" spans="1:6">
      <c r="A145" s="5">
        <v>144</v>
      </c>
      <c r="B145" s="5">
        <v>2</v>
      </c>
      <c r="C145" s="5" t="s">
        <v>12</v>
      </c>
      <c r="D145" s="5" t="s">
        <v>1094</v>
      </c>
      <c r="E145" s="6" t="s">
        <v>1095</v>
      </c>
      <c r="F145" s="7" t="s">
        <v>15</v>
      </c>
    </row>
    <row r="146" ht="36" customHeight="1" spans="1:6">
      <c r="A146" s="2">
        <v>145</v>
      </c>
      <c r="B146" s="2">
        <v>2</v>
      </c>
      <c r="C146" s="2" t="s">
        <v>12</v>
      </c>
      <c r="D146" s="2" t="s">
        <v>1096</v>
      </c>
      <c r="E146" s="3" t="s">
        <v>1097</v>
      </c>
      <c r="F146" s="4" t="s">
        <v>15</v>
      </c>
    </row>
    <row r="147" ht="36" customHeight="1" spans="1:6">
      <c r="A147" s="5">
        <v>146</v>
      </c>
      <c r="B147" s="5">
        <v>2</v>
      </c>
      <c r="C147" s="5" t="s">
        <v>12</v>
      </c>
      <c r="D147" s="5" t="s">
        <v>1098</v>
      </c>
      <c r="E147" s="6" t="s">
        <v>1099</v>
      </c>
      <c r="F147" s="7" t="s">
        <v>15</v>
      </c>
    </row>
    <row r="148" ht="36" customHeight="1" spans="1:6">
      <c r="A148" s="2">
        <v>147</v>
      </c>
      <c r="B148" s="2">
        <v>2</v>
      </c>
      <c r="C148" s="2" t="s">
        <v>12</v>
      </c>
      <c r="D148" s="2" t="s">
        <v>1100</v>
      </c>
      <c r="E148" s="3" t="s">
        <v>1101</v>
      </c>
      <c r="F148" s="4" t="s">
        <v>15</v>
      </c>
    </row>
    <row r="149" ht="36" customHeight="1" spans="1:6">
      <c r="A149" s="5">
        <v>148</v>
      </c>
      <c r="B149" s="5">
        <v>2</v>
      </c>
      <c r="C149" s="5" t="s">
        <v>12</v>
      </c>
      <c r="D149" s="5" t="s">
        <v>1102</v>
      </c>
      <c r="E149" s="6" t="s">
        <v>1103</v>
      </c>
      <c r="F149" s="7" t="s">
        <v>15</v>
      </c>
    </row>
    <row r="150" ht="36" customHeight="1" spans="1:6">
      <c r="A150" s="2">
        <v>149</v>
      </c>
      <c r="B150" s="2">
        <v>2</v>
      </c>
      <c r="C150" s="2" t="s">
        <v>12</v>
      </c>
      <c r="D150" s="2" t="s">
        <v>1104</v>
      </c>
      <c r="E150" s="3" t="s">
        <v>1105</v>
      </c>
      <c r="F150" s="4" t="s">
        <v>15</v>
      </c>
    </row>
    <row r="151" ht="36" customHeight="1" spans="1:6">
      <c r="A151" s="5">
        <v>150</v>
      </c>
      <c r="B151" s="5">
        <v>2</v>
      </c>
      <c r="C151" s="5" t="s">
        <v>12</v>
      </c>
      <c r="D151" s="5" t="s">
        <v>1106</v>
      </c>
      <c r="E151" s="6" t="s">
        <v>1107</v>
      </c>
      <c r="F151" s="7" t="s">
        <v>15</v>
      </c>
    </row>
    <row r="152" ht="36" customHeight="1" spans="1:6">
      <c r="A152" s="2">
        <v>151</v>
      </c>
      <c r="B152" s="2">
        <v>2</v>
      </c>
      <c r="C152" s="2" t="s">
        <v>12</v>
      </c>
      <c r="D152" s="2" t="s">
        <v>1108</v>
      </c>
      <c r="E152" s="3" t="s">
        <v>1109</v>
      </c>
      <c r="F152" s="4" t="s">
        <v>15</v>
      </c>
    </row>
    <row r="153" ht="36" customHeight="1" spans="1:6">
      <c r="A153" s="5">
        <v>152</v>
      </c>
      <c r="B153" s="5">
        <v>2</v>
      </c>
      <c r="C153" s="5" t="s">
        <v>12</v>
      </c>
      <c r="D153" s="5" t="s">
        <v>1110</v>
      </c>
      <c r="E153" s="6" t="s">
        <v>1111</v>
      </c>
      <c r="F153" s="7" t="s">
        <v>15</v>
      </c>
    </row>
    <row r="154" ht="36" customHeight="1" spans="1:6">
      <c r="A154" s="2">
        <v>153</v>
      </c>
      <c r="B154" s="2">
        <v>2</v>
      </c>
      <c r="C154" s="2" t="s">
        <v>12</v>
      </c>
      <c r="D154" s="2" t="s">
        <v>1112</v>
      </c>
      <c r="E154" s="3" t="s">
        <v>1113</v>
      </c>
      <c r="F154" s="4" t="s">
        <v>15</v>
      </c>
    </row>
    <row r="155" ht="36" customHeight="1" spans="1:6">
      <c r="A155" s="5">
        <v>154</v>
      </c>
      <c r="B155" s="5">
        <v>2</v>
      </c>
      <c r="C155" s="5" t="s">
        <v>12</v>
      </c>
      <c r="D155" s="5" t="s">
        <v>1114</v>
      </c>
      <c r="E155" s="6" t="s">
        <v>1115</v>
      </c>
      <c r="F155" s="7" t="s">
        <v>15</v>
      </c>
    </row>
    <row r="156" ht="36" customHeight="1" spans="1:6">
      <c r="A156" s="2">
        <v>155</v>
      </c>
      <c r="B156" s="2">
        <v>2</v>
      </c>
      <c r="C156" s="2" t="s">
        <v>12</v>
      </c>
      <c r="D156" s="2" t="s">
        <v>1116</v>
      </c>
      <c r="E156" s="3" t="s">
        <v>1117</v>
      </c>
      <c r="F156" s="4" t="s">
        <v>15</v>
      </c>
    </row>
    <row r="157" ht="36" customHeight="1" spans="1:6">
      <c r="A157" s="5">
        <v>156</v>
      </c>
      <c r="B157" s="5">
        <v>2</v>
      </c>
      <c r="C157" s="5" t="s">
        <v>12</v>
      </c>
      <c r="D157" s="5" t="s">
        <v>1118</v>
      </c>
      <c r="E157" s="6" t="s">
        <v>1119</v>
      </c>
      <c r="F157" s="7" t="s">
        <v>15</v>
      </c>
    </row>
    <row r="158" ht="36" customHeight="1" spans="1:6">
      <c r="A158" s="2">
        <v>157</v>
      </c>
      <c r="B158" s="2">
        <v>2</v>
      </c>
      <c r="C158" s="2" t="s">
        <v>12</v>
      </c>
      <c r="D158" s="2" t="s">
        <v>1120</v>
      </c>
      <c r="E158" s="3" t="s">
        <v>1121</v>
      </c>
      <c r="F158" s="4" t="s">
        <v>15</v>
      </c>
    </row>
    <row r="159" ht="36" customHeight="1" spans="1:6">
      <c r="A159" s="5">
        <v>158</v>
      </c>
      <c r="B159" s="5">
        <v>2</v>
      </c>
      <c r="C159" s="5" t="s">
        <v>12</v>
      </c>
      <c r="D159" s="5" t="s">
        <v>1122</v>
      </c>
      <c r="E159" s="6" t="s">
        <v>1123</v>
      </c>
      <c r="F159" s="7" t="s">
        <v>15</v>
      </c>
    </row>
    <row r="160" ht="36" customHeight="1" spans="1:6">
      <c r="A160" s="2">
        <v>159</v>
      </c>
      <c r="B160" s="2">
        <v>2</v>
      </c>
      <c r="C160" s="2" t="s">
        <v>12</v>
      </c>
      <c r="D160" s="2" t="s">
        <v>1124</v>
      </c>
      <c r="E160" s="3" t="s">
        <v>1125</v>
      </c>
      <c r="F160" s="4" t="s">
        <v>15</v>
      </c>
    </row>
    <row r="161" ht="36" customHeight="1" spans="1:6">
      <c r="A161" s="5">
        <v>160</v>
      </c>
      <c r="B161" s="5">
        <v>2</v>
      </c>
      <c r="C161" s="5" t="s">
        <v>12</v>
      </c>
      <c r="D161" s="5" t="s">
        <v>1126</v>
      </c>
      <c r="E161" s="6" t="s">
        <v>1127</v>
      </c>
      <c r="F161" s="7" t="s">
        <v>15</v>
      </c>
    </row>
    <row r="162" ht="36" customHeight="1" spans="1:6">
      <c r="A162" s="2">
        <v>161</v>
      </c>
      <c r="B162" s="2">
        <v>2</v>
      </c>
      <c r="C162" s="2" t="s">
        <v>12</v>
      </c>
      <c r="D162" s="2" t="s">
        <v>1128</v>
      </c>
      <c r="E162" s="3" t="s">
        <v>1129</v>
      </c>
      <c r="F162" s="4" t="s">
        <v>15</v>
      </c>
    </row>
    <row r="163" ht="36" customHeight="1" spans="1:6">
      <c r="A163" s="5">
        <v>162</v>
      </c>
      <c r="B163" s="5">
        <v>2</v>
      </c>
      <c r="C163" s="5" t="s">
        <v>12</v>
      </c>
      <c r="D163" s="5" t="s">
        <v>1130</v>
      </c>
      <c r="E163" s="6" t="s">
        <v>1131</v>
      </c>
      <c r="F163" s="7" t="s">
        <v>15</v>
      </c>
    </row>
    <row r="164" ht="36" customHeight="1" spans="1:6">
      <c r="A164" s="2">
        <v>163</v>
      </c>
      <c r="B164" s="2">
        <v>2</v>
      </c>
      <c r="C164" s="2" t="s">
        <v>12</v>
      </c>
      <c r="D164" s="2" t="s">
        <v>1132</v>
      </c>
      <c r="E164" s="3" t="s">
        <v>1133</v>
      </c>
      <c r="F164" s="4" t="s">
        <v>15</v>
      </c>
    </row>
    <row r="165" ht="36" customHeight="1" spans="1:6">
      <c r="A165" s="5">
        <v>164</v>
      </c>
      <c r="B165" s="5">
        <v>2</v>
      </c>
      <c r="C165" s="5" t="s">
        <v>12</v>
      </c>
      <c r="D165" s="5" t="s">
        <v>1134</v>
      </c>
      <c r="E165" s="6" t="s">
        <v>1135</v>
      </c>
      <c r="F165" s="7" t="s">
        <v>15</v>
      </c>
    </row>
    <row r="166" ht="36" customHeight="1" spans="1:6">
      <c r="A166" s="2">
        <v>165</v>
      </c>
      <c r="B166" s="2">
        <v>3</v>
      </c>
      <c r="C166" s="2" t="s">
        <v>16</v>
      </c>
      <c r="D166" s="2" t="s">
        <v>76</v>
      </c>
      <c r="E166" s="3" t="s">
        <v>77</v>
      </c>
      <c r="F166" s="4" t="s">
        <v>18</v>
      </c>
    </row>
    <row r="167" ht="36" customHeight="1" spans="1:6">
      <c r="A167" s="5">
        <v>166</v>
      </c>
      <c r="B167" s="5">
        <v>3</v>
      </c>
      <c r="C167" s="5" t="s">
        <v>16</v>
      </c>
      <c r="D167" s="5" t="s">
        <v>818</v>
      </c>
      <c r="E167" s="6" t="s">
        <v>819</v>
      </c>
      <c r="F167" s="7" t="s">
        <v>18</v>
      </c>
    </row>
    <row r="168" ht="36" customHeight="1" spans="1:6">
      <c r="A168" s="2">
        <v>167</v>
      </c>
      <c r="B168" s="2">
        <v>3</v>
      </c>
      <c r="C168" s="2" t="s">
        <v>16</v>
      </c>
      <c r="D168" s="2" t="s">
        <v>820</v>
      </c>
      <c r="E168" s="3" t="s">
        <v>821</v>
      </c>
      <c r="F168" s="4" t="s">
        <v>18</v>
      </c>
    </row>
    <row r="169" ht="36" customHeight="1" spans="1:6">
      <c r="A169" s="5">
        <v>168</v>
      </c>
      <c r="B169" s="5">
        <v>3</v>
      </c>
      <c r="C169" s="5" t="s">
        <v>16</v>
      </c>
      <c r="D169" s="5" t="s">
        <v>822</v>
      </c>
      <c r="E169" s="6" t="s">
        <v>823</v>
      </c>
      <c r="F169" s="7" t="s">
        <v>18</v>
      </c>
    </row>
    <row r="170" ht="36" customHeight="1" spans="1:6">
      <c r="A170" s="2">
        <v>169</v>
      </c>
      <c r="B170" s="2">
        <v>3</v>
      </c>
      <c r="C170" s="2" t="s">
        <v>16</v>
      </c>
      <c r="D170" s="2" t="s">
        <v>1136</v>
      </c>
      <c r="E170" s="3" t="s">
        <v>1137</v>
      </c>
      <c r="F170" s="4" t="s">
        <v>18</v>
      </c>
    </row>
    <row r="171" ht="36" customHeight="1" spans="1:6">
      <c r="A171" s="5">
        <v>170</v>
      </c>
      <c r="B171" s="5">
        <v>3</v>
      </c>
      <c r="C171" s="5" t="s">
        <v>16</v>
      </c>
      <c r="D171" s="5" t="s">
        <v>826</v>
      </c>
      <c r="E171" s="6" t="s">
        <v>827</v>
      </c>
      <c r="F171" s="7" t="s">
        <v>18</v>
      </c>
    </row>
    <row r="172" ht="36" customHeight="1" spans="1:6">
      <c r="A172" s="2">
        <v>171</v>
      </c>
      <c r="B172" s="2">
        <v>3</v>
      </c>
      <c r="C172" s="2" t="s">
        <v>16</v>
      </c>
      <c r="D172" s="2" t="s">
        <v>830</v>
      </c>
      <c r="E172" s="3" t="s">
        <v>831</v>
      </c>
      <c r="F172" s="4" t="s">
        <v>18</v>
      </c>
    </row>
    <row r="173" ht="36" customHeight="1" spans="1:6">
      <c r="A173" s="5">
        <v>172</v>
      </c>
      <c r="B173" s="5">
        <v>3</v>
      </c>
      <c r="C173" s="5" t="s">
        <v>16</v>
      </c>
      <c r="D173" s="5" t="s">
        <v>846</v>
      </c>
      <c r="E173" s="6" t="s">
        <v>847</v>
      </c>
      <c r="F173" s="7" t="s">
        <v>18</v>
      </c>
    </row>
    <row r="174" ht="36" customHeight="1" spans="1:6">
      <c r="A174" s="2">
        <v>173</v>
      </c>
      <c r="B174" s="2">
        <v>3</v>
      </c>
      <c r="C174" s="2" t="s">
        <v>16</v>
      </c>
      <c r="D174" s="2" t="s">
        <v>848</v>
      </c>
      <c r="E174" s="3" t="s">
        <v>849</v>
      </c>
      <c r="F174" s="4" t="s">
        <v>18</v>
      </c>
    </row>
    <row r="175" ht="36" customHeight="1" spans="1:6">
      <c r="A175" s="5">
        <v>174</v>
      </c>
      <c r="B175" s="5">
        <v>3</v>
      </c>
      <c r="C175" s="5" t="s">
        <v>16</v>
      </c>
      <c r="D175" s="5" t="s">
        <v>850</v>
      </c>
      <c r="E175" s="6" t="s">
        <v>851</v>
      </c>
      <c r="F175" s="7" t="s">
        <v>18</v>
      </c>
    </row>
    <row r="176" ht="36" customHeight="1" spans="1:6">
      <c r="A176" s="2">
        <v>175</v>
      </c>
      <c r="B176" s="2">
        <v>3</v>
      </c>
      <c r="C176" s="2" t="s">
        <v>16</v>
      </c>
      <c r="D176" s="2" t="s">
        <v>852</v>
      </c>
      <c r="E176" s="3" t="s">
        <v>853</v>
      </c>
      <c r="F176" s="4" t="s">
        <v>18</v>
      </c>
    </row>
    <row r="177" ht="36" customHeight="1" spans="1:6">
      <c r="A177" s="5">
        <v>176</v>
      </c>
      <c r="B177" s="5">
        <v>3</v>
      </c>
      <c r="C177" s="5" t="s">
        <v>16</v>
      </c>
      <c r="D177" s="5" t="s">
        <v>854</v>
      </c>
      <c r="E177" s="6" t="s">
        <v>855</v>
      </c>
      <c r="F177" s="7" t="s">
        <v>18</v>
      </c>
    </row>
    <row r="178" ht="36" customHeight="1" spans="1:6">
      <c r="A178" s="2">
        <v>177</v>
      </c>
      <c r="B178" s="2">
        <v>3</v>
      </c>
      <c r="C178" s="2" t="s">
        <v>16</v>
      </c>
      <c r="D178" s="2" t="s">
        <v>858</v>
      </c>
      <c r="E178" s="3" t="s">
        <v>859</v>
      </c>
      <c r="F178" s="4" t="s">
        <v>18</v>
      </c>
    </row>
    <row r="179" ht="36" customHeight="1" spans="1:6">
      <c r="A179" s="5">
        <v>178</v>
      </c>
      <c r="B179" s="5">
        <v>3</v>
      </c>
      <c r="C179" s="5" t="s">
        <v>16</v>
      </c>
      <c r="D179" s="5" t="s">
        <v>868</v>
      </c>
      <c r="E179" s="6" t="s">
        <v>869</v>
      </c>
      <c r="F179" s="7" t="s">
        <v>18</v>
      </c>
    </row>
    <row r="180" ht="36" customHeight="1" spans="1:6">
      <c r="A180" s="2">
        <v>179</v>
      </c>
      <c r="B180" s="2">
        <v>3</v>
      </c>
      <c r="C180" s="2" t="s">
        <v>16</v>
      </c>
      <c r="D180" s="2" t="s">
        <v>878</v>
      </c>
      <c r="E180" s="3" t="s">
        <v>879</v>
      </c>
      <c r="F180" s="4" t="s">
        <v>18</v>
      </c>
    </row>
    <row r="181" ht="36" customHeight="1" spans="1:6">
      <c r="A181" s="5">
        <v>180</v>
      </c>
      <c r="B181" s="5">
        <v>3</v>
      </c>
      <c r="C181" s="5" t="s">
        <v>16</v>
      </c>
      <c r="D181" s="5" t="s">
        <v>882</v>
      </c>
      <c r="E181" s="6" t="s">
        <v>883</v>
      </c>
      <c r="F181" s="7" t="s">
        <v>18</v>
      </c>
    </row>
    <row r="182" ht="36" customHeight="1" spans="1:6">
      <c r="A182" s="2">
        <v>181</v>
      </c>
      <c r="B182" s="2">
        <v>3</v>
      </c>
      <c r="C182" s="2" t="s">
        <v>16</v>
      </c>
      <c r="D182" s="2" t="s">
        <v>888</v>
      </c>
      <c r="E182" s="3" t="s">
        <v>889</v>
      </c>
      <c r="F182" s="4" t="s">
        <v>18</v>
      </c>
    </row>
    <row r="183" ht="36" customHeight="1" spans="1:6">
      <c r="A183" s="5">
        <v>182</v>
      </c>
      <c r="B183" s="5">
        <v>3</v>
      </c>
      <c r="C183" s="5" t="s">
        <v>16</v>
      </c>
      <c r="D183" s="5" t="s">
        <v>890</v>
      </c>
      <c r="E183" s="6" t="s">
        <v>891</v>
      </c>
      <c r="F183" s="7" t="s">
        <v>18</v>
      </c>
    </row>
    <row r="184" ht="36" customHeight="1" spans="1:6">
      <c r="A184" s="2">
        <v>183</v>
      </c>
      <c r="B184" s="2">
        <v>3</v>
      </c>
      <c r="C184" s="2" t="s">
        <v>16</v>
      </c>
      <c r="D184" s="2" t="s">
        <v>892</v>
      </c>
      <c r="E184" s="3" t="s">
        <v>893</v>
      </c>
      <c r="F184" s="4" t="s">
        <v>18</v>
      </c>
    </row>
    <row r="185" ht="36" customHeight="1" spans="1:6">
      <c r="A185" s="5">
        <v>184</v>
      </c>
      <c r="B185" s="5">
        <v>3</v>
      </c>
      <c r="C185" s="5" t="s">
        <v>16</v>
      </c>
      <c r="D185" s="5" t="s">
        <v>894</v>
      </c>
      <c r="E185" s="6" t="s">
        <v>895</v>
      </c>
      <c r="F185" s="7" t="s">
        <v>18</v>
      </c>
    </row>
    <row r="186" ht="36" customHeight="1" spans="1:6">
      <c r="A186" s="2">
        <v>185</v>
      </c>
      <c r="B186" s="2">
        <v>3</v>
      </c>
      <c r="C186" s="2" t="s">
        <v>16</v>
      </c>
      <c r="D186" s="2" t="s">
        <v>896</v>
      </c>
      <c r="E186" s="3" t="s">
        <v>897</v>
      </c>
      <c r="F186" s="4" t="s">
        <v>18</v>
      </c>
    </row>
    <row r="187" ht="36" customHeight="1" spans="1:6">
      <c r="A187" s="5">
        <v>186</v>
      </c>
      <c r="B187" s="5">
        <v>3</v>
      </c>
      <c r="C187" s="5" t="s">
        <v>16</v>
      </c>
      <c r="D187" s="5" t="s">
        <v>900</v>
      </c>
      <c r="E187" s="6" t="s">
        <v>901</v>
      </c>
      <c r="F187" s="7" t="s">
        <v>18</v>
      </c>
    </row>
    <row r="188" ht="36" customHeight="1" spans="1:6">
      <c r="A188" s="2">
        <v>187</v>
      </c>
      <c r="B188" s="2">
        <v>3</v>
      </c>
      <c r="C188" s="2" t="s">
        <v>16</v>
      </c>
      <c r="D188" s="2" t="s">
        <v>1138</v>
      </c>
      <c r="E188" s="3" t="s">
        <v>1139</v>
      </c>
      <c r="F188" s="4" t="s">
        <v>18</v>
      </c>
    </row>
    <row r="189" ht="36" customHeight="1" spans="1:6">
      <c r="A189" s="5">
        <v>188</v>
      </c>
      <c r="B189" s="5">
        <v>3</v>
      </c>
      <c r="C189" s="5" t="s">
        <v>16</v>
      </c>
      <c r="D189" s="5" t="s">
        <v>908</v>
      </c>
      <c r="E189" s="6" t="s">
        <v>909</v>
      </c>
      <c r="F189" s="7" t="s">
        <v>18</v>
      </c>
    </row>
    <row r="190" ht="36" customHeight="1" spans="1:6">
      <c r="A190" s="2">
        <v>189</v>
      </c>
      <c r="B190" s="2">
        <v>3</v>
      </c>
      <c r="C190" s="2" t="s">
        <v>16</v>
      </c>
      <c r="D190" s="2" t="s">
        <v>912</v>
      </c>
      <c r="E190" s="3" t="s">
        <v>913</v>
      </c>
      <c r="F190" s="4" t="s">
        <v>18</v>
      </c>
    </row>
    <row r="191" ht="36" customHeight="1" spans="1:6">
      <c r="A191" s="5">
        <v>190</v>
      </c>
      <c r="B191" s="5">
        <v>3</v>
      </c>
      <c r="C191" s="5" t="s">
        <v>16</v>
      </c>
      <c r="D191" s="5" t="s">
        <v>914</v>
      </c>
      <c r="E191" s="6" t="s">
        <v>915</v>
      </c>
      <c r="F191" s="7" t="s">
        <v>18</v>
      </c>
    </row>
    <row r="192" ht="36" customHeight="1" spans="1:6">
      <c r="A192" s="2">
        <v>191</v>
      </c>
      <c r="B192" s="2">
        <v>3</v>
      </c>
      <c r="C192" s="2" t="s">
        <v>16</v>
      </c>
      <c r="D192" s="2" t="s">
        <v>916</v>
      </c>
      <c r="E192" s="3" t="s">
        <v>917</v>
      </c>
      <c r="F192" s="4" t="s">
        <v>18</v>
      </c>
    </row>
    <row r="193" ht="36" customHeight="1" spans="1:6">
      <c r="A193" s="5">
        <v>192</v>
      </c>
      <c r="B193" s="5">
        <v>3</v>
      </c>
      <c r="C193" s="5" t="s">
        <v>16</v>
      </c>
      <c r="D193" s="5" t="s">
        <v>920</v>
      </c>
      <c r="E193" s="6" t="s">
        <v>921</v>
      </c>
      <c r="F193" s="7" t="s">
        <v>18</v>
      </c>
    </row>
    <row r="194" ht="36" customHeight="1" spans="1:6">
      <c r="A194" s="2">
        <v>193</v>
      </c>
      <c r="B194" s="2">
        <v>3</v>
      </c>
      <c r="C194" s="2" t="s">
        <v>16</v>
      </c>
      <c r="D194" s="2" t="s">
        <v>926</v>
      </c>
      <c r="E194" s="3" t="s">
        <v>927</v>
      </c>
      <c r="F194" s="4" t="s">
        <v>18</v>
      </c>
    </row>
    <row r="195" ht="36" customHeight="1" spans="1:6">
      <c r="A195" s="5">
        <v>194</v>
      </c>
      <c r="B195" s="5">
        <v>3</v>
      </c>
      <c r="C195" s="5" t="s">
        <v>16</v>
      </c>
      <c r="D195" s="5" t="s">
        <v>930</v>
      </c>
      <c r="E195" s="6" t="s">
        <v>931</v>
      </c>
      <c r="F195" s="7" t="s">
        <v>18</v>
      </c>
    </row>
    <row r="196" ht="36" customHeight="1" spans="1:6">
      <c r="A196" s="2">
        <v>195</v>
      </c>
      <c r="B196" s="2">
        <v>3</v>
      </c>
      <c r="C196" s="2" t="s">
        <v>16</v>
      </c>
      <c r="D196" s="2" t="s">
        <v>932</v>
      </c>
      <c r="E196" s="3" t="s">
        <v>933</v>
      </c>
      <c r="F196" s="4" t="s">
        <v>18</v>
      </c>
    </row>
    <row r="197" ht="36" customHeight="1" spans="1:6">
      <c r="A197" s="5">
        <v>196</v>
      </c>
      <c r="B197" s="5">
        <v>3</v>
      </c>
      <c r="C197" s="5" t="s">
        <v>16</v>
      </c>
      <c r="D197" s="5" t="s">
        <v>1140</v>
      </c>
      <c r="E197" s="6" t="s">
        <v>1141</v>
      </c>
      <c r="F197" s="7" t="s">
        <v>18</v>
      </c>
    </row>
    <row r="198" ht="36" customHeight="1" spans="1:6">
      <c r="A198" s="2">
        <v>197</v>
      </c>
      <c r="B198" s="2">
        <v>3</v>
      </c>
      <c r="C198" s="2" t="s">
        <v>16</v>
      </c>
      <c r="D198" s="2" t="s">
        <v>934</v>
      </c>
      <c r="E198" s="3" t="s">
        <v>935</v>
      </c>
      <c r="F198" s="4" t="s">
        <v>18</v>
      </c>
    </row>
    <row r="199" ht="36" customHeight="1" spans="1:6">
      <c r="A199" s="5">
        <v>198</v>
      </c>
      <c r="B199" s="5">
        <v>3</v>
      </c>
      <c r="C199" s="5" t="s">
        <v>16</v>
      </c>
      <c r="D199" s="5" t="s">
        <v>936</v>
      </c>
      <c r="E199" s="6" t="s">
        <v>937</v>
      </c>
      <c r="F199" s="7" t="s">
        <v>18</v>
      </c>
    </row>
    <row r="200" ht="36" customHeight="1" spans="1:6">
      <c r="A200" s="2">
        <v>199</v>
      </c>
      <c r="B200" s="2">
        <v>3</v>
      </c>
      <c r="C200" s="2" t="s">
        <v>16</v>
      </c>
      <c r="D200" s="2" t="s">
        <v>1142</v>
      </c>
      <c r="E200" s="3" t="s">
        <v>1143</v>
      </c>
      <c r="F200" s="4" t="s">
        <v>18</v>
      </c>
    </row>
    <row r="201" ht="36" customHeight="1" spans="1:6">
      <c r="A201" s="5">
        <v>200</v>
      </c>
      <c r="B201" s="5">
        <v>3</v>
      </c>
      <c r="C201" s="5" t="s">
        <v>16</v>
      </c>
      <c r="D201" s="5" t="s">
        <v>942</v>
      </c>
      <c r="E201" s="6" t="s">
        <v>943</v>
      </c>
      <c r="F201" s="7" t="s">
        <v>18</v>
      </c>
    </row>
    <row r="202" ht="36" customHeight="1" spans="1:6">
      <c r="A202" s="2">
        <v>201</v>
      </c>
      <c r="B202" s="2">
        <v>3</v>
      </c>
      <c r="C202" s="2" t="s">
        <v>16</v>
      </c>
      <c r="D202" s="2" t="s">
        <v>948</v>
      </c>
      <c r="E202" s="3" t="s">
        <v>949</v>
      </c>
      <c r="F202" s="4" t="s">
        <v>18</v>
      </c>
    </row>
    <row r="203" ht="36" customHeight="1" spans="1:6">
      <c r="A203" s="5">
        <v>202</v>
      </c>
      <c r="B203" s="5">
        <v>3</v>
      </c>
      <c r="C203" s="5" t="s">
        <v>16</v>
      </c>
      <c r="D203" s="5" t="s">
        <v>956</v>
      </c>
      <c r="E203" s="6" t="s">
        <v>957</v>
      </c>
      <c r="F203" s="7" t="s">
        <v>18</v>
      </c>
    </row>
    <row r="204" ht="36" customHeight="1" spans="1:6">
      <c r="A204" s="2">
        <v>203</v>
      </c>
      <c r="B204" s="2">
        <v>3</v>
      </c>
      <c r="C204" s="2" t="s">
        <v>16</v>
      </c>
      <c r="D204" s="2" t="s">
        <v>958</v>
      </c>
      <c r="E204" s="3" t="s">
        <v>959</v>
      </c>
      <c r="F204" s="4" t="s">
        <v>18</v>
      </c>
    </row>
    <row r="205" ht="36" customHeight="1" spans="1:6">
      <c r="A205" s="5">
        <v>204</v>
      </c>
      <c r="B205" s="5">
        <v>3</v>
      </c>
      <c r="C205" s="5" t="s">
        <v>16</v>
      </c>
      <c r="D205" s="5" t="s">
        <v>960</v>
      </c>
      <c r="E205" s="6" t="s">
        <v>961</v>
      </c>
      <c r="F205" s="7" t="s">
        <v>18</v>
      </c>
    </row>
    <row r="206" ht="36" customHeight="1" spans="1:6">
      <c r="A206" s="2">
        <v>205</v>
      </c>
      <c r="B206" s="2">
        <v>3</v>
      </c>
      <c r="C206" s="2" t="s">
        <v>16</v>
      </c>
      <c r="D206" s="2" t="s">
        <v>962</v>
      </c>
      <c r="E206" s="3" t="s">
        <v>963</v>
      </c>
      <c r="F206" s="4" t="s">
        <v>18</v>
      </c>
    </row>
    <row r="207" ht="36" customHeight="1" spans="1:6">
      <c r="A207" s="5">
        <v>206</v>
      </c>
      <c r="B207" s="5">
        <v>3</v>
      </c>
      <c r="C207" s="5" t="s">
        <v>16</v>
      </c>
      <c r="D207" s="5" t="s">
        <v>964</v>
      </c>
      <c r="E207" s="6" t="s">
        <v>965</v>
      </c>
      <c r="F207" s="7" t="s">
        <v>18</v>
      </c>
    </row>
    <row r="208" ht="36" customHeight="1" spans="1:6">
      <c r="A208" s="2">
        <v>207</v>
      </c>
      <c r="B208" s="2">
        <v>3</v>
      </c>
      <c r="C208" s="2" t="s">
        <v>16</v>
      </c>
      <c r="D208" s="2" t="s">
        <v>968</v>
      </c>
      <c r="E208" s="3" t="s">
        <v>969</v>
      </c>
      <c r="F208" s="4" t="s">
        <v>18</v>
      </c>
    </row>
    <row r="209" ht="36" customHeight="1" spans="1:6">
      <c r="A209" s="5">
        <v>208</v>
      </c>
      <c r="B209" s="5">
        <v>3</v>
      </c>
      <c r="C209" s="5" t="s">
        <v>16</v>
      </c>
      <c r="D209" s="5" t="s">
        <v>970</v>
      </c>
      <c r="E209" s="6" t="s">
        <v>971</v>
      </c>
      <c r="F209" s="7" t="s">
        <v>18</v>
      </c>
    </row>
    <row r="210" ht="36" customHeight="1" spans="1:6">
      <c r="A210" s="2">
        <v>209</v>
      </c>
      <c r="B210" s="2">
        <v>3</v>
      </c>
      <c r="C210" s="2" t="s">
        <v>16</v>
      </c>
      <c r="D210" s="2" t="s">
        <v>978</v>
      </c>
      <c r="E210" s="3" t="s">
        <v>979</v>
      </c>
      <c r="F210" s="4" t="s">
        <v>18</v>
      </c>
    </row>
    <row r="211" ht="36" customHeight="1" spans="1:6">
      <c r="A211" s="5">
        <v>210</v>
      </c>
      <c r="B211" s="5">
        <v>3</v>
      </c>
      <c r="C211" s="5" t="s">
        <v>16</v>
      </c>
      <c r="D211" s="5" t="s">
        <v>986</v>
      </c>
      <c r="E211" s="6" t="s">
        <v>987</v>
      </c>
      <c r="F211" s="7" t="s">
        <v>18</v>
      </c>
    </row>
    <row r="212" ht="36" customHeight="1" spans="1:6">
      <c r="A212" s="2">
        <v>211</v>
      </c>
      <c r="B212" s="2">
        <v>3</v>
      </c>
      <c r="C212" s="2" t="s">
        <v>16</v>
      </c>
      <c r="D212" s="2" t="s">
        <v>992</v>
      </c>
      <c r="E212" s="3" t="s">
        <v>993</v>
      </c>
      <c r="F212" s="4" t="s">
        <v>18</v>
      </c>
    </row>
    <row r="213" ht="36" customHeight="1" spans="1:6">
      <c r="A213" s="5">
        <v>212</v>
      </c>
      <c r="B213" s="5">
        <v>3</v>
      </c>
      <c r="C213" s="5" t="s">
        <v>16</v>
      </c>
      <c r="D213" s="5" t="s">
        <v>994</v>
      </c>
      <c r="E213" s="6" t="s">
        <v>995</v>
      </c>
      <c r="F213" s="7" t="s">
        <v>18</v>
      </c>
    </row>
    <row r="214" ht="36" customHeight="1" spans="1:6">
      <c r="A214" s="2">
        <v>213</v>
      </c>
      <c r="B214" s="2">
        <v>3</v>
      </c>
      <c r="C214" s="2" t="s">
        <v>16</v>
      </c>
      <c r="D214" s="2" t="s">
        <v>996</v>
      </c>
      <c r="E214" s="3" t="s">
        <v>997</v>
      </c>
      <c r="F214" s="4" t="s">
        <v>18</v>
      </c>
    </row>
    <row r="215" ht="36" customHeight="1" spans="1:6">
      <c r="A215" s="5">
        <v>214</v>
      </c>
      <c r="B215" s="5">
        <v>3</v>
      </c>
      <c r="C215" s="5" t="s">
        <v>16</v>
      </c>
      <c r="D215" s="5" t="s">
        <v>1000</v>
      </c>
      <c r="E215" s="6" t="s">
        <v>1001</v>
      </c>
      <c r="F215" s="7" t="s">
        <v>18</v>
      </c>
    </row>
    <row r="216" ht="36" customHeight="1" spans="1:6">
      <c r="A216" s="2">
        <v>215</v>
      </c>
      <c r="B216" s="2">
        <v>3</v>
      </c>
      <c r="C216" s="2" t="s">
        <v>16</v>
      </c>
      <c r="D216" s="2" t="s">
        <v>1002</v>
      </c>
      <c r="E216" s="3" t="s">
        <v>1003</v>
      </c>
      <c r="F216" s="4" t="s">
        <v>18</v>
      </c>
    </row>
    <row r="217" ht="36" customHeight="1" spans="1:6">
      <c r="A217" s="5">
        <v>216</v>
      </c>
      <c r="B217" s="5">
        <v>3</v>
      </c>
      <c r="C217" s="5" t="s">
        <v>16</v>
      </c>
      <c r="D217" s="5" t="s">
        <v>1006</v>
      </c>
      <c r="E217" s="6" t="s">
        <v>1007</v>
      </c>
      <c r="F217" s="7" t="s">
        <v>18</v>
      </c>
    </row>
    <row r="218" ht="36" customHeight="1" spans="1:6">
      <c r="A218" s="2">
        <v>217</v>
      </c>
      <c r="B218" s="2">
        <v>3</v>
      </c>
      <c r="C218" s="2" t="s">
        <v>16</v>
      </c>
      <c r="D218" s="2" t="s">
        <v>1008</v>
      </c>
      <c r="E218" s="3" t="s">
        <v>1009</v>
      </c>
      <c r="F218" s="4" t="s">
        <v>18</v>
      </c>
    </row>
    <row r="219" ht="36" customHeight="1" spans="1:6">
      <c r="A219" s="5">
        <v>218</v>
      </c>
      <c r="B219" s="5">
        <v>3</v>
      </c>
      <c r="C219" s="5" t="s">
        <v>16</v>
      </c>
      <c r="D219" s="5" t="s">
        <v>1010</v>
      </c>
      <c r="E219" s="6" t="s">
        <v>1011</v>
      </c>
      <c r="F219" s="7" t="s">
        <v>18</v>
      </c>
    </row>
    <row r="220" ht="36" customHeight="1" spans="1:6">
      <c r="A220" s="2">
        <v>219</v>
      </c>
      <c r="B220" s="2">
        <v>3</v>
      </c>
      <c r="C220" s="2" t="s">
        <v>16</v>
      </c>
      <c r="D220" s="2" t="s">
        <v>1012</v>
      </c>
      <c r="E220" s="3" t="s">
        <v>1013</v>
      </c>
      <c r="F220" s="4" t="s">
        <v>18</v>
      </c>
    </row>
    <row r="221" ht="36" customHeight="1" spans="1:6">
      <c r="A221" s="5">
        <v>220</v>
      </c>
      <c r="B221" s="5">
        <v>3</v>
      </c>
      <c r="C221" s="5" t="s">
        <v>16</v>
      </c>
      <c r="D221" s="5" t="s">
        <v>1016</v>
      </c>
      <c r="E221" s="6" t="s">
        <v>1017</v>
      </c>
      <c r="F221" s="7" t="s">
        <v>18</v>
      </c>
    </row>
    <row r="222" ht="36" customHeight="1" spans="1:6">
      <c r="A222" s="2">
        <v>221</v>
      </c>
      <c r="B222" s="2">
        <v>3</v>
      </c>
      <c r="C222" s="2" t="s">
        <v>16</v>
      </c>
      <c r="D222" s="2" t="s">
        <v>1018</v>
      </c>
      <c r="E222" s="3" t="s">
        <v>1019</v>
      </c>
      <c r="F222" s="4" t="s">
        <v>18</v>
      </c>
    </row>
    <row r="223" ht="36" customHeight="1" spans="1:6">
      <c r="A223" s="5">
        <v>222</v>
      </c>
      <c r="B223" s="5">
        <v>3</v>
      </c>
      <c r="C223" s="5" t="s">
        <v>16</v>
      </c>
      <c r="D223" s="5" t="s">
        <v>1022</v>
      </c>
      <c r="E223" s="6" t="s">
        <v>1023</v>
      </c>
      <c r="F223" s="7" t="s">
        <v>18</v>
      </c>
    </row>
    <row r="224" ht="36" customHeight="1" spans="1:6">
      <c r="A224" s="2">
        <v>223</v>
      </c>
      <c r="B224" s="2">
        <v>3</v>
      </c>
      <c r="C224" s="2" t="s">
        <v>16</v>
      </c>
      <c r="D224" s="2" t="s">
        <v>1024</v>
      </c>
      <c r="E224" s="3" t="s">
        <v>1025</v>
      </c>
      <c r="F224" s="4" t="s">
        <v>18</v>
      </c>
    </row>
    <row r="225" ht="36" customHeight="1" spans="1:6">
      <c r="A225" s="5">
        <v>224</v>
      </c>
      <c r="B225" s="5">
        <v>3</v>
      </c>
      <c r="C225" s="5" t="s">
        <v>16</v>
      </c>
      <c r="D225" s="5" t="s">
        <v>1026</v>
      </c>
      <c r="E225" s="6" t="s">
        <v>1027</v>
      </c>
      <c r="F225" s="7" t="s">
        <v>18</v>
      </c>
    </row>
    <row r="226" ht="36" customHeight="1" spans="1:6">
      <c r="A226" s="2">
        <v>225</v>
      </c>
      <c r="B226" s="2">
        <v>3</v>
      </c>
      <c r="C226" s="2" t="s">
        <v>16</v>
      </c>
      <c r="D226" s="2" t="s">
        <v>1030</v>
      </c>
      <c r="E226" s="3" t="s">
        <v>1031</v>
      </c>
      <c r="F226" s="4" t="s">
        <v>18</v>
      </c>
    </row>
    <row r="227" ht="36" customHeight="1" spans="1:6">
      <c r="A227" s="5">
        <v>226</v>
      </c>
      <c r="B227" s="5">
        <v>3</v>
      </c>
      <c r="C227" s="5" t="s">
        <v>16</v>
      </c>
      <c r="D227" s="5" t="s">
        <v>1032</v>
      </c>
      <c r="E227" s="6" t="s">
        <v>1033</v>
      </c>
      <c r="F227" s="7" t="s">
        <v>18</v>
      </c>
    </row>
    <row r="228" ht="36" customHeight="1" spans="1:6">
      <c r="A228" s="2">
        <v>227</v>
      </c>
      <c r="B228" s="2">
        <v>3</v>
      </c>
      <c r="C228" s="2" t="s">
        <v>16</v>
      </c>
      <c r="D228" s="2" t="s">
        <v>1036</v>
      </c>
      <c r="E228" s="3" t="s">
        <v>1037</v>
      </c>
      <c r="F228" s="4" t="s">
        <v>18</v>
      </c>
    </row>
    <row r="229" ht="36" customHeight="1" spans="1:6">
      <c r="A229" s="5">
        <v>228</v>
      </c>
      <c r="B229" s="5">
        <v>3</v>
      </c>
      <c r="C229" s="5" t="s">
        <v>16</v>
      </c>
      <c r="D229" s="5" t="s">
        <v>1144</v>
      </c>
      <c r="E229" s="6" t="s">
        <v>1145</v>
      </c>
      <c r="F229" s="7" t="s">
        <v>18</v>
      </c>
    </row>
    <row r="230" ht="36" customHeight="1" spans="1:6">
      <c r="A230" s="2">
        <v>229</v>
      </c>
      <c r="B230" s="2">
        <v>3</v>
      </c>
      <c r="C230" s="2" t="s">
        <v>16</v>
      </c>
      <c r="D230" s="2" t="s">
        <v>1040</v>
      </c>
      <c r="E230" s="3" t="s">
        <v>1041</v>
      </c>
      <c r="F230" s="4" t="s">
        <v>18</v>
      </c>
    </row>
    <row r="231" ht="36" customHeight="1" spans="1:6">
      <c r="A231" s="5">
        <v>230</v>
      </c>
      <c r="B231" s="5">
        <v>3</v>
      </c>
      <c r="C231" s="5" t="s">
        <v>16</v>
      </c>
      <c r="D231" s="5" t="s">
        <v>1046</v>
      </c>
      <c r="E231" s="6" t="s">
        <v>1047</v>
      </c>
      <c r="F231" s="7" t="s">
        <v>18</v>
      </c>
    </row>
    <row r="232" ht="36" customHeight="1" spans="1:6">
      <c r="A232" s="2">
        <v>231</v>
      </c>
      <c r="B232" s="2">
        <v>3</v>
      </c>
      <c r="C232" s="2" t="s">
        <v>16</v>
      </c>
      <c r="D232" s="2" t="s">
        <v>1050</v>
      </c>
      <c r="E232" s="3" t="s">
        <v>1051</v>
      </c>
      <c r="F232" s="4" t="s">
        <v>18</v>
      </c>
    </row>
    <row r="233" ht="36" customHeight="1" spans="1:6">
      <c r="A233" s="5">
        <v>232</v>
      </c>
      <c r="B233" s="5">
        <v>3</v>
      </c>
      <c r="C233" s="5" t="s">
        <v>16</v>
      </c>
      <c r="D233" s="5" t="s">
        <v>1056</v>
      </c>
      <c r="E233" s="6" t="s">
        <v>1057</v>
      </c>
      <c r="F233" s="7" t="s">
        <v>18</v>
      </c>
    </row>
    <row r="234" ht="36" customHeight="1" spans="1:6">
      <c r="A234" s="2">
        <v>233</v>
      </c>
      <c r="B234" s="2">
        <v>3</v>
      </c>
      <c r="C234" s="2" t="s">
        <v>16</v>
      </c>
      <c r="D234" s="2" t="s">
        <v>1058</v>
      </c>
      <c r="E234" s="3" t="s">
        <v>1059</v>
      </c>
      <c r="F234" s="4" t="s">
        <v>18</v>
      </c>
    </row>
    <row r="235" ht="36" customHeight="1" spans="1:6">
      <c r="A235" s="5">
        <v>234</v>
      </c>
      <c r="B235" s="5">
        <v>3</v>
      </c>
      <c r="C235" s="5" t="s">
        <v>16</v>
      </c>
      <c r="D235" s="5" t="s">
        <v>1084</v>
      </c>
      <c r="E235" s="6" t="s">
        <v>1085</v>
      </c>
      <c r="F235" s="7" t="s">
        <v>18</v>
      </c>
    </row>
    <row r="236" ht="36" customHeight="1" spans="1:6">
      <c r="A236" s="2">
        <v>235</v>
      </c>
      <c r="B236" s="2">
        <v>3</v>
      </c>
      <c r="C236" s="2" t="s">
        <v>16</v>
      </c>
      <c r="D236" s="2" t="s">
        <v>1086</v>
      </c>
      <c r="E236" s="3" t="s">
        <v>1087</v>
      </c>
      <c r="F236" s="4" t="s">
        <v>18</v>
      </c>
    </row>
    <row r="237" ht="36" customHeight="1" spans="1:6">
      <c r="A237" s="5">
        <v>236</v>
      </c>
      <c r="B237" s="5">
        <v>3</v>
      </c>
      <c r="C237" s="5" t="s">
        <v>16</v>
      </c>
      <c r="D237" s="5" t="s">
        <v>1088</v>
      </c>
      <c r="E237" s="6" t="s">
        <v>1089</v>
      </c>
      <c r="F237" s="7" t="s">
        <v>18</v>
      </c>
    </row>
    <row r="238" ht="36" customHeight="1" spans="1:6">
      <c r="A238" s="2">
        <v>237</v>
      </c>
      <c r="B238" s="2">
        <v>3</v>
      </c>
      <c r="C238" s="2" t="s">
        <v>16</v>
      </c>
      <c r="D238" s="2" t="s">
        <v>1092</v>
      </c>
      <c r="E238" s="3" t="s">
        <v>1093</v>
      </c>
      <c r="F238" s="4" t="s">
        <v>18</v>
      </c>
    </row>
    <row r="239" ht="36" customHeight="1" spans="1:6">
      <c r="A239" s="5">
        <v>238</v>
      </c>
      <c r="B239" s="5">
        <v>3</v>
      </c>
      <c r="C239" s="5" t="s">
        <v>16</v>
      </c>
      <c r="D239" s="5" t="s">
        <v>1094</v>
      </c>
      <c r="E239" s="6" t="s">
        <v>1095</v>
      </c>
      <c r="F239" s="7" t="s">
        <v>18</v>
      </c>
    </row>
    <row r="240" ht="36" customHeight="1" spans="1:6">
      <c r="A240" s="2">
        <v>239</v>
      </c>
      <c r="B240" s="2">
        <v>3</v>
      </c>
      <c r="C240" s="2" t="s">
        <v>16</v>
      </c>
      <c r="D240" s="2" t="s">
        <v>1096</v>
      </c>
      <c r="E240" s="3" t="s">
        <v>1097</v>
      </c>
      <c r="F240" s="4" t="s">
        <v>18</v>
      </c>
    </row>
    <row r="241" ht="36" customHeight="1" spans="1:6">
      <c r="A241" s="5">
        <v>240</v>
      </c>
      <c r="B241" s="5">
        <v>3</v>
      </c>
      <c r="C241" s="5" t="s">
        <v>16</v>
      </c>
      <c r="D241" s="5" t="s">
        <v>1100</v>
      </c>
      <c r="E241" s="6" t="s">
        <v>1101</v>
      </c>
      <c r="F241" s="7" t="s">
        <v>18</v>
      </c>
    </row>
    <row r="242" ht="36" customHeight="1" spans="1:6">
      <c r="A242" s="2">
        <v>241</v>
      </c>
      <c r="B242" s="2">
        <v>3</v>
      </c>
      <c r="C242" s="2" t="s">
        <v>16</v>
      </c>
      <c r="D242" s="2" t="s">
        <v>1102</v>
      </c>
      <c r="E242" s="3" t="s">
        <v>1103</v>
      </c>
      <c r="F242" s="4" t="s">
        <v>18</v>
      </c>
    </row>
    <row r="243" ht="36" customHeight="1" spans="1:6">
      <c r="A243" s="5">
        <v>242</v>
      </c>
      <c r="B243" s="5">
        <v>3</v>
      </c>
      <c r="C243" s="5" t="s">
        <v>16</v>
      </c>
      <c r="D243" s="5" t="s">
        <v>1104</v>
      </c>
      <c r="E243" s="6" t="s">
        <v>1105</v>
      </c>
      <c r="F243" s="7" t="s">
        <v>18</v>
      </c>
    </row>
    <row r="244" ht="36" customHeight="1" spans="1:6">
      <c r="A244" s="2">
        <v>243</v>
      </c>
      <c r="B244" s="2">
        <v>3</v>
      </c>
      <c r="C244" s="2" t="s">
        <v>16</v>
      </c>
      <c r="D244" s="2" t="s">
        <v>1112</v>
      </c>
      <c r="E244" s="3" t="s">
        <v>1113</v>
      </c>
      <c r="F244" s="4" t="s">
        <v>18</v>
      </c>
    </row>
    <row r="245" ht="36" customHeight="1" spans="1:6">
      <c r="A245" s="5">
        <v>244</v>
      </c>
      <c r="B245" s="5">
        <v>3</v>
      </c>
      <c r="C245" s="5" t="s">
        <v>16</v>
      </c>
      <c r="D245" s="5" t="s">
        <v>1114</v>
      </c>
      <c r="E245" s="6" t="s">
        <v>1115</v>
      </c>
      <c r="F245" s="7" t="s">
        <v>18</v>
      </c>
    </row>
    <row r="246" ht="36" customHeight="1" spans="1:6">
      <c r="A246" s="2">
        <v>245</v>
      </c>
      <c r="B246" s="2">
        <v>3</v>
      </c>
      <c r="C246" s="2" t="s">
        <v>16</v>
      </c>
      <c r="D246" s="2" t="s">
        <v>1118</v>
      </c>
      <c r="E246" s="3" t="s">
        <v>1119</v>
      </c>
      <c r="F246" s="4" t="s">
        <v>18</v>
      </c>
    </row>
    <row r="247" ht="36" customHeight="1" spans="1:6">
      <c r="A247" s="5">
        <v>246</v>
      </c>
      <c r="B247" s="5">
        <v>3</v>
      </c>
      <c r="C247" s="5" t="s">
        <v>16</v>
      </c>
      <c r="D247" s="5" t="s">
        <v>1146</v>
      </c>
      <c r="E247" s="6" t="s">
        <v>1147</v>
      </c>
      <c r="F247" s="7" t="s">
        <v>18</v>
      </c>
    </row>
    <row r="248" ht="36" customHeight="1" spans="1:6">
      <c r="A248" s="2">
        <v>247</v>
      </c>
      <c r="B248" s="2">
        <v>3</v>
      </c>
      <c r="C248" s="2" t="s">
        <v>16</v>
      </c>
      <c r="D248" s="2" t="s">
        <v>1124</v>
      </c>
      <c r="E248" s="3" t="s">
        <v>1125</v>
      </c>
      <c r="F248" s="4" t="s">
        <v>18</v>
      </c>
    </row>
    <row r="249" ht="36" customHeight="1" spans="1:6">
      <c r="A249" s="5">
        <v>248</v>
      </c>
      <c r="B249" s="5">
        <v>3</v>
      </c>
      <c r="C249" s="5" t="s">
        <v>16</v>
      </c>
      <c r="D249" s="5" t="s">
        <v>1130</v>
      </c>
      <c r="E249" s="6" t="s">
        <v>1131</v>
      </c>
      <c r="F249" s="7" t="s">
        <v>18</v>
      </c>
    </row>
    <row r="250" ht="36" customHeight="1" spans="1:6">
      <c r="A250" s="2">
        <v>249</v>
      </c>
      <c r="B250" s="2">
        <v>3</v>
      </c>
      <c r="C250" s="2" t="s">
        <v>16</v>
      </c>
      <c r="D250" s="2" t="s">
        <v>1132</v>
      </c>
      <c r="E250" s="3" t="s">
        <v>1133</v>
      </c>
      <c r="F250" s="4" t="s">
        <v>18</v>
      </c>
    </row>
    <row r="251" ht="36" customHeight="1" spans="1:6">
      <c r="A251" s="5">
        <v>250</v>
      </c>
      <c r="B251" s="5">
        <v>3</v>
      </c>
      <c r="C251" s="5" t="s">
        <v>16</v>
      </c>
      <c r="D251" s="5" t="s">
        <v>1134</v>
      </c>
      <c r="E251" s="6" t="s">
        <v>1135</v>
      </c>
      <c r="F251" s="7" t="s">
        <v>18</v>
      </c>
    </row>
    <row r="252" ht="36" customHeight="1" spans="1:6">
      <c r="A252" s="2">
        <v>251</v>
      </c>
      <c r="B252" s="2">
        <v>4</v>
      </c>
      <c r="C252" s="2" t="s">
        <v>19</v>
      </c>
      <c r="D252" s="2" t="s">
        <v>76</v>
      </c>
      <c r="E252" s="3" t="s">
        <v>77</v>
      </c>
      <c r="F252" s="4" t="s">
        <v>22</v>
      </c>
    </row>
    <row r="253" ht="36" customHeight="1" spans="1:6">
      <c r="A253" s="5">
        <v>252</v>
      </c>
      <c r="B253" s="5">
        <v>4</v>
      </c>
      <c r="C253" s="5" t="s">
        <v>19</v>
      </c>
      <c r="D253" s="5" t="s">
        <v>824</v>
      </c>
      <c r="E253" s="6" t="s">
        <v>825</v>
      </c>
      <c r="F253" s="7" t="s">
        <v>22</v>
      </c>
    </row>
    <row r="254" ht="36" customHeight="1" spans="1:6">
      <c r="A254" s="2">
        <v>253</v>
      </c>
      <c r="B254" s="2">
        <v>4</v>
      </c>
      <c r="C254" s="2" t="s">
        <v>19</v>
      </c>
      <c r="D254" s="2" t="s">
        <v>862</v>
      </c>
      <c r="E254" s="3" t="s">
        <v>863</v>
      </c>
      <c r="F254" s="4" t="s">
        <v>22</v>
      </c>
    </row>
    <row r="255" ht="36" customHeight="1" spans="1:6">
      <c r="A255" s="5">
        <v>254</v>
      </c>
      <c r="B255" s="5">
        <v>4</v>
      </c>
      <c r="C255" s="5" t="s">
        <v>19</v>
      </c>
      <c r="D255" s="5" t="s">
        <v>884</v>
      </c>
      <c r="E255" s="6" t="s">
        <v>885</v>
      </c>
      <c r="F255" s="7" t="s">
        <v>22</v>
      </c>
    </row>
    <row r="256" ht="36" customHeight="1" spans="1:6">
      <c r="A256" s="2">
        <v>255</v>
      </c>
      <c r="B256" s="2">
        <v>4</v>
      </c>
      <c r="C256" s="2" t="s">
        <v>19</v>
      </c>
      <c r="D256" s="2" t="s">
        <v>886</v>
      </c>
      <c r="E256" s="3" t="s">
        <v>887</v>
      </c>
      <c r="F256" s="4" t="s">
        <v>22</v>
      </c>
    </row>
    <row r="257" ht="36" customHeight="1" spans="1:6">
      <c r="A257" s="5">
        <v>256</v>
      </c>
      <c r="B257" s="5">
        <v>4</v>
      </c>
      <c r="C257" s="5" t="s">
        <v>19</v>
      </c>
      <c r="D257" s="5" t="s">
        <v>904</v>
      </c>
      <c r="E257" s="6" t="s">
        <v>905</v>
      </c>
      <c r="F257" s="7" t="s">
        <v>22</v>
      </c>
    </row>
    <row r="258" ht="36" customHeight="1" spans="1:6">
      <c r="A258" s="2">
        <v>257</v>
      </c>
      <c r="B258" s="2">
        <v>4</v>
      </c>
      <c r="C258" s="2" t="s">
        <v>19</v>
      </c>
      <c r="D258" s="2" t="s">
        <v>906</v>
      </c>
      <c r="E258" s="3" t="s">
        <v>907</v>
      </c>
      <c r="F258" s="4" t="s">
        <v>22</v>
      </c>
    </row>
    <row r="259" ht="36" customHeight="1" spans="1:6">
      <c r="A259" s="5">
        <v>258</v>
      </c>
      <c r="B259" s="5">
        <v>4</v>
      </c>
      <c r="C259" s="5" t="s">
        <v>19</v>
      </c>
      <c r="D259" s="5" t="s">
        <v>928</v>
      </c>
      <c r="E259" s="6" t="s">
        <v>929</v>
      </c>
      <c r="F259" s="7" t="s">
        <v>22</v>
      </c>
    </row>
    <row r="260" ht="36" customHeight="1" spans="1:6">
      <c r="A260" s="2">
        <v>259</v>
      </c>
      <c r="B260" s="2">
        <v>4</v>
      </c>
      <c r="C260" s="2" t="s">
        <v>19</v>
      </c>
      <c r="D260" s="2" t="s">
        <v>966</v>
      </c>
      <c r="E260" s="3" t="s">
        <v>967</v>
      </c>
      <c r="F260" s="4" t="s">
        <v>22</v>
      </c>
    </row>
    <row r="261" ht="36" customHeight="1" spans="1:6">
      <c r="A261" s="5">
        <v>260</v>
      </c>
      <c r="B261" s="5">
        <v>4</v>
      </c>
      <c r="C261" s="5" t="s">
        <v>19</v>
      </c>
      <c r="D261" s="5" t="s">
        <v>974</v>
      </c>
      <c r="E261" s="6" t="s">
        <v>975</v>
      </c>
      <c r="F261" s="7" t="s">
        <v>22</v>
      </c>
    </row>
    <row r="262" ht="36" customHeight="1" spans="1:6">
      <c r="A262" s="2">
        <v>261</v>
      </c>
      <c r="B262" s="2">
        <v>4</v>
      </c>
      <c r="C262" s="2" t="s">
        <v>19</v>
      </c>
      <c r="D262" s="2" t="s">
        <v>1020</v>
      </c>
      <c r="E262" s="3" t="s">
        <v>1021</v>
      </c>
      <c r="F262" s="4" t="s">
        <v>22</v>
      </c>
    </row>
    <row r="263" ht="36" customHeight="1" spans="1:6">
      <c r="A263" s="5">
        <v>262</v>
      </c>
      <c r="B263" s="5">
        <v>4</v>
      </c>
      <c r="C263" s="5" t="s">
        <v>19</v>
      </c>
      <c r="D263" s="5" t="s">
        <v>1054</v>
      </c>
      <c r="E263" s="6" t="s">
        <v>1055</v>
      </c>
      <c r="F263" s="7" t="s">
        <v>22</v>
      </c>
    </row>
    <row r="264" ht="36" customHeight="1" spans="1:6">
      <c r="A264" s="2">
        <v>263</v>
      </c>
      <c r="B264" s="2">
        <v>4</v>
      </c>
      <c r="C264" s="2" t="s">
        <v>19</v>
      </c>
      <c r="D264" s="2" t="s">
        <v>1094</v>
      </c>
      <c r="E264" s="3" t="s">
        <v>1095</v>
      </c>
      <c r="F264" s="4" t="s">
        <v>22</v>
      </c>
    </row>
    <row r="265" ht="36" customHeight="1" spans="1:6">
      <c r="A265" s="5">
        <v>264</v>
      </c>
      <c r="B265" s="5">
        <v>4</v>
      </c>
      <c r="C265" s="5" t="s">
        <v>19</v>
      </c>
      <c r="D265" s="5" t="s">
        <v>1116</v>
      </c>
      <c r="E265" s="6" t="s">
        <v>1117</v>
      </c>
      <c r="F265" s="7" t="s">
        <v>22</v>
      </c>
    </row>
    <row r="266" ht="36" customHeight="1" spans="1:6">
      <c r="A266" s="2">
        <v>265</v>
      </c>
      <c r="B266" s="2">
        <v>5</v>
      </c>
      <c r="C266" s="2" t="s">
        <v>23</v>
      </c>
      <c r="D266" s="2" t="s">
        <v>76</v>
      </c>
      <c r="E266" s="3" t="s">
        <v>77</v>
      </c>
      <c r="F266" s="4" t="s">
        <v>26</v>
      </c>
    </row>
    <row r="267" ht="36" customHeight="1" spans="1:6">
      <c r="A267" s="5">
        <v>266</v>
      </c>
      <c r="B267" s="5">
        <v>5</v>
      </c>
      <c r="C267" s="5" t="s">
        <v>23</v>
      </c>
      <c r="D267" s="5" t="s">
        <v>1136</v>
      </c>
      <c r="E267" s="6" t="s">
        <v>1137</v>
      </c>
      <c r="F267" s="7" t="s">
        <v>26</v>
      </c>
    </row>
    <row r="268" ht="36" customHeight="1" spans="1:6">
      <c r="A268" s="2">
        <v>267</v>
      </c>
      <c r="B268" s="2">
        <v>5</v>
      </c>
      <c r="C268" s="2" t="s">
        <v>23</v>
      </c>
      <c r="D268" s="2" t="s">
        <v>832</v>
      </c>
      <c r="E268" s="3" t="s">
        <v>833</v>
      </c>
      <c r="F268" s="4" t="s">
        <v>26</v>
      </c>
    </row>
    <row r="269" ht="36" customHeight="1" spans="1:6">
      <c r="A269" s="5">
        <v>268</v>
      </c>
      <c r="B269" s="5">
        <v>5</v>
      </c>
      <c r="C269" s="5" t="s">
        <v>23</v>
      </c>
      <c r="D269" s="5" t="s">
        <v>840</v>
      </c>
      <c r="E269" s="6" t="s">
        <v>841</v>
      </c>
      <c r="F269" s="7" t="s">
        <v>26</v>
      </c>
    </row>
    <row r="270" ht="36" customHeight="1" spans="1:6">
      <c r="A270" s="2">
        <v>269</v>
      </c>
      <c r="B270" s="2">
        <v>5</v>
      </c>
      <c r="C270" s="2" t="s">
        <v>23</v>
      </c>
      <c r="D270" s="2" t="s">
        <v>894</v>
      </c>
      <c r="E270" s="3" t="s">
        <v>895</v>
      </c>
      <c r="F270" s="4" t="s">
        <v>26</v>
      </c>
    </row>
    <row r="271" ht="36" customHeight="1" spans="1:6">
      <c r="A271" s="5">
        <v>270</v>
      </c>
      <c r="B271" s="5">
        <v>5</v>
      </c>
      <c r="C271" s="5" t="s">
        <v>23</v>
      </c>
      <c r="D271" s="5" t="s">
        <v>1138</v>
      </c>
      <c r="E271" s="6" t="s">
        <v>1139</v>
      </c>
      <c r="F271" s="7" t="s">
        <v>26</v>
      </c>
    </row>
    <row r="272" ht="36" customHeight="1" spans="1:6">
      <c r="A272" s="2">
        <v>271</v>
      </c>
      <c r="B272" s="2">
        <v>5</v>
      </c>
      <c r="C272" s="2" t="s">
        <v>23</v>
      </c>
      <c r="D272" s="2" t="s">
        <v>930</v>
      </c>
      <c r="E272" s="3" t="s">
        <v>931</v>
      </c>
      <c r="F272" s="4" t="s">
        <v>26</v>
      </c>
    </row>
    <row r="273" ht="36" customHeight="1" spans="1:6">
      <c r="A273" s="5">
        <v>272</v>
      </c>
      <c r="B273" s="5">
        <v>5</v>
      </c>
      <c r="C273" s="5" t="s">
        <v>23</v>
      </c>
      <c r="D273" s="5" t="s">
        <v>1140</v>
      </c>
      <c r="E273" s="6" t="s">
        <v>1141</v>
      </c>
      <c r="F273" s="7" t="s">
        <v>26</v>
      </c>
    </row>
    <row r="274" ht="36" customHeight="1" spans="1:6">
      <c r="A274" s="2">
        <v>273</v>
      </c>
      <c r="B274" s="2">
        <v>5</v>
      </c>
      <c r="C274" s="2" t="s">
        <v>23</v>
      </c>
      <c r="D274" s="2" t="s">
        <v>1142</v>
      </c>
      <c r="E274" s="3" t="s">
        <v>1143</v>
      </c>
      <c r="F274" s="4" t="s">
        <v>26</v>
      </c>
    </row>
    <row r="275" ht="36" customHeight="1" spans="1:6">
      <c r="A275" s="5">
        <v>274</v>
      </c>
      <c r="B275" s="5">
        <v>5</v>
      </c>
      <c r="C275" s="5" t="s">
        <v>23</v>
      </c>
      <c r="D275" s="5" t="s">
        <v>958</v>
      </c>
      <c r="E275" s="6" t="s">
        <v>959</v>
      </c>
      <c r="F275" s="7" t="s">
        <v>26</v>
      </c>
    </row>
    <row r="276" ht="36" customHeight="1" spans="1:6">
      <c r="A276" s="2">
        <v>275</v>
      </c>
      <c r="B276" s="2">
        <v>5</v>
      </c>
      <c r="C276" s="2" t="s">
        <v>23</v>
      </c>
      <c r="D276" s="2" t="s">
        <v>978</v>
      </c>
      <c r="E276" s="3" t="s">
        <v>979</v>
      </c>
      <c r="F276" s="4" t="s">
        <v>26</v>
      </c>
    </row>
    <row r="277" ht="36" customHeight="1" spans="1:6">
      <c r="A277" s="5">
        <v>276</v>
      </c>
      <c r="B277" s="5">
        <v>5</v>
      </c>
      <c r="C277" s="5" t="s">
        <v>23</v>
      </c>
      <c r="D277" s="5" t="s">
        <v>982</v>
      </c>
      <c r="E277" s="6" t="s">
        <v>983</v>
      </c>
      <c r="F277" s="7" t="s">
        <v>26</v>
      </c>
    </row>
    <row r="278" ht="36" customHeight="1" spans="1:6">
      <c r="A278" s="2">
        <v>277</v>
      </c>
      <c r="B278" s="2">
        <v>5</v>
      </c>
      <c r="C278" s="2" t="s">
        <v>23</v>
      </c>
      <c r="D278" s="2" t="s">
        <v>990</v>
      </c>
      <c r="E278" s="3" t="s">
        <v>991</v>
      </c>
      <c r="F278" s="4" t="s">
        <v>26</v>
      </c>
    </row>
    <row r="279" ht="36" customHeight="1" spans="1:6">
      <c r="A279" s="5">
        <v>278</v>
      </c>
      <c r="B279" s="5">
        <v>5</v>
      </c>
      <c r="C279" s="5" t="s">
        <v>23</v>
      </c>
      <c r="D279" s="5" t="s">
        <v>1028</v>
      </c>
      <c r="E279" s="6" t="s">
        <v>1029</v>
      </c>
      <c r="F279" s="7" t="s">
        <v>26</v>
      </c>
    </row>
    <row r="280" ht="36" customHeight="1" spans="1:6">
      <c r="A280" s="2">
        <v>279</v>
      </c>
      <c r="B280" s="2">
        <v>5</v>
      </c>
      <c r="C280" s="2" t="s">
        <v>23</v>
      </c>
      <c r="D280" s="2" t="s">
        <v>1144</v>
      </c>
      <c r="E280" s="3" t="s">
        <v>1145</v>
      </c>
      <c r="F280" s="4" t="s">
        <v>26</v>
      </c>
    </row>
    <row r="281" ht="36" customHeight="1" spans="1:6">
      <c r="A281" s="5">
        <v>280</v>
      </c>
      <c r="B281" s="5">
        <v>5</v>
      </c>
      <c r="C281" s="5" t="s">
        <v>23</v>
      </c>
      <c r="D281" s="5" t="s">
        <v>1044</v>
      </c>
      <c r="E281" s="6" t="s">
        <v>1045</v>
      </c>
      <c r="F281" s="7" t="s">
        <v>26</v>
      </c>
    </row>
    <row r="282" ht="36" customHeight="1" spans="1:6">
      <c r="A282" s="2">
        <v>281</v>
      </c>
      <c r="B282" s="2">
        <v>5</v>
      </c>
      <c r="C282" s="2" t="s">
        <v>23</v>
      </c>
      <c r="D282" s="2" t="s">
        <v>1058</v>
      </c>
      <c r="E282" s="3" t="s">
        <v>1059</v>
      </c>
      <c r="F282" s="4" t="s">
        <v>26</v>
      </c>
    </row>
    <row r="283" ht="36" customHeight="1" spans="1:6">
      <c r="A283" s="5">
        <v>282</v>
      </c>
      <c r="B283" s="5">
        <v>5</v>
      </c>
      <c r="C283" s="5" t="s">
        <v>23</v>
      </c>
      <c r="D283" s="5" t="s">
        <v>1062</v>
      </c>
      <c r="E283" s="6" t="s">
        <v>1063</v>
      </c>
      <c r="F283" s="7" t="s">
        <v>26</v>
      </c>
    </row>
    <row r="284" ht="36" customHeight="1" spans="1:6">
      <c r="A284" s="2">
        <v>283</v>
      </c>
      <c r="B284" s="2">
        <v>5</v>
      </c>
      <c r="C284" s="2" t="s">
        <v>23</v>
      </c>
      <c r="D284" s="2" t="s">
        <v>1064</v>
      </c>
      <c r="E284" s="3" t="s">
        <v>1065</v>
      </c>
      <c r="F284" s="4" t="s">
        <v>26</v>
      </c>
    </row>
    <row r="285" ht="36" customHeight="1" spans="1:6">
      <c r="A285" s="5">
        <v>284</v>
      </c>
      <c r="B285" s="5">
        <v>5</v>
      </c>
      <c r="C285" s="5" t="s">
        <v>23</v>
      </c>
      <c r="D285" s="5" t="s">
        <v>1066</v>
      </c>
      <c r="E285" s="6" t="s">
        <v>1067</v>
      </c>
      <c r="F285" s="7" t="s">
        <v>26</v>
      </c>
    </row>
    <row r="286" ht="36" customHeight="1" spans="1:6">
      <c r="A286" s="2">
        <v>285</v>
      </c>
      <c r="B286" s="2">
        <v>5</v>
      </c>
      <c r="C286" s="2" t="s">
        <v>23</v>
      </c>
      <c r="D286" s="2" t="s">
        <v>1068</v>
      </c>
      <c r="E286" s="3" t="s">
        <v>1069</v>
      </c>
      <c r="F286" s="4" t="s">
        <v>26</v>
      </c>
    </row>
    <row r="287" ht="36" customHeight="1" spans="1:6">
      <c r="A287" s="5">
        <v>286</v>
      </c>
      <c r="B287" s="5">
        <v>5</v>
      </c>
      <c r="C287" s="5" t="s">
        <v>23</v>
      </c>
      <c r="D287" s="5" t="s">
        <v>1070</v>
      </c>
      <c r="E287" s="6" t="s">
        <v>1071</v>
      </c>
      <c r="F287" s="7" t="s">
        <v>26</v>
      </c>
    </row>
    <row r="288" ht="36" customHeight="1" spans="1:6">
      <c r="A288" s="2">
        <v>287</v>
      </c>
      <c r="B288" s="2">
        <v>5</v>
      </c>
      <c r="C288" s="2" t="s">
        <v>23</v>
      </c>
      <c r="D288" s="2" t="s">
        <v>1072</v>
      </c>
      <c r="E288" s="3" t="s">
        <v>1073</v>
      </c>
      <c r="F288" s="4" t="s">
        <v>26</v>
      </c>
    </row>
    <row r="289" ht="36" customHeight="1" spans="1:6">
      <c r="A289" s="5">
        <v>288</v>
      </c>
      <c r="B289" s="5">
        <v>5</v>
      </c>
      <c r="C289" s="5" t="s">
        <v>23</v>
      </c>
      <c r="D289" s="5" t="s">
        <v>1076</v>
      </c>
      <c r="E289" s="6" t="s">
        <v>1077</v>
      </c>
      <c r="F289" s="7" t="s">
        <v>26</v>
      </c>
    </row>
    <row r="290" ht="36" customHeight="1" spans="1:6">
      <c r="A290" s="2">
        <v>289</v>
      </c>
      <c r="B290" s="2">
        <v>5</v>
      </c>
      <c r="C290" s="2" t="s">
        <v>23</v>
      </c>
      <c r="D290" s="2" t="s">
        <v>1078</v>
      </c>
      <c r="E290" s="3" t="s">
        <v>1079</v>
      </c>
      <c r="F290" s="4" t="s">
        <v>26</v>
      </c>
    </row>
    <row r="291" ht="36" customHeight="1" spans="1:6">
      <c r="A291" s="5">
        <v>290</v>
      </c>
      <c r="B291" s="5">
        <v>5</v>
      </c>
      <c r="C291" s="5" t="s">
        <v>23</v>
      </c>
      <c r="D291" s="5" t="s">
        <v>1080</v>
      </c>
      <c r="E291" s="6" t="s">
        <v>1081</v>
      </c>
      <c r="F291" s="7" t="s">
        <v>26</v>
      </c>
    </row>
    <row r="292" ht="36" customHeight="1" spans="1:6">
      <c r="A292" s="2">
        <v>291</v>
      </c>
      <c r="B292" s="2">
        <v>5</v>
      </c>
      <c r="C292" s="2" t="s">
        <v>23</v>
      </c>
      <c r="D292" s="2" t="s">
        <v>1082</v>
      </c>
      <c r="E292" s="3" t="s">
        <v>1083</v>
      </c>
      <c r="F292" s="4" t="s">
        <v>26</v>
      </c>
    </row>
    <row r="293" ht="36" customHeight="1" spans="1:6">
      <c r="A293" s="5">
        <v>292</v>
      </c>
      <c r="B293" s="5">
        <v>5</v>
      </c>
      <c r="C293" s="5" t="s">
        <v>23</v>
      </c>
      <c r="D293" s="5" t="s">
        <v>1088</v>
      </c>
      <c r="E293" s="6" t="s">
        <v>1089</v>
      </c>
      <c r="F293" s="7" t="s">
        <v>26</v>
      </c>
    </row>
    <row r="294" ht="36" customHeight="1" spans="1:6">
      <c r="A294" s="2">
        <v>293</v>
      </c>
      <c r="B294" s="2">
        <v>5</v>
      </c>
      <c r="C294" s="2" t="s">
        <v>23</v>
      </c>
      <c r="D294" s="2" t="s">
        <v>1090</v>
      </c>
      <c r="E294" s="3" t="s">
        <v>1091</v>
      </c>
      <c r="F294" s="4" t="s">
        <v>26</v>
      </c>
    </row>
    <row r="295" ht="36" customHeight="1" spans="1:6">
      <c r="A295" s="5">
        <v>294</v>
      </c>
      <c r="B295" s="5">
        <v>5</v>
      </c>
      <c r="C295" s="5" t="s">
        <v>23</v>
      </c>
      <c r="D295" s="5" t="s">
        <v>1094</v>
      </c>
      <c r="E295" s="6" t="s">
        <v>1095</v>
      </c>
      <c r="F295" s="7" t="s">
        <v>26</v>
      </c>
    </row>
    <row r="296" ht="36" customHeight="1" spans="1:6">
      <c r="A296" s="2">
        <v>295</v>
      </c>
      <c r="B296" s="2">
        <v>5</v>
      </c>
      <c r="C296" s="2" t="s">
        <v>23</v>
      </c>
      <c r="D296" s="2" t="s">
        <v>1098</v>
      </c>
      <c r="E296" s="3" t="s">
        <v>1099</v>
      </c>
      <c r="F296" s="4" t="s">
        <v>26</v>
      </c>
    </row>
    <row r="297" ht="36" customHeight="1" spans="1:6">
      <c r="A297" s="5">
        <v>296</v>
      </c>
      <c r="B297" s="5">
        <v>5</v>
      </c>
      <c r="C297" s="5" t="s">
        <v>23</v>
      </c>
      <c r="D297" s="5" t="s">
        <v>1146</v>
      </c>
      <c r="E297" s="6" t="s">
        <v>1147</v>
      </c>
      <c r="F297" s="7" t="s">
        <v>26</v>
      </c>
    </row>
    <row r="298" ht="36" customHeight="1" spans="1:6">
      <c r="A298" s="2">
        <v>297</v>
      </c>
      <c r="B298" s="2">
        <v>6</v>
      </c>
      <c r="C298" s="2" t="s">
        <v>27</v>
      </c>
      <c r="D298" s="2" t="s">
        <v>76</v>
      </c>
      <c r="E298" s="3" t="s">
        <v>77</v>
      </c>
      <c r="F298" s="4" t="s">
        <v>30</v>
      </c>
    </row>
    <row r="299" ht="36" customHeight="1" spans="1:6">
      <c r="A299" s="5">
        <v>298</v>
      </c>
      <c r="B299" s="5">
        <v>6</v>
      </c>
      <c r="C299" s="5" t="s">
        <v>27</v>
      </c>
      <c r="D299" s="5" t="s">
        <v>828</v>
      </c>
      <c r="E299" s="6" t="s">
        <v>829</v>
      </c>
      <c r="F299" s="7" t="s">
        <v>30</v>
      </c>
    </row>
    <row r="300" ht="36" customHeight="1" spans="1:6">
      <c r="A300" s="2">
        <v>299</v>
      </c>
      <c r="B300" s="2">
        <v>6</v>
      </c>
      <c r="C300" s="2" t="s">
        <v>27</v>
      </c>
      <c r="D300" s="2" t="s">
        <v>1148</v>
      </c>
      <c r="E300" s="3" t="s">
        <v>1149</v>
      </c>
      <c r="F300" s="4" t="s">
        <v>30</v>
      </c>
    </row>
    <row r="301" ht="36" customHeight="1" spans="1:6">
      <c r="A301" s="5">
        <v>300</v>
      </c>
      <c r="B301" s="5">
        <v>6</v>
      </c>
      <c r="C301" s="5" t="s">
        <v>27</v>
      </c>
      <c r="D301" s="5" t="s">
        <v>834</v>
      </c>
      <c r="E301" s="6" t="s">
        <v>835</v>
      </c>
      <c r="F301" s="7" t="s">
        <v>30</v>
      </c>
    </row>
    <row r="302" ht="36" customHeight="1" spans="1:6">
      <c r="A302" s="2">
        <v>301</v>
      </c>
      <c r="B302" s="2">
        <v>6</v>
      </c>
      <c r="C302" s="2" t="s">
        <v>27</v>
      </c>
      <c r="D302" s="2" t="s">
        <v>836</v>
      </c>
      <c r="E302" s="3" t="s">
        <v>837</v>
      </c>
      <c r="F302" s="4" t="s">
        <v>30</v>
      </c>
    </row>
    <row r="303" ht="36" customHeight="1" spans="1:6">
      <c r="A303" s="5">
        <v>302</v>
      </c>
      <c r="B303" s="5">
        <v>6</v>
      </c>
      <c r="C303" s="5" t="s">
        <v>27</v>
      </c>
      <c r="D303" s="5" t="s">
        <v>838</v>
      </c>
      <c r="E303" s="6" t="s">
        <v>839</v>
      </c>
      <c r="F303" s="7" t="s">
        <v>30</v>
      </c>
    </row>
    <row r="304" ht="36" customHeight="1" spans="1:6">
      <c r="A304" s="2">
        <v>303</v>
      </c>
      <c r="B304" s="2">
        <v>6</v>
      </c>
      <c r="C304" s="2" t="s">
        <v>27</v>
      </c>
      <c r="D304" s="2" t="s">
        <v>844</v>
      </c>
      <c r="E304" s="3" t="s">
        <v>845</v>
      </c>
      <c r="F304" s="4" t="s">
        <v>30</v>
      </c>
    </row>
    <row r="305" ht="36" customHeight="1" spans="1:6">
      <c r="A305" s="5">
        <v>304</v>
      </c>
      <c r="B305" s="5">
        <v>6</v>
      </c>
      <c r="C305" s="5" t="s">
        <v>27</v>
      </c>
      <c r="D305" s="5" t="s">
        <v>856</v>
      </c>
      <c r="E305" s="6" t="s">
        <v>857</v>
      </c>
      <c r="F305" s="7" t="s">
        <v>30</v>
      </c>
    </row>
    <row r="306" ht="36" customHeight="1" spans="1:6">
      <c r="A306" s="2">
        <v>305</v>
      </c>
      <c r="B306" s="2">
        <v>6</v>
      </c>
      <c r="C306" s="2" t="s">
        <v>27</v>
      </c>
      <c r="D306" s="2" t="s">
        <v>864</v>
      </c>
      <c r="E306" s="3" t="s">
        <v>865</v>
      </c>
      <c r="F306" s="4" t="s">
        <v>30</v>
      </c>
    </row>
    <row r="307" ht="36" customHeight="1" spans="1:6">
      <c r="A307" s="5">
        <v>306</v>
      </c>
      <c r="B307" s="5">
        <v>6</v>
      </c>
      <c r="C307" s="5" t="s">
        <v>27</v>
      </c>
      <c r="D307" s="5" t="s">
        <v>866</v>
      </c>
      <c r="E307" s="6" t="s">
        <v>867</v>
      </c>
      <c r="F307" s="7" t="s">
        <v>30</v>
      </c>
    </row>
    <row r="308" ht="36" customHeight="1" spans="1:6">
      <c r="A308" s="2">
        <v>307</v>
      </c>
      <c r="B308" s="2">
        <v>6</v>
      </c>
      <c r="C308" s="2" t="s">
        <v>27</v>
      </c>
      <c r="D308" s="2" t="s">
        <v>868</v>
      </c>
      <c r="E308" s="3" t="s">
        <v>869</v>
      </c>
      <c r="F308" s="4" t="s">
        <v>30</v>
      </c>
    </row>
    <row r="309" ht="36" customHeight="1" spans="1:6">
      <c r="A309" s="5">
        <v>308</v>
      </c>
      <c r="B309" s="5">
        <v>6</v>
      </c>
      <c r="C309" s="5" t="s">
        <v>27</v>
      </c>
      <c r="D309" s="5" t="s">
        <v>870</v>
      </c>
      <c r="E309" s="6" t="s">
        <v>871</v>
      </c>
      <c r="F309" s="7" t="s">
        <v>30</v>
      </c>
    </row>
    <row r="310" ht="36" customHeight="1" spans="1:6">
      <c r="A310" s="2">
        <v>309</v>
      </c>
      <c r="B310" s="2">
        <v>6</v>
      </c>
      <c r="C310" s="2" t="s">
        <v>27</v>
      </c>
      <c r="D310" s="2" t="s">
        <v>872</v>
      </c>
      <c r="E310" s="3" t="s">
        <v>873</v>
      </c>
      <c r="F310" s="4" t="s">
        <v>30</v>
      </c>
    </row>
    <row r="311" ht="36" customHeight="1" spans="1:6">
      <c r="A311" s="5">
        <v>310</v>
      </c>
      <c r="B311" s="5">
        <v>6</v>
      </c>
      <c r="C311" s="5" t="s">
        <v>27</v>
      </c>
      <c r="D311" s="5" t="s">
        <v>874</v>
      </c>
      <c r="E311" s="6" t="s">
        <v>875</v>
      </c>
      <c r="F311" s="7" t="s">
        <v>30</v>
      </c>
    </row>
    <row r="312" ht="36" customHeight="1" spans="1:6">
      <c r="A312" s="2">
        <v>311</v>
      </c>
      <c r="B312" s="2">
        <v>6</v>
      </c>
      <c r="C312" s="2" t="s">
        <v>27</v>
      </c>
      <c r="D312" s="2" t="s">
        <v>876</v>
      </c>
      <c r="E312" s="3" t="s">
        <v>877</v>
      </c>
      <c r="F312" s="4" t="s">
        <v>30</v>
      </c>
    </row>
    <row r="313" ht="36" customHeight="1" spans="1:6">
      <c r="A313" s="5">
        <v>312</v>
      </c>
      <c r="B313" s="5">
        <v>6</v>
      </c>
      <c r="C313" s="5" t="s">
        <v>27</v>
      </c>
      <c r="D313" s="5" t="s">
        <v>880</v>
      </c>
      <c r="E313" s="6" t="s">
        <v>881</v>
      </c>
      <c r="F313" s="7" t="s">
        <v>30</v>
      </c>
    </row>
    <row r="314" ht="36" customHeight="1" spans="1:6">
      <c r="A314" s="2">
        <v>313</v>
      </c>
      <c r="B314" s="2">
        <v>6</v>
      </c>
      <c r="C314" s="2" t="s">
        <v>27</v>
      </c>
      <c r="D314" s="2" t="s">
        <v>892</v>
      </c>
      <c r="E314" s="3" t="s">
        <v>893</v>
      </c>
      <c r="F314" s="4" t="s">
        <v>30</v>
      </c>
    </row>
    <row r="315" ht="36" customHeight="1" spans="1:6">
      <c r="A315" s="5">
        <v>314</v>
      </c>
      <c r="B315" s="5">
        <v>6</v>
      </c>
      <c r="C315" s="5" t="s">
        <v>27</v>
      </c>
      <c r="D315" s="5" t="s">
        <v>898</v>
      </c>
      <c r="E315" s="6" t="s">
        <v>899</v>
      </c>
      <c r="F315" s="7" t="s">
        <v>30</v>
      </c>
    </row>
    <row r="316" ht="36" customHeight="1" spans="1:6">
      <c r="A316" s="2">
        <v>315</v>
      </c>
      <c r="B316" s="2">
        <v>6</v>
      </c>
      <c r="C316" s="2" t="s">
        <v>27</v>
      </c>
      <c r="D316" s="2" t="s">
        <v>902</v>
      </c>
      <c r="E316" s="3" t="s">
        <v>903</v>
      </c>
      <c r="F316" s="4" t="s">
        <v>30</v>
      </c>
    </row>
    <row r="317" ht="36" customHeight="1" spans="1:6">
      <c r="A317" s="5">
        <v>316</v>
      </c>
      <c r="B317" s="5">
        <v>6</v>
      </c>
      <c r="C317" s="5" t="s">
        <v>27</v>
      </c>
      <c r="D317" s="5" t="s">
        <v>910</v>
      </c>
      <c r="E317" s="6" t="s">
        <v>911</v>
      </c>
      <c r="F317" s="7" t="s">
        <v>30</v>
      </c>
    </row>
    <row r="318" ht="36" customHeight="1" spans="1:6">
      <c r="A318" s="2">
        <v>317</v>
      </c>
      <c r="B318" s="2">
        <v>6</v>
      </c>
      <c r="C318" s="2" t="s">
        <v>27</v>
      </c>
      <c r="D318" s="2" t="s">
        <v>918</v>
      </c>
      <c r="E318" s="3" t="s">
        <v>919</v>
      </c>
      <c r="F318" s="4" t="s">
        <v>30</v>
      </c>
    </row>
    <row r="319" ht="36" customHeight="1" spans="1:6">
      <c r="A319" s="5">
        <v>318</v>
      </c>
      <c r="B319" s="5">
        <v>6</v>
      </c>
      <c r="C319" s="5" t="s">
        <v>27</v>
      </c>
      <c r="D319" s="5" t="s">
        <v>922</v>
      </c>
      <c r="E319" s="6" t="s">
        <v>923</v>
      </c>
      <c r="F319" s="7" t="s">
        <v>30</v>
      </c>
    </row>
    <row r="320" ht="36" customHeight="1" spans="1:6">
      <c r="A320" s="2">
        <v>319</v>
      </c>
      <c r="B320" s="2">
        <v>6</v>
      </c>
      <c r="C320" s="2" t="s">
        <v>27</v>
      </c>
      <c r="D320" s="2" t="s">
        <v>1150</v>
      </c>
      <c r="E320" s="3" t="s">
        <v>1151</v>
      </c>
      <c r="F320" s="4" t="s">
        <v>30</v>
      </c>
    </row>
    <row r="321" ht="36" customHeight="1" spans="1:6">
      <c r="A321" s="5">
        <v>320</v>
      </c>
      <c r="B321" s="5">
        <v>6</v>
      </c>
      <c r="C321" s="5" t="s">
        <v>27</v>
      </c>
      <c r="D321" s="5" t="s">
        <v>924</v>
      </c>
      <c r="E321" s="6" t="s">
        <v>925</v>
      </c>
      <c r="F321" s="7" t="s">
        <v>30</v>
      </c>
    </row>
    <row r="322" ht="36" customHeight="1" spans="1:6">
      <c r="A322" s="2">
        <v>321</v>
      </c>
      <c r="B322" s="2">
        <v>6</v>
      </c>
      <c r="C322" s="2" t="s">
        <v>27</v>
      </c>
      <c r="D322" s="2" t="s">
        <v>100</v>
      </c>
      <c r="E322" s="3" t="s">
        <v>101</v>
      </c>
      <c r="F322" s="4" t="s">
        <v>30</v>
      </c>
    </row>
    <row r="323" ht="36" customHeight="1" spans="1:6">
      <c r="A323" s="5">
        <v>322</v>
      </c>
      <c r="B323" s="5">
        <v>6</v>
      </c>
      <c r="C323" s="5" t="s">
        <v>27</v>
      </c>
      <c r="D323" s="5" t="s">
        <v>938</v>
      </c>
      <c r="E323" s="6" t="s">
        <v>939</v>
      </c>
      <c r="F323" s="7" t="s">
        <v>30</v>
      </c>
    </row>
    <row r="324" ht="36" customHeight="1" spans="1:6">
      <c r="A324" s="2">
        <v>323</v>
      </c>
      <c r="B324" s="2">
        <v>6</v>
      </c>
      <c r="C324" s="2" t="s">
        <v>27</v>
      </c>
      <c r="D324" s="2" t="s">
        <v>940</v>
      </c>
      <c r="E324" s="3" t="s">
        <v>941</v>
      </c>
      <c r="F324" s="4" t="s">
        <v>30</v>
      </c>
    </row>
    <row r="325" ht="36" customHeight="1" spans="1:6">
      <c r="A325" s="5">
        <v>324</v>
      </c>
      <c r="B325" s="5">
        <v>6</v>
      </c>
      <c r="C325" s="5" t="s">
        <v>27</v>
      </c>
      <c r="D325" s="5" t="s">
        <v>944</v>
      </c>
      <c r="E325" s="6" t="s">
        <v>945</v>
      </c>
      <c r="F325" s="7" t="s">
        <v>30</v>
      </c>
    </row>
    <row r="326" ht="36" customHeight="1" spans="1:6">
      <c r="A326" s="2">
        <v>325</v>
      </c>
      <c r="B326" s="2">
        <v>6</v>
      </c>
      <c r="C326" s="2" t="s">
        <v>27</v>
      </c>
      <c r="D326" s="2" t="s">
        <v>946</v>
      </c>
      <c r="E326" s="3" t="s">
        <v>947</v>
      </c>
      <c r="F326" s="4" t="s">
        <v>30</v>
      </c>
    </row>
    <row r="327" ht="36" customHeight="1" spans="1:6">
      <c r="A327" s="5">
        <v>326</v>
      </c>
      <c r="B327" s="5">
        <v>6</v>
      </c>
      <c r="C327" s="5" t="s">
        <v>27</v>
      </c>
      <c r="D327" s="5" t="s">
        <v>950</v>
      </c>
      <c r="E327" s="6" t="s">
        <v>951</v>
      </c>
      <c r="F327" s="7" t="s">
        <v>30</v>
      </c>
    </row>
    <row r="328" ht="36" customHeight="1" spans="1:6">
      <c r="A328" s="2">
        <v>327</v>
      </c>
      <c r="B328" s="2">
        <v>6</v>
      </c>
      <c r="C328" s="2" t="s">
        <v>27</v>
      </c>
      <c r="D328" s="2" t="s">
        <v>954</v>
      </c>
      <c r="E328" s="3" t="s">
        <v>955</v>
      </c>
      <c r="F328" s="4" t="s">
        <v>30</v>
      </c>
    </row>
    <row r="329" ht="36" customHeight="1" spans="1:6">
      <c r="A329" s="5">
        <v>328</v>
      </c>
      <c r="B329" s="5">
        <v>6</v>
      </c>
      <c r="C329" s="5" t="s">
        <v>27</v>
      </c>
      <c r="D329" s="5" t="s">
        <v>956</v>
      </c>
      <c r="E329" s="6" t="s">
        <v>957</v>
      </c>
      <c r="F329" s="7" t="s">
        <v>30</v>
      </c>
    </row>
    <row r="330" ht="36" customHeight="1" spans="1:6">
      <c r="A330" s="2">
        <v>329</v>
      </c>
      <c r="B330" s="2">
        <v>6</v>
      </c>
      <c r="C330" s="2" t="s">
        <v>27</v>
      </c>
      <c r="D330" s="2" t="s">
        <v>1152</v>
      </c>
      <c r="E330" s="3" t="s">
        <v>1153</v>
      </c>
      <c r="F330" s="4" t="s">
        <v>30</v>
      </c>
    </row>
    <row r="331" ht="36" customHeight="1" spans="1:6">
      <c r="A331" s="5">
        <v>330</v>
      </c>
      <c r="B331" s="5">
        <v>6</v>
      </c>
      <c r="C331" s="5" t="s">
        <v>27</v>
      </c>
      <c r="D331" s="5" t="s">
        <v>972</v>
      </c>
      <c r="E331" s="6" t="s">
        <v>973</v>
      </c>
      <c r="F331" s="7" t="s">
        <v>30</v>
      </c>
    </row>
    <row r="332" ht="36" customHeight="1" spans="1:6">
      <c r="A332" s="2">
        <v>331</v>
      </c>
      <c r="B332" s="2">
        <v>6</v>
      </c>
      <c r="C332" s="2" t="s">
        <v>27</v>
      </c>
      <c r="D332" s="2" t="s">
        <v>976</v>
      </c>
      <c r="E332" s="3" t="s">
        <v>977</v>
      </c>
      <c r="F332" s="4" t="s">
        <v>30</v>
      </c>
    </row>
    <row r="333" ht="36" customHeight="1" spans="1:6">
      <c r="A333" s="5">
        <v>332</v>
      </c>
      <c r="B333" s="5">
        <v>6</v>
      </c>
      <c r="C333" s="5" t="s">
        <v>27</v>
      </c>
      <c r="D333" s="5" t="s">
        <v>980</v>
      </c>
      <c r="E333" s="6" t="s">
        <v>981</v>
      </c>
      <c r="F333" s="7" t="s">
        <v>30</v>
      </c>
    </row>
    <row r="334" ht="36" customHeight="1" spans="1:6">
      <c r="A334" s="2">
        <v>333</v>
      </c>
      <c r="B334" s="2">
        <v>6</v>
      </c>
      <c r="C334" s="2" t="s">
        <v>27</v>
      </c>
      <c r="D334" s="2" t="s">
        <v>988</v>
      </c>
      <c r="E334" s="3" t="s">
        <v>989</v>
      </c>
      <c r="F334" s="4" t="s">
        <v>30</v>
      </c>
    </row>
    <row r="335" ht="36" customHeight="1" spans="1:6">
      <c r="A335" s="5">
        <v>334</v>
      </c>
      <c r="B335" s="5">
        <v>6</v>
      </c>
      <c r="C335" s="5" t="s">
        <v>27</v>
      </c>
      <c r="D335" s="5" t="s">
        <v>998</v>
      </c>
      <c r="E335" s="6" t="s">
        <v>999</v>
      </c>
      <c r="F335" s="7" t="s">
        <v>30</v>
      </c>
    </row>
    <row r="336" ht="36" customHeight="1" spans="1:6">
      <c r="A336" s="2">
        <v>335</v>
      </c>
      <c r="B336" s="2">
        <v>6</v>
      </c>
      <c r="C336" s="2" t="s">
        <v>27</v>
      </c>
      <c r="D336" s="2" t="s">
        <v>1000</v>
      </c>
      <c r="E336" s="3" t="s">
        <v>1001</v>
      </c>
      <c r="F336" s="4" t="s">
        <v>30</v>
      </c>
    </row>
    <row r="337" ht="36" customHeight="1" spans="1:6">
      <c r="A337" s="5">
        <v>336</v>
      </c>
      <c r="B337" s="5">
        <v>6</v>
      </c>
      <c r="C337" s="5" t="s">
        <v>27</v>
      </c>
      <c r="D337" s="5" t="s">
        <v>1004</v>
      </c>
      <c r="E337" s="6" t="s">
        <v>1005</v>
      </c>
      <c r="F337" s="7" t="s">
        <v>30</v>
      </c>
    </row>
    <row r="338" ht="36" customHeight="1" spans="1:6">
      <c r="A338" s="2">
        <v>337</v>
      </c>
      <c r="B338" s="2">
        <v>6</v>
      </c>
      <c r="C338" s="2" t="s">
        <v>27</v>
      </c>
      <c r="D338" s="2" t="s">
        <v>1014</v>
      </c>
      <c r="E338" s="3" t="s">
        <v>1015</v>
      </c>
      <c r="F338" s="4" t="s">
        <v>30</v>
      </c>
    </row>
    <row r="339" ht="36" customHeight="1" spans="1:6">
      <c r="A339" s="5">
        <v>338</v>
      </c>
      <c r="B339" s="5">
        <v>6</v>
      </c>
      <c r="C339" s="5" t="s">
        <v>27</v>
      </c>
      <c r="D339" s="5" t="s">
        <v>1034</v>
      </c>
      <c r="E339" s="6" t="s">
        <v>1035</v>
      </c>
      <c r="F339" s="7" t="s">
        <v>30</v>
      </c>
    </row>
    <row r="340" ht="36" customHeight="1" spans="1:6">
      <c r="A340" s="2">
        <v>339</v>
      </c>
      <c r="B340" s="2">
        <v>6</v>
      </c>
      <c r="C340" s="2" t="s">
        <v>27</v>
      </c>
      <c r="D340" s="2" t="s">
        <v>1154</v>
      </c>
      <c r="E340" s="3" t="s">
        <v>1155</v>
      </c>
      <c r="F340" s="4" t="s">
        <v>30</v>
      </c>
    </row>
    <row r="341" ht="36" customHeight="1" spans="1:6">
      <c r="A341" s="5">
        <v>340</v>
      </c>
      <c r="B341" s="5">
        <v>6</v>
      </c>
      <c r="C341" s="5" t="s">
        <v>27</v>
      </c>
      <c r="D341" s="5" t="s">
        <v>1042</v>
      </c>
      <c r="E341" s="6" t="s">
        <v>1043</v>
      </c>
      <c r="F341" s="7" t="s">
        <v>30</v>
      </c>
    </row>
    <row r="342" ht="36" customHeight="1" spans="1:6">
      <c r="A342" s="2">
        <v>341</v>
      </c>
      <c r="B342" s="2">
        <v>6</v>
      </c>
      <c r="C342" s="2" t="s">
        <v>27</v>
      </c>
      <c r="D342" s="2" t="s">
        <v>1048</v>
      </c>
      <c r="E342" s="3" t="s">
        <v>1049</v>
      </c>
      <c r="F342" s="4" t="s">
        <v>30</v>
      </c>
    </row>
    <row r="343" ht="36" customHeight="1" spans="1:6">
      <c r="A343" s="5">
        <v>342</v>
      </c>
      <c r="B343" s="5">
        <v>6</v>
      </c>
      <c r="C343" s="5" t="s">
        <v>27</v>
      </c>
      <c r="D343" s="5" t="s">
        <v>1060</v>
      </c>
      <c r="E343" s="6" t="s">
        <v>1061</v>
      </c>
      <c r="F343" s="7" t="s">
        <v>30</v>
      </c>
    </row>
    <row r="344" ht="36" customHeight="1" spans="1:6">
      <c r="A344" s="2">
        <v>343</v>
      </c>
      <c r="B344" s="2">
        <v>6</v>
      </c>
      <c r="C344" s="2" t="s">
        <v>27</v>
      </c>
      <c r="D344" s="2" t="s">
        <v>1074</v>
      </c>
      <c r="E344" s="3" t="s">
        <v>1075</v>
      </c>
      <c r="F344" s="4" t="s">
        <v>30</v>
      </c>
    </row>
    <row r="345" ht="36" customHeight="1" spans="1:6">
      <c r="A345" s="5">
        <v>344</v>
      </c>
      <c r="B345" s="5">
        <v>6</v>
      </c>
      <c r="C345" s="5" t="s">
        <v>27</v>
      </c>
      <c r="D345" s="5" t="s">
        <v>1156</v>
      </c>
      <c r="E345" s="6" t="s">
        <v>1157</v>
      </c>
      <c r="F345" s="7" t="s">
        <v>30</v>
      </c>
    </row>
    <row r="346" ht="36" customHeight="1" spans="1:6">
      <c r="A346" s="2">
        <v>345</v>
      </c>
      <c r="B346" s="2">
        <v>6</v>
      </c>
      <c r="C346" s="2" t="s">
        <v>27</v>
      </c>
      <c r="D346" s="2" t="s">
        <v>1158</v>
      </c>
      <c r="E346" s="3" t="s">
        <v>1159</v>
      </c>
      <c r="F346" s="4" t="s">
        <v>30</v>
      </c>
    </row>
    <row r="347" ht="36" customHeight="1" spans="1:6">
      <c r="A347" s="5">
        <v>346</v>
      </c>
      <c r="B347" s="5">
        <v>6</v>
      </c>
      <c r="C347" s="5" t="s">
        <v>27</v>
      </c>
      <c r="D347" s="5" t="s">
        <v>1096</v>
      </c>
      <c r="E347" s="6" t="s">
        <v>1097</v>
      </c>
      <c r="F347" s="7" t="s">
        <v>30</v>
      </c>
    </row>
    <row r="348" ht="36" customHeight="1" spans="1:6">
      <c r="A348" s="2">
        <v>347</v>
      </c>
      <c r="B348" s="2">
        <v>6</v>
      </c>
      <c r="C348" s="2" t="s">
        <v>27</v>
      </c>
      <c r="D348" s="2" t="s">
        <v>1100</v>
      </c>
      <c r="E348" s="3" t="s">
        <v>1101</v>
      </c>
      <c r="F348" s="4" t="s">
        <v>30</v>
      </c>
    </row>
    <row r="349" ht="36" customHeight="1" spans="1:6">
      <c r="A349" s="5">
        <v>348</v>
      </c>
      <c r="B349" s="5">
        <v>6</v>
      </c>
      <c r="C349" s="5" t="s">
        <v>27</v>
      </c>
      <c r="D349" s="5" t="s">
        <v>1104</v>
      </c>
      <c r="E349" s="6" t="s">
        <v>1105</v>
      </c>
      <c r="F349" s="7" t="s">
        <v>30</v>
      </c>
    </row>
    <row r="350" ht="36" customHeight="1" spans="1:6">
      <c r="A350" s="2">
        <v>349</v>
      </c>
      <c r="B350" s="2">
        <v>6</v>
      </c>
      <c r="C350" s="2" t="s">
        <v>27</v>
      </c>
      <c r="D350" s="2" t="s">
        <v>1106</v>
      </c>
      <c r="E350" s="3" t="s">
        <v>1107</v>
      </c>
      <c r="F350" s="4" t="s">
        <v>30</v>
      </c>
    </row>
    <row r="351" ht="36" customHeight="1" spans="1:6">
      <c r="A351" s="5">
        <v>350</v>
      </c>
      <c r="B351" s="5">
        <v>6</v>
      </c>
      <c r="C351" s="5" t="s">
        <v>27</v>
      </c>
      <c r="D351" s="5" t="s">
        <v>1108</v>
      </c>
      <c r="E351" s="6" t="s">
        <v>1109</v>
      </c>
      <c r="F351" s="7" t="s">
        <v>30</v>
      </c>
    </row>
    <row r="352" ht="36" customHeight="1" spans="1:6">
      <c r="A352" s="2">
        <v>351</v>
      </c>
      <c r="B352" s="2">
        <v>6</v>
      </c>
      <c r="C352" s="2" t="s">
        <v>27</v>
      </c>
      <c r="D352" s="2" t="s">
        <v>1110</v>
      </c>
      <c r="E352" s="3" t="s">
        <v>1111</v>
      </c>
      <c r="F352" s="4" t="s">
        <v>30</v>
      </c>
    </row>
    <row r="353" ht="36" customHeight="1" spans="1:6">
      <c r="A353" s="5">
        <v>352</v>
      </c>
      <c r="B353" s="5">
        <v>6</v>
      </c>
      <c r="C353" s="5" t="s">
        <v>27</v>
      </c>
      <c r="D353" s="5" t="s">
        <v>1114</v>
      </c>
      <c r="E353" s="6" t="s">
        <v>1115</v>
      </c>
      <c r="F353" s="7" t="s">
        <v>30</v>
      </c>
    </row>
    <row r="354" ht="36" customHeight="1" spans="1:6">
      <c r="A354" s="2">
        <v>353</v>
      </c>
      <c r="B354" s="2">
        <v>6</v>
      </c>
      <c r="C354" s="2" t="s">
        <v>27</v>
      </c>
      <c r="D354" s="2" t="s">
        <v>1120</v>
      </c>
      <c r="E354" s="3" t="s">
        <v>1121</v>
      </c>
      <c r="F354" s="4" t="s">
        <v>30</v>
      </c>
    </row>
    <row r="355" ht="36" customHeight="1" spans="1:6">
      <c r="A355" s="5">
        <v>354</v>
      </c>
      <c r="B355" s="5">
        <v>6</v>
      </c>
      <c r="C355" s="5" t="s">
        <v>27</v>
      </c>
      <c r="D355" s="5" t="s">
        <v>1160</v>
      </c>
      <c r="E355" s="6" t="s">
        <v>1161</v>
      </c>
      <c r="F355" s="7" t="s">
        <v>30</v>
      </c>
    </row>
    <row r="356" ht="36" customHeight="1" spans="1:6">
      <c r="A356" s="2">
        <v>355</v>
      </c>
      <c r="B356" s="2">
        <v>6</v>
      </c>
      <c r="C356" s="2" t="s">
        <v>27</v>
      </c>
      <c r="D356" s="2" t="s">
        <v>1122</v>
      </c>
      <c r="E356" s="3" t="s">
        <v>1123</v>
      </c>
      <c r="F356" s="4" t="s">
        <v>30</v>
      </c>
    </row>
    <row r="357" ht="36" customHeight="1" spans="1:6">
      <c r="A357" s="5">
        <v>356</v>
      </c>
      <c r="B357" s="5">
        <v>6</v>
      </c>
      <c r="C357" s="5" t="s">
        <v>27</v>
      </c>
      <c r="D357" s="5" t="s">
        <v>1126</v>
      </c>
      <c r="E357" s="6" t="s">
        <v>1127</v>
      </c>
      <c r="F357" s="7" t="s">
        <v>30</v>
      </c>
    </row>
    <row r="358" ht="36" customHeight="1" spans="1:6">
      <c r="A358" s="2">
        <v>357</v>
      </c>
      <c r="B358" s="2">
        <v>7</v>
      </c>
      <c r="C358" s="2" t="s">
        <v>31</v>
      </c>
      <c r="D358" s="2" t="s">
        <v>76</v>
      </c>
      <c r="E358" s="3" t="s">
        <v>77</v>
      </c>
      <c r="F358" s="4" t="s">
        <v>34</v>
      </c>
    </row>
    <row r="359" ht="36" customHeight="1" spans="1:6">
      <c r="A359" s="5">
        <v>358</v>
      </c>
      <c r="B359" s="5">
        <v>7</v>
      </c>
      <c r="C359" s="5" t="s">
        <v>31</v>
      </c>
      <c r="D359" s="5" t="s">
        <v>842</v>
      </c>
      <c r="E359" s="6" t="s">
        <v>843</v>
      </c>
      <c r="F359" s="7" t="s">
        <v>34</v>
      </c>
    </row>
    <row r="360" ht="36" customHeight="1" spans="1:6">
      <c r="A360" s="2">
        <v>359</v>
      </c>
      <c r="B360" s="2">
        <v>7</v>
      </c>
      <c r="C360" s="2" t="s">
        <v>31</v>
      </c>
      <c r="D360" s="2" t="s">
        <v>860</v>
      </c>
      <c r="E360" s="3" t="s">
        <v>861</v>
      </c>
      <c r="F360" s="4" t="s">
        <v>34</v>
      </c>
    </row>
    <row r="361" ht="36" customHeight="1" spans="1:6">
      <c r="A361" s="5">
        <v>360</v>
      </c>
      <c r="B361" s="5">
        <v>7</v>
      </c>
      <c r="C361" s="5" t="s">
        <v>31</v>
      </c>
      <c r="D361" s="5" t="s">
        <v>952</v>
      </c>
      <c r="E361" s="6" t="s">
        <v>953</v>
      </c>
      <c r="F361" s="7" t="s">
        <v>34</v>
      </c>
    </row>
    <row r="362" ht="36" customHeight="1" spans="1:6">
      <c r="A362" s="2">
        <v>361</v>
      </c>
      <c r="B362" s="2">
        <v>7</v>
      </c>
      <c r="C362" s="2" t="s">
        <v>31</v>
      </c>
      <c r="D362" s="2" t="s">
        <v>984</v>
      </c>
      <c r="E362" s="3" t="s">
        <v>985</v>
      </c>
      <c r="F362" s="4" t="s">
        <v>34</v>
      </c>
    </row>
    <row r="363" ht="36" customHeight="1" spans="1:6">
      <c r="A363" s="5">
        <v>362</v>
      </c>
      <c r="B363" s="5">
        <v>7</v>
      </c>
      <c r="C363" s="5" t="s">
        <v>31</v>
      </c>
      <c r="D363" s="5" t="s">
        <v>1038</v>
      </c>
      <c r="E363" s="6" t="s">
        <v>1039</v>
      </c>
      <c r="F363" s="7" t="s">
        <v>34</v>
      </c>
    </row>
    <row r="364" ht="36" customHeight="1" spans="1:6">
      <c r="A364" s="2">
        <v>363</v>
      </c>
      <c r="B364" s="2">
        <v>7</v>
      </c>
      <c r="C364" s="2" t="s">
        <v>31</v>
      </c>
      <c r="D364" s="2" t="s">
        <v>1052</v>
      </c>
      <c r="E364" s="3" t="s">
        <v>1053</v>
      </c>
      <c r="F364" s="4" t="s">
        <v>34</v>
      </c>
    </row>
    <row r="365" ht="36" customHeight="1" spans="1:6">
      <c r="A365" s="5">
        <v>364</v>
      </c>
      <c r="B365" s="5">
        <v>7</v>
      </c>
      <c r="C365" s="5" t="s">
        <v>31</v>
      </c>
      <c r="D365" s="5" t="s">
        <v>1128</v>
      </c>
      <c r="E365" s="6" t="s">
        <v>1129</v>
      </c>
      <c r="F365" s="7" t="s">
        <v>34</v>
      </c>
    </row>
    <row r="366" ht="36" customHeight="1" spans="1:6">
      <c r="A366" s="2">
        <v>365</v>
      </c>
      <c r="B366" s="2">
        <v>8</v>
      </c>
      <c r="C366" s="2" t="s">
        <v>35</v>
      </c>
      <c r="D366" s="2" t="s">
        <v>76</v>
      </c>
      <c r="E366" s="3" t="s">
        <v>77</v>
      </c>
      <c r="F366" s="4" t="s">
        <v>37</v>
      </c>
    </row>
    <row r="367" ht="36" customHeight="1" spans="1:6">
      <c r="A367" s="5">
        <v>366</v>
      </c>
      <c r="B367" s="5">
        <v>8</v>
      </c>
      <c r="C367" s="5" t="s">
        <v>35</v>
      </c>
      <c r="D367" s="5" t="s">
        <v>842</v>
      </c>
      <c r="E367" s="6" t="s">
        <v>843</v>
      </c>
      <c r="F367" s="7" t="s">
        <v>37</v>
      </c>
    </row>
    <row r="368" ht="36" customHeight="1" spans="1:6">
      <c r="A368" s="2">
        <v>367</v>
      </c>
      <c r="B368" s="2">
        <v>8</v>
      </c>
      <c r="C368" s="2" t="s">
        <v>35</v>
      </c>
      <c r="D368" s="2" t="s">
        <v>852</v>
      </c>
      <c r="E368" s="3" t="s">
        <v>853</v>
      </c>
      <c r="F368" s="4" t="s">
        <v>37</v>
      </c>
    </row>
    <row r="369" ht="36" customHeight="1" spans="1:6">
      <c r="A369" s="5">
        <v>368</v>
      </c>
      <c r="B369" s="5">
        <v>8</v>
      </c>
      <c r="C369" s="5" t="s">
        <v>35</v>
      </c>
      <c r="D369" s="5" t="s">
        <v>860</v>
      </c>
      <c r="E369" s="6" t="s">
        <v>861</v>
      </c>
      <c r="F369" s="7" t="s">
        <v>37</v>
      </c>
    </row>
    <row r="370" ht="36" customHeight="1" spans="1:6">
      <c r="A370" s="2">
        <v>369</v>
      </c>
      <c r="B370" s="2">
        <v>8</v>
      </c>
      <c r="C370" s="2" t="s">
        <v>35</v>
      </c>
      <c r="D370" s="2" t="s">
        <v>916</v>
      </c>
      <c r="E370" s="3" t="s">
        <v>917</v>
      </c>
      <c r="F370" s="4" t="s">
        <v>37</v>
      </c>
    </row>
    <row r="371" ht="36" customHeight="1" spans="1:6">
      <c r="A371" s="5">
        <v>370</v>
      </c>
      <c r="B371" s="5">
        <v>8</v>
      </c>
      <c r="C371" s="5" t="s">
        <v>35</v>
      </c>
      <c r="D371" s="5" t="s">
        <v>952</v>
      </c>
      <c r="E371" s="6" t="s">
        <v>953</v>
      </c>
      <c r="F371" s="7" t="s">
        <v>37</v>
      </c>
    </row>
    <row r="372" ht="36" customHeight="1" spans="1:6">
      <c r="A372" s="2">
        <v>371</v>
      </c>
      <c r="B372" s="2">
        <v>8</v>
      </c>
      <c r="C372" s="2" t="s">
        <v>35</v>
      </c>
      <c r="D372" s="2" t="s">
        <v>984</v>
      </c>
      <c r="E372" s="3" t="s">
        <v>985</v>
      </c>
      <c r="F372" s="4" t="s">
        <v>37</v>
      </c>
    </row>
    <row r="373" ht="36" customHeight="1" spans="1:6">
      <c r="A373" s="5">
        <v>372</v>
      </c>
      <c r="B373" s="5">
        <v>8</v>
      </c>
      <c r="C373" s="5" t="s">
        <v>35</v>
      </c>
      <c r="D373" s="5" t="s">
        <v>986</v>
      </c>
      <c r="E373" s="6" t="s">
        <v>987</v>
      </c>
      <c r="F373" s="7" t="s">
        <v>37</v>
      </c>
    </row>
    <row r="374" ht="36" customHeight="1" spans="1:6">
      <c r="A374" s="2">
        <v>373</v>
      </c>
      <c r="B374" s="2">
        <v>8</v>
      </c>
      <c r="C374" s="2" t="s">
        <v>35</v>
      </c>
      <c r="D374" s="2" t="s">
        <v>1038</v>
      </c>
      <c r="E374" s="3" t="s">
        <v>1039</v>
      </c>
      <c r="F374" s="4" t="s">
        <v>37</v>
      </c>
    </row>
    <row r="375" ht="36" customHeight="1" spans="1:6">
      <c r="A375" s="5">
        <v>374</v>
      </c>
      <c r="B375" s="5">
        <v>8</v>
      </c>
      <c r="C375" s="5" t="s">
        <v>35</v>
      </c>
      <c r="D375" s="5" t="s">
        <v>1050</v>
      </c>
      <c r="E375" s="6" t="s">
        <v>1051</v>
      </c>
      <c r="F375" s="7" t="s">
        <v>37</v>
      </c>
    </row>
    <row r="376" ht="36" customHeight="1" spans="1:6">
      <c r="A376" s="2">
        <v>375</v>
      </c>
      <c r="B376" s="2">
        <v>8</v>
      </c>
      <c r="C376" s="2" t="s">
        <v>35</v>
      </c>
      <c r="D376" s="2" t="s">
        <v>1052</v>
      </c>
      <c r="E376" s="3" t="s">
        <v>1053</v>
      </c>
      <c r="F376" s="4" t="s">
        <v>37</v>
      </c>
    </row>
    <row r="377" ht="36" customHeight="1" spans="1:6">
      <c r="A377" s="5">
        <v>376</v>
      </c>
      <c r="B377" s="5">
        <v>8</v>
      </c>
      <c r="C377" s="5" t="s">
        <v>35</v>
      </c>
      <c r="D377" s="5" t="s">
        <v>1084</v>
      </c>
      <c r="E377" s="6" t="s">
        <v>1085</v>
      </c>
      <c r="F377" s="7" t="s">
        <v>37</v>
      </c>
    </row>
    <row r="378" ht="36" customHeight="1" spans="1:6">
      <c r="A378" s="2">
        <v>377</v>
      </c>
      <c r="B378" s="2">
        <v>8</v>
      </c>
      <c r="C378" s="2" t="s">
        <v>35</v>
      </c>
      <c r="D378" s="2" t="s">
        <v>1086</v>
      </c>
      <c r="E378" s="3" t="s">
        <v>1087</v>
      </c>
      <c r="F378" s="4" t="s">
        <v>37</v>
      </c>
    </row>
    <row r="379" ht="36" customHeight="1" spans="1:6">
      <c r="A379" s="5">
        <v>378</v>
      </c>
      <c r="B379" s="5">
        <v>8</v>
      </c>
      <c r="C379" s="5" t="s">
        <v>35</v>
      </c>
      <c r="D379" s="5" t="s">
        <v>1128</v>
      </c>
      <c r="E379" s="6" t="s">
        <v>1129</v>
      </c>
      <c r="F379" s="7" t="s">
        <v>37</v>
      </c>
    </row>
    <row r="380" ht="36" customHeight="1" spans="1:6">
      <c r="A380" s="2">
        <v>379</v>
      </c>
      <c r="B380" s="2">
        <v>9</v>
      </c>
      <c r="C380" s="2" t="s">
        <v>38</v>
      </c>
      <c r="D380" s="2" t="s">
        <v>76</v>
      </c>
      <c r="E380" s="3" t="s">
        <v>77</v>
      </c>
      <c r="F380" s="4" t="s">
        <v>41</v>
      </c>
    </row>
    <row r="381" ht="36" customHeight="1" spans="1:6">
      <c r="A381" s="5">
        <v>380</v>
      </c>
      <c r="B381" s="5">
        <v>9</v>
      </c>
      <c r="C381" s="5" t="s">
        <v>38</v>
      </c>
      <c r="D381" s="5" t="s">
        <v>120</v>
      </c>
      <c r="E381" s="6" t="s">
        <v>121</v>
      </c>
      <c r="F381" s="7" t="s">
        <v>41</v>
      </c>
    </row>
    <row r="382" ht="36" customHeight="1" spans="1:6">
      <c r="A382" s="2">
        <v>381</v>
      </c>
      <c r="B382" s="2">
        <v>10</v>
      </c>
      <c r="C382" s="2" t="s">
        <v>42</v>
      </c>
      <c r="D382" s="2" t="s">
        <v>76</v>
      </c>
      <c r="E382" s="3" t="s">
        <v>77</v>
      </c>
      <c r="F382" s="4" t="s">
        <v>43</v>
      </c>
    </row>
    <row r="383" ht="36" customHeight="1" spans="1:6">
      <c r="A383" s="5">
        <v>382</v>
      </c>
      <c r="B383" s="5">
        <v>10</v>
      </c>
      <c r="C383" s="5" t="s">
        <v>42</v>
      </c>
      <c r="D383" s="5" t="s">
        <v>120</v>
      </c>
      <c r="E383" s="6" t="s">
        <v>121</v>
      </c>
      <c r="F383" s="7" t="s">
        <v>43</v>
      </c>
    </row>
    <row r="384" ht="36" customHeight="1" spans="1:6">
      <c r="A384" s="2">
        <v>383</v>
      </c>
      <c r="B384" s="2">
        <v>11</v>
      </c>
      <c r="C384" s="2" t="s">
        <v>44</v>
      </c>
      <c r="D384" s="2" t="s">
        <v>76</v>
      </c>
      <c r="E384" s="3" t="s">
        <v>77</v>
      </c>
      <c r="F384" s="4" t="s">
        <v>47</v>
      </c>
    </row>
    <row r="385" ht="36" customHeight="1" spans="1:6">
      <c r="A385" s="5">
        <v>384</v>
      </c>
      <c r="B385" s="5">
        <v>11</v>
      </c>
      <c r="C385" s="5" t="s">
        <v>44</v>
      </c>
      <c r="D385" s="5" t="s">
        <v>1022</v>
      </c>
      <c r="E385" s="6" t="s">
        <v>1023</v>
      </c>
      <c r="F385" s="7" t="s">
        <v>47</v>
      </c>
    </row>
    <row r="386" ht="36" customHeight="1" spans="1:6">
      <c r="A386" s="2">
        <v>385</v>
      </c>
      <c r="B386" s="2">
        <v>11</v>
      </c>
      <c r="C386" s="2" t="s">
        <v>44</v>
      </c>
      <c r="D386" s="2" t="s">
        <v>1028</v>
      </c>
      <c r="E386" s="3" t="s">
        <v>1029</v>
      </c>
      <c r="F386" s="4" t="s">
        <v>47</v>
      </c>
    </row>
    <row r="387" ht="36" customHeight="1" spans="1:6">
      <c r="A387" s="5">
        <v>386</v>
      </c>
      <c r="B387" s="5">
        <v>11</v>
      </c>
      <c r="C387" s="5" t="s">
        <v>44</v>
      </c>
      <c r="D387" s="5" t="s">
        <v>1030</v>
      </c>
      <c r="E387" s="6" t="s">
        <v>1031</v>
      </c>
      <c r="F387" s="7" t="s">
        <v>47</v>
      </c>
    </row>
    <row r="388" ht="36" customHeight="1" spans="1:6">
      <c r="A388" s="2">
        <v>387</v>
      </c>
      <c r="B388" s="2">
        <v>11</v>
      </c>
      <c r="C388" s="2" t="s">
        <v>44</v>
      </c>
      <c r="D388" s="2" t="s">
        <v>1162</v>
      </c>
      <c r="E388" s="3" t="s">
        <v>1163</v>
      </c>
      <c r="F388" s="4" t="s">
        <v>47</v>
      </c>
    </row>
    <row r="389" ht="36" customHeight="1" spans="1:6">
      <c r="A389" s="5">
        <v>388</v>
      </c>
      <c r="B389" s="5">
        <v>12</v>
      </c>
      <c r="C389" s="5" t="s">
        <v>48</v>
      </c>
      <c r="D389" s="5" t="s">
        <v>76</v>
      </c>
      <c r="E389" s="6" t="s">
        <v>77</v>
      </c>
      <c r="F389" s="7" t="s">
        <v>50</v>
      </c>
    </row>
    <row r="390" ht="36" customHeight="1" spans="1:6">
      <c r="A390" s="2">
        <v>389</v>
      </c>
      <c r="B390" s="2">
        <v>12</v>
      </c>
      <c r="C390" s="2" t="s">
        <v>48</v>
      </c>
      <c r="D390" s="2" t="s">
        <v>824</v>
      </c>
      <c r="E390" s="3" t="s">
        <v>825</v>
      </c>
      <c r="F390" s="4" t="s">
        <v>50</v>
      </c>
    </row>
    <row r="391" ht="36" customHeight="1" spans="1:6">
      <c r="A391" s="5">
        <v>390</v>
      </c>
      <c r="B391" s="5">
        <v>12</v>
      </c>
      <c r="C391" s="5" t="s">
        <v>48</v>
      </c>
      <c r="D391" s="5" t="s">
        <v>862</v>
      </c>
      <c r="E391" s="6" t="s">
        <v>863</v>
      </c>
      <c r="F391" s="7" t="s">
        <v>50</v>
      </c>
    </row>
    <row r="392" ht="36" customHeight="1" spans="1:6">
      <c r="A392" s="2">
        <v>391</v>
      </c>
      <c r="B392" s="2">
        <v>12</v>
      </c>
      <c r="C392" s="2" t="s">
        <v>48</v>
      </c>
      <c r="D392" s="2" t="s">
        <v>864</v>
      </c>
      <c r="E392" s="3" t="s">
        <v>865</v>
      </c>
      <c r="F392" s="4" t="s">
        <v>50</v>
      </c>
    </row>
    <row r="393" ht="36" customHeight="1" spans="1:6">
      <c r="A393" s="5">
        <v>392</v>
      </c>
      <c r="B393" s="5">
        <v>12</v>
      </c>
      <c r="C393" s="5" t="s">
        <v>48</v>
      </c>
      <c r="D393" s="5" t="s">
        <v>876</v>
      </c>
      <c r="E393" s="6" t="s">
        <v>877</v>
      </c>
      <c r="F393" s="7" t="s">
        <v>50</v>
      </c>
    </row>
    <row r="394" ht="36" customHeight="1" spans="1:6">
      <c r="A394" s="2">
        <v>393</v>
      </c>
      <c r="B394" s="2">
        <v>12</v>
      </c>
      <c r="C394" s="2" t="s">
        <v>48</v>
      </c>
      <c r="D394" s="2" t="s">
        <v>884</v>
      </c>
      <c r="E394" s="3" t="s">
        <v>885</v>
      </c>
      <c r="F394" s="4" t="s">
        <v>50</v>
      </c>
    </row>
    <row r="395" ht="36" customHeight="1" spans="1:6">
      <c r="A395" s="5">
        <v>394</v>
      </c>
      <c r="B395" s="5">
        <v>12</v>
      </c>
      <c r="C395" s="5" t="s">
        <v>48</v>
      </c>
      <c r="D395" s="5" t="s">
        <v>886</v>
      </c>
      <c r="E395" s="6" t="s">
        <v>887</v>
      </c>
      <c r="F395" s="7" t="s">
        <v>50</v>
      </c>
    </row>
    <row r="396" ht="36" customHeight="1" spans="1:6">
      <c r="A396" s="2">
        <v>395</v>
      </c>
      <c r="B396" s="2">
        <v>12</v>
      </c>
      <c r="C396" s="2" t="s">
        <v>48</v>
      </c>
      <c r="D396" s="2" t="s">
        <v>904</v>
      </c>
      <c r="E396" s="3" t="s">
        <v>905</v>
      </c>
      <c r="F396" s="4" t="s">
        <v>50</v>
      </c>
    </row>
    <row r="397" ht="36" customHeight="1" spans="1:6">
      <c r="A397" s="5">
        <v>396</v>
      </c>
      <c r="B397" s="5">
        <v>12</v>
      </c>
      <c r="C397" s="5" t="s">
        <v>48</v>
      </c>
      <c r="D397" s="5" t="s">
        <v>906</v>
      </c>
      <c r="E397" s="6" t="s">
        <v>907</v>
      </c>
      <c r="F397" s="7" t="s">
        <v>50</v>
      </c>
    </row>
    <row r="398" ht="36" customHeight="1" spans="1:6">
      <c r="A398" s="2">
        <v>397</v>
      </c>
      <c r="B398" s="2">
        <v>12</v>
      </c>
      <c r="C398" s="2" t="s">
        <v>48</v>
      </c>
      <c r="D398" s="2" t="s">
        <v>924</v>
      </c>
      <c r="E398" s="3" t="s">
        <v>925</v>
      </c>
      <c r="F398" s="4" t="s">
        <v>50</v>
      </c>
    </row>
    <row r="399" ht="36" customHeight="1" spans="1:6">
      <c r="A399" s="5">
        <v>398</v>
      </c>
      <c r="B399" s="5">
        <v>12</v>
      </c>
      <c r="C399" s="5" t="s">
        <v>48</v>
      </c>
      <c r="D399" s="5" t="s">
        <v>928</v>
      </c>
      <c r="E399" s="6" t="s">
        <v>929</v>
      </c>
      <c r="F399" s="7" t="s">
        <v>50</v>
      </c>
    </row>
    <row r="400" ht="36" customHeight="1" spans="1:6">
      <c r="A400" s="2">
        <v>399</v>
      </c>
      <c r="B400" s="2">
        <v>12</v>
      </c>
      <c r="C400" s="2" t="s">
        <v>48</v>
      </c>
      <c r="D400" s="2" t="s">
        <v>944</v>
      </c>
      <c r="E400" s="3" t="s">
        <v>945</v>
      </c>
      <c r="F400" s="4" t="s">
        <v>50</v>
      </c>
    </row>
    <row r="401" ht="36" customHeight="1" spans="1:6">
      <c r="A401" s="5">
        <v>400</v>
      </c>
      <c r="B401" s="5">
        <v>12</v>
      </c>
      <c r="C401" s="5" t="s">
        <v>48</v>
      </c>
      <c r="D401" s="5" t="s">
        <v>966</v>
      </c>
      <c r="E401" s="6" t="s">
        <v>967</v>
      </c>
      <c r="F401" s="7" t="s">
        <v>50</v>
      </c>
    </row>
    <row r="402" ht="36" customHeight="1" spans="1:6">
      <c r="A402" s="2">
        <v>401</v>
      </c>
      <c r="B402" s="2">
        <v>12</v>
      </c>
      <c r="C402" s="2" t="s">
        <v>48</v>
      </c>
      <c r="D402" s="2" t="s">
        <v>972</v>
      </c>
      <c r="E402" s="3" t="s">
        <v>973</v>
      </c>
      <c r="F402" s="4" t="s">
        <v>50</v>
      </c>
    </row>
    <row r="403" ht="36" customHeight="1" spans="1:6">
      <c r="A403" s="5">
        <v>402</v>
      </c>
      <c r="B403" s="5">
        <v>12</v>
      </c>
      <c r="C403" s="5" t="s">
        <v>48</v>
      </c>
      <c r="D403" s="5" t="s">
        <v>974</v>
      </c>
      <c r="E403" s="6" t="s">
        <v>975</v>
      </c>
      <c r="F403" s="7" t="s">
        <v>50</v>
      </c>
    </row>
    <row r="404" ht="36" customHeight="1" spans="1:6">
      <c r="A404" s="2">
        <v>403</v>
      </c>
      <c r="B404" s="2">
        <v>12</v>
      </c>
      <c r="C404" s="2" t="s">
        <v>48</v>
      </c>
      <c r="D404" s="2" t="s">
        <v>976</v>
      </c>
      <c r="E404" s="3" t="s">
        <v>977</v>
      </c>
      <c r="F404" s="4" t="s">
        <v>50</v>
      </c>
    </row>
    <row r="405" ht="36" customHeight="1" spans="1:6">
      <c r="A405" s="5">
        <v>404</v>
      </c>
      <c r="B405" s="5">
        <v>12</v>
      </c>
      <c r="C405" s="5" t="s">
        <v>48</v>
      </c>
      <c r="D405" s="5" t="s">
        <v>988</v>
      </c>
      <c r="E405" s="6" t="s">
        <v>989</v>
      </c>
      <c r="F405" s="7" t="s">
        <v>50</v>
      </c>
    </row>
    <row r="406" ht="36" customHeight="1" spans="1:6">
      <c r="A406" s="2">
        <v>405</v>
      </c>
      <c r="B406" s="2">
        <v>12</v>
      </c>
      <c r="C406" s="2" t="s">
        <v>48</v>
      </c>
      <c r="D406" s="2" t="s">
        <v>994</v>
      </c>
      <c r="E406" s="3" t="s">
        <v>995</v>
      </c>
      <c r="F406" s="4" t="s">
        <v>50</v>
      </c>
    </row>
    <row r="407" ht="36" customHeight="1" spans="1:6">
      <c r="A407" s="5">
        <v>406</v>
      </c>
      <c r="B407" s="5">
        <v>12</v>
      </c>
      <c r="C407" s="5" t="s">
        <v>48</v>
      </c>
      <c r="D407" s="5" t="s">
        <v>998</v>
      </c>
      <c r="E407" s="6" t="s">
        <v>999</v>
      </c>
      <c r="F407" s="7" t="s">
        <v>50</v>
      </c>
    </row>
    <row r="408" ht="36" customHeight="1" spans="1:6">
      <c r="A408" s="2">
        <v>407</v>
      </c>
      <c r="B408" s="2">
        <v>12</v>
      </c>
      <c r="C408" s="2" t="s">
        <v>48</v>
      </c>
      <c r="D408" s="2" t="s">
        <v>1014</v>
      </c>
      <c r="E408" s="3" t="s">
        <v>1015</v>
      </c>
      <c r="F408" s="4" t="s">
        <v>50</v>
      </c>
    </row>
    <row r="409" ht="36" customHeight="1" spans="1:6">
      <c r="A409" s="5">
        <v>408</v>
      </c>
      <c r="B409" s="5">
        <v>12</v>
      </c>
      <c r="C409" s="5" t="s">
        <v>48</v>
      </c>
      <c r="D409" s="5" t="s">
        <v>1020</v>
      </c>
      <c r="E409" s="6" t="s">
        <v>1021</v>
      </c>
      <c r="F409" s="7" t="s">
        <v>50</v>
      </c>
    </row>
    <row r="410" ht="36" customHeight="1" spans="1:6">
      <c r="A410" s="2">
        <v>409</v>
      </c>
      <c r="B410" s="2">
        <v>12</v>
      </c>
      <c r="C410" s="2" t="s">
        <v>48</v>
      </c>
      <c r="D410" s="2" t="s">
        <v>1034</v>
      </c>
      <c r="E410" s="3" t="s">
        <v>1035</v>
      </c>
      <c r="F410" s="4" t="s">
        <v>50</v>
      </c>
    </row>
    <row r="411" ht="36" customHeight="1" spans="1:6">
      <c r="A411" s="5">
        <v>410</v>
      </c>
      <c r="B411" s="5">
        <v>12</v>
      </c>
      <c r="C411" s="5" t="s">
        <v>48</v>
      </c>
      <c r="D411" s="5" t="s">
        <v>1048</v>
      </c>
      <c r="E411" s="6" t="s">
        <v>1049</v>
      </c>
      <c r="F411" s="7" t="s">
        <v>50</v>
      </c>
    </row>
    <row r="412" ht="36" customHeight="1" spans="1:6">
      <c r="A412" s="2">
        <v>411</v>
      </c>
      <c r="B412" s="2">
        <v>12</v>
      </c>
      <c r="C412" s="2" t="s">
        <v>48</v>
      </c>
      <c r="D412" s="2" t="s">
        <v>1054</v>
      </c>
      <c r="E412" s="3" t="s">
        <v>1055</v>
      </c>
      <c r="F412" s="4" t="s">
        <v>50</v>
      </c>
    </row>
    <row r="413" ht="36" customHeight="1" spans="1:6">
      <c r="A413" s="5">
        <v>412</v>
      </c>
      <c r="B413" s="5">
        <v>12</v>
      </c>
      <c r="C413" s="5" t="s">
        <v>48</v>
      </c>
      <c r="D413" s="5" t="s">
        <v>1074</v>
      </c>
      <c r="E413" s="6" t="s">
        <v>1075</v>
      </c>
      <c r="F413" s="7" t="s">
        <v>50</v>
      </c>
    </row>
    <row r="414" ht="36" customHeight="1" spans="1:6">
      <c r="A414" s="2">
        <v>413</v>
      </c>
      <c r="B414" s="2">
        <v>12</v>
      </c>
      <c r="C414" s="2" t="s">
        <v>48</v>
      </c>
      <c r="D414" s="2" t="s">
        <v>1164</v>
      </c>
      <c r="E414" s="3" t="s">
        <v>1165</v>
      </c>
      <c r="F414" s="4" t="s">
        <v>50</v>
      </c>
    </row>
    <row r="415" ht="36" customHeight="1" spans="1:6">
      <c r="A415" s="5">
        <v>414</v>
      </c>
      <c r="B415" s="5">
        <v>12</v>
      </c>
      <c r="C415" s="5" t="s">
        <v>48</v>
      </c>
      <c r="D415" s="5" t="s">
        <v>1166</v>
      </c>
      <c r="E415" s="6" t="s">
        <v>1167</v>
      </c>
      <c r="F415" s="7" t="s">
        <v>50</v>
      </c>
    </row>
    <row r="416" ht="36" customHeight="1" spans="1:6">
      <c r="A416" s="2">
        <v>415</v>
      </c>
      <c r="B416" s="2">
        <v>12</v>
      </c>
      <c r="C416" s="2" t="s">
        <v>48</v>
      </c>
      <c r="D416" s="2" t="s">
        <v>1168</v>
      </c>
      <c r="E416" s="3" t="s">
        <v>1169</v>
      </c>
      <c r="F416" s="4" t="s">
        <v>50</v>
      </c>
    </row>
    <row r="417" ht="36" customHeight="1" spans="1:6">
      <c r="A417" s="5">
        <v>416</v>
      </c>
      <c r="B417" s="5">
        <v>12</v>
      </c>
      <c r="C417" s="5" t="s">
        <v>48</v>
      </c>
      <c r="D417" s="5" t="s">
        <v>1108</v>
      </c>
      <c r="E417" s="6" t="s">
        <v>1109</v>
      </c>
      <c r="F417" s="7" t="s">
        <v>50</v>
      </c>
    </row>
    <row r="418" ht="36" customHeight="1" spans="1:6">
      <c r="A418" s="2">
        <v>417</v>
      </c>
      <c r="B418" s="2">
        <v>12</v>
      </c>
      <c r="C418" s="2" t="s">
        <v>48</v>
      </c>
      <c r="D418" s="2" t="s">
        <v>1116</v>
      </c>
      <c r="E418" s="3" t="s">
        <v>1117</v>
      </c>
      <c r="F418" s="4" t="s">
        <v>50</v>
      </c>
    </row>
    <row r="419" ht="36" customHeight="1" spans="1:6">
      <c r="A419" s="5">
        <v>418</v>
      </c>
      <c r="B419" s="5">
        <v>12</v>
      </c>
      <c r="C419" s="5" t="s">
        <v>48</v>
      </c>
      <c r="D419" s="5" t="s">
        <v>1126</v>
      </c>
      <c r="E419" s="6" t="s">
        <v>1127</v>
      </c>
      <c r="F419" s="7" t="s">
        <v>50</v>
      </c>
    </row>
    <row r="420" ht="36" customHeight="1" spans="1:6">
      <c r="A420" s="2">
        <v>419</v>
      </c>
      <c r="B420" s="2">
        <v>13</v>
      </c>
      <c r="C420" s="2" t="s">
        <v>51</v>
      </c>
      <c r="D420" s="2" t="s">
        <v>76</v>
      </c>
      <c r="E420" s="3" t="s">
        <v>77</v>
      </c>
      <c r="F420" s="4" t="s">
        <v>54</v>
      </c>
    </row>
    <row r="421" ht="36" customHeight="1" spans="1:6">
      <c r="A421" s="5">
        <v>420</v>
      </c>
      <c r="B421" s="5">
        <v>13</v>
      </c>
      <c r="C421" s="5" t="s">
        <v>51</v>
      </c>
      <c r="D421" s="5" t="s">
        <v>146</v>
      </c>
      <c r="E421" s="6" t="s">
        <v>147</v>
      </c>
      <c r="F421" s="7" t="s">
        <v>54</v>
      </c>
    </row>
    <row r="422" ht="36" customHeight="1" spans="1:6">
      <c r="A422" s="2">
        <v>421</v>
      </c>
      <c r="B422" s="2">
        <v>14</v>
      </c>
      <c r="C422" s="2" t="s">
        <v>55</v>
      </c>
      <c r="D422" s="2" t="s">
        <v>76</v>
      </c>
      <c r="E422" s="3" t="s">
        <v>77</v>
      </c>
      <c r="F422" s="4" t="s">
        <v>1170</v>
      </c>
    </row>
    <row r="423" ht="36" customHeight="1" spans="1:6">
      <c r="A423" s="5">
        <v>422</v>
      </c>
      <c r="B423" s="5">
        <v>14</v>
      </c>
      <c r="C423" s="5" t="s">
        <v>55</v>
      </c>
      <c r="D423" s="5" t="s">
        <v>132</v>
      </c>
      <c r="E423" s="6" t="s">
        <v>133</v>
      </c>
      <c r="F423" s="7" t="s">
        <v>1170</v>
      </c>
    </row>
    <row r="424" ht="36" customHeight="1" spans="1:6">
      <c r="A424" s="2">
        <v>423</v>
      </c>
      <c r="B424" s="2">
        <v>14</v>
      </c>
      <c r="C424" s="2" t="s">
        <v>55</v>
      </c>
      <c r="D424" s="2" t="s">
        <v>146</v>
      </c>
      <c r="E424" s="3" t="s">
        <v>147</v>
      </c>
      <c r="F424" s="4" t="s">
        <v>1170</v>
      </c>
    </row>
    <row r="425" ht="36" customHeight="1" spans="1:6">
      <c r="A425" s="5">
        <v>424</v>
      </c>
      <c r="B425" s="5">
        <v>15</v>
      </c>
      <c r="C425" s="5" t="s">
        <v>58</v>
      </c>
      <c r="D425" s="5" t="s">
        <v>76</v>
      </c>
      <c r="E425" s="6" t="s">
        <v>77</v>
      </c>
      <c r="F425" s="7" t="s">
        <v>1171</v>
      </c>
    </row>
    <row r="426" ht="36" customHeight="1" spans="1:6">
      <c r="A426" s="2">
        <v>425</v>
      </c>
      <c r="B426" s="2">
        <v>15</v>
      </c>
      <c r="C426" s="2" t="s">
        <v>58</v>
      </c>
      <c r="D426" s="2" t="s">
        <v>132</v>
      </c>
      <c r="E426" s="3" t="s">
        <v>133</v>
      </c>
      <c r="F426" s="4" t="s">
        <v>1171</v>
      </c>
    </row>
    <row r="427" ht="36" customHeight="1" spans="1:6">
      <c r="A427" s="5">
        <v>426</v>
      </c>
      <c r="B427" s="5">
        <v>16</v>
      </c>
      <c r="C427" s="5" t="s">
        <v>61</v>
      </c>
      <c r="D427" s="5" t="s">
        <v>76</v>
      </c>
      <c r="E427" s="6" t="s">
        <v>77</v>
      </c>
      <c r="F427" s="7" t="s">
        <v>1172</v>
      </c>
    </row>
    <row r="428" ht="36" customHeight="1" spans="1:6">
      <c r="A428" s="2">
        <v>427</v>
      </c>
      <c r="B428" s="2">
        <v>16</v>
      </c>
      <c r="C428" s="2" t="s">
        <v>61</v>
      </c>
      <c r="D428" s="2" t="s">
        <v>132</v>
      </c>
      <c r="E428" s="3" t="s">
        <v>133</v>
      </c>
      <c r="F428" s="4" t="s">
        <v>1172</v>
      </c>
    </row>
    <row r="429" ht="36" customHeight="1" spans="1:6">
      <c r="A429" s="5">
        <v>428</v>
      </c>
      <c r="B429" s="5">
        <v>17</v>
      </c>
      <c r="C429" s="5" t="s">
        <v>62</v>
      </c>
      <c r="D429" s="5" t="s">
        <v>76</v>
      </c>
      <c r="E429" s="6" t="s">
        <v>77</v>
      </c>
      <c r="F429" s="7" t="s">
        <v>63</v>
      </c>
    </row>
    <row r="430" ht="36" customHeight="1" spans="1:6">
      <c r="A430" s="2">
        <v>429</v>
      </c>
      <c r="B430" s="2">
        <v>17</v>
      </c>
      <c r="C430" s="2" t="s">
        <v>62</v>
      </c>
      <c r="D430" s="2" t="s">
        <v>132</v>
      </c>
      <c r="E430" s="3" t="s">
        <v>133</v>
      </c>
      <c r="F430" s="4" t="s">
        <v>63</v>
      </c>
    </row>
    <row r="431" ht="36" customHeight="1" spans="1:6">
      <c r="A431" s="5">
        <v>430</v>
      </c>
      <c r="B431" s="5">
        <v>17</v>
      </c>
      <c r="C431" s="5" t="s">
        <v>62</v>
      </c>
      <c r="D431" s="5" t="s">
        <v>146</v>
      </c>
      <c r="E431" s="6" t="s">
        <v>147</v>
      </c>
      <c r="F431" s="7" t="s">
        <v>63</v>
      </c>
    </row>
    <row r="432" ht="36" customHeight="1" spans="1:6">
      <c r="A432" s="2">
        <v>431</v>
      </c>
      <c r="B432" s="2">
        <v>18</v>
      </c>
      <c r="C432" s="2" t="s">
        <v>64</v>
      </c>
      <c r="D432" s="2" t="s">
        <v>76</v>
      </c>
      <c r="E432" s="3" t="s">
        <v>77</v>
      </c>
      <c r="F432" s="4" t="s">
        <v>67</v>
      </c>
    </row>
    <row r="433" ht="36" customHeight="1" spans="1:6">
      <c r="A433" s="5">
        <v>432</v>
      </c>
      <c r="B433" s="5">
        <v>18</v>
      </c>
      <c r="C433" s="5" t="s">
        <v>64</v>
      </c>
      <c r="D433" s="5" t="s">
        <v>162</v>
      </c>
      <c r="E433" s="6" t="s">
        <v>163</v>
      </c>
      <c r="F433" s="7" t="s">
        <v>67</v>
      </c>
    </row>
    <row r="434" ht="36" customHeight="1" spans="1:6">
      <c r="A434" s="2">
        <v>433</v>
      </c>
      <c r="B434" s="2">
        <v>19</v>
      </c>
      <c r="C434" s="2" t="s">
        <v>68</v>
      </c>
      <c r="D434" s="2" t="s">
        <v>76</v>
      </c>
      <c r="E434" s="3" t="s">
        <v>77</v>
      </c>
      <c r="F434" s="4" t="s">
        <v>70</v>
      </c>
    </row>
    <row r="435" ht="36" customHeight="1" spans="1:6">
      <c r="A435" s="5">
        <v>434</v>
      </c>
      <c r="B435" s="5">
        <v>19</v>
      </c>
      <c r="C435" s="5" t="s">
        <v>68</v>
      </c>
      <c r="D435" s="5" t="s">
        <v>132</v>
      </c>
      <c r="E435" s="6" t="s">
        <v>133</v>
      </c>
      <c r="F435" s="7" t="s">
        <v>70</v>
      </c>
    </row>
    <row r="436" ht="36" customHeight="1" spans="1:6">
      <c r="A436" s="2">
        <v>435</v>
      </c>
      <c r="B436" s="2">
        <v>19</v>
      </c>
      <c r="C436" s="2" t="s">
        <v>68</v>
      </c>
      <c r="D436" s="2" t="s">
        <v>162</v>
      </c>
      <c r="E436" s="3" t="s">
        <v>163</v>
      </c>
      <c r="F436" s="4" t="s">
        <v>70</v>
      </c>
    </row>
    <row r="437" ht="36" customHeight="1" spans="1:6">
      <c r="A437" s="5">
        <v>436</v>
      </c>
      <c r="B437" s="5">
        <v>20</v>
      </c>
      <c r="C437" s="5" t="s">
        <v>71</v>
      </c>
      <c r="D437" s="5" t="s">
        <v>76</v>
      </c>
      <c r="E437" s="6" t="s">
        <v>77</v>
      </c>
      <c r="F437" s="7" t="s">
        <v>74</v>
      </c>
    </row>
    <row r="438" ht="36" customHeight="1" spans="1:6">
      <c r="A438" s="2">
        <v>437</v>
      </c>
      <c r="B438" s="2">
        <v>20</v>
      </c>
      <c r="C438" s="2" t="s">
        <v>71</v>
      </c>
      <c r="D438" s="2" t="s">
        <v>1164</v>
      </c>
      <c r="E438" s="3" t="s">
        <v>1165</v>
      </c>
      <c r="F438" s="4" t="s">
        <v>74</v>
      </c>
    </row>
    <row r="439" ht="36" customHeight="1" spans="1:6">
      <c r="A439" s="5">
        <v>438</v>
      </c>
      <c r="B439" s="5">
        <v>21</v>
      </c>
      <c r="C439" s="5" t="s">
        <v>75</v>
      </c>
      <c r="D439" s="5" t="s">
        <v>76</v>
      </c>
      <c r="E439" s="6" t="s">
        <v>77</v>
      </c>
      <c r="F439" s="7" t="s">
        <v>78</v>
      </c>
    </row>
    <row r="440" ht="36" customHeight="1" spans="1:6">
      <c r="A440" s="2">
        <v>439</v>
      </c>
      <c r="B440" s="2">
        <v>22</v>
      </c>
      <c r="C440" s="2" t="s">
        <v>79</v>
      </c>
      <c r="D440" s="2" t="s">
        <v>818</v>
      </c>
      <c r="E440" s="3" t="s">
        <v>819</v>
      </c>
      <c r="F440" s="4" t="s">
        <v>82</v>
      </c>
    </row>
    <row r="441" ht="36" customHeight="1" spans="1:6">
      <c r="A441" s="5">
        <v>440</v>
      </c>
      <c r="B441" s="5">
        <v>22</v>
      </c>
      <c r="C441" s="5" t="s">
        <v>79</v>
      </c>
      <c r="D441" s="5" t="s">
        <v>832</v>
      </c>
      <c r="E441" s="6" t="s">
        <v>833</v>
      </c>
      <c r="F441" s="7" t="s">
        <v>82</v>
      </c>
    </row>
    <row r="442" ht="36" customHeight="1" spans="1:6">
      <c r="A442" s="2">
        <v>441</v>
      </c>
      <c r="B442" s="2">
        <v>22</v>
      </c>
      <c r="C442" s="2" t="s">
        <v>79</v>
      </c>
      <c r="D442" s="2" t="s">
        <v>840</v>
      </c>
      <c r="E442" s="3" t="s">
        <v>841</v>
      </c>
      <c r="F442" s="4" t="s">
        <v>82</v>
      </c>
    </row>
    <row r="443" ht="36" customHeight="1" spans="1:6">
      <c r="A443" s="5">
        <v>442</v>
      </c>
      <c r="B443" s="5">
        <v>22</v>
      </c>
      <c r="C443" s="5" t="s">
        <v>79</v>
      </c>
      <c r="D443" s="5" t="s">
        <v>842</v>
      </c>
      <c r="E443" s="6" t="s">
        <v>843</v>
      </c>
      <c r="F443" s="7" t="s">
        <v>82</v>
      </c>
    </row>
    <row r="444" ht="36" customHeight="1" spans="1:6">
      <c r="A444" s="2">
        <v>443</v>
      </c>
      <c r="B444" s="2">
        <v>22</v>
      </c>
      <c r="C444" s="2" t="s">
        <v>79</v>
      </c>
      <c r="D444" s="2" t="s">
        <v>852</v>
      </c>
      <c r="E444" s="3" t="s">
        <v>853</v>
      </c>
      <c r="F444" s="4" t="s">
        <v>82</v>
      </c>
    </row>
    <row r="445" ht="36" customHeight="1" spans="1:6">
      <c r="A445" s="5">
        <v>444</v>
      </c>
      <c r="B445" s="5">
        <v>22</v>
      </c>
      <c r="C445" s="5" t="s">
        <v>79</v>
      </c>
      <c r="D445" s="5" t="s">
        <v>894</v>
      </c>
      <c r="E445" s="6" t="s">
        <v>895</v>
      </c>
      <c r="F445" s="7" t="s">
        <v>82</v>
      </c>
    </row>
    <row r="446" ht="36" customHeight="1" spans="1:6">
      <c r="A446" s="2">
        <v>445</v>
      </c>
      <c r="B446" s="2">
        <v>22</v>
      </c>
      <c r="C446" s="2" t="s">
        <v>79</v>
      </c>
      <c r="D446" s="2" t="s">
        <v>916</v>
      </c>
      <c r="E446" s="3" t="s">
        <v>917</v>
      </c>
      <c r="F446" s="4" t="s">
        <v>82</v>
      </c>
    </row>
    <row r="447" ht="36" customHeight="1" spans="1:6">
      <c r="A447" s="5">
        <v>446</v>
      </c>
      <c r="B447" s="5">
        <v>22</v>
      </c>
      <c r="C447" s="5" t="s">
        <v>79</v>
      </c>
      <c r="D447" s="5" t="s">
        <v>930</v>
      </c>
      <c r="E447" s="6" t="s">
        <v>931</v>
      </c>
      <c r="F447" s="7" t="s">
        <v>82</v>
      </c>
    </row>
    <row r="448" ht="36" customHeight="1" spans="1:6">
      <c r="A448" s="2">
        <v>447</v>
      </c>
      <c r="B448" s="2">
        <v>22</v>
      </c>
      <c r="C448" s="2" t="s">
        <v>79</v>
      </c>
      <c r="D448" s="2" t="s">
        <v>936</v>
      </c>
      <c r="E448" s="3" t="s">
        <v>937</v>
      </c>
      <c r="F448" s="4" t="s">
        <v>82</v>
      </c>
    </row>
    <row r="449" ht="36" customHeight="1" spans="1:6">
      <c r="A449" s="5">
        <v>448</v>
      </c>
      <c r="B449" s="5">
        <v>22</v>
      </c>
      <c r="C449" s="5" t="s">
        <v>79</v>
      </c>
      <c r="D449" s="5" t="s">
        <v>952</v>
      </c>
      <c r="E449" s="6" t="s">
        <v>953</v>
      </c>
      <c r="F449" s="7" t="s">
        <v>82</v>
      </c>
    </row>
    <row r="450" ht="36" customHeight="1" spans="1:6">
      <c r="A450" s="2">
        <v>449</v>
      </c>
      <c r="B450" s="2">
        <v>22</v>
      </c>
      <c r="C450" s="2" t="s">
        <v>79</v>
      </c>
      <c r="D450" s="2" t="s">
        <v>958</v>
      </c>
      <c r="E450" s="3" t="s">
        <v>959</v>
      </c>
      <c r="F450" s="4" t="s">
        <v>82</v>
      </c>
    </row>
    <row r="451" ht="36" customHeight="1" spans="1:6">
      <c r="A451" s="5">
        <v>450</v>
      </c>
      <c r="B451" s="5">
        <v>22</v>
      </c>
      <c r="C451" s="5" t="s">
        <v>79</v>
      </c>
      <c r="D451" s="5" t="s">
        <v>978</v>
      </c>
      <c r="E451" s="6" t="s">
        <v>979</v>
      </c>
      <c r="F451" s="7" t="s">
        <v>82</v>
      </c>
    </row>
    <row r="452" ht="36" customHeight="1" spans="1:6">
      <c r="A452" s="2">
        <v>451</v>
      </c>
      <c r="B452" s="2">
        <v>22</v>
      </c>
      <c r="C452" s="2" t="s">
        <v>79</v>
      </c>
      <c r="D452" s="2" t="s">
        <v>982</v>
      </c>
      <c r="E452" s="3" t="s">
        <v>983</v>
      </c>
      <c r="F452" s="4" t="s">
        <v>82</v>
      </c>
    </row>
    <row r="453" ht="36" customHeight="1" spans="1:6">
      <c r="A453" s="5">
        <v>452</v>
      </c>
      <c r="B453" s="5">
        <v>22</v>
      </c>
      <c r="C453" s="5" t="s">
        <v>79</v>
      </c>
      <c r="D453" s="5" t="s">
        <v>984</v>
      </c>
      <c r="E453" s="6" t="s">
        <v>985</v>
      </c>
      <c r="F453" s="7" t="s">
        <v>82</v>
      </c>
    </row>
    <row r="454" ht="36" customHeight="1" spans="1:6">
      <c r="A454" s="2">
        <v>453</v>
      </c>
      <c r="B454" s="2">
        <v>22</v>
      </c>
      <c r="C454" s="2" t="s">
        <v>79</v>
      </c>
      <c r="D454" s="2" t="s">
        <v>986</v>
      </c>
      <c r="E454" s="3" t="s">
        <v>987</v>
      </c>
      <c r="F454" s="4" t="s">
        <v>82</v>
      </c>
    </row>
    <row r="455" ht="36" customHeight="1" spans="1:6">
      <c r="A455" s="5">
        <v>454</v>
      </c>
      <c r="B455" s="5">
        <v>22</v>
      </c>
      <c r="C455" s="5" t="s">
        <v>79</v>
      </c>
      <c r="D455" s="5" t="s">
        <v>990</v>
      </c>
      <c r="E455" s="6" t="s">
        <v>991</v>
      </c>
      <c r="F455" s="7" t="s">
        <v>82</v>
      </c>
    </row>
    <row r="456" ht="36" customHeight="1" spans="1:6">
      <c r="A456" s="2">
        <v>455</v>
      </c>
      <c r="B456" s="2">
        <v>22</v>
      </c>
      <c r="C456" s="2" t="s">
        <v>79</v>
      </c>
      <c r="D456" s="2" t="s">
        <v>1022</v>
      </c>
      <c r="E456" s="3" t="s">
        <v>1023</v>
      </c>
      <c r="F456" s="4" t="s">
        <v>82</v>
      </c>
    </row>
    <row r="457" ht="36" customHeight="1" spans="1:6">
      <c r="A457" s="5">
        <v>456</v>
      </c>
      <c r="B457" s="5">
        <v>22</v>
      </c>
      <c r="C457" s="5" t="s">
        <v>79</v>
      </c>
      <c r="D457" s="5" t="s">
        <v>1026</v>
      </c>
      <c r="E457" s="6" t="s">
        <v>1027</v>
      </c>
      <c r="F457" s="7" t="s">
        <v>82</v>
      </c>
    </row>
    <row r="458" ht="36" customHeight="1" spans="1:6">
      <c r="A458" s="2">
        <v>457</v>
      </c>
      <c r="B458" s="2">
        <v>22</v>
      </c>
      <c r="C458" s="2" t="s">
        <v>79</v>
      </c>
      <c r="D458" s="2" t="s">
        <v>1028</v>
      </c>
      <c r="E458" s="3" t="s">
        <v>1029</v>
      </c>
      <c r="F458" s="4" t="s">
        <v>82</v>
      </c>
    </row>
    <row r="459" ht="36" customHeight="1" spans="1:6">
      <c r="A459" s="5">
        <v>458</v>
      </c>
      <c r="B459" s="5">
        <v>22</v>
      </c>
      <c r="C459" s="5" t="s">
        <v>79</v>
      </c>
      <c r="D459" s="5" t="s">
        <v>1030</v>
      </c>
      <c r="E459" s="6" t="s">
        <v>1031</v>
      </c>
      <c r="F459" s="7" t="s">
        <v>82</v>
      </c>
    </row>
    <row r="460" ht="36" customHeight="1" spans="1:6">
      <c r="A460" s="2">
        <v>459</v>
      </c>
      <c r="B460" s="2">
        <v>22</v>
      </c>
      <c r="C460" s="2" t="s">
        <v>79</v>
      </c>
      <c r="D460" s="2" t="s">
        <v>1032</v>
      </c>
      <c r="E460" s="3" t="s">
        <v>1033</v>
      </c>
      <c r="F460" s="4" t="s">
        <v>82</v>
      </c>
    </row>
    <row r="461" ht="36" customHeight="1" spans="1:6">
      <c r="A461" s="5">
        <v>460</v>
      </c>
      <c r="B461" s="5">
        <v>22</v>
      </c>
      <c r="C461" s="5" t="s">
        <v>79</v>
      </c>
      <c r="D461" s="5" t="s">
        <v>1038</v>
      </c>
      <c r="E461" s="6" t="s">
        <v>1039</v>
      </c>
      <c r="F461" s="7" t="s">
        <v>82</v>
      </c>
    </row>
    <row r="462" ht="36" customHeight="1" spans="1:6">
      <c r="A462" s="2">
        <v>461</v>
      </c>
      <c r="B462" s="2">
        <v>22</v>
      </c>
      <c r="C462" s="2" t="s">
        <v>79</v>
      </c>
      <c r="D462" s="2" t="s">
        <v>1044</v>
      </c>
      <c r="E462" s="3" t="s">
        <v>1045</v>
      </c>
      <c r="F462" s="4" t="s">
        <v>82</v>
      </c>
    </row>
    <row r="463" ht="36" customHeight="1" spans="1:6">
      <c r="A463" s="5">
        <v>462</v>
      </c>
      <c r="B463" s="5">
        <v>22</v>
      </c>
      <c r="C463" s="5" t="s">
        <v>79</v>
      </c>
      <c r="D463" s="5" t="s">
        <v>1050</v>
      </c>
      <c r="E463" s="6" t="s">
        <v>1051</v>
      </c>
      <c r="F463" s="7" t="s">
        <v>82</v>
      </c>
    </row>
    <row r="464" ht="36" customHeight="1" spans="1:6">
      <c r="A464" s="2">
        <v>463</v>
      </c>
      <c r="B464" s="2">
        <v>22</v>
      </c>
      <c r="C464" s="2" t="s">
        <v>79</v>
      </c>
      <c r="D464" s="2" t="s">
        <v>1058</v>
      </c>
      <c r="E464" s="3" t="s">
        <v>1059</v>
      </c>
      <c r="F464" s="4" t="s">
        <v>82</v>
      </c>
    </row>
    <row r="465" ht="36" customHeight="1" spans="1:6">
      <c r="A465" s="5">
        <v>464</v>
      </c>
      <c r="B465" s="5">
        <v>22</v>
      </c>
      <c r="C465" s="5" t="s">
        <v>79</v>
      </c>
      <c r="D465" s="5" t="s">
        <v>1062</v>
      </c>
      <c r="E465" s="6" t="s">
        <v>1063</v>
      </c>
      <c r="F465" s="7" t="s">
        <v>82</v>
      </c>
    </row>
    <row r="466" ht="36" customHeight="1" spans="1:6">
      <c r="A466" s="2">
        <v>465</v>
      </c>
      <c r="B466" s="2">
        <v>22</v>
      </c>
      <c r="C466" s="2" t="s">
        <v>79</v>
      </c>
      <c r="D466" s="2" t="s">
        <v>1064</v>
      </c>
      <c r="E466" s="3" t="s">
        <v>1065</v>
      </c>
      <c r="F466" s="4" t="s">
        <v>82</v>
      </c>
    </row>
    <row r="467" ht="36" customHeight="1" spans="1:6">
      <c r="A467" s="5">
        <v>466</v>
      </c>
      <c r="B467" s="5">
        <v>22</v>
      </c>
      <c r="C467" s="5" t="s">
        <v>79</v>
      </c>
      <c r="D467" s="5" t="s">
        <v>1066</v>
      </c>
      <c r="E467" s="6" t="s">
        <v>1067</v>
      </c>
      <c r="F467" s="7" t="s">
        <v>82</v>
      </c>
    </row>
    <row r="468" ht="36" customHeight="1" spans="1:6">
      <c r="A468" s="2">
        <v>467</v>
      </c>
      <c r="B468" s="2">
        <v>22</v>
      </c>
      <c r="C468" s="2" t="s">
        <v>79</v>
      </c>
      <c r="D468" s="2" t="s">
        <v>1068</v>
      </c>
      <c r="E468" s="3" t="s">
        <v>1069</v>
      </c>
      <c r="F468" s="4" t="s">
        <v>82</v>
      </c>
    </row>
    <row r="469" ht="36" customHeight="1" spans="1:6">
      <c r="A469" s="5">
        <v>468</v>
      </c>
      <c r="B469" s="5">
        <v>22</v>
      </c>
      <c r="C469" s="5" t="s">
        <v>79</v>
      </c>
      <c r="D469" s="5" t="s">
        <v>1070</v>
      </c>
      <c r="E469" s="6" t="s">
        <v>1071</v>
      </c>
      <c r="F469" s="7" t="s">
        <v>82</v>
      </c>
    </row>
    <row r="470" ht="36" customHeight="1" spans="1:6">
      <c r="A470" s="2">
        <v>469</v>
      </c>
      <c r="B470" s="2">
        <v>22</v>
      </c>
      <c r="C470" s="2" t="s">
        <v>79</v>
      </c>
      <c r="D470" s="2" t="s">
        <v>1072</v>
      </c>
      <c r="E470" s="3" t="s">
        <v>1073</v>
      </c>
      <c r="F470" s="4" t="s">
        <v>82</v>
      </c>
    </row>
    <row r="471" ht="36" customHeight="1" spans="1:6">
      <c r="A471" s="5">
        <v>470</v>
      </c>
      <c r="B471" s="5">
        <v>22</v>
      </c>
      <c r="C471" s="5" t="s">
        <v>79</v>
      </c>
      <c r="D471" s="5" t="s">
        <v>1076</v>
      </c>
      <c r="E471" s="6" t="s">
        <v>1077</v>
      </c>
      <c r="F471" s="7" t="s">
        <v>82</v>
      </c>
    </row>
    <row r="472" ht="36" customHeight="1" spans="1:6">
      <c r="A472" s="2">
        <v>471</v>
      </c>
      <c r="B472" s="2">
        <v>22</v>
      </c>
      <c r="C472" s="2" t="s">
        <v>79</v>
      </c>
      <c r="D472" s="2" t="s">
        <v>1078</v>
      </c>
      <c r="E472" s="3" t="s">
        <v>1079</v>
      </c>
      <c r="F472" s="4" t="s">
        <v>82</v>
      </c>
    </row>
    <row r="473" ht="36" customHeight="1" spans="1:6">
      <c r="A473" s="5">
        <v>472</v>
      </c>
      <c r="B473" s="5">
        <v>22</v>
      </c>
      <c r="C473" s="5" t="s">
        <v>79</v>
      </c>
      <c r="D473" s="5" t="s">
        <v>1080</v>
      </c>
      <c r="E473" s="6" t="s">
        <v>1081</v>
      </c>
      <c r="F473" s="7" t="s">
        <v>82</v>
      </c>
    </row>
    <row r="474" ht="36" customHeight="1" spans="1:6">
      <c r="A474" s="2">
        <v>473</v>
      </c>
      <c r="B474" s="2">
        <v>22</v>
      </c>
      <c r="C474" s="2" t="s">
        <v>79</v>
      </c>
      <c r="D474" s="2" t="s">
        <v>1082</v>
      </c>
      <c r="E474" s="3" t="s">
        <v>1083</v>
      </c>
      <c r="F474" s="4" t="s">
        <v>82</v>
      </c>
    </row>
    <row r="475" ht="36" customHeight="1" spans="1:6">
      <c r="A475" s="5">
        <v>474</v>
      </c>
      <c r="B475" s="5">
        <v>22</v>
      </c>
      <c r="C475" s="5" t="s">
        <v>79</v>
      </c>
      <c r="D475" s="5" t="s">
        <v>1084</v>
      </c>
      <c r="E475" s="6" t="s">
        <v>1085</v>
      </c>
      <c r="F475" s="7" t="s">
        <v>82</v>
      </c>
    </row>
    <row r="476" ht="36" customHeight="1" spans="1:6">
      <c r="A476" s="2">
        <v>475</v>
      </c>
      <c r="B476" s="2">
        <v>22</v>
      </c>
      <c r="C476" s="2" t="s">
        <v>79</v>
      </c>
      <c r="D476" s="2" t="s">
        <v>1086</v>
      </c>
      <c r="E476" s="3" t="s">
        <v>1087</v>
      </c>
      <c r="F476" s="4" t="s">
        <v>82</v>
      </c>
    </row>
    <row r="477" ht="36" customHeight="1" spans="1:6">
      <c r="A477" s="5">
        <v>476</v>
      </c>
      <c r="B477" s="5">
        <v>22</v>
      </c>
      <c r="C477" s="5" t="s">
        <v>79</v>
      </c>
      <c r="D477" s="5" t="s">
        <v>1088</v>
      </c>
      <c r="E477" s="6" t="s">
        <v>1089</v>
      </c>
      <c r="F477" s="7" t="s">
        <v>82</v>
      </c>
    </row>
    <row r="478" ht="36" customHeight="1" spans="1:6">
      <c r="A478" s="2">
        <v>477</v>
      </c>
      <c r="B478" s="2">
        <v>22</v>
      </c>
      <c r="C478" s="2" t="s">
        <v>79</v>
      </c>
      <c r="D478" s="2" t="s">
        <v>1090</v>
      </c>
      <c r="E478" s="3" t="s">
        <v>1091</v>
      </c>
      <c r="F478" s="4" t="s">
        <v>82</v>
      </c>
    </row>
    <row r="479" ht="36" customHeight="1" spans="1:6">
      <c r="A479" s="5">
        <v>478</v>
      </c>
      <c r="B479" s="5">
        <v>22</v>
      </c>
      <c r="C479" s="5" t="s">
        <v>79</v>
      </c>
      <c r="D479" s="5" t="s">
        <v>1092</v>
      </c>
      <c r="E479" s="6" t="s">
        <v>1093</v>
      </c>
      <c r="F479" s="7" t="s">
        <v>82</v>
      </c>
    </row>
    <row r="480" ht="36" customHeight="1" spans="1:6">
      <c r="A480" s="2">
        <v>479</v>
      </c>
      <c r="B480" s="2">
        <v>22</v>
      </c>
      <c r="C480" s="2" t="s">
        <v>79</v>
      </c>
      <c r="D480" s="2" t="s">
        <v>1164</v>
      </c>
      <c r="E480" s="3" t="s">
        <v>1165</v>
      </c>
      <c r="F480" s="4" t="s">
        <v>82</v>
      </c>
    </row>
    <row r="481" ht="36" customHeight="1" spans="1:6">
      <c r="A481" s="5">
        <v>480</v>
      </c>
      <c r="B481" s="5">
        <v>22</v>
      </c>
      <c r="C481" s="5" t="s">
        <v>79</v>
      </c>
      <c r="D481" s="5" t="s">
        <v>1173</v>
      </c>
      <c r="E481" s="6" t="s">
        <v>1174</v>
      </c>
      <c r="F481" s="7" t="s">
        <v>82</v>
      </c>
    </row>
    <row r="482" ht="36" customHeight="1" spans="1:6">
      <c r="A482" s="2">
        <v>481</v>
      </c>
      <c r="B482" s="2">
        <v>22</v>
      </c>
      <c r="C482" s="2" t="s">
        <v>79</v>
      </c>
      <c r="D482" s="2" t="s">
        <v>1175</v>
      </c>
      <c r="E482" s="3" t="s">
        <v>1176</v>
      </c>
      <c r="F482" s="4" t="s">
        <v>82</v>
      </c>
    </row>
    <row r="483" ht="36" customHeight="1" spans="1:6">
      <c r="A483" s="5">
        <v>482</v>
      </c>
      <c r="B483" s="5">
        <v>22</v>
      </c>
      <c r="C483" s="5" t="s">
        <v>79</v>
      </c>
      <c r="D483" s="5" t="s">
        <v>1098</v>
      </c>
      <c r="E483" s="6" t="s">
        <v>1099</v>
      </c>
      <c r="F483" s="7" t="s">
        <v>82</v>
      </c>
    </row>
    <row r="484" ht="36" customHeight="1" spans="1:6">
      <c r="A484" s="2">
        <v>483</v>
      </c>
      <c r="B484" s="2">
        <v>23</v>
      </c>
      <c r="C484" s="2" t="s">
        <v>83</v>
      </c>
      <c r="D484" s="2" t="s">
        <v>820</v>
      </c>
      <c r="E484" s="3" t="s">
        <v>821</v>
      </c>
      <c r="F484" s="4" t="s">
        <v>86</v>
      </c>
    </row>
    <row r="485" ht="36" customHeight="1" spans="1:6">
      <c r="A485" s="5">
        <v>484</v>
      </c>
      <c r="B485" s="5">
        <v>23</v>
      </c>
      <c r="C485" s="5" t="s">
        <v>83</v>
      </c>
      <c r="D485" s="5" t="s">
        <v>858</v>
      </c>
      <c r="E485" s="6" t="s">
        <v>859</v>
      </c>
      <c r="F485" s="7" t="s">
        <v>86</v>
      </c>
    </row>
    <row r="486" ht="36" customHeight="1" spans="1:6">
      <c r="A486" s="2">
        <v>485</v>
      </c>
      <c r="B486" s="2">
        <v>23</v>
      </c>
      <c r="C486" s="2" t="s">
        <v>83</v>
      </c>
      <c r="D486" s="2" t="s">
        <v>878</v>
      </c>
      <c r="E486" s="3" t="s">
        <v>879</v>
      </c>
      <c r="F486" s="4" t="s">
        <v>86</v>
      </c>
    </row>
    <row r="487" ht="36" customHeight="1" spans="1:6">
      <c r="A487" s="5">
        <v>486</v>
      </c>
      <c r="B487" s="5">
        <v>23</v>
      </c>
      <c r="C487" s="5" t="s">
        <v>83</v>
      </c>
      <c r="D487" s="5" t="s">
        <v>882</v>
      </c>
      <c r="E487" s="6" t="s">
        <v>883</v>
      </c>
      <c r="F487" s="7" t="s">
        <v>86</v>
      </c>
    </row>
    <row r="488" ht="36" customHeight="1" spans="1:6">
      <c r="A488" s="2">
        <v>487</v>
      </c>
      <c r="B488" s="2">
        <v>23</v>
      </c>
      <c r="C488" s="2" t="s">
        <v>83</v>
      </c>
      <c r="D488" s="2" t="s">
        <v>896</v>
      </c>
      <c r="E488" s="3" t="s">
        <v>897</v>
      </c>
      <c r="F488" s="4" t="s">
        <v>86</v>
      </c>
    </row>
    <row r="489" ht="36" customHeight="1" spans="1:6">
      <c r="A489" s="5">
        <v>488</v>
      </c>
      <c r="B489" s="5">
        <v>23</v>
      </c>
      <c r="C489" s="5" t="s">
        <v>83</v>
      </c>
      <c r="D489" s="5" t="s">
        <v>920</v>
      </c>
      <c r="E489" s="6" t="s">
        <v>921</v>
      </c>
      <c r="F489" s="7" t="s">
        <v>86</v>
      </c>
    </row>
    <row r="490" ht="36" customHeight="1" spans="1:6">
      <c r="A490" s="2">
        <v>489</v>
      </c>
      <c r="B490" s="2">
        <v>23</v>
      </c>
      <c r="C490" s="2" t="s">
        <v>83</v>
      </c>
      <c r="D490" s="2" t="s">
        <v>926</v>
      </c>
      <c r="E490" s="3" t="s">
        <v>927</v>
      </c>
      <c r="F490" s="4" t="s">
        <v>86</v>
      </c>
    </row>
    <row r="491" ht="36" customHeight="1" spans="1:6">
      <c r="A491" s="5">
        <v>490</v>
      </c>
      <c r="B491" s="5">
        <v>23</v>
      </c>
      <c r="C491" s="5" t="s">
        <v>83</v>
      </c>
      <c r="D491" s="5" t="s">
        <v>942</v>
      </c>
      <c r="E491" s="6" t="s">
        <v>943</v>
      </c>
      <c r="F491" s="7" t="s">
        <v>86</v>
      </c>
    </row>
    <row r="492" ht="36" customHeight="1" spans="1:6">
      <c r="A492" s="2">
        <v>491</v>
      </c>
      <c r="B492" s="2">
        <v>23</v>
      </c>
      <c r="C492" s="2" t="s">
        <v>83</v>
      </c>
      <c r="D492" s="2" t="s">
        <v>970</v>
      </c>
      <c r="E492" s="3" t="s">
        <v>971</v>
      </c>
      <c r="F492" s="4" t="s">
        <v>86</v>
      </c>
    </row>
    <row r="493" ht="36" customHeight="1" spans="1:6">
      <c r="A493" s="5">
        <v>492</v>
      </c>
      <c r="B493" s="5">
        <v>23</v>
      </c>
      <c r="C493" s="5" t="s">
        <v>83</v>
      </c>
      <c r="D493" s="5" t="s">
        <v>992</v>
      </c>
      <c r="E493" s="6" t="s">
        <v>993</v>
      </c>
      <c r="F493" s="7" t="s">
        <v>86</v>
      </c>
    </row>
    <row r="494" ht="36" customHeight="1" spans="1:6">
      <c r="A494" s="2">
        <v>493</v>
      </c>
      <c r="B494" s="2">
        <v>23</v>
      </c>
      <c r="C494" s="2" t="s">
        <v>83</v>
      </c>
      <c r="D494" s="2" t="s">
        <v>120</v>
      </c>
      <c r="E494" s="3" t="s">
        <v>121</v>
      </c>
      <c r="F494" s="4" t="s">
        <v>86</v>
      </c>
    </row>
    <row r="495" ht="36" customHeight="1" spans="1:6">
      <c r="A495" s="5">
        <v>494</v>
      </c>
      <c r="B495" s="5">
        <v>23</v>
      </c>
      <c r="C495" s="5" t="s">
        <v>83</v>
      </c>
      <c r="D495" s="5" t="s">
        <v>996</v>
      </c>
      <c r="E495" s="6" t="s">
        <v>997</v>
      </c>
      <c r="F495" s="7" t="s">
        <v>86</v>
      </c>
    </row>
    <row r="496" ht="36" customHeight="1" spans="1:6">
      <c r="A496" s="2">
        <v>495</v>
      </c>
      <c r="B496" s="2">
        <v>23</v>
      </c>
      <c r="C496" s="2" t="s">
        <v>83</v>
      </c>
      <c r="D496" s="2" t="s">
        <v>1006</v>
      </c>
      <c r="E496" s="3" t="s">
        <v>1007</v>
      </c>
      <c r="F496" s="4" t="s">
        <v>86</v>
      </c>
    </row>
    <row r="497" ht="36" customHeight="1" spans="1:6">
      <c r="A497" s="5">
        <v>496</v>
      </c>
      <c r="B497" s="5">
        <v>23</v>
      </c>
      <c r="C497" s="5" t="s">
        <v>83</v>
      </c>
      <c r="D497" s="5" t="s">
        <v>1012</v>
      </c>
      <c r="E497" s="6" t="s">
        <v>1013</v>
      </c>
      <c r="F497" s="7" t="s">
        <v>86</v>
      </c>
    </row>
    <row r="498" ht="36" customHeight="1" spans="1:6">
      <c r="A498" s="2">
        <v>497</v>
      </c>
      <c r="B498" s="2">
        <v>23</v>
      </c>
      <c r="C498" s="2" t="s">
        <v>83</v>
      </c>
      <c r="D498" s="2" t="s">
        <v>1026</v>
      </c>
      <c r="E498" s="3" t="s">
        <v>1027</v>
      </c>
      <c r="F498" s="4" t="s">
        <v>86</v>
      </c>
    </row>
    <row r="499" ht="36" customHeight="1" spans="1:6">
      <c r="A499" s="5">
        <v>498</v>
      </c>
      <c r="B499" s="5">
        <v>23</v>
      </c>
      <c r="C499" s="5" t="s">
        <v>83</v>
      </c>
      <c r="D499" s="5" t="s">
        <v>1032</v>
      </c>
      <c r="E499" s="6" t="s">
        <v>1033</v>
      </c>
      <c r="F499" s="7" t="s">
        <v>86</v>
      </c>
    </row>
    <row r="500" ht="36" customHeight="1" spans="1:6">
      <c r="A500" s="2">
        <v>499</v>
      </c>
      <c r="B500" s="2">
        <v>23</v>
      </c>
      <c r="C500" s="2" t="s">
        <v>83</v>
      </c>
      <c r="D500" s="2" t="s">
        <v>1036</v>
      </c>
      <c r="E500" s="3" t="s">
        <v>1037</v>
      </c>
      <c r="F500" s="4" t="s">
        <v>86</v>
      </c>
    </row>
    <row r="501" ht="36" customHeight="1" spans="1:6">
      <c r="A501" s="5">
        <v>500</v>
      </c>
      <c r="B501" s="5">
        <v>23</v>
      </c>
      <c r="C501" s="5" t="s">
        <v>83</v>
      </c>
      <c r="D501" s="5" t="s">
        <v>1056</v>
      </c>
      <c r="E501" s="6" t="s">
        <v>1057</v>
      </c>
      <c r="F501" s="7" t="s">
        <v>86</v>
      </c>
    </row>
    <row r="502" ht="36" customHeight="1" spans="1:6">
      <c r="A502" s="2">
        <v>501</v>
      </c>
      <c r="B502" s="2">
        <v>23</v>
      </c>
      <c r="C502" s="2" t="s">
        <v>83</v>
      </c>
      <c r="D502" s="2" t="s">
        <v>1092</v>
      </c>
      <c r="E502" s="3" t="s">
        <v>1093</v>
      </c>
      <c r="F502" s="4" t="s">
        <v>86</v>
      </c>
    </row>
    <row r="503" ht="36" customHeight="1" spans="1:6">
      <c r="A503" s="5">
        <v>502</v>
      </c>
      <c r="B503" s="5">
        <v>23</v>
      </c>
      <c r="C503" s="5" t="s">
        <v>83</v>
      </c>
      <c r="D503" s="5" t="s">
        <v>1177</v>
      </c>
      <c r="E503" s="6" t="s">
        <v>1178</v>
      </c>
      <c r="F503" s="7" t="s">
        <v>86</v>
      </c>
    </row>
    <row r="504" ht="36" customHeight="1" spans="1:6">
      <c r="A504" s="2">
        <v>503</v>
      </c>
      <c r="B504" s="2">
        <v>23</v>
      </c>
      <c r="C504" s="2" t="s">
        <v>83</v>
      </c>
      <c r="D504" s="2" t="s">
        <v>1164</v>
      </c>
      <c r="E504" s="3" t="s">
        <v>1165</v>
      </c>
      <c r="F504" s="4" t="s">
        <v>86</v>
      </c>
    </row>
    <row r="505" ht="36" customHeight="1" spans="1:6">
      <c r="A505" s="5">
        <v>504</v>
      </c>
      <c r="B505" s="5">
        <v>23</v>
      </c>
      <c r="C505" s="5" t="s">
        <v>83</v>
      </c>
      <c r="D505" s="5" t="s">
        <v>162</v>
      </c>
      <c r="E505" s="6" t="s">
        <v>163</v>
      </c>
      <c r="F505" s="7" t="s">
        <v>86</v>
      </c>
    </row>
    <row r="506" ht="36" customHeight="1" spans="1:6">
      <c r="A506" s="2">
        <v>505</v>
      </c>
      <c r="B506" s="2">
        <v>23</v>
      </c>
      <c r="C506" s="2" t="s">
        <v>83</v>
      </c>
      <c r="D506" s="2" t="s">
        <v>1112</v>
      </c>
      <c r="E506" s="3" t="s">
        <v>1113</v>
      </c>
      <c r="F506" s="4" t="s">
        <v>86</v>
      </c>
    </row>
    <row r="507" ht="36" customHeight="1" spans="1:6">
      <c r="A507" s="5">
        <v>506</v>
      </c>
      <c r="B507" s="5">
        <v>23</v>
      </c>
      <c r="C507" s="5" t="s">
        <v>83</v>
      </c>
      <c r="D507" s="5" t="s">
        <v>1130</v>
      </c>
      <c r="E507" s="6" t="s">
        <v>1131</v>
      </c>
      <c r="F507" s="7" t="s">
        <v>86</v>
      </c>
    </row>
    <row r="508" ht="36" customHeight="1" spans="1:6">
      <c r="A508" s="2">
        <v>507</v>
      </c>
      <c r="B508" s="2">
        <v>23</v>
      </c>
      <c r="C508" s="2" t="s">
        <v>83</v>
      </c>
      <c r="D508" s="2" t="s">
        <v>1132</v>
      </c>
      <c r="E508" s="3" t="s">
        <v>1133</v>
      </c>
      <c r="F508" s="4" t="s">
        <v>86</v>
      </c>
    </row>
    <row r="509" ht="36" customHeight="1" spans="1:6">
      <c r="A509" s="5">
        <v>508</v>
      </c>
      <c r="B509" s="5">
        <v>24</v>
      </c>
      <c r="C509" s="5" t="s">
        <v>87</v>
      </c>
      <c r="D509" s="5" t="s">
        <v>1136</v>
      </c>
      <c r="E509" s="6" t="s">
        <v>1137</v>
      </c>
      <c r="F509" s="7" t="s">
        <v>90</v>
      </c>
    </row>
    <row r="510" ht="36" customHeight="1" spans="1:6">
      <c r="A510" s="2">
        <v>509</v>
      </c>
      <c r="B510" s="2">
        <v>24</v>
      </c>
      <c r="C510" s="2" t="s">
        <v>87</v>
      </c>
      <c r="D510" s="2" t="s">
        <v>1138</v>
      </c>
      <c r="E510" s="3" t="s">
        <v>1139</v>
      </c>
      <c r="F510" s="4" t="s">
        <v>90</v>
      </c>
    </row>
    <row r="511" ht="36" customHeight="1" spans="1:6">
      <c r="A511" s="5">
        <v>510</v>
      </c>
      <c r="B511" s="5">
        <v>24</v>
      </c>
      <c r="C511" s="5" t="s">
        <v>87</v>
      </c>
      <c r="D511" s="5" t="s">
        <v>1140</v>
      </c>
      <c r="E511" s="6" t="s">
        <v>1141</v>
      </c>
      <c r="F511" s="7" t="s">
        <v>90</v>
      </c>
    </row>
    <row r="512" ht="36" customHeight="1" spans="1:6">
      <c r="A512" s="2">
        <v>511</v>
      </c>
      <c r="B512" s="2">
        <v>24</v>
      </c>
      <c r="C512" s="2" t="s">
        <v>87</v>
      </c>
      <c r="D512" s="2" t="s">
        <v>100</v>
      </c>
      <c r="E512" s="3" t="s">
        <v>101</v>
      </c>
      <c r="F512" s="4" t="s">
        <v>90</v>
      </c>
    </row>
    <row r="513" ht="36" customHeight="1" spans="1:6">
      <c r="A513" s="5">
        <v>512</v>
      </c>
      <c r="B513" s="5">
        <v>24</v>
      </c>
      <c r="C513" s="5" t="s">
        <v>87</v>
      </c>
      <c r="D513" s="5" t="s">
        <v>1142</v>
      </c>
      <c r="E513" s="6" t="s">
        <v>1143</v>
      </c>
      <c r="F513" s="7" t="s">
        <v>90</v>
      </c>
    </row>
    <row r="514" ht="36" customHeight="1" spans="1:6">
      <c r="A514" s="2">
        <v>513</v>
      </c>
      <c r="B514" s="2">
        <v>24</v>
      </c>
      <c r="C514" s="2" t="s">
        <v>87</v>
      </c>
      <c r="D514" s="2" t="s">
        <v>1144</v>
      </c>
      <c r="E514" s="3" t="s">
        <v>1145</v>
      </c>
      <c r="F514" s="4" t="s">
        <v>90</v>
      </c>
    </row>
    <row r="515" ht="36" customHeight="1" spans="1:6">
      <c r="A515" s="5">
        <v>514</v>
      </c>
      <c r="B515" s="5">
        <v>24</v>
      </c>
      <c r="C515" s="5" t="s">
        <v>87</v>
      </c>
      <c r="D515" s="5" t="s">
        <v>1146</v>
      </c>
      <c r="E515" s="6" t="s">
        <v>1147</v>
      </c>
      <c r="F515" s="7" t="s">
        <v>90</v>
      </c>
    </row>
    <row r="516" ht="36" customHeight="1" spans="1:6">
      <c r="A516" s="2">
        <v>515</v>
      </c>
      <c r="B516" s="2">
        <v>25</v>
      </c>
      <c r="C516" s="2" t="s">
        <v>91</v>
      </c>
      <c r="D516" s="2" t="s">
        <v>860</v>
      </c>
      <c r="E516" s="3" t="s">
        <v>861</v>
      </c>
      <c r="F516" s="4" t="s">
        <v>94</v>
      </c>
    </row>
    <row r="517" ht="36" customHeight="1" spans="1:6">
      <c r="A517" s="5">
        <v>516</v>
      </c>
      <c r="B517" s="5">
        <v>25</v>
      </c>
      <c r="C517" s="5" t="s">
        <v>91</v>
      </c>
      <c r="D517" s="5" t="s">
        <v>100</v>
      </c>
      <c r="E517" s="6" t="s">
        <v>101</v>
      </c>
      <c r="F517" s="7" t="s">
        <v>94</v>
      </c>
    </row>
    <row r="518" ht="36" customHeight="1" spans="1:6">
      <c r="A518" s="2">
        <v>517</v>
      </c>
      <c r="B518" s="2">
        <v>25</v>
      </c>
      <c r="C518" s="2" t="s">
        <v>91</v>
      </c>
      <c r="D518" s="2" t="s">
        <v>1052</v>
      </c>
      <c r="E518" s="3" t="s">
        <v>1053</v>
      </c>
      <c r="F518" s="4" t="s">
        <v>94</v>
      </c>
    </row>
    <row r="519" ht="36" customHeight="1" spans="1:6">
      <c r="A519" s="5">
        <v>518</v>
      </c>
      <c r="B519" s="5">
        <v>25</v>
      </c>
      <c r="C519" s="5" t="s">
        <v>91</v>
      </c>
      <c r="D519" s="5" t="s">
        <v>1179</v>
      </c>
      <c r="E519" s="6" t="s">
        <v>1180</v>
      </c>
      <c r="F519" s="7" t="s">
        <v>94</v>
      </c>
    </row>
    <row r="520" ht="36" customHeight="1" spans="1:6">
      <c r="A520" s="2">
        <v>519</v>
      </c>
      <c r="B520" s="2">
        <v>25</v>
      </c>
      <c r="C520" s="2" t="s">
        <v>91</v>
      </c>
      <c r="D520" s="2" t="s">
        <v>1094</v>
      </c>
      <c r="E520" s="3" t="s">
        <v>1095</v>
      </c>
      <c r="F520" s="4" t="s">
        <v>94</v>
      </c>
    </row>
    <row r="521" ht="36" customHeight="1" spans="1:6">
      <c r="A521" s="5">
        <v>520</v>
      </c>
      <c r="B521" s="5">
        <v>25</v>
      </c>
      <c r="C521" s="5" t="s">
        <v>91</v>
      </c>
      <c r="D521" s="5" t="s">
        <v>1164</v>
      </c>
      <c r="E521" s="6" t="s">
        <v>1165</v>
      </c>
      <c r="F521" s="7" t="s">
        <v>94</v>
      </c>
    </row>
    <row r="522" ht="36" customHeight="1" spans="1:6">
      <c r="A522" s="2">
        <v>521</v>
      </c>
      <c r="B522" s="2">
        <v>25</v>
      </c>
      <c r="C522" s="2" t="s">
        <v>91</v>
      </c>
      <c r="D522" s="2" t="s">
        <v>1173</v>
      </c>
      <c r="E522" s="3" t="s">
        <v>1174</v>
      </c>
      <c r="F522" s="4" t="s">
        <v>94</v>
      </c>
    </row>
    <row r="523" ht="36" customHeight="1" spans="1:6">
      <c r="A523" s="5">
        <v>522</v>
      </c>
      <c r="B523" s="5">
        <v>25</v>
      </c>
      <c r="C523" s="5" t="s">
        <v>91</v>
      </c>
      <c r="D523" s="5" t="s">
        <v>1181</v>
      </c>
      <c r="E523" s="6" t="s">
        <v>1182</v>
      </c>
      <c r="F523" s="7" t="s">
        <v>94</v>
      </c>
    </row>
    <row r="524" ht="36" customHeight="1" spans="1:6">
      <c r="A524" s="2">
        <v>523</v>
      </c>
      <c r="B524" s="2">
        <v>25</v>
      </c>
      <c r="C524" s="2" t="s">
        <v>91</v>
      </c>
      <c r="D524" s="2" t="s">
        <v>1183</v>
      </c>
      <c r="E524" s="3" t="s">
        <v>1184</v>
      </c>
      <c r="F524" s="4" t="s">
        <v>94</v>
      </c>
    </row>
    <row r="525" ht="36" customHeight="1" spans="1:6">
      <c r="A525" s="5">
        <v>524</v>
      </c>
      <c r="B525" s="5">
        <v>25</v>
      </c>
      <c r="C525" s="5" t="s">
        <v>91</v>
      </c>
      <c r="D525" s="5" t="s">
        <v>1128</v>
      </c>
      <c r="E525" s="6" t="s">
        <v>1129</v>
      </c>
      <c r="F525" s="7" t="s">
        <v>94</v>
      </c>
    </row>
    <row r="526" ht="36" customHeight="1" spans="1:6">
      <c r="A526" s="2">
        <v>525</v>
      </c>
      <c r="B526" s="2">
        <v>26</v>
      </c>
      <c r="C526" s="2" t="s">
        <v>95</v>
      </c>
      <c r="D526" s="2" t="s">
        <v>868</v>
      </c>
      <c r="E526" s="3" t="s">
        <v>869</v>
      </c>
      <c r="F526" s="4" t="s">
        <v>98</v>
      </c>
    </row>
    <row r="527" ht="36" customHeight="1" spans="1:6">
      <c r="A527" s="5">
        <v>526</v>
      </c>
      <c r="B527" s="5">
        <v>26</v>
      </c>
      <c r="C527" s="5" t="s">
        <v>95</v>
      </c>
      <c r="D527" s="5" t="s">
        <v>892</v>
      </c>
      <c r="E527" s="6" t="s">
        <v>893</v>
      </c>
      <c r="F527" s="7" t="s">
        <v>98</v>
      </c>
    </row>
    <row r="528" ht="36" customHeight="1" spans="1:6">
      <c r="A528" s="2">
        <v>527</v>
      </c>
      <c r="B528" s="2">
        <v>26</v>
      </c>
      <c r="C528" s="2" t="s">
        <v>95</v>
      </c>
      <c r="D528" s="2" t="s">
        <v>956</v>
      </c>
      <c r="E528" s="3" t="s">
        <v>957</v>
      </c>
      <c r="F528" s="4" t="s">
        <v>98</v>
      </c>
    </row>
    <row r="529" ht="36" customHeight="1" spans="1:6">
      <c r="A529" s="5">
        <v>528</v>
      </c>
      <c r="B529" s="5">
        <v>26</v>
      </c>
      <c r="C529" s="5" t="s">
        <v>95</v>
      </c>
      <c r="D529" s="5" t="s">
        <v>1185</v>
      </c>
      <c r="E529" s="6" t="s">
        <v>1186</v>
      </c>
      <c r="F529" s="7" t="s">
        <v>98</v>
      </c>
    </row>
    <row r="530" ht="36" customHeight="1" spans="1:6">
      <c r="A530" s="2">
        <v>529</v>
      </c>
      <c r="B530" s="2">
        <v>26</v>
      </c>
      <c r="C530" s="2" t="s">
        <v>95</v>
      </c>
      <c r="D530" s="2" t="s">
        <v>1000</v>
      </c>
      <c r="E530" s="3" t="s">
        <v>1001</v>
      </c>
      <c r="F530" s="4" t="s">
        <v>98</v>
      </c>
    </row>
    <row r="531" ht="36" customHeight="1" spans="1:6">
      <c r="A531" s="5">
        <v>530</v>
      </c>
      <c r="B531" s="5">
        <v>26</v>
      </c>
      <c r="C531" s="5" t="s">
        <v>95</v>
      </c>
      <c r="D531" s="5" t="s">
        <v>1164</v>
      </c>
      <c r="E531" s="6" t="s">
        <v>1165</v>
      </c>
      <c r="F531" s="7" t="s">
        <v>98</v>
      </c>
    </row>
    <row r="532" ht="36" customHeight="1" spans="1:6">
      <c r="A532" s="2">
        <v>531</v>
      </c>
      <c r="B532" s="2">
        <v>26</v>
      </c>
      <c r="C532" s="2" t="s">
        <v>95</v>
      </c>
      <c r="D532" s="2" t="s">
        <v>1096</v>
      </c>
      <c r="E532" s="3" t="s">
        <v>1097</v>
      </c>
      <c r="F532" s="4" t="s">
        <v>98</v>
      </c>
    </row>
    <row r="533" ht="36" customHeight="1" spans="1:6">
      <c r="A533" s="5">
        <v>532</v>
      </c>
      <c r="B533" s="5">
        <v>26</v>
      </c>
      <c r="C533" s="5" t="s">
        <v>95</v>
      </c>
      <c r="D533" s="5" t="s">
        <v>1100</v>
      </c>
      <c r="E533" s="6" t="s">
        <v>1101</v>
      </c>
      <c r="F533" s="7" t="s">
        <v>98</v>
      </c>
    </row>
    <row r="534" ht="36" customHeight="1" spans="1:6">
      <c r="A534" s="2">
        <v>533</v>
      </c>
      <c r="B534" s="2">
        <v>26</v>
      </c>
      <c r="C534" s="2" t="s">
        <v>95</v>
      </c>
      <c r="D534" s="2" t="s">
        <v>1104</v>
      </c>
      <c r="E534" s="3" t="s">
        <v>1105</v>
      </c>
      <c r="F534" s="4" t="s">
        <v>98</v>
      </c>
    </row>
    <row r="535" ht="36" customHeight="1" spans="1:6">
      <c r="A535" s="5">
        <v>534</v>
      </c>
      <c r="B535" s="5">
        <v>26</v>
      </c>
      <c r="C535" s="5" t="s">
        <v>95</v>
      </c>
      <c r="D535" s="5" t="s">
        <v>1114</v>
      </c>
      <c r="E535" s="6" t="s">
        <v>1115</v>
      </c>
      <c r="F535" s="7" t="s">
        <v>98</v>
      </c>
    </row>
    <row r="536" ht="36" customHeight="1" spans="1:6">
      <c r="A536" s="2">
        <v>535</v>
      </c>
      <c r="B536" s="2">
        <v>27</v>
      </c>
      <c r="C536" s="2" t="s">
        <v>99</v>
      </c>
      <c r="D536" s="2" t="s">
        <v>100</v>
      </c>
      <c r="E536" s="3" t="s">
        <v>101</v>
      </c>
      <c r="F536" s="4" t="s">
        <v>102</v>
      </c>
    </row>
    <row r="537" ht="36" customHeight="1" spans="1:6">
      <c r="A537" s="5">
        <v>536</v>
      </c>
      <c r="B537" s="5">
        <v>28</v>
      </c>
      <c r="C537" s="5" t="s">
        <v>103</v>
      </c>
      <c r="D537" s="5" t="s">
        <v>100</v>
      </c>
      <c r="E537" s="6" t="s">
        <v>101</v>
      </c>
      <c r="F537" s="7" t="s">
        <v>106</v>
      </c>
    </row>
    <row r="538" ht="36" customHeight="1" spans="1:6">
      <c r="A538" s="2">
        <v>537</v>
      </c>
      <c r="B538" s="2">
        <v>28</v>
      </c>
      <c r="C538" s="2" t="s">
        <v>103</v>
      </c>
      <c r="D538" s="2" t="s">
        <v>1187</v>
      </c>
      <c r="E538" s="3" t="s">
        <v>1188</v>
      </c>
      <c r="F538" s="4" t="s">
        <v>106</v>
      </c>
    </row>
    <row r="539" ht="36" customHeight="1" spans="1:6">
      <c r="A539" s="5">
        <v>538</v>
      </c>
      <c r="B539" s="5">
        <v>29</v>
      </c>
      <c r="C539" s="5" t="s">
        <v>107</v>
      </c>
      <c r="D539" s="5" t="s">
        <v>100</v>
      </c>
      <c r="E539" s="6" t="s">
        <v>101</v>
      </c>
      <c r="F539" s="7" t="s">
        <v>110</v>
      </c>
    </row>
    <row r="540" ht="36" customHeight="1" spans="1:6">
      <c r="A540" s="2">
        <v>539</v>
      </c>
      <c r="B540" s="2">
        <v>29</v>
      </c>
      <c r="C540" s="2" t="s">
        <v>107</v>
      </c>
      <c r="D540" s="2" t="s">
        <v>1164</v>
      </c>
      <c r="E540" s="3" t="s">
        <v>1165</v>
      </c>
      <c r="F540" s="4" t="s">
        <v>110</v>
      </c>
    </row>
    <row r="541" ht="36" customHeight="1" spans="1:6">
      <c r="A541" s="5">
        <v>540</v>
      </c>
      <c r="B541" s="5">
        <v>29</v>
      </c>
      <c r="C541" s="5" t="s">
        <v>107</v>
      </c>
      <c r="D541" s="5" t="s">
        <v>1189</v>
      </c>
      <c r="E541" s="6" t="s">
        <v>1190</v>
      </c>
      <c r="F541" s="7" t="s">
        <v>110</v>
      </c>
    </row>
    <row r="542" ht="36" customHeight="1" spans="1:6">
      <c r="A542" s="2">
        <v>541</v>
      </c>
      <c r="B542" s="2">
        <v>30</v>
      </c>
      <c r="C542" s="2" t="s">
        <v>111</v>
      </c>
      <c r="D542" s="2" t="s">
        <v>1191</v>
      </c>
      <c r="E542" s="3" t="s">
        <v>1192</v>
      </c>
      <c r="F542" s="4" t="s">
        <v>114</v>
      </c>
    </row>
    <row r="543" ht="36" customHeight="1" spans="1:6">
      <c r="A543" s="5">
        <v>542</v>
      </c>
      <c r="B543" s="5">
        <v>30</v>
      </c>
      <c r="C543" s="5" t="s">
        <v>111</v>
      </c>
      <c r="D543" s="5" t="s">
        <v>1024</v>
      </c>
      <c r="E543" s="6" t="s">
        <v>1025</v>
      </c>
      <c r="F543" s="7" t="s">
        <v>114</v>
      </c>
    </row>
    <row r="544" ht="36" customHeight="1" spans="1:6">
      <c r="A544" s="2">
        <v>543</v>
      </c>
      <c r="B544" s="2">
        <v>30</v>
      </c>
      <c r="C544" s="2" t="s">
        <v>111</v>
      </c>
      <c r="D544" s="2" t="s">
        <v>1177</v>
      </c>
      <c r="E544" s="3" t="s">
        <v>1178</v>
      </c>
      <c r="F544" s="4" t="s">
        <v>114</v>
      </c>
    </row>
    <row r="545" ht="36" customHeight="1" spans="1:6">
      <c r="A545" s="5">
        <v>544</v>
      </c>
      <c r="B545" s="5">
        <v>31</v>
      </c>
      <c r="C545" s="5" t="s">
        <v>115</v>
      </c>
      <c r="D545" s="5" t="s">
        <v>116</v>
      </c>
      <c r="E545" s="6" t="s">
        <v>117</v>
      </c>
      <c r="F545" s="7" t="s">
        <v>118</v>
      </c>
    </row>
    <row r="546" ht="36" customHeight="1" spans="1:6">
      <c r="A546" s="2">
        <v>545</v>
      </c>
      <c r="B546" s="2">
        <v>32</v>
      </c>
      <c r="C546" s="2" t="s">
        <v>119</v>
      </c>
      <c r="D546" s="2" t="s">
        <v>120</v>
      </c>
      <c r="E546" s="3" t="s">
        <v>121</v>
      </c>
      <c r="F546" s="4" t="s">
        <v>122</v>
      </c>
    </row>
    <row r="547" ht="36" customHeight="1" spans="1:6">
      <c r="A547" s="5">
        <v>546</v>
      </c>
      <c r="B547" s="5">
        <v>33</v>
      </c>
      <c r="C547" s="5" t="s">
        <v>123</v>
      </c>
      <c r="D547" s="5" t="s">
        <v>120</v>
      </c>
      <c r="E547" s="6" t="s">
        <v>121</v>
      </c>
      <c r="F547" s="7" t="s">
        <v>126</v>
      </c>
    </row>
    <row r="548" ht="36" customHeight="1" spans="1:6">
      <c r="A548" s="2">
        <v>547</v>
      </c>
      <c r="B548" s="2">
        <v>33</v>
      </c>
      <c r="C548" s="2" t="s">
        <v>123</v>
      </c>
      <c r="D548" s="2" t="s">
        <v>998</v>
      </c>
      <c r="E548" s="3" t="s">
        <v>999</v>
      </c>
      <c r="F548" s="4" t="s">
        <v>126</v>
      </c>
    </row>
    <row r="549" ht="36" customHeight="1" spans="1:6">
      <c r="A549" s="5">
        <v>548</v>
      </c>
      <c r="B549" s="5">
        <v>33</v>
      </c>
      <c r="C549" s="5" t="s">
        <v>123</v>
      </c>
      <c r="D549" s="5" t="s">
        <v>1020</v>
      </c>
      <c r="E549" s="6" t="s">
        <v>1021</v>
      </c>
      <c r="F549" s="7" t="s">
        <v>126</v>
      </c>
    </row>
    <row r="550" ht="36" customHeight="1" spans="1:6">
      <c r="A550" s="2">
        <v>549</v>
      </c>
      <c r="B550" s="2">
        <v>33</v>
      </c>
      <c r="C550" s="2" t="s">
        <v>123</v>
      </c>
      <c r="D550" s="2" t="s">
        <v>1034</v>
      </c>
      <c r="E550" s="3" t="s">
        <v>1035</v>
      </c>
      <c r="F550" s="4" t="s">
        <v>126</v>
      </c>
    </row>
    <row r="551" ht="36" customHeight="1" spans="1:6">
      <c r="A551" s="5">
        <v>550</v>
      </c>
      <c r="B551" s="5">
        <v>33</v>
      </c>
      <c r="C551" s="5" t="s">
        <v>123</v>
      </c>
      <c r="D551" s="5" t="s">
        <v>1092</v>
      </c>
      <c r="E551" s="6" t="s">
        <v>1093</v>
      </c>
      <c r="F551" s="7" t="s">
        <v>126</v>
      </c>
    </row>
    <row r="552" ht="36" customHeight="1" spans="1:6">
      <c r="A552" s="2">
        <v>551</v>
      </c>
      <c r="B552" s="2">
        <v>33</v>
      </c>
      <c r="C552" s="2" t="s">
        <v>123</v>
      </c>
      <c r="D552" s="2" t="s">
        <v>1177</v>
      </c>
      <c r="E552" s="3" t="s">
        <v>1178</v>
      </c>
      <c r="F552" s="4" t="s">
        <v>126</v>
      </c>
    </row>
    <row r="553" ht="36" customHeight="1" spans="1:6">
      <c r="A553" s="5">
        <v>552</v>
      </c>
      <c r="B553" s="5">
        <v>34</v>
      </c>
      <c r="C553" s="5" t="s">
        <v>127</v>
      </c>
      <c r="D553" s="5" t="s">
        <v>1022</v>
      </c>
      <c r="E553" s="6" t="s">
        <v>1023</v>
      </c>
      <c r="F553" s="7" t="s">
        <v>130</v>
      </c>
    </row>
    <row r="554" ht="36" customHeight="1" spans="1:6">
      <c r="A554" s="2">
        <v>553</v>
      </c>
      <c r="B554" s="2">
        <v>34</v>
      </c>
      <c r="C554" s="2" t="s">
        <v>127</v>
      </c>
      <c r="D554" s="2" t="s">
        <v>1024</v>
      </c>
      <c r="E554" s="3" t="s">
        <v>1025</v>
      </c>
      <c r="F554" s="4" t="s">
        <v>130</v>
      </c>
    </row>
    <row r="555" ht="36" customHeight="1" spans="1:6">
      <c r="A555" s="5">
        <v>554</v>
      </c>
      <c r="B555" s="5">
        <v>34</v>
      </c>
      <c r="C555" s="5" t="s">
        <v>127</v>
      </c>
      <c r="D555" s="5" t="s">
        <v>1028</v>
      </c>
      <c r="E555" s="6" t="s">
        <v>1029</v>
      </c>
      <c r="F555" s="7" t="s">
        <v>130</v>
      </c>
    </row>
    <row r="556" ht="36" customHeight="1" spans="1:6">
      <c r="A556" s="2">
        <v>555</v>
      </c>
      <c r="B556" s="2">
        <v>34</v>
      </c>
      <c r="C556" s="2" t="s">
        <v>127</v>
      </c>
      <c r="D556" s="2" t="s">
        <v>1030</v>
      </c>
      <c r="E556" s="3" t="s">
        <v>1031</v>
      </c>
      <c r="F556" s="4" t="s">
        <v>130</v>
      </c>
    </row>
    <row r="557" ht="36" customHeight="1" spans="1:6">
      <c r="A557" s="5">
        <v>556</v>
      </c>
      <c r="B557" s="5">
        <v>34</v>
      </c>
      <c r="C557" s="5" t="s">
        <v>127</v>
      </c>
      <c r="D557" s="5" t="s">
        <v>1177</v>
      </c>
      <c r="E557" s="6" t="s">
        <v>1178</v>
      </c>
      <c r="F557" s="7" t="s">
        <v>130</v>
      </c>
    </row>
    <row r="558" ht="36" customHeight="1" spans="1:6">
      <c r="A558" s="2">
        <v>557</v>
      </c>
      <c r="B558" s="2">
        <v>35</v>
      </c>
      <c r="C558" s="2" t="s">
        <v>131</v>
      </c>
      <c r="D558" s="2" t="s">
        <v>132</v>
      </c>
      <c r="E558" s="3" t="s">
        <v>133</v>
      </c>
      <c r="F558" s="4" t="s">
        <v>134</v>
      </c>
    </row>
    <row r="559" ht="36" customHeight="1" spans="1:6">
      <c r="A559" s="5">
        <v>558</v>
      </c>
      <c r="B559" s="5">
        <v>36</v>
      </c>
      <c r="C559" s="5" t="s">
        <v>135</v>
      </c>
      <c r="D559" s="5" t="s">
        <v>132</v>
      </c>
      <c r="E559" s="6" t="s">
        <v>133</v>
      </c>
      <c r="F559" s="7" t="s">
        <v>136</v>
      </c>
    </row>
    <row r="560" ht="36" customHeight="1" spans="1:6">
      <c r="A560" s="2">
        <v>559</v>
      </c>
      <c r="B560" s="2">
        <v>37</v>
      </c>
      <c r="C560" s="2" t="s">
        <v>137</v>
      </c>
      <c r="D560" s="2" t="s">
        <v>132</v>
      </c>
      <c r="E560" s="3" t="s">
        <v>133</v>
      </c>
      <c r="F560" s="4" t="s">
        <v>140</v>
      </c>
    </row>
    <row r="561" ht="36" customHeight="1" spans="1:6">
      <c r="A561" s="5">
        <v>560</v>
      </c>
      <c r="B561" s="5">
        <v>37</v>
      </c>
      <c r="C561" s="5" t="s">
        <v>137</v>
      </c>
      <c r="D561" s="5" t="s">
        <v>1193</v>
      </c>
      <c r="E561" s="6" t="s">
        <v>1194</v>
      </c>
      <c r="F561" s="7" t="s">
        <v>140</v>
      </c>
    </row>
    <row r="562" ht="36" customHeight="1" spans="1:6">
      <c r="A562" s="2">
        <v>561</v>
      </c>
      <c r="B562" s="2">
        <v>38</v>
      </c>
      <c r="C562" s="2" t="s">
        <v>141</v>
      </c>
      <c r="D562" s="2" t="s">
        <v>1195</v>
      </c>
      <c r="E562" s="3" t="s">
        <v>1196</v>
      </c>
      <c r="F562" s="4" t="s">
        <v>144</v>
      </c>
    </row>
    <row r="563" ht="36" customHeight="1" spans="1:6">
      <c r="A563" s="5">
        <v>562</v>
      </c>
      <c r="B563" s="5">
        <v>38</v>
      </c>
      <c r="C563" s="5" t="s">
        <v>141</v>
      </c>
      <c r="D563" s="5" t="s">
        <v>1197</v>
      </c>
      <c r="E563" s="6" t="s">
        <v>1198</v>
      </c>
      <c r="F563" s="7" t="s">
        <v>144</v>
      </c>
    </row>
    <row r="564" ht="36" customHeight="1" spans="1:6">
      <c r="A564" s="2">
        <v>563</v>
      </c>
      <c r="B564" s="2">
        <v>39</v>
      </c>
      <c r="C564" s="2" t="s">
        <v>145</v>
      </c>
      <c r="D564" s="2" t="s">
        <v>146</v>
      </c>
      <c r="E564" s="3" t="s">
        <v>147</v>
      </c>
      <c r="F564" s="4" t="s">
        <v>148</v>
      </c>
    </row>
    <row r="565" ht="36" customHeight="1" spans="1:6">
      <c r="A565" s="5">
        <v>564</v>
      </c>
      <c r="B565" s="5">
        <v>40</v>
      </c>
      <c r="C565" s="5" t="s">
        <v>149</v>
      </c>
      <c r="D565" s="5" t="s">
        <v>150</v>
      </c>
      <c r="E565" s="6" t="s">
        <v>151</v>
      </c>
      <c r="F565" s="7" t="s">
        <v>152</v>
      </c>
    </row>
    <row r="566" ht="36" customHeight="1" spans="1:6">
      <c r="A566" s="2">
        <v>565</v>
      </c>
      <c r="B566" s="2">
        <v>41</v>
      </c>
      <c r="C566" s="2" t="s">
        <v>153</v>
      </c>
      <c r="D566" s="2" t="s">
        <v>150</v>
      </c>
      <c r="E566" s="3" t="s">
        <v>151</v>
      </c>
      <c r="F566" s="4" t="s">
        <v>154</v>
      </c>
    </row>
    <row r="567" ht="36" customHeight="1" spans="1:6">
      <c r="A567" s="5">
        <v>566</v>
      </c>
      <c r="B567" s="5">
        <v>42</v>
      </c>
      <c r="C567" s="5" t="s">
        <v>155</v>
      </c>
      <c r="D567" s="5" t="s">
        <v>150</v>
      </c>
      <c r="E567" s="6" t="s">
        <v>151</v>
      </c>
      <c r="F567" s="7" t="s">
        <v>156</v>
      </c>
    </row>
    <row r="568" ht="36" customHeight="1" spans="1:6">
      <c r="A568" s="2">
        <v>567</v>
      </c>
      <c r="B568" s="2">
        <v>43</v>
      </c>
      <c r="C568" s="2" t="s">
        <v>157</v>
      </c>
      <c r="D568" s="2" t="s">
        <v>150</v>
      </c>
      <c r="E568" s="3" t="s">
        <v>151</v>
      </c>
      <c r="F568" s="4" t="s">
        <v>158</v>
      </c>
    </row>
    <row r="569" ht="36" customHeight="1" spans="1:6">
      <c r="A569" s="5">
        <v>568</v>
      </c>
      <c r="B569" s="5">
        <v>44</v>
      </c>
      <c r="C569" s="5" t="s">
        <v>159</v>
      </c>
      <c r="D569" s="5" t="s">
        <v>150</v>
      </c>
      <c r="E569" s="6" t="s">
        <v>151</v>
      </c>
      <c r="F569" s="7" t="s">
        <v>160</v>
      </c>
    </row>
    <row r="570" ht="36" customHeight="1" spans="1:6">
      <c r="A570" s="2">
        <v>569</v>
      </c>
      <c r="B570" s="2">
        <v>45</v>
      </c>
      <c r="C570" s="2" t="s">
        <v>161</v>
      </c>
      <c r="D570" s="2" t="s">
        <v>162</v>
      </c>
      <c r="E570" s="3" t="s">
        <v>163</v>
      </c>
      <c r="F570" s="4" t="s">
        <v>164</v>
      </c>
    </row>
    <row r="571" ht="36" customHeight="1" spans="1:6">
      <c r="A571" s="5">
        <v>570</v>
      </c>
      <c r="B571" s="5">
        <v>46</v>
      </c>
      <c r="C571" s="5" t="s">
        <v>165</v>
      </c>
      <c r="D571" s="5" t="s">
        <v>162</v>
      </c>
      <c r="E571" s="6" t="s">
        <v>163</v>
      </c>
      <c r="F571" s="7" t="s">
        <v>166</v>
      </c>
    </row>
    <row r="572" ht="36" customHeight="1" spans="1:6">
      <c r="A572" s="2">
        <v>571</v>
      </c>
      <c r="B572" s="2">
        <v>47</v>
      </c>
      <c r="C572" s="2" t="s">
        <v>167</v>
      </c>
      <c r="D572" s="2" t="s">
        <v>168</v>
      </c>
      <c r="E572" s="3" t="s">
        <v>169</v>
      </c>
      <c r="F572" s="4" t="s">
        <v>170</v>
      </c>
    </row>
    <row r="573" ht="36" customHeight="1" spans="1:6">
      <c r="A573" s="5">
        <v>572</v>
      </c>
      <c r="B573" s="5">
        <v>48</v>
      </c>
      <c r="C573" s="5" t="s">
        <v>171</v>
      </c>
      <c r="D573" s="5" t="s">
        <v>172</v>
      </c>
      <c r="E573" s="6" t="s">
        <v>173</v>
      </c>
      <c r="F573" s="7" t="s">
        <v>174</v>
      </c>
    </row>
    <row r="574" ht="36" customHeight="1" spans="1:6">
      <c r="A574" s="2">
        <v>573</v>
      </c>
      <c r="B574" s="2">
        <v>49</v>
      </c>
      <c r="C574" s="2" t="s">
        <v>175</v>
      </c>
      <c r="D574" s="2" t="s">
        <v>176</v>
      </c>
      <c r="E574" s="3" t="s">
        <v>177</v>
      </c>
      <c r="F574" s="4" t="s">
        <v>178</v>
      </c>
    </row>
    <row r="575" ht="36" customHeight="1" spans="1:6">
      <c r="A575" s="5">
        <v>574</v>
      </c>
      <c r="B575" s="5">
        <v>50</v>
      </c>
      <c r="C575" s="5" t="s">
        <v>179</v>
      </c>
      <c r="D575" s="5" t="s">
        <v>180</v>
      </c>
      <c r="E575" s="6" t="s">
        <v>181</v>
      </c>
      <c r="F575" s="7" t="s">
        <v>182</v>
      </c>
    </row>
    <row r="576" ht="36" customHeight="1" spans="1:6">
      <c r="A576" s="2">
        <v>575</v>
      </c>
      <c r="B576" s="2">
        <v>51</v>
      </c>
      <c r="C576" s="2" t="s">
        <v>183</v>
      </c>
      <c r="D576" s="2" t="s">
        <v>184</v>
      </c>
      <c r="E576" s="3" t="s">
        <v>185</v>
      </c>
      <c r="F576" s="4" t="s">
        <v>186</v>
      </c>
    </row>
    <row r="577" ht="36" customHeight="1" spans="1:6">
      <c r="A577" s="5">
        <v>576</v>
      </c>
      <c r="B577" s="5">
        <v>52</v>
      </c>
      <c r="C577" s="5" t="s">
        <v>188</v>
      </c>
      <c r="D577" s="5" t="s">
        <v>189</v>
      </c>
      <c r="E577" s="6" t="s">
        <v>190</v>
      </c>
      <c r="F577" s="7" t="s">
        <v>191</v>
      </c>
    </row>
    <row r="578" ht="36" customHeight="1" spans="1:6">
      <c r="A578" s="2">
        <v>577</v>
      </c>
      <c r="B578" s="2">
        <v>53</v>
      </c>
      <c r="C578" s="2" t="s">
        <v>192</v>
      </c>
      <c r="D578" s="2" t="s">
        <v>193</v>
      </c>
      <c r="E578" s="3" t="s">
        <v>194</v>
      </c>
      <c r="F578" s="4" t="s">
        <v>195</v>
      </c>
    </row>
    <row r="579" ht="36" customHeight="1" spans="1:6">
      <c r="A579" s="5">
        <v>578</v>
      </c>
      <c r="B579" s="5">
        <v>54</v>
      </c>
      <c r="C579" s="5" t="s">
        <v>196</v>
      </c>
      <c r="D579" s="5" t="s">
        <v>197</v>
      </c>
      <c r="E579" s="6" t="s">
        <v>198</v>
      </c>
      <c r="F579" s="7" t="s">
        <v>199</v>
      </c>
    </row>
    <row r="580" ht="36" customHeight="1" spans="1:6">
      <c r="A580" s="2">
        <v>579</v>
      </c>
      <c r="B580" s="2">
        <v>55</v>
      </c>
      <c r="C580" s="2" t="s">
        <v>200</v>
      </c>
      <c r="D580" s="2" t="s">
        <v>201</v>
      </c>
      <c r="E580" s="3" t="s">
        <v>202</v>
      </c>
      <c r="F580" s="4" t="s">
        <v>1199</v>
      </c>
    </row>
    <row r="581" ht="36" customHeight="1" spans="1:6">
      <c r="A581" s="5">
        <v>580</v>
      </c>
      <c r="B581" s="5">
        <v>56</v>
      </c>
      <c r="C581" s="5" t="s">
        <v>203</v>
      </c>
      <c r="D581" s="5" t="s">
        <v>204</v>
      </c>
      <c r="E581" s="6" t="s">
        <v>205</v>
      </c>
      <c r="F581" s="7" t="s">
        <v>206</v>
      </c>
    </row>
    <row r="582" ht="36" customHeight="1" spans="1:6">
      <c r="A582" s="2">
        <v>581</v>
      </c>
      <c r="B582" s="2">
        <v>57</v>
      </c>
      <c r="C582" s="2" t="s">
        <v>207</v>
      </c>
      <c r="D582" s="2" t="s">
        <v>208</v>
      </c>
      <c r="E582" s="3" t="s">
        <v>209</v>
      </c>
      <c r="F582" s="4" t="s">
        <v>210</v>
      </c>
    </row>
    <row r="583" ht="36" customHeight="1" spans="1:6">
      <c r="A583" s="5">
        <v>582</v>
      </c>
      <c r="B583" s="5">
        <v>58</v>
      </c>
      <c r="C583" s="5" t="s">
        <v>211</v>
      </c>
      <c r="D583" s="5" t="s">
        <v>212</v>
      </c>
      <c r="E583" s="6" t="s">
        <v>213</v>
      </c>
      <c r="F583" s="7" t="s">
        <v>214</v>
      </c>
    </row>
    <row r="584" ht="36" customHeight="1" spans="1:6">
      <c r="A584" s="2">
        <v>583</v>
      </c>
      <c r="B584" s="2">
        <v>59</v>
      </c>
      <c r="C584" s="2" t="s">
        <v>215</v>
      </c>
      <c r="D584" s="2" t="s">
        <v>216</v>
      </c>
      <c r="E584" s="3" t="s">
        <v>217</v>
      </c>
      <c r="F584" s="4" t="s">
        <v>218</v>
      </c>
    </row>
    <row r="585" ht="36" customHeight="1" spans="1:6">
      <c r="A585" s="5">
        <v>584</v>
      </c>
      <c r="B585" s="5">
        <v>60</v>
      </c>
      <c r="C585" s="5" t="s">
        <v>219</v>
      </c>
      <c r="D585" s="5" t="s">
        <v>220</v>
      </c>
      <c r="E585" s="6" t="s">
        <v>221</v>
      </c>
      <c r="F585" s="7" t="s">
        <v>222</v>
      </c>
    </row>
    <row r="586" ht="36" customHeight="1" spans="1:6">
      <c r="A586" s="2">
        <v>585</v>
      </c>
      <c r="B586" s="2">
        <v>61</v>
      </c>
      <c r="C586" s="2" t="s">
        <v>223</v>
      </c>
      <c r="D586" s="2" t="s">
        <v>224</v>
      </c>
      <c r="E586" s="3" t="s">
        <v>225</v>
      </c>
      <c r="F586" s="4" t="s">
        <v>226</v>
      </c>
    </row>
    <row r="587" ht="36" customHeight="1" spans="1:6">
      <c r="A587" s="5">
        <v>586</v>
      </c>
      <c r="B587" s="5">
        <v>62</v>
      </c>
      <c r="C587" s="5" t="s">
        <v>227</v>
      </c>
      <c r="D587" s="5" t="s">
        <v>228</v>
      </c>
      <c r="E587" s="6" t="s">
        <v>229</v>
      </c>
      <c r="F587" s="7" t="s">
        <v>230</v>
      </c>
    </row>
    <row r="588" ht="36" customHeight="1" spans="1:6">
      <c r="A588" s="2">
        <v>587</v>
      </c>
      <c r="B588" s="2">
        <v>63</v>
      </c>
      <c r="C588" s="2" t="s">
        <v>231</v>
      </c>
      <c r="D588" s="2" t="s">
        <v>232</v>
      </c>
      <c r="E588" s="3" t="s">
        <v>233</v>
      </c>
      <c r="F588" s="4" t="s">
        <v>234</v>
      </c>
    </row>
    <row r="589" ht="36" customHeight="1" spans="1:6">
      <c r="A589" s="5">
        <v>588</v>
      </c>
      <c r="B589" s="5">
        <v>64</v>
      </c>
      <c r="C589" s="5" t="s">
        <v>235</v>
      </c>
      <c r="D589" s="5" t="s">
        <v>236</v>
      </c>
      <c r="E589" s="6" t="s">
        <v>237</v>
      </c>
      <c r="F589" s="7" t="s">
        <v>238</v>
      </c>
    </row>
    <row r="590" ht="36" customHeight="1" spans="1:6">
      <c r="A590" s="2">
        <v>589</v>
      </c>
      <c r="B590" s="2">
        <v>65</v>
      </c>
      <c r="C590" s="2" t="s">
        <v>239</v>
      </c>
      <c r="D590" s="2" t="s">
        <v>240</v>
      </c>
      <c r="E590" s="3" t="s">
        <v>241</v>
      </c>
      <c r="F590" s="4" t="s">
        <v>242</v>
      </c>
    </row>
    <row r="591" ht="36" customHeight="1" spans="1:6">
      <c r="A591" s="5">
        <v>590</v>
      </c>
      <c r="B591" s="5">
        <v>66</v>
      </c>
      <c r="C591" s="5" t="s">
        <v>243</v>
      </c>
      <c r="D591" s="5" t="s">
        <v>244</v>
      </c>
      <c r="E591" s="6" t="s">
        <v>245</v>
      </c>
      <c r="F591" s="7" t="s">
        <v>246</v>
      </c>
    </row>
    <row r="592" ht="36" customHeight="1" spans="1:6">
      <c r="A592" s="2">
        <v>591</v>
      </c>
      <c r="B592" s="2">
        <v>67</v>
      </c>
      <c r="C592" s="2" t="s">
        <v>247</v>
      </c>
      <c r="D592" s="2" t="s">
        <v>248</v>
      </c>
      <c r="E592" s="3" t="s">
        <v>249</v>
      </c>
      <c r="F592" s="4" t="s">
        <v>250</v>
      </c>
    </row>
    <row r="593" ht="36" customHeight="1" spans="1:6">
      <c r="A593" s="5">
        <v>592</v>
      </c>
      <c r="B593" s="5">
        <v>68</v>
      </c>
      <c r="C593" s="5" t="s">
        <v>251</v>
      </c>
      <c r="D593" s="5" t="s">
        <v>252</v>
      </c>
      <c r="E593" s="6" t="s">
        <v>253</v>
      </c>
      <c r="F593" s="7" t="s">
        <v>254</v>
      </c>
    </row>
    <row r="594" ht="36" customHeight="1" spans="1:6">
      <c r="A594" s="2">
        <v>593</v>
      </c>
      <c r="B594" s="2">
        <v>69</v>
      </c>
      <c r="C594" s="2" t="s">
        <v>255</v>
      </c>
      <c r="D594" s="2" t="s">
        <v>256</v>
      </c>
      <c r="E594" s="3" t="s">
        <v>257</v>
      </c>
      <c r="F594" s="4" t="s">
        <v>258</v>
      </c>
    </row>
    <row r="595" ht="36" customHeight="1" spans="1:6">
      <c r="A595" s="5">
        <v>594</v>
      </c>
      <c r="B595" s="5">
        <v>70</v>
      </c>
      <c r="C595" s="5" t="s">
        <v>259</v>
      </c>
      <c r="D595" s="5" t="s">
        <v>260</v>
      </c>
      <c r="E595" s="6" t="s">
        <v>261</v>
      </c>
      <c r="F595" s="7" t="s">
        <v>262</v>
      </c>
    </row>
    <row r="596" ht="36" customHeight="1" spans="1:6">
      <c r="A596" s="2">
        <v>595</v>
      </c>
      <c r="B596" s="2">
        <v>71</v>
      </c>
      <c r="C596" s="2" t="s">
        <v>263</v>
      </c>
      <c r="D596" s="2" t="s">
        <v>264</v>
      </c>
      <c r="E596" s="3" t="s">
        <v>265</v>
      </c>
      <c r="F596" s="4" t="s">
        <v>266</v>
      </c>
    </row>
    <row r="597" ht="36" customHeight="1" spans="1:6">
      <c r="A597" s="5">
        <v>596</v>
      </c>
      <c r="B597" s="5">
        <v>72</v>
      </c>
      <c r="C597" s="5" t="s">
        <v>267</v>
      </c>
      <c r="D597" s="5" t="s">
        <v>268</v>
      </c>
      <c r="E597" s="6" t="s">
        <v>269</v>
      </c>
      <c r="F597" s="7" t="s">
        <v>270</v>
      </c>
    </row>
    <row r="598" ht="36" customHeight="1" spans="1:6">
      <c r="A598" s="2">
        <v>597</v>
      </c>
      <c r="B598" s="2">
        <v>73</v>
      </c>
      <c r="C598" s="2" t="s">
        <v>271</v>
      </c>
      <c r="D598" s="2" t="s">
        <v>272</v>
      </c>
      <c r="E598" s="3" t="s">
        <v>273</v>
      </c>
      <c r="F598" s="4" t="s">
        <v>274</v>
      </c>
    </row>
    <row r="599" ht="36" customHeight="1" spans="1:6">
      <c r="A599" s="5">
        <v>598</v>
      </c>
      <c r="B599" s="5">
        <v>74</v>
      </c>
      <c r="C599" s="5" t="s">
        <v>275</v>
      </c>
      <c r="D599" s="5" t="s">
        <v>276</v>
      </c>
      <c r="E599" s="6" t="s">
        <v>277</v>
      </c>
      <c r="F599" s="7" t="s">
        <v>278</v>
      </c>
    </row>
    <row r="600" ht="36" customHeight="1" spans="1:6">
      <c r="A600" s="2">
        <v>599</v>
      </c>
      <c r="B600" s="2">
        <v>75</v>
      </c>
      <c r="C600" s="2" t="s">
        <v>279</v>
      </c>
      <c r="D600" s="2" t="s">
        <v>280</v>
      </c>
      <c r="E600" s="3" t="s">
        <v>281</v>
      </c>
      <c r="F600" s="4" t="s">
        <v>282</v>
      </c>
    </row>
    <row r="601" ht="36" customHeight="1" spans="1:6">
      <c r="A601" s="5">
        <v>600</v>
      </c>
      <c r="B601" s="5">
        <v>76</v>
      </c>
      <c r="C601" s="5" t="s">
        <v>283</v>
      </c>
      <c r="D601" s="5" t="s">
        <v>284</v>
      </c>
      <c r="E601" s="6" t="s">
        <v>285</v>
      </c>
      <c r="F601" s="7" t="s">
        <v>286</v>
      </c>
    </row>
    <row r="602" ht="36" customHeight="1" spans="1:6">
      <c r="A602" s="2">
        <v>601</v>
      </c>
      <c r="B602" s="2">
        <v>77</v>
      </c>
      <c r="C602" s="2" t="s">
        <v>287</v>
      </c>
      <c r="D602" s="2" t="s">
        <v>288</v>
      </c>
      <c r="E602" s="3" t="s">
        <v>289</v>
      </c>
      <c r="F602" s="4" t="s">
        <v>290</v>
      </c>
    </row>
    <row r="603" ht="36" customHeight="1" spans="1:6">
      <c r="A603" s="5">
        <v>602</v>
      </c>
      <c r="B603" s="5">
        <v>78</v>
      </c>
      <c r="C603" s="5" t="s">
        <v>291</v>
      </c>
      <c r="D603" s="5" t="s">
        <v>292</v>
      </c>
      <c r="E603" s="6" t="s">
        <v>293</v>
      </c>
      <c r="F603" s="7" t="s">
        <v>294</v>
      </c>
    </row>
    <row r="604" ht="36" customHeight="1" spans="1:6">
      <c r="A604" s="2">
        <v>603</v>
      </c>
      <c r="B604" s="2">
        <v>79</v>
      </c>
      <c r="C604" s="2" t="s">
        <v>295</v>
      </c>
      <c r="D604" s="2" t="s">
        <v>296</v>
      </c>
      <c r="E604" s="3" t="s">
        <v>297</v>
      </c>
      <c r="F604" s="4" t="s">
        <v>298</v>
      </c>
    </row>
    <row r="605" ht="36" customHeight="1" spans="1:6">
      <c r="A605" s="5">
        <v>604</v>
      </c>
      <c r="B605" s="5">
        <v>80</v>
      </c>
      <c r="C605" s="5" t="s">
        <v>299</v>
      </c>
      <c r="D605" s="5" t="s">
        <v>300</v>
      </c>
      <c r="E605" s="6" t="s">
        <v>301</v>
      </c>
      <c r="F605" s="7" t="s">
        <v>302</v>
      </c>
    </row>
    <row r="606" ht="36" customHeight="1" spans="1:6">
      <c r="A606" s="2">
        <v>605</v>
      </c>
      <c r="B606" s="2">
        <v>81</v>
      </c>
      <c r="C606" s="2" t="s">
        <v>303</v>
      </c>
      <c r="D606" s="2" t="s">
        <v>304</v>
      </c>
      <c r="E606" s="3" t="s">
        <v>305</v>
      </c>
      <c r="F606" s="4" t="s">
        <v>306</v>
      </c>
    </row>
    <row r="607" ht="36" customHeight="1" spans="1:6">
      <c r="A607" s="5">
        <v>606</v>
      </c>
      <c r="B607" s="5">
        <v>82</v>
      </c>
      <c r="C607" s="5" t="s">
        <v>307</v>
      </c>
      <c r="D607" s="5" t="s">
        <v>308</v>
      </c>
      <c r="E607" s="6" t="s">
        <v>309</v>
      </c>
      <c r="F607" s="7" t="s">
        <v>310</v>
      </c>
    </row>
    <row r="608" ht="36" customHeight="1" spans="1:6">
      <c r="A608" s="2">
        <v>607</v>
      </c>
      <c r="B608" s="2">
        <v>83</v>
      </c>
      <c r="C608" s="2" t="s">
        <v>311</v>
      </c>
      <c r="D608" s="2" t="s">
        <v>312</v>
      </c>
      <c r="E608" s="3" t="s">
        <v>313</v>
      </c>
      <c r="F608" s="4" t="s">
        <v>314</v>
      </c>
    </row>
    <row r="609" ht="36" customHeight="1" spans="1:6">
      <c r="A609" s="5">
        <v>608</v>
      </c>
      <c r="B609" s="5">
        <v>84</v>
      </c>
      <c r="C609" s="5" t="s">
        <v>315</v>
      </c>
      <c r="D609" s="5" t="s">
        <v>316</v>
      </c>
      <c r="E609" s="6" t="s">
        <v>317</v>
      </c>
      <c r="F609" s="7" t="s">
        <v>318</v>
      </c>
    </row>
    <row r="610" ht="36" customHeight="1" spans="1:6">
      <c r="A610" s="2">
        <v>609</v>
      </c>
      <c r="B610" s="2">
        <v>85</v>
      </c>
      <c r="C610" s="2" t="s">
        <v>319</v>
      </c>
      <c r="D610" s="2" t="s">
        <v>320</v>
      </c>
      <c r="E610" s="3" t="s">
        <v>321</v>
      </c>
      <c r="F610" s="4" t="s">
        <v>322</v>
      </c>
    </row>
    <row r="611" ht="36" customHeight="1" spans="1:6">
      <c r="A611" s="5">
        <v>610</v>
      </c>
      <c r="B611" s="5">
        <v>86</v>
      </c>
      <c r="C611" s="5" t="s">
        <v>323</v>
      </c>
      <c r="D611" s="5" t="s">
        <v>324</v>
      </c>
      <c r="E611" s="6" t="s">
        <v>325</v>
      </c>
      <c r="F611" s="7" t="s">
        <v>326</v>
      </c>
    </row>
    <row r="612" ht="36" customHeight="1" spans="1:6">
      <c r="A612" s="2">
        <v>611</v>
      </c>
      <c r="B612" s="2">
        <v>87</v>
      </c>
      <c r="C612" s="2" t="s">
        <v>327</v>
      </c>
      <c r="D612" s="2" t="s">
        <v>328</v>
      </c>
      <c r="E612" s="3" t="s">
        <v>329</v>
      </c>
      <c r="F612" s="4" t="s">
        <v>330</v>
      </c>
    </row>
    <row r="613" ht="36" customHeight="1" spans="1:6">
      <c r="A613" s="5">
        <v>612</v>
      </c>
      <c r="B613" s="5">
        <v>88</v>
      </c>
      <c r="C613" s="5" t="s">
        <v>331</v>
      </c>
      <c r="D613" s="5" t="s">
        <v>332</v>
      </c>
      <c r="E613" s="6" t="s">
        <v>333</v>
      </c>
      <c r="F613" s="7" t="s">
        <v>334</v>
      </c>
    </row>
    <row r="614" ht="36" customHeight="1" spans="1:6">
      <c r="A614" s="2">
        <v>613</v>
      </c>
      <c r="B614" s="2">
        <v>89</v>
      </c>
      <c r="C614" s="2" t="s">
        <v>335</v>
      </c>
      <c r="D614" s="2" t="s">
        <v>336</v>
      </c>
      <c r="E614" s="3" t="s">
        <v>337</v>
      </c>
      <c r="F614" s="4" t="s">
        <v>338</v>
      </c>
    </row>
    <row r="615" ht="36" customHeight="1" spans="1:6">
      <c r="A615" s="5">
        <v>614</v>
      </c>
      <c r="B615" s="5">
        <v>90</v>
      </c>
      <c r="C615" s="5" t="s">
        <v>339</v>
      </c>
      <c r="D615" s="5" t="s">
        <v>340</v>
      </c>
      <c r="E615" s="6" t="s">
        <v>341</v>
      </c>
      <c r="F615" s="7" t="s">
        <v>342</v>
      </c>
    </row>
    <row r="616" ht="36" customHeight="1" spans="1:6">
      <c r="A616" s="2">
        <v>615</v>
      </c>
      <c r="B616" s="2">
        <v>91</v>
      </c>
      <c r="C616" s="2" t="s">
        <v>343</v>
      </c>
      <c r="D616" s="2" t="s">
        <v>344</v>
      </c>
      <c r="E616" s="3" t="s">
        <v>345</v>
      </c>
      <c r="F616" s="4" t="s">
        <v>346</v>
      </c>
    </row>
    <row r="617" ht="36" customHeight="1" spans="1:6">
      <c r="A617" s="5">
        <v>616</v>
      </c>
      <c r="B617" s="5">
        <v>92</v>
      </c>
      <c r="C617" s="5" t="s">
        <v>347</v>
      </c>
      <c r="D617" s="5" t="s">
        <v>348</v>
      </c>
      <c r="E617" s="6" t="s">
        <v>349</v>
      </c>
      <c r="F617" s="7" t="s">
        <v>350</v>
      </c>
    </row>
    <row r="618" ht="36" customHeight="1" spans="1:6">
      <c r="A618" s="2">
        <v>617</v>
      </c>
      <c r="B618" s="2">
        <v>93</v>
      </c>
      <c r="C618" s="2" t="s">
        <v>351</v>
      </c>
      <c r="D618" s="2" t="s">
        <v>352</v>
      </c>
      <c r="E618" s="3" t="s">
        <v>353</v>
      </c>
      <c r="F618" s="4" t="s">
        <v>354</v>
      </c>
    </row>
    <row r="619" ht="36" customHeight="1" spans="1:6">
      <c r="A619" s="5">
        <v>618</v>
      </c>
      <c r="B619" s="5">
        <v>94</v>
      </c>
      <c r="C619" s="5" t="s">
        <v>355</v>
      </c>
      <c r="D619" s="5" t="s">
        <v>356</v>
      </c>
      <c r="E619" s="6" t="s">
        <v>357</v>
      </c>
      <c r="F619" s="7" t="s">
        <v>358</v>
      </c>
    </row>
    <row r="620" ht="36" customHeight="1" spans="1:6">
      <c r="A620" s="2">
        <v>619</v>
      </c>
      <c r="B620" s="2">
        <v>95</v>
      </c>
      <c r="C620" s="2" t="s">
        <v>359</v>
      </c>
      <c r="D620" s="2" t="s">
        <v>360</v>
      </c>
      <c r="E620" s="3" t="s">
        <v>361</v>
      </c>
      <c r="F620" s="4" t="s">
        <v>362</v>
      </c>
    </row>
    <row r="621" ht="36" customHeight="1" spans="1:6">
      <c r="A621" s="5">
        <v>620</v>
      </c>
      <c r="B621" s="5">
        <v>96</v>
      </c>
      <c r="C621" s="5" t="s">
        <v>363</v>
      </c>
      <c r="D621" s="5" t="s">
        <v>364</v>
      </c>
      <c r="E621" s="6" t="s">
        <v>365</v>
      </c>
      <c r="F621" s="7" t="s">
        <v>366</v>
      </c>
    </row>
    <row r="622" ht="36" customHeight="1" spans="1:6">
      <c r="A622" s="2">
        <v>621</v>
      </c>
      <c r="B622" s="2">
        <v>97</v>
      </c>
      <c r="C622" s="2" t="s">
        <v>367</v>
      </c>
      <c r="D622" s="2" t="s">
        <v>368</v>
      </c>
      <c r="E622" s="3" t="s">
        <v>369</v>
      </c>
      <c r="F622" s="4" t="s">
        <v>370</v>
      </c>
    </row>
    <row r="623" ht="36" customHeight="1" spans="1:6">
      <c r="A623" s="5">
        <v>622</v>
      </c>
      <c r="B623" s="5">
        <v>98</v>
      </c>
      <c r="C623" s="5" t="s">
        <v>371</v>
      </c>
      <c r="D623" s="5" t="s">
        <v>372</v>
      </c>
      <c r="E623" s="6" t="s">
        <v>373</v>
      </c>
      <c r="F623" s="7" t="s">
        <v>374</v>
      </c>
    </row>
    <row r="624" ht="36" customHeight="1" spans="1:6">
      <c r="A624" s="2">
        <v>623</v>
      </c>
      <c r="B624" s="2">
        <v>99</v>
      </c>
      <c r="C624" s="2" t="s">
        <v>375</v>
      </c>
      <c r="D624" s="2" t="s">
        <v>376</v>
      </c>
      <c r="E624" s="3" t="s">
        <v>377</v>
      </c>
      <c r="F624" s="4" t="s">
        <v>378</v>
      </c>
    </row>
    <row r="625" ht="36" customHeight="1" spans="1:6">
      <c r="A625" s="5">
        <v>624</v>
      </c>
      <c r="B625" s="5">
        <v>100</v>
      </c>
      <c r="C625" s="5" t="s">
        <v>379</v>
      </c>
      <c r="D625" s="5" t="s">
        <v>380</v>
      </c>
      <c r="E625" s="6" t="s">
        <v>381</v>
      </c>
      <c r="F625" s="7" t="s">
        <v>382</v>
      </c>
    </row>
    <row r="626" ht="36" customHeight="1" spans="1:6">
      <c r="A626" s="2">
        <v>625</v>
      </c>
      <c r="B626" s="2">
        <v>101</v>
      </c>
      <c r="C626" s="2" t="s">
        <v>383</v>
      </c>
      <c r="D626" s="2" t="s">
        <v>384</v>
      </c>
      <c r="E626" s="3" t="s">
        <v>385</v>
      </c>
      <c r="F626" s="4" t="s">
        <v>386</v>
      </c>
    </row>
    <row r="627" ht="36" customHeight="1" spans="1:6">
      <c r="A627" s="5">
        <v>626</v>
      </c>
      <c r="B627" s="5">
        <v>102</v>
      </c>
      <c r="C627" s="5" t="s">
        <v>387</v>
      </c>
      <c r="D627" s="5" t="s">
        <v>388</v>
      </c>
      <c r="E627" s="6" t="s">
        <v>389</v>
      </c>
      <c r="F627" s="7" t="s">
        <v>390</v>
      </c>
    </row>
    <row r="628" ht="36" customHeight="1" spans="1:6">
      <c r="A628" s="2">
        <v>627</v>
      </c>
      <c r="B628" s="2">
        <v>103</v>
      </c>
      <c r="C628" s="2" t="s">
        <v>391</v>
      </c>
      <c r="D628" s="2" t="s">
        <v>392</v>
      </c>
      <c r="E628" s="3" t="s">
        <v>393</v>
      </c>
      <c r="F628" s="4" t="s">
        <v>394</v>
      </c>
    </row>
    <row r="629" ht="36" customHeight="1" spans="1:6">
      <c r="A629" s="5">
        <v>628</v>
      </c>
      <c r="B629" s="5">
        <v>104</v>
      </c>
      <c r="C629" s="5" t="s">
        <v>395</v>
      </c>
      <c r="D629" s="5" t="s">
        <v>396</v>
      </c>
      <c r="E629" s="6" t="s">
        <v>397</v>
      </c>
      <c r="F629" s="7" t="s">
        <v>398</v>
      </c>
    </row>
    <row r="630" ht="36" customHeight="1" spans="1:6">
      <c r="A630" s="2">
        <v>629</v>
      </c>
      <c r="B630" s="2">
        <v>105</v>
      </c>
      <c r="C630" s="2" t="s">
        <v>399</v>
      </c>
      <c r="D630" s="2" t="s">
        <v>400</v>
      </c>
      <c r="E630" s="3" t="s">
        <v>401</v>
      </c>
      <c r="F630" s="4" t="s">
        <v>402</v>
      </c>
    </row>
    <row r="631" ht="36" customHeight="1" spans="1:6">
      <c r="A631" s="5">
        <v>630</v>
      </c>
      <c r="B631" s="5">
        <v>106</v>
      </c>
      <c r="C631" s="5" t="s">
        <v>403</v>
      </c>
      <c r="D631" s="5" t="s">
        <v>404</v>
      </c>
      <c r="E631" s="6" t="s">
        <v>405</v>
      </c>
      <c r="F631" s="7" t="s">
        <v>406</v>
      </c>
    </row>
    <row r="632" ht="36" customHeight="1" spans="1:6">
      <c r="A632" s="2">
        <v>631</v>
      </c>
      <c r="B632" s="2">
        <v>107</v>
      </c>
      <c r="C632" s="2" t="s">
        <v>407</v>
      </c>
      <c r="D632" s="2" t="s">
        <v>408</v>
      </c>
      <c r="E632" s="3" t="s">
        <v>409</v>
      </c>
      <c r="F632" s="4" t="s">
        <v>410</v>
      </c>
    </row>
    <row r="633" ht="36" customHeight="1" spans="1:6">
      <c r="A633" s="5">
        <v>632</v>
      </c>
      <c r="B633" s="5">
        <v>108</v>
      </c>
      <c r="C633" s="5" t="s">
        <v>411</v>
      </c>
      <c r="D633" s="5" t="s">
        <v>412</v>
      </c>
      <c r="E633" s="6" t="s">
        <v>413</v>
      </c>
      <c r="F633" s="7" t="s">
        <v>414</v>
      </c>
    </row>
    <row r="634" ht="36" customHeight="1" spans="1:6">
      <c r="A634" s="2">
        <v>633</v>
      </c>
      <c r="B634" s="2">
        <v>109</v>
      </c>
      <c r="C634" s="2" t="s">
        <v>415</v>
      </c>
      <c r="D634" s="2" t="s">
        <v>416</v>
      </c>
      <c r="E634" s="3" t="s">
        <v>417</v>
      </c>
      <c r="F634" s="4" t="s">
        <v>418</v>
      </c>
    </row>
    <row r="635" ht="36" customHeight="1" spans="1:6">
      <c r="A635" s="5">
        <v>634</v>
      </c>
      <c r="B635" s="5">
        <v>110</v>
      </c>
      <c r="C635" s="5" t="s">
        <v>419</v>
      </c>
      <c r="D635" s="5" t="s">
        <v>420</v>
      </c>
      <c r="E635" s="6" t="s">
        <v>421</v>
      </c>
      <c r="F635" s="7" t="s">
        <v>422</v>
      </c>
    </row>
    <row r="636" ht="36" customHeight="1" spans="1:6">
      <c r="A636" s="2">
        <v>635</v>
      </c>
      <c r="B636" s="2">
        <v>111</v>
      </c>
      <c r="C636" s="2" t="s">
        <v>423</v>
      </c>
      <c r="D636" s="2" t="s">
        <v>424</v>
      </c>
      <c r="E636" s="3" t="s">
        <v>425</v>
      </c>
      <c r="F636" s="4" t="s">
        <v>426</v>
      </c>
    </row>
    <row r="637" ht="36" customHeight="1" spans="1:6">
      <c r="A637" s="5">
        <v>636</v>
      </c>
      <c r="B637" s="5">
        <v>112</v>
      </c>
      <c r="C637" s="5" t="s">
        <v>427</v>
      </c>
      <c r="D637" s="5" t="s">
        <v>428</v>
      </c>
      <c r="E637" s="6" t="s">
        <v>429</v>
      </c>
      <c r="F637" s="7" t="s">
        <v>430</v>
      </c>
    </row>
    <row r="638" ht="36" customHeight="1" spans="1:6">
      <c r="A638" s="2">
        <v>637</v>
      </c>
      <c r="B638" s="2">
        <v>113</v>
      </c>
      <c r="C638" s="2" t="s">
        <v>431</v>
      </c>
      <c r="D638" s="2" t="s">
        <v>432</v>
      </c>
      <c r="E638" s="3" t="s">
        <v>433</v>
      </c>
      <c r="F638" s="4" t="s">
        <v>434</v>
      </c>
    </row>
    <row r="639" ht="36" customHeight="1" spans="1:6">
      <c r="A639" s="5">
        <v>638</v>
      </c>
      <c r="B639" s="5">
        <v>114</v>
      </c>
      <c r="C639" s="5" t="s">
        <v>435</v>
      </c>
      <c r="D639" s="5" t="s">
        <v>436</v>
      </c>
      <c r="E639" s="6" t="s">
        <v>437</v>
      </c>
      <c r="F639" s="7" t="s">
        <v>438</v>
      </c>
    </row>
    <row r="640" ht="36" customHeight="1" spans="1:6">
      <c r="A640" s="2">
        <v>639</v>
      </c>
      <c r="B640" s="2">
        <v>115</v>
      </c>
      <c r="C640" s="2" t="s">
        <v>439</v>
      </c>
      <c r="D640" s="2" t="s">
        <v>440</v>
      </c>
      <c r="E640" s="3" t="s">
        <v>441</v>
      </c>
      <c r="F640" s="4" t="s">
        <v>442</v>
      </c>
    </row>
    <row r="641" ht="36" customHeight="1" spans="1:6">
      <c r="A641" s="5">
        <v>640</v>
      </c>
      <c r="B641" s="5">
        <v>116</v>
      </c>
      <c r="C641" s="5" t="s">
        <v>443</v>
      </c>
      <c r="D641" s="5" t="s">
        <v>444</v>
      </c>
      <c r="E641" s="6" t="s">
        <v>445</v>
      </c>
      <c r="F641" s="7" t="s">
        <v>446</v>
      </c>
    </row>
    <row r="642" ht="36" customHeight="1" spans="1:6">
      <c r="A642" s="2">
        <v>641</v>
      </c>
      <c r="B642" s="2">
        <v>117</v>
      </c>
      <c r="C642" s="2" t="s">
        <v>447</v>
      </c>
      <c r="D642" s="2" t="s">
        <v>448</v>
      </c>
      <c r="E642" s="3" t="s">
        <v>449</v>
      </c>
      <c r="F642" s="4" t="s">
        <v>450</v>
      </c>
    </row>
    <row r="643" ht="36" customHeight="1" spans="1:6">
      <c r="A643" s="5">
        <v>642</v>
      </c>
      <c r="B643" s="5">
        <v>118</v>
      </c>
      <c r="C643" s="5" t="s">
        <v>451</v>
      </c>
      <c r="D643" s="5" t="s">
        <v>452</v>
      </c>
      <c r="E643" s="6" t="s">
        <v>453</v>
      </c>
      <c r="F643" s="7" t="s">
        <v>454</v>
      </c>
    </row>
    <row r="644" ht="36" customHeight="1" spans="1:6">
      <c r="A644" s="2">
        <v>643</v>
      </c>
      <c r="B644" s="2">
        <v>119</v>
      </c>
      <c r="C644" s="2" t="s">
        <v>455</v>
      </c>
      <c r="D644" s="2" t="s">
        <v>456</v>
      </c>
      <c r="E644" s="3" t="s">
        <v>457</v>
      </c>
      <c r="F644" s="4" t="s">
        <v>458</v>
      </c>
    </row>
    <row r="645" ht="36" customHeight="1" spans="1:6">
      <c r="A645" s="5">
        <v>644</v>
      </c>
      <c r="B645" s="5">
        <v>120</v>
      </c>
      <c r="C645" s="5" t="s">
        <v>459</v>
      </c>
      <c r="D645" s="5" t="s">
        <v>460</v>
      </c>
      <c r="E645" s="6" t="s">
        <v>461</v>
      </c>
      <c r="F645" s="7" t="s">
        <v>462</v>
      </c>
    </row>
    <row r="646" ht="36" customHeight="1" spans="1:6">
      <c r="A646" s="2">
        <v>645</v>
      </c>
      <c r="B646" s="2">
        <v>121</v>
      </c>
      <c r="C646" s="2" t="s">
        <v>463</v>
      </c>
      <c r="D646" s="2" t="s">
        <v>464</v>
      </c>
      <c r="E646" s="3" t="s">
        <v>465</v>
      </c>
      <c r="F646" s="4" t="s">
        <v>466</v>
      </c>
    </row>
    <row r="647" ht="36" customHeight="1" spans="1:6">
      <c r="A647" s="5">
        <v>646</v>
      </c>
      <c r="B647" s="5">
        <v>122</v>
      </c>
      <c r="C647" s="5" t="s">
        <v>467</v>
      </c>
      <c r="D647" s="5" t="s">
        <v>468</v>
      </c>
      <c r="E647" s="6" t="s">
        <v>469</v>
      </c>
      <c r="F647" s="7" t="s">
        <v>470</v>
      </c>
    </row>
    <row r="648" ht="36" customHeight="1" spans="1:6">
      <c r="A648" s="2">
        <v>647</v>
      </c>
      <c r="B648" s="2">
        <v>123</v>
      </c>
      <c r="C648" s="2" t="s">
        <v>471</v>
      </c>
      <c r="D648" s="2" t="s">
        <v>472</v>
      </c>
      <c r="E648" s="3" t="s">
        <v>473</v>
      </c>
      <c r="F648" s="4" t="s">
        <v>474</v>
      </c>
    </row>
    <row r="649" ht="36" customHeight="1" spans="1:6">
      <c r="A649" s="5">
        <v>648</v>
      </c>
      <c r="B649" s="5">
        <v>124</v>
      </c>
      <c r="C649" s="5" t="s">
        <v>475</v>
      </c>
      <c r="D649" s="5" t="s">
        <v>476</v>
      </c>
      <c r="E649" s="6" t="s">
        <v>477</v>
      </c>
      <c r="F649" s="7" t="s">
        <v>478</v>
      </c>
    </row>
    <row r="650" ht="36" customHeight="1" spans="1:6">
      <c r="A650" s="2">
        <v>649</v>
      </c>
      <c r="B650" s="2">
        <v>125</v>
      </c>
      <c r="C650" s="2" t="s">
        <v>479</v>
      </c>
      <c r="D650" s="2" t="s">
        <v>480</v>
      </c>
      <c r="E650" s="3" t="s">
        <v>481</v>
      </c>
      <c r="F650" s="4" t="s">
        <v>482</v>
      </c>
    </row>
    <row r="651" ht="36" customHeight="1" spans="1:6">
      <c r="A651" s="5">
        <v>650</v>
      </c>
      <c r="B651" s="5">
        <v>126</v>
      </c>
      <c r="C651" s="5" t="s">
        <v>483</v>
      </c>
      <c r="D651" s="5" t="s">
        <v>484</v>
      </c>
      <c r="E651" s="6" t="s">
        <v>485</v>
      </c>
      <c r="F651" s="7" t="s">
        <v>486</v>
      </c>
    </row>
    <row r="652" ht="36" customHeight="1" spans="1:6">
      <c r="A652" s="2">
        <v>651</v>
      </c>
      <c r="B652" s="2">
        <v>127</v>
      </c>
      <c r="C652" s="2" t="s">
        <v>487</v>
      </c>
      <c r="D652" s="2" t="s">
        <v>488</v>
      </c>
      <c r="E652" s="3" t="s">
        <v>489</v>
      </c>
      <c r="F652" s="4" t="s">
        <v>490</v>
      </c>
    </row>
    <row r="653" ht="36" customHeight="1" spans="1:6">
      <c r="A653" s="5">
        <v>652</v>
      </c>
      <c r="B653" s="5">
        <v>128</v>
      </c>
      <c r="C653" s="5" t="s">
        <v>491</v>
      </c>
      <c r="D653" s="5" t="s">
        <v>492</v>
      </c>
      <c r="E653" s="6" t="s">
        <v>493</v>
      </c>
      <c r="F653" s="7" t="s">
        <v>494</v>
      </c>
    </row>
    <row r="654" ht="36" customHeight="1" spans="1:6">
      <c r="A654" s="2">
        <v>653</v>
      </c>
      <c r="B654" s="2">
        <v>129</v>
      </c>
      <c r="C654" s="2" t="s">
        <v>495</v>
      </c>
      <c r="D654" s="2" t="s">
        <v>496</v>
      </c>
      <c r="E654" s="3" t="s">
        <v>497</v>
      </c>
      <c r="F654" s="4" t="s">
        <v>498</v>
      </c>
    </row>
    <row r="655" ht="36" customHeight="1" spans="1:6">
      <c r="A655" s="5">
        <v>654</v>
      </c>
      <c r="B655" s="5">
        <v>130</v>
      </c>
      <c r="C655" s="5" t="s">
        <v>499</v>
      </c>
      <c r="D655" s="5" t="s">
        <v>500</v>
      </c>
      <c r="E655" s="6" t="s">
        <v>501</v>
      </c>
      <c r="F655" s="7" t="s">
        <v>502</v>
      </c>
    </row>
    <row r="656" ht="36" customHeight="1" spans="1:6">
      <c r="A656" s="2">
        <v>655</v>
      </c>
      <c r="B656" s="2">
        <v>131</v>
      </c>
      <c r="C656" s="2" t="s">
        <v>503</v>
      </c>
      <c r="D656" s="2" t="s">
        <v>504</v>
      </c>
      <c r="E656" s="3" t="s">
        <v>505</v>
      </c>
      <c r="F656" s="4" t="s">
        <v>506</v>
      </c>
    </row>
    <row r="657" ht="36" customHeight="1" spans="1:6">
      <c r="A657" s="5">
        <v>656</v>
      </c>
      <c r="B657" s="5">
        <v>132</v>
      </c>
      <c r="C657" s="5" t="s">
        <v>507</v>
      </c>
      <c r="D657" s="5" t="s">
        <v>508</v>
      </c>
      <c r="E657" s="6" t="s">
        <v>509</v>
      </c>
      <c r="F657" s="7" t="s">
        <v>510</v>
      </c>
    </row>
    <row r="658" ht="36" customHeight="1" spans="1:6">
      <c r="A658" s="2">
        <v>657</v>
      </c>
      <c r="B658" s="2">
        <v>133</v>
      </c>
      <c r="C658" s="2" t="s">
        <v>511</v>
      </c>
      <c r="D658" s="2" t="s">
        <v>512</v>
      </c>
      <c r="E658" s="3" t="s">
        <v>513</v>
      </c>
      <c r="F658" s="4" t="s">
        <v>514</v>
      </c>
    </row>
    <row r="659" ht="36" customHeight="1" spans="1:6">
      <c r="A659" s="5">
        <v>658</v>
      </c>
      <c r="B659" s="5">
        <v>134</v>
      </c>
      <c r="C659" s="5" t="s">
        <v>515</v>
      </c>
      <c r="D659" s="5" t="s">
        <v>516</v>
      </c>
      <c r="E659" s="6" t="s">
        <v>517</v>
      </c>
      <c r="F659" s="7" t="s">
        <v>518</v>
      </c>
    </row>
    <row r="660" ht="36" customHeight="1" spans="1:6">
      <c r="A660" s="2">
        <v>659</v>
      </c>
      <c r="B660" s="2">
        <v>135</v>
      </c>
      <c r="C660" s="2" t="s">
        <v>519</v>
      </c>
      <c r="D660" s="2" t="s">
        <v>520</v>
      </c>
      <c r="E660" s="3" t="s">
        <v>521</v>
      </c>
      <c r="F660" s="4" t="s">
        <v>522</v>
      </c>
    </row>
    <row r="661" ht="36" customHeight="1" spans="1:6">
      <c r="A661" s="5">
        <v>660</v>
      </c>
      <c r="B661" s="5">
        <v>136</v>
      </c>
      <c r="C661" s="5" t="s">
        <v>523</v>
      </c>
      <c r="D661" s="5" t="s">
        <v>524</v>
      </c>
      <c r="E661" s="6" t="s">
        <v>525</v>
      </c>
      <c r="F661" s="7" t="s">
        <v>526</v>
      </c>
    </row>
    <row r="662" ht="36" customHeight="1" spans="1:6">
      <c r="A662" s="2">
        <v>661</v>
      </c>
      <c r="B662" s="2">
        <v>137</v>
      </c>
      <c r="C662" s="2" t="s">
        <v>527</v>
      </c>
      <c r="D662" s="2" t="s">
        <v>528</v>
      </c>
      <c r="E662" s="3" t="s">
        <v>529</v>
      </c>
      <c r="F662" s="4" t="s">
        <v>530</v>
      </c>
    </row>
    <row r="663" ht="36" customHeight="1" spans="1:6">
      <c r="A663" s="5">
        <v>662</v>
      </c>
      <c r="B663" s="5">
        <v>138</v>
      </c>
      <c r="C663" s="5" t="s">
        <v>531</v>
      </c>
      <c r="D663" s="5" t="s">
        <v>532</v>
      </c>
      <c r="E663" s="6" t="s">
        <v>533</v>
      </c>
      <c r="F663" s="7" t="s">
        <v>534</v>
      </c>
    </row>
    <row r="664" ht="36" customHeight="1" spans="1:6">
      <c r="A664" s="2">
        <v>663</v>
      </c>
      <c r="B664" s="2">
        <v>139</v>
      </c>
      <c r="C664" s="2" t="s">
        <v>535</v>
      </c>
      <c r="D664" s="2" t="s">
        <v>536</v>
      </c>
      <c r="E664" s="3" t="s">
        <v>537</v>
      </c>
      <c r="F664" s="4" t="s">
        <v>538</v>
      </c>
    </row>
    <row r="665" ht="36" customHeight="1" spans="1:6">
      <c r="A665" s="5">
        <v>664</v>
      </c>
      <c r="B665" s="5">
        <v>140</v>
      </c>
      <c r="C665" s="5" t="s">
        <v>539</v>
      </c>
      <c r="D665" s="5" t="s">
        <v>540</v>
      </c>
      <c r="E665" s="6" t="s">
        <v>541</v>
      </c>
      <c r="F665" s="7" t="s">
        <v>542</v>
      </c>
    </row>
    <row r="666" ht="36" customHeight="1" spans="1:6">
      <c r="A666" s="2">
        <v>665</v>
      </c>
      <c r="B666" s="2">
        <v>141</v>
      </c>
      <c r="C666" s="2" t="s">
        <v>543</v>
      </c>
      <c r="D666" s="2" t="s">
        <v>544</v>
      </c>
      <c r="E666" s="3" t="s">
        <v>545</v>
      </c>
      <c r="F666" s="4" t="s">
        <v>546</v>
      </c>
    </row>
    <row r="667" ht="36" customHeight="1" spans="1:6">
      <c r="A667" s="5">
        <v>666</v>
      </c>
      <c r="B667" s="5">
        <v>142</v>
      </c>
      <c r="C667" s="5" t="s">
        <v>547</v>
      </c>
      <c r="D667" s="5" t="s">
        <v>548</v>
      </c>
      <c r="E667" s="6" t="s">
        <v>549</v>
      </c>
      <c r="F667" s="7" t="s">
        <v>550</v>
      </c>
    </row>
    <row r="668" ht="36" customHeight="1" spans="1:6">
      <c r="A668" s="2">
        <v>667</v>
      </c>
      <c r="B668" s="2">
        <v>143</v>
      </c>
      <c r="C668" s="2" t="s">
        <v>551</v>
      </c>
      <c r="D668" s="2" t="s">
        <v>552</v>
      </c>
      <c r="E668" s="3" t="s">
        <v>553</v>
      </c>
      <c r="F668" s="4" t="s">
        <v>554</v>
      </c>
    </row>
    <row r="669" ht="36" customHeight="1" spans="1:6">
      <c r="A669" s="5">
        <v>668</v>
      </c>
      <c r="B669" s="5">
        <v>144</v>
      </c>
      <c r="C669" s="5" t="s">
        <v>555</v>
      </c>
      <c r="D669" s="5" t="s">
        <v>556</v>
      </c>
      <c r="E669" s="6" t="s">
        <v>557</v>
      </c>
      <c r="F669" s="7" t="s">
        <v>558</v>
      </c>
    </row>
    <row r="670" ht="36" customHeight="1" spans="1:6">
      <c r="A670" s="2">
        <v>669</v>
      </c>
      <c r="B670" s="2">
        <v>145</v>
      </c>
      <c r="C670" s="2" t="s">
        <v>559</v>
      </c>
      <c r="D670" s="2" t="s">
        <v>560</v>
      </c>
      <c r="E670" s="3" t="s">
        <v>561</v>
      </c>
      <c r="F670" s="4" t="s">
        <v>562</v>
      </c>
    </row>
    <row r="671" ht="36" customHeight="1" spans="1:6">
      <c r="A671" s="5">
        <v>670</v>
      </c>
      <c r="B671" s="5">
        <v>146</v>
      </c>
      <c r="C671" s="5" t="s">
        <v>563</v>
      </c>
      <c r="D671" s="5" t="s">
        <v>564</v>
      </c>
      <c r="E671" s="6" t="s">
        <v>565</v>
      </c>
      <c r="F671" s="7" t="s">
        <v>566</v>
      </c>
    </row>
    <row r="672" ht="36" customHeight="1" spans="1:6">
      <c r="A672" s="2">
        <v>671</v>
      </c>
      <c r="B672" s="2">
        <v>147</v>
      </c>
      <c r="C672" s="2" t="s">
        <v>567</v>
      </c>
      <c r="D672" s="2" t="s">
        <v>568</v>
      </c>
      <c r="E672" s="3" t="s">
        <v>569</v>
      </c>
      <c r="F672" s="4" t="s">
        <v>570</v>
      </c>
    </row>
    <row r="673" ht="36" customHeight="1" spans="1:6">
      <c r="A673" s="5">
        <v>672</v>
      </c>
      <c r="B673" s="5">
        <v>148</v>
      </c>
      <c r="C673" s="5" t="s">
        <v>571</v>
      </c>
      <c r="D673" s="5" t="s">
        <v>572</v>
      </c>
      <c r="E673" s="6" t="s">
        <v>573</v>
      </c>
      <c r="F673" s="7" t="s">
        <v>574</v>
      </c>
    </row>
    <row r="674" ht="36" customHeight="1" spans="1:6">
      <c r="A674" s="2">
        <v>673</v>
      </c>
      <c r="B674" s="2">
        <v>149</v>
      </c>
      <c r="C674" s="2" t="s">
        <v>575</v>
      </c>
      <c r="D674" s="2" t="s">
        <v>576</v>
      </c>
      <c r="E674" s="3" t="s">
        <v>577</v>
      </c>
      <c r="F674" s="4" t="s">
        <v>578</v>
      </c>
    </row>
    <row r="675" ht="36" customHeight="1" spans="1:6">
      <c r="A675" s="5">
        <v>674</v>
      </c>
      <c r="B675" s="5">
        <v>150</v>
      </c>
      <c r="C675" s="5" t="s">
        <v>579</v>
      </c>
      <c r="D675" s="5" t="s">
        <v>580</v>
      </c>
      <c r="E675" s="6" t="s">
        <v>581</v>
      </c>
      <c r="F675" s="7" t="s">
        <v>582</v>
      </c>
    </row>
    <row r="676" ht="36" customHeight="1" spans="1:6">
      <c r="A676" s="2">
        <v>675</v>
      </c>
      <c r="B676" s="2">
        <v>151</v>
      </c>
      <c r="C676" s="2" t="s">
        <v>583</v>
      </c>
      <c r="D676" s="2" t="s">
        <v>584</v>
      </c>
      <c r="E676" s="3" t="s">
        <v>585</v>
      </c>
      <c r="F676" s="4" t="s">
        <v>586</v>
      </c>
    </row>
    <row r="677" ht="36" customHeight="1" spans="1:6">
      <c r="A677" s="5">
        <v>676</v>
      </c>
      <c r="B677" s="5">
        <v>152</v>
      </c>
      <c r="C677" s="5" t="s">
        <v>587</v>
      </c>
      <c r="D677" s="5" t="s">
        <v>588</v>
      </c>
      <c r="E677" s="6" t="s">
        <v>589</v>
      </c>
      <c r="F677" s="7" t="s">
        <v>590</v>
      </c>
    </row>
    <row r="678" ht="36" customHeight="1" spans="1:6">
      <c r="A678" s="2">
        <v>677</v>
      </c>
      <c r="B678" s="2">
        <v>153</v>
      </c>
      <c r="C678" s="2" t="s">
        <v>591</v>
      </c>
      <c r="D678" s="2" t="s">
        <v>592</v>
      </c>
      <c r="E678" s="3" t="s">
        <v>593</v>
      </c>
      <c r="F678" s="4" t="s">
        <v>594</v>
      </c>
    </row>
    <row r="679" ht="36" customHeight="1" spans="1:6">
      <c r="A679" s="5">
        <v>678</v>
      </c>
      <c r="B679" s="5">
        <v>154</v>
      </c>
      <c r="C679" s="5" t="s">
        <v>595</v>
      </c>
      <c r="D679" s="5" t="s">
        <v>596</v>
      </c>
      <c r="E679" s="6" t="s">
        <v>597</v>
      </c>
      <c r="F679" s="7" t="s">
        <v>598</v>
      </c>
    </row>
    <row r="680" ht="36" customHeight="1" spans="1:6">
      <c r="A680" s="2">
        <v>679</v>
      </c>
      <c r="B680" s="2">
        <v>155</v>
      </c>
      <c r="C680" s="2" t="s">
        <v>599</v>
      </c>
      <c r="D680" s="2" t="s">
        <v>600</v>
      </c>
      <c r="E680" s="3" t="s">
        <v>601</v>
      </c>
      <c r="F680" s="4" t="s">
        <v>602</v>
      </c>
    </row>
    <row r="681" ht="36" customHeight="1" spans="1:6">
      <c r="A681" s="5">
        <v>680</v>
      </c>
      <c r="B681" s="5">
        <v>156</v>
      </c>
      <c r="C681" s="5" t="s">
        <v>603</v>
      </c>
      <c r="D681" s="5" t="s">
        <v>604</v>
      </c>
      <c r="E681" s="6" t="s">
        <v>605</v>
      </c>
      <c r="F681" s="7" t="s">
        <v>606</v>
      </c>
    </row>
    <row r="682" ht="36" customHeight="1" spans="1:6">
      <c r="A682" s="2">
        <v>681</v>
      </c>
      <c r="B682" s="2">
        <v>157</v>
      </c>
      <c r="C682" s="2" t="s">
        <v>607</v>
      </c>
      <c r="D682" s="2" t="s">
        <v>608</v>
      </c>
      <c r="E682" s="3" t="s">
        <v>609</v>
      </c>
      <c r="F682" s="4" t="s">
        <v>610</v>
      </c>
    </row>
    <row r="683" ht="36" customHeight="1" spans="1:6">
      <c r="A683" s="5">
        <v>682</v>
      </c>
      <c r="B683" s="5">
        <v>158</v>
      </c>
      <c r="C683" s="5" t="s">
        <v>611</v>
      </c>
      <c r="D683" s="5" t="s">
        <v>612</v>
      </c>
      <c r="E683" s="6" t="s">
        <v>613</v>
      </c>
      <c r="F683" s="7" t="s">
        <v>614</v>
      </c>
    </row>
    <row r="684" ht="36" customHeight="1" spans="1:6">
      <c r="A684" s="2">
        <v>683</v>
      </c>
      <c r="B684" s="2">
        <v>159</v>
      </c>
      <c r="C684" s="2" t="s">
        <v>615</v>
      </c>
      <c r="D684" s="2" t="s">
        <v>616</v>
      </c>
      <c r="E684" s="3" t="s">
        <v>617</v>
      </c>
      <c r="F684" s="4" t="s">
        <v>618</v>
      </c>
    </row>
    <row r="685" ht="36" customHeight="1" spans="1:6">
      <c r="A685" s="5">
        <v>684</v>
      </c>
      <c r="B685" s="5">
        <v>160</v>
      </c>
      <c r="C685" s="5" t="s">
        <v>619</v>
      </c>
      <c r="D685" s="5" t="s">
        <v>620</v>
      </c>
      <c r="E685" s="6" t="s">
        <v>621</v>
      </c>
      <c r="F685" s="7" t="s">
        <v>622</v>
      </c>
    </row>
    <row r="686" ht="36" customHeight="1" spans="1:6">
      <c r="A686" s="2">
        <v>685</v>
      </c>
      <c r="B686" s="2">
        <v>161</v>
      </c>
      <c r="C686" s="2" t="s">
        <v>623</v>
      </c>
      <c r="D686" s="2" t="s">
        <v>624</v>
      </c>
      <c r="E686" s="3" t="s">
        <v>625</v>
      </c>
      <c r="F686" s="4" t="s">
        <v>626</v>
      </c>
    </row>
    <row r="687" ht="36" customHeight="1" spans="1:6">
      <c r="A687" s="5">
        <v>686</v>
      </c>
      <c r="B687" s="5">
        <v>162</v>
      </c>
      <c r="C687" s="5" t="s">
        <v>627</v>
      </c>
      <c r="D687" s="5" t="s">
        <v>628</v>
      </c>
      <c r="E687" s="6" t="s">
        <v>629</v>
      </c>
      <c r="F687" s="7" t="s">
        <v>630</v>
      </c>
    </row>
    <row r="688" ht="36" customHeight="1" spans="1:6">
      <c r="A688" s="2">
        <v>687</v>
      </c>
      <c r="B688" s="2">
        <v>163</v>
      </c>
      <c r="C688" s="2" t="s">
        <v>631</v>
      </c>
      <c r="D688" s="2" t="s">
        <v>632</v>
      </c>
      <c r="E688" s="3" t="s">
        <v>633</v>
      </c>
      <c r="F688" s="4" t="s">
        <v>634</v>
      </c>
    </row>
    <row r="689" ht="36" customHeight="1" spans="1:6">
      <c r="A689" s="5">
        <v>688</v>
      </c>
      <c r="B689" s="5">
        <v>164</v>
      </c>
      <c r="C689" s="5" t="s">
        <v>635</v>
      </c>
      <c r="D689" s="5" t="s">
        <v>636</v>
      </c>
      <c r="E689" s="6" t="s">
        <v>637</v>
      </c>
      <c r="F689" s="7" t="s">
        <v>638</v>
      </c>
    </row>
    <row r="690" ht="36" customHeight="1" spans="1:6">
      <c r="A690" s="2">
        <v>689</v>
      </c>
      <c r="B690" s="2">
        <v>165</v>
      </c>
      <c r="C690" s="2" t="s">
        <v>639</v>
      </c>
      <c r="D690" s="2" t="s">
        <v>640</v>
      </c>
      <c r="E690" s="3" t="s">
        <v>641</v>
      </c>
      <c r="F690" s="4" t="s">
        <v>642</v>
      </c>
    </row>
    <row r="691" ht="36" customHeight="1" spans="1:6">
      <c r="A691" s="5">
        <v>690</v>
      </c>
      <c r="B691" s="5">
        <v>166</v>
      </c>
      <c r="C691" s="5" t="s">
        <v>643</v>
      </c>
      <c r="D691" s="5" t="s">
        <v>644</v>
      </c>
      <c r="E691" s="6" t="s">
        <v>645</v>
      </c>
      <c r="F691" s="7" t="s">
        <v>646</v>
      </c>
    </row>
    <row r="692" ht="36" customHeight="1" spans="1:6">
      <c r="A692" s="2">
        <v>691</v>
      </c>
      <c r="B692" s="2">
        <v>167</v>
      </c>
      <c r="C692" s="2" t="s">
        <v>647</v>
      </c>
      <c r="D692" s="2" t="s">
        <v>648</v>
      </c>
      <c r="E692" s="3" t="s">
        <v>649</v>
      </c>
      <c r="F692" s="4" t="s">
        <v>650</v>
      </c>
    </row>
    <row r="693" ht="36" customHeight="1" spans="1:6">
      <c r="A693" s="5">
        <v>692</v>
      </c>
      <c r="B693" s="5">
        <v>168</v>
      </c>
      <c r="C693" s="5" t="s">
        <v>651</v>
      </c>
      <c r="D693" s="5" t="s">
        <v>652</v>
      </c>
      <c r="E693" s="6" t="s">
        <v>653</v>
      </c>
      <c r="F693" s="7" t="s">
        <v>654</v>
      </c>
    </row>
    <row r="694" ht="36" customHeight="1" spans="1:6">
      <c r="A694" s="2">
        <v>693</v>
      </c>
      <c r="B694" s="2">
        <v>169</v>
      </c>
      <c r="C694" s="2" t="s">
        <v>655</v>
      </c>
      <c r="D694" s="2" t="s">
        <v>656</v>
      </c>
      <c r="E694" s="3" t="s">
        <v>657</v>
      </c>
      <c r="F694" s="4" t="s">
        <v>658</v>
      </c>
    </row>
    <row r="695" ht="36" customHeight="1" spans="1:6">
      <c r="A695" s="5">
        <v>694</v>
      </c>
      <c r="B695" s="5">
        <v>170</v>
      </c>
      <c r="C695" s="5" t="s">
        <v>659</v>
      </c>
      <c r="D695" s="5" t="s">
        <v>660</v>
      </c>
      <c r="E695" s="6" t="s">
        <v>661</v>
      </c>
      <c r="F695" s="7" t="s">
        <v>662</v>
      </c>
    </row>
    <row r="696" ht="36" customHeight="1" spans="1:6">
      <c r="A696" s="2">
        <v>695</v>
      </c>
      <c r="B696" s="2">
        <v>171</v>
      </c>
      <c r="C696" s="2" t="s">
        <v>663</v>
      </c>
      <c r="D696" s="2" t="s">
        <v>664</v>
      </c>
      <c r="E696" s="3" t="s">
        <v>665</v>
      </c>
      <c r="F696" s="4" t="s">
        <v>666</v>
      </c>
    </row>
    <row r="697" ht="36" customHeight="1" spans="1:6">
      <c r="A697" s="5">
        <v>696</v>
      </c>
      <c r="B697" s="5">
        <v>172</v>
      </c>
      <c r="C697" s="5" t="s">
        <v>667</v>
      </c>
      <c r="D697" s="5" t="s">
        <v>668</v>
      </c>
      <c r="E697" s="6" t="s">
        <v>669</v>
      </c>
      <c r="F697" s="7" t="s">
        <v>670</v>
      </c>
    </row>
    <row r="698" ht="36" customHeight="1" spans="1:6">
      <c r="A698" s="2">
        <v>697</v>
      </c>
      <c r="B698" s="2">
        <v>173</v>
      </c>
      <c r="C698" s="2" t="s">
        <v>671</v>
      </c>
      <c r="D698" s="2" t="s">
        <v>672</v>
      </c>
      <c r="E698" s="3" t="s">
        <v>673</v>
      </c>
      <c r="F698" s="4" t="s">
        <v>674</v>
      </c>
    </row>
    <row r="699" ht="36" customHeight="1" spans="1:6">
      <c r="A699" s="5">
        <v>698</v>
      </c>
      <c r="B699" s="5">
        <v>174</v>
      </c>
      <c r="C699" s="5" t="s">
        <v>675</v>
      </c>
      <c r="D699" s="5" t="s">
        <v>676</v>
      </c>
      <c r="E699" s="6" t="s">
        <v>677</v>
      </c>
      <c r="F699" s="7" t="s">
        <v>678</v>
      </c>
    </row>
    <row r="700" ht="36" customHeight="1" spans="1:6">
      <c r="A700" s="2">
        <v>699</v>
      </c>
      <c r="B700" s="2">
        <v>175</v>
      </c>
      <c r="C700" s="2" t="s">
        <v>679</v>
      </c>
      <c r="D700" s="2" t="s">
        <v>680</v>
      </c>
      <c r="E700" s="3" t="s">
        <v>681</v>
      </c>
      <c r="F700" s="4" t="s">
        <v>682</v>
      </c>
    </row>
    <row r="701" ht="36" customHeight="1" spans="1:6">
      <c r="A701" s="5">
        <v>700</v>
      </c>
      <c r="B701" s="5">
        <v>176</v>
      </c>
      <c r="C701" s="5" t="s">
        <v>684</v>
      </c>
      <c r="D701" s="5" t="s">
        <v>685</v>
      </c>
      <c r="E701" s="6" t="s">
        <v>686</v>
      </c>
      <c r="F701" s="7" t="s">
        <v>687</v>
      </c>
    </row>
    <row r="702" ht="36" customHeight="1" spans="1:6">
      <c r="A702" s="2">
        <v>701</v>
      </c>
      <c r="B702" s="2">
        <v>177</v>
      </c>
      <c r="C702" s="2" t="s">
        <v>688</v>
      </c>
      <c r="D702" s="2" t="s">
        <v>689</v>
      </c>
      <c r="E702" s="3" t="s">
        <v>690</v>
      </c>
      <c r="F702" s="4" t="s">
        <v>691</v>
      </c>
    </row>
    <row r="703" ht="36" customHeight="1" spans="1:6">
      <c r="A703" s="5">
        <v>702</v>
      </c>
      <c r="B703" s="5">
        <v>178</v>
      </c>
      <c r="C703" s="5" t="s">
        <v>692</v>
      </c>
      <c r="D703" s="5" t="s">
        <v>693</v>
      </c>
      <c r="E703" s="6" t="s">
        <v>694</v>
      </c>
      <c r="F703" s="7" t="s">
        <v>695</v>
      </c>
    </row>
    <row r="704" ht="36" customHeight="1" spans="1:6">
      <c r="A704" s="2">
        <v>703</v>
      </c>
      <c r="B704" s="2">
        <v>179</v>
      </c>
      <c r="C704" s="2" t="s">
        <v>696</v>
      </c>
      <c r="D704" s="2" t="s">
        <v>697</v>
      </c>
      <c r="E704" s="3" t="s">
        <v>698</v>
      </c>
      <c r="F704" s="4" t="s">
        <v>699</v>
      </c>
    </row>
    <row r="705" ht="36" customHeight="1" spans="1:6">
      <c r="A705" s="5">
        <v>704</v>
      </c>
      <c r="B705" s="5">
        <v>180</v>
      </c>
      <c r="C705" s="5" t="s">
        <v>700</v>
      </c>
      <c r="D705" s="5" t="s">
        <v>701</v>
      </c>
      <c r="E705" s="6" t="s">
        <v>702</v>
      </c>
      <c r="F705" s="7" t="s">
        <v>703</v>
      </c>
    </row>
    <row r="706" ht="36" customHeight="1" spans="1:6">
      <c r="A706" s="2">
        <v>705</v>
      </c>
      <c r="B706" s="2">
        <v>181</v>
      </c>
      <c r="C706" s="2" t="s">
        <v>704</v>
      </c>
      <c r="D706" s="2" t="s">
        <v>705</v>
      </c>
      <c r="E706" s="3" t="s">
        <v>706</v>
      </c>
      <c r="F706" s="4" t="s">
        <v>707</v>
      </c>
    </row>
    <row r="707" ht="36" customHeight="1" spans="1:6">
      <c r="A707" s="5">
        <v>706</v>
      </c>
      <c r="B707" s="5">
        <v>182</v>
      </c>
      <c r="C707" s="5" t="s">
        <v>708</v>
      </c>
      <c r="D707" s="5" t="s">
        <v>709</v>
      </c>
      <c r="E707" s="6" t="s">
        <v>710</v>
      </c>
      <c r="F707" s="7" t="s">
        <v>711</v>
      </c>
    </row>
    <row r="708" ht="36" customHeight="1" spans="1:6">
      <c r="A708" s="2">
        <v>707</v>
      </c>
      <c r="B708" s="2">
        <v>183</v>
      </c>
      <c r="C708" s="2" t="s">
        <v>712</v>
      </c>
      <c r="D708" s="2" t="s">
        <v>713</v>
      </c>
      <c r="E708" s="3" t="s">
        <v>714</v>
      </c>
      <c r="F708" s="4" t="s">
        <v>715</v>
      </c>
    </row>
    <row r="709" ht="36" customHeight="1" spans="1:6">
      <c r="A709" s="5">
        <v>708</v>
      </c>
      <c r="B709" s="5">
        <v>184</v>
      </c>
      <c r="C709" s="5" t="s">
        <v>716</v>
      </c>
      <c r="D709" s="5" t="s">
        <v>717</v>
      </c>
      <c r="E709" s="6" t="s">
        <v>718</v>
      </c>
      <c r="F709" s="7" t="s">
        <v>719</v>
      </c>
    </row>
    <row r="710" ht="36" customHeight="1" spans="1:6">
      <c r="A710" s="2">
        <v>709</v>
      </c>
      <c r="B710" s="2">
        <v>185</v>
      </c>
      <c r="C710" s="2" t="s">
        <v>720</v>
      </c>
      <c r="D710" s="2" t="s">
        <v>721</v>
      </c>
      <c r="E710" s="3" t="s">
        <v>722</v>
      </c>
      <c r="F710" s="4" t="s">
        <v>723</v>
      </c>
    </row>
    <row r="711" ht="36" customHeight="1" spans="1:6">
      <c r="A711" s="5">
        <v>710</v>
      </c>
      <c r="B711" s="5">
        <v>186</v>
      </c>
      <c r="C711" s="5" t="s">
        <v>724</v>
      </c>
      <c r="D711" s="5" t="s">
        <v>725</v>
      </c>
      <c r="E711" s="6" t="s">
        <v>726</v>
      </c>
      <c r="F711" s="7" t="s">
        <v>727</v>
      </c>
    </row>
    <row r="712" ht="36" customHeight="1" spans="1:6">
      <c r="A712" s="2">
        <v>711</v>
      </c>
      <c r="B712" s="2">
        <v>187</v>
      </c>
      <c r="C712" s="2" t="s">
        <v>728</v>
      </c>
      <c r="D712" s="2" t="s">
        <v>729</v>
      </c>
      <c r="E712" s="3" t="s">
        <v>730</v>
      </c>
      <c r="F712" s="4" t="s">
        <v>731</v>
      </c>
    </row>
    <row r="713" ht="36" customHeight="1" spans="1:6">
      <c r="A713" s="5">
        <v>712</v>
      </c>
      <c r="B713" s="5">
        <v>188</v>
      </c>
      <c r="C713" s="5" t="s">
        <v>732</v>
      </c>
      <c r="D713" s="5" t="s">
        <v>733</v>
      </c>
      <c r="E713" s="6" t="s">
        <v>734</v>
      </c>
      <c r="F713" s="7" t="s">
        <v>735</v>
      </c>
    </row>
    <row r="714" ht="36" customHeight="1" spans="1:6">
      <c r="A714" s="2">
        <v>713</v>
      </c>
      <c r="B714" s="2">
        <v>189</v>
      </c>
      <c r="C714" s="2" t="s">
        <v>736</v>
      </c>
      <c r="D714" s="2" t="s">
        <v>737</v>
      </c>
      <c r="E714" s="3" t="s">
        <v>738</v>
      </c>
      <c r="F714" s="4" t="s">
        <v>739</v>
      </c>
    </row>
    <row r="715" ht="36" customHeight="1" spans="1:6">
      <c r="A715" s="5">
        <v>714</v>
      </c>
      <c r="B715" s="5">
        <v>190</v>
      </c>
      <c r="C715" s="5" t="s">
        <v>740</v>
      </c>
      <c r="D715" s="5" t="s">
        <v>741</v>
      </c>
      <c r="E715" s="6" t="s">
        <v>742</v>
      </c>
      <c r="F715" s="7" t="s">
        <v>743</v>
      </c>
    </row>
    <row r="716" ht="36" customHeight="1" spans="1:6">
      <c r="A716" s="2">
        <v>715</v>
      </c>
      <c r="B716" s="2">
        <v>191</v>
      </c>
      <c r="C716" s="2" t="s">
        <v>744</v>
      </c>
      <c r="D716" s="2" t="s">
        <v>745</v>
      </c>
      <c r="E716" s="3" t="s">
        <v>746</v>
      </c>
      <c r="F716" s="4" t="s">
        <v>747</v>
      </c>
    </row>
    <row r="717" ht="36" customHeight="1" spans="1:6">
      <c r="A717" s="5">
        <v>716</v>
      </c>
      <c r="B717" s="5">
        <v>192</v>
      </c>
      <c r="C717" s="5" t="s">
        <v>748</v>
      </c>
      <c r="D717" s="5" t="s">
        <v>749</v>
      </c>
      <c r="E717" s="6" t="s">
        <v>750</v>
      </c>
      <c r="F717" s="7" t="s">
        <v>751</v>
      </c>
    </row>
    <row r="718" ht="36" customHeight="1" spans="1:6">
      <c r="A718" s="2">
        <v>717</v>
      </c>
      <c r="B718" s="2">
        <v>193</v>
      </c>
      <c r="C718" s="2" t="s">
        <v>752</v>
      </c>
      <c r="D718" s="2" t="s">
        <v>1200</v>
      </c>
      <c r="E718" s="3" t="s">
        <v>753</v>
      </c>
      <c r="F718" s="4" t="s">
        <v>754</v>
      </c>
    </row>
    <row r="719" ht="36" customHeight="1" spans="1:6">
      <c r="A719" s="5">
        <v>718</v>
      </c>
      <c r="B719" s="5">
        <v>194</v>
      </c>
      <c r="C719" s="5" t="s">
        <v>755</v>
      </c>
      <c r="D719" s="5" t="s">
        <v>756</v>
      </c>
      <c r="E719" s="6" t="s">
        <v>757</v>
      </c>
      <c r="F719" s="7" t="s">
        <v>758</v>
      </c>
    </row>
    <row r="720" ht="36" customHeight="1" spans="1:6">
      <c r="A720" s="2">
        <v>719</v>
      </c>
      <c r="B720" s="2">
        <v>195</v>
      </c>
      <c r="C720" s="2" t="s">
        <v>759</v>
      </c>
      <c r="D720" s="2" t="s">
        <v>760</v>
      </c>
      <c r="E720" s="3" t="s">
        <v>761</v>
      </c>
      <c r="F720" s="4" t="s">
        <v>762</v>
      </c>
    </row>
    <row r="721" ht="36" customHeight="1" spans="1:6">
      <c r="A721" s="8">
        <v>720</v>
      </c>
      <c r="B721" s="8">
        <v>196</v>
      </c>
      <c r="C721" s="8" t="s">
        <v>763</v>
      </c>
      <c r="D721" s="8" t="s">
        <v>764</v>
      </c>
      <c r="E721" s="9" t="s">
        <v>765</v>
      </c>
      <c r="F721" s="10" t="s">
        <v>766</v>
      </c>
    </row>
    <row r="722" ht="39" customHeight="1" spans="1:6">
      <c r="A722" s="11">
        <v>721</v>
      </c>
      <c r="B722" s="11">
        <v>197</v>
      </c>
      <c r="C722" s="11" t="s">
        <v>767</v>
      </c>
      <c r="D722" s="11" t="s">
        <v>76</v>
      </c>
      <c r="E722" s="12" t="s">
        <v>77</v>
      </c>
      <c r="F722" s="13" t="s">
        <v>770</v>
      </c>
    </row>
    <row r="723" ht="39" customHeight="1" spans="1:6">
      <c r="A723" s="11">
        <v>722</v>
      </c>
      <c r="B723" s="11">
        <v>197</v>
      </c>
      <c r="C723" s="11" t="s">
        <v>767</v>
      </c>
      <c r="D723" s="11" t="s">
        <v>1201</v>
      </c>
      <c r="E723" s="12" t="s">
        <v>1202</v>
      </c>
      <c r="F723" s="13" t="s">
        <v>770</v>
      </c>
    </row>
    <row r="724" ht="39" customHeight="1" spans="1:6">
      <c r="A724" s="11">
        <v>723</v>
      </c>
      <c r="B724" s="11">
        <v>197</v>
      </c>
      <c r="C724" s="11" t="s">
        <v>767</v>
      </c>
      <c r="D724" s="11" t="s">
        <v>772</v>
      </c>
      <c r="E724" s="12" t="s">
        <v>773</v>
      </c>
      <c r="F724" s="13" t="s">
        <v>770</v>
      </c>
    </row>
    <row r="725" ht="39" customHeight="1" spans="1:6">
      <c r="A725" s="11">
        <v>724</v>
      </c>
      <c r="B725" s="11">
        <v>198</v>
      </c>
      <c r="C725" s="11" t="s">
        <v>771</v>
      </c>
      <c r="D725" s="11" t="s">
        <v>772</v>
      </c>
      <c r="E725" s="12" t="s">
        <v>773</v>
      </c>
      <c r="F725" s="13" t="s">
        <v>774</v>
      </c>
    </row>
    <row r="726" ht="39" customHeight="1" spans="1:6">
      <c r="A726" s="11">
        <v>725</v>
      </c>
      <c r="B726" s="11">
        <v>199</v>
      </c>
      <c r="C726" s="11" t="s">
        <v>775</v>
      </c>
      <c r="D726" s="11" t="s">
        <v>772</v>
      </c>
      <c r="E726" s="12" t="s">
        <v>773</v>
      </c>
      <c r="F726" s="13" t="s">
        <v>776</v>
      </c>
    </row>
    <row r="727" ht="39" customHeight="1" spans="1:6">
      <c r="A727" s="11">
        <v>726</v>
      </c>
      <c r="B727" s="11">
        <v>200</v>
      </c>
      <c r="C727" s="11" t="s">
        <v>777</v>
      </c>
      <c r="D727" s="11" t="s">
        <v>772</v>
      </c>
      <c r="E727" s="12" t="s">
        <v>773</v>
      </c>
      <c r="F727" s="13" t="s">
        <v>778</v>
      </c>
    </row>
    <row r="728" ht="39" customHeight="1" spans="1:6">
      <c r="A728" s="11">
        <v>727</v>
      </c>
      <c r="B728" s="11">
        <v>201</v>
      </c>
      <c r="C728" s="11" t="s">
        <v>779</v>
      </c>
      <c r="D728" s="11" t="s">
        <v>772</v>
      </c>
      <c r="E728" s="12" t="s">
        <v>773</v>
      </c>
      <c r="F728" s="13" t="s">
        <v>780</v>
      </c>
    </row>
    <row r="729" ht="39" customHeight="1" spans="1:6">
      <c r="A729" s="11">
        <v>728</v>
      </c>
      <c r="B729" s="11">
        <v>202</v>
      </c>
      <c r="C729" s="11" t="s">
        <v>781</v>
      </c>
      <c r="D729" s="11" t="s">
        <v>76</v>
      </c>
      <c r="E729" s="12" t="s">
        <v>77</v>
      </c>
      <c r="F729" s="13" t="s">
        <v>152</v>
      </c>
    </row>
    <row r="730" ht="39" customHeight="1" spans="1:6">
      <c r="A730" s="11">
        <v>729</v>
      </c>
      <c r="B730" s="11">
        <v>202</v>
      </c>
      <c r="C730" s="11" t="s">
        <v>781</v>
      </c>
      <c r="D730" s="11" t="s">
        <v>1201</v>
      </c>
      <c r="E730" s="12" t="s">
        <v>1202</v>
      </c>
      <c r="F730" s="13" t="s">
        <v>152</v>
      </c>
    </row>
    <row r="731" ht="39" customHeight="1" spans="1:6">
      <c r="A731" s="11">
        <v>730</v>
      </c>
      <c r="B731" s="11">
        <v>202</v>
      </c>
      <c r="C731" s="11" t="s">
        <v>781</v>
      </c>
      <c r="D731" s="11" t="s">
        <v>150</v>
      </c>
      <c r="E731" s="12" t="s">
        <v>151</v>
      </c>
      <c r="F731" s="13" t="s">
        <v>152</v>
      </c>
    </row>
    <row r="732" ht="39" customHeight="1" spans="1:6">
      <c r="A732" s="11">
        <v>731</v>
      </c>
      <c r="B732" s="11">
        <v>203</v>
      </c>
      <c r="C732" s="11" t="s">
        <v>784</v>
      </c>
      <c r="D732" s="11" t="s">
        <v>150</v>
      </c>
      <c r="E732" s="12" t="s">
        <v>151</v>
      </c>
      <c r="F732" s="13" t="s">
        <v>156</v>
      </c>
    </row>
    <row r="733" ht="39" customHeight="1" spans="1:6">
      <c r="A733" s="11">
        <v>732</v>
      </c>
      <c r="B733" s="11">
        <v>204</v>
      </c>
      <c r="C733" s="11" t="s">
        <v>785</v>
      </c>
      <c r="D733" s="11" t="s">
        <v>150</v>
      </c>
      <c r="E733" s="12" t="s">
        <v>151</v>
      </c>
      <c r="F733" s="13" t="s">
        <v>158</v>
      </c>
    </row>
    <row r="734" ht="39" customHeight="1" spans="1:6">
      <c r="A734" s="11">
        <v>733</v>
      </c>
      <c r="B734" s="11">
        <v>205</v>
      </c>
      <c r="C734" s="11" t="s">
        <v>786</v>
      </c>
      <c r="D734" s="11" t="s">
        <v>150</v>
      </c>
      <c r="E734" s="12" t="s">
        <v>151</v>
      </c>
      <c r="F734" s="13" t="s">
        <v>154</v>
      </c>
    </row>
    <row r="735" ht="39" customHeight="1" spans="1:6">
      <c r="A735" s="11">
        <v>734</v>
      </c>
      <c r="B735" s="11">
        <v>206</v>
      </c>
      <c r="C735" s="11" t="s">
        <v>787</v>
      </c>
      <c r="D735" s="11" t="s">
        <v>150</v>
      </c>
      <c r="E735" s="12" t="s">
        <v>151</v>
      </c>
      <c r="F735" s="13" t="s">
        <v>160</v>
      </c>
    </row>
    <row r="736" ht="39" customHeight="1" spans="1:6">
      <c r="A736" s="11">
        <v>735</v>
      </c>
      <c r="B736" s="11">
        <v>207</v>
      </c>
      <c r="C736" s="11" t="s">
        <v>788</v>
      </c>
      <c r="D736" s="11" t="s">
        <v>76</v>
      </c>
      <c r="E736" s="12" t="s">
        <v>77</v>
      </c>
      <c r="F736" s="13" t="s">
        <v>791</v>
      </c>
    </row>
    <row r="737" ht="39" customHeight="1" spans="1:6">
      <c r="A737" s="11">
        <v>736</v>
      </c>
      <c r="B737" s="11">
        <v>207</v>
      </c>
      <c r="C737" s="11" t="s">
        <v>788</v>
      </c>
      <c r="D737" s="11" t="s">
        <v>1201</v>
      </c>
      <c r="E737" s="12" t="s">
        <v>1202</v>
      </c>
      <c r="F737" s="13" t="s">
        <v>791</v>
      </c>
    </row>
    <row r="738" ht="39" customHeight="1" spans="1:6">
      <c r="A738" s="11">
        <v>737</v>
      </c>
      <c r="B738" s="11">
        <v>207</v>
      </c>
      <c r="C738" s="11" t="s">
        <v>788</v>
      </c>
      <c r="D738" s="11" t="s">
        <v>793</v>
      </c>
      <c r="E738" s="12" t="s">
        <v>794</v>
      </c>
      <c r="F738" s="13" t="s">
        <v>791</v>
      </c>
    </row>
    <row r="739" ht="39" customHeight="1" spans="1:6">
      <c r="A739" s="11">
        <v>738</v>
      </c>
      <c r="B739" s="11">
        <v>208</v>
      </c>
      <c r="C739" s="11" t="s">
        <v>792</v>
      </c>
      <c r="D739" s="11" t="s">
        <v>793</v>
      </c>
      <c r="E739" s="12" t="s">
        <v>794</v>
      </c>
      <c r="F739" s="13" t="s">
        <v>795</v>
      </c>
    </row>
    <row r="740" ht="39" customHeight="1" spans="1:6">
      <c r="A740" s="11">
        <v>739</v>
      </c>
      <c r="B740" s="11">
        <v>209</v>
      </c>
      <c r="C740" s="11" t="s">
        <v>796</v>
      </c>
      <c r="D740" s="11" t="s">
        <v>793</v>
      </c>
      <c r="E740" s="12" t="s">
        <v>794</v>
      </c>
      <c r="F740" s="13" t="s">
        <v>797</v>
      </c>
    </row>
    <row r="741" ht="39" customHeight="1" spans="1:6">
      <c r="A741" s="11">
        <v>740</v>
      </c>
      <c r="B741" s="11">
        <v>210</v>
      </c>
      <c r="C741" s="11" t="s">
        <v>798</v>
      </c>
      <c r="D741" s="11" t="s">
        <v>793</v>
      </c>
      <c r="E741" s="12" t="s">
        <v>794</v>
      </c>
      <c r="F741" s="13" t="s">
        <v>799</v>
      </c>
    </row>
    <row r="742" ht="39" customHeight="1" spans="1:6">
      <c r="A742" s="11">
        <v>741</v>
      </c>
      <c r="B742" s="11">
        <v>211</v>
      </c>
      <c r="C742" s="11" t="s">
        <v>800</v>
      </c>
      <c r="D742" s="11" t="s">
        <v>793</v>
      </c>
      <c r="E742" s="12" t="s">
        <v>794</v>
      </c>
      <c r="F742" s="13" t="s">
        <v>801</v>
      </c>
    </row>
    <row r="743" ht="39" customHeight="1" spans="1:6">
      <c r="A743" s="11">
        <v>742</v>
      </c>
      <c r="B743" s="11">
        <v>212</v>
      </c>
      <c r="C743" s="11" t="s">
        <v>802</v>
      </c>
      <c r="D743" s="11" t="s">
        <v>76</v>
      </c>
      <c r="E743" s="12" t="s">
        <v>77</v>
      </c>
      <c r="F743" s="13" t="s">
        <v>805</v>
      </c>
    </row>
    <row r="744" ht="39" customHeight="1" spans="1:6">
      <c r="A744" s="11">
        <v>743</v>
      </c>
      <c r="B744" s="11">
        <v>212</v>
      </c>
      <c r="C744" s="11" t="s">
        <v>802</v>
      </c>
      <c r="D744" s="11" t="s">
        <v>1201</v>
      </c>
      <c r="E744" s="12" t="s">
        <v>1202</v>
      </c>
      <c r="F744" s="13" t="s">
        <v>805</v>
      </c>
    </row>
    <row r="745" ht="39" customHeight="1" spans="1:6">
      <c r="A745" s="11">
        <v>744</v>
      </c>
      <c r="B745" s="11">
        <v>212</v>
      </c>
      <c r="C745" s="11" t="s">
        <v>802</v>
      </c>
      <c r="D745" s="11" t="s">
        <v>807</v>
      </c>
      <c r="E745" s="12" t="s">
        <v>808</v>
      </c>
      <c r="F745" s="13" t="s">
        <v>805</v>
      </c>
    </row>
    <row r="746" ht="39" customHeight="1" spans="1:6">
      <c r="A746" s="11">
        <v>745</v>
      </c>
      <c r="B746" s="11">
        <v>213</v>
      </c>
      <c r="C746" s="11" t="s">
        <v>806</v>
      </c>
      <c r="D746" s="11" t="s">
        <v>807</v>
      </c>
      <c r="E746" s="12" t="s">
        <v>808</v>
      </c>
      <c r="F746" s="13" t="s">
        <v>809</v>
      </c>
    </row>
    <row r="747" ht="39" customHeight="1" spans="1:6">
      <c r="A747" s="11">
        <v>746</v>
      </c>
      <c r="B747" s="11">
        <v>214</v>
      </c>
      <c r="C747" s="11" t="s">
        <v>810</v>
      </c>
      <c r="D747" s="11" t="s">
        <v>807</v>
      </c>
      <c r="E747" s="12" t="s">
        <v>808</v>
      </c>
      <c r="F747" s="13" t="s">
        <v>811</v>
      </c>
    </row>
    <row r="748" ht="39" customHeight="1" spans="1:6">
      <c r="A748" s="11">
        <v>747</v>
      </c>
      <c r="B748" s="11">
        <v>215</v>
      </c>
      <c r="C748" s="11" t="s">
        <v>812</v>
      </c>
      <c r="D748" s="11" t="s">
        <v>807</v>
      </c>
      <c r="E748" s="12" t="s">
        <v>808</v>
      </c>
      <c r="F748" s="13" t="s">
        <v>813</v>
      </c>
    </row>
    <row r="749" ht="39" customHeight="1" spans="1:6">
      <c r="A749" s="11">
        <v>748</v>
      </c>
      <c r="B749" s="11">
        <v>216</v>
      </c>
      <c r="C749" s="11" t="s">
        <v>814</v>
      </c>
      <c r="D749" s="11" t="s">
        <v>807</v>
      </c>
      <c r="E749" s="12" t="s">
        <v>808</v>
      </c>
      <c r="F749" s="13" t="s">
        <v>815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4851224193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AI图片总表</vt:lpstr>
      <vt:lpstr>页面明细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July.</cp:lastModifiedBy>
  <dcterms:created xsi:type="dcterms:W3CDTF">2026-08-03T23:30:00Z</dcterms:created>
  <dcterms:modified xsi:type="dcterms:W3CDTF">2026-08-03T23:31:00Z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F8C4FF4B515C4AE2843E15CA05748598_12</vt:lpwstr>
  </property>
  <property fmtid="{D5CDD505-2E9C-101B-9397-08002B2CF9AE}" pid="3" name="KSOProductBuildVer">
    <vt:lpwstr>2052-12.9.0.28068</vt:lpwstr>
  </property>
  <property fmtid="{D5CDD505-2E9C-101B-9397-08002B2CF9AE}" pid="4" name="CalculationRule">
    <vt:i4>0</vt:i4>
  </property>
</Properties>
</file>