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loganpearce/Documents/GitHub/SENG300GROUP3/"/>
    </mc:Choice>
  </mc:AlternateContent>
  <xr:revisionPtr revIDLastSave="0" documentId="13_ncr:1_{AC5BC41D-E805-2744-9E6E-4CED05FF385F}" xr6:coauthVersionLast="31" xr6:coauthVersionMax="31" xr10:uidLastSave="{00000000-0000-0000-0000-000000000000}"/>
  <bookViews>
    <workbookView xWindow="13680" yWindow="460" windowWidth="19940" windowHeight="1952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1" l="1"/>
  <c r="J45" i="1"/>
  <c r="I45" i="1"/>
  <c r="H45" i="1"/>
  <c r="G45" i="1"/>
  <c r="F45" i="1"/>
  <c r="E45" i="1"/>
  <c r="D45" i="1"/>
  <c r="C45" i="1"/>
  <c r="B45" i="1"/>
  <c r="C3" i="1"/>
  <c r="C6" i="1"/>
  <c r="C14" i="1" s="1"/>
  <c r="D3" i="1"/>
  <c r="D6" i="1"/>
  <c r="D14" i="1"/>
  <c r="E14" i="1"/>
  <c r="F3" i="1"/>
  <c r="F14" i="1" s="1"/>
  <c r="F6" i="1"/>
  <c r="G3" i="1"/>
  <c r="G6" i="1"/>
  <c r="G14" i="1"/>
  <c r="H14" i="1"/>
  <c r="I3" i="1"/>
  <c r="I14" i="1" s="1"/>
  <c r="I6" i="1"/>
  <c r="J14" i="1"/>
  <c r="K14" i="1"/>
  <c r="B14" i="1"/>
  <c r="B30" i="1"/>
  <c r="D30" i="1"/>
  <c r="E30" i="1"/>
  <c r="F30" i="1"/>
  <c r="G30" i="1"/>
  <c r="H30" i="1"/>
  <c r="I30" i="1"/>
  <c r="J30" i="1"/>
  <c r="K30" i="1"/>
  <c r="C30" i="1"/>
  <c r="I8" i="1"/>
  <c r="I7" i="1"/>
  <c r="I5" i="1"/>
  <c r="G8" i="1"/>
  <c r="G7" i="1"/>
  <c r="G12" i="1"/>
  <c r="G11" i="1"/>
  <c r="G10" i="1"/>
  <c r="G9" i="1"/>
  <c r="G5" i="1"/>
  <c r="G4" i="1"/>
  <c r="F8" i="1"/>
  <c r="F7" i="1"/>
  <c r="F12" i="1"/>
  <c r="F11" i="1"/>
  <c r="F10" i="1"/>
  <c r="F9" i="1"/>
  <c r="F5" i="1"/>
  <c r="F4" i="1"/>
  <c r="D8" i="1"/>
  <c r="D7" i="1"/>
  <c r="D9" i="1"/>
  <c r="D10" i="1"/>
  <c r="D11" i="1"/>
  <c r="D12" i="1"/>
  <c r="D5" i="1"/>
  <c r="D4" i="1"/>
  <c r="C8" i="1"/>
  <c r="C7" i="1"/>
  <c r="C5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<sst xmlns="http://schemas.openxmlformats.org/spreadsheetml/2006/main" count="89" uniqueCount="61">
  <si>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</si>
  <si>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</si>
  <si>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</si>
  <si>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</si>
  <si>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</si>
  <si>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</si>
  <si>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</si>
  <si>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</si>
  <si>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</si>
  <si>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</si>
  <si>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</si>
  <si>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</si>
  <si>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</si>
  <si>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</si>
  <si>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</si>
  <si>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>libSBOLj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</si>
  <si>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</si>
  <si>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</si>
  <si>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</si>
  <si>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</si>
  <si>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</si>
  <si>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</si>
  <si>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</si>
  <si>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</si>
  <si>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</si>
  <si>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</si>
  <si>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</si>
  <si>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</si>
  <si>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</si>
  <si>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</si>
  <si>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</si>
  <si>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</si>
  <si>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</si>
  <si>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genome-nexus</t>
  </si>
  <si>
    <t>s</t>
  </si>
  <si>
    <t>geneDB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</si>
  <si>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</si>
  <si>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</si>
  <si>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</si>
  <si>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</si>
  <si>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</si>
  <si>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</si>
  <si>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</si>
  <si>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</si>
  <si>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</si>
  <si>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</si>
  <si>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</si>
  <si>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Types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</si>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</sst>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zoomScaleNormal="100" workbookViewId="0">
      <selection activeCell="A48" sqref="A48:K55"/>
    </sheetView>
  </sheetViews>
  <sheetFormatPr baseColWidth="10" defaultRowHeight="16"/>
  <cols>
    <col min="1" max="1" width="46.83203125" customWidth="1"/>
    <col min="2" max="2" width="21.5" customWidth="1"/>
    <col min="3" max="3" width="13.33203125" customWidth="1"/>
    <col min="4" max="4" width="20.6640625" customWidth="1"/>
    <col min="5" max="5" width="11.6640625" customWidth="1"/>
    <col min="6" max="6" width="19" customWidth="1"/>
    <col min="7" max="7" width="13.33203125" customWidth="1"/>
    <col min="8" max="8" width="15.33203125" customWidth="1"/>
  </cols>
  <sheetData>
    <row r="1" spans="1:12">
      <c r="G1" t="s">
        <v>12</v>
      </c>
      <c r="I1" t="s">
        <v>14</v>
      </c>
    </row>
    <row r="2" spans="1:12" ht="40" customHeight="1">
      <c r="B2" s="1" t="s">
        <v>5</v>
      </c>
      <c r="C2" s="1" t="s">
        <v>7</v>
      </c>
      <c r="D2" s="1" t="s">
        <v>9</v>
      </c>
      <c r="E2" s="1" t="s">
        <v>10</v>
      </c>
      <c r="F2" s="1" t="s">
        <v>11</v>
      </c>
      <c r="G2" s="1" t="s">
        <v>32</v>
      </c>
      <c r="H2" s="1" t="s">
        <v>33</v>
      </c>
      <c r="I2" s="1" t="s">
        <v>13</v>
      </c>
      <c r="J2" s="1" t="s">
        <v>15</v>
      </c>
      <c r="K2" s="1" t="s">
        <v>35</v>
      </c>
    </row>
    <row r="3" spans="1:12">
      <c r="A3" t="s">
        <v>0</v>
      </c>
      <c r="B3" s="2">
        <v>2</v>
      </c>
      <c r="C3" s="2">
        <f>0+8+26+7+1+5+62+7+3+6+21</f>
        <v>146</v>
      </c>
      <c r="D3" s="2">
        <f>3+1</f>
        <v>4</v>
      </c>
      <c r="E3" s="2">
        <v>4</v>
      </c>
      <c r="F3" s="2">
        <f>1+2</f>
        <v>3</v>
      </c>
      <c r="G3" s="2">
        <f>32+119</f>
        <v>151</v>
      </c>
      <c r="H3" s="2">
        <v>1</v>
      </c>
      <c r="I3" s="2">
        <f>40+18+7</f>
        <v>65</v>
      </c>
      <c r="J3" s="2">
        <v>23</v>
      </c>
      <c r="K3">
        <v>27</v>
      </c>
    </row>
    <row r="4" spans="1:12">
      <c r="A4" t="s">
        <v>1</v>
      </c>
      <c r="B4" s="2">
        <v>0</v>
      </c>
      <c r="C4" s="2">
        <f>0</f>
        <v>0</v>
      </c>
      <c r="D4" s="2">
        <f>0</f>
        <v>0</v>
      </c>
      <c r="E4" s="2">
        <v>0</v>
      </c>
      <c r="F4" s="2">
        <f>0</f>
        <v>0</v>
      </c>
      <c r="G4" s="2">
        <f>0</f>
        <v>0</v>
      </c>
      <c r="H4" s="2">
        <v>0</v>
      </c>
      <c r="I4" s="2">
        <v>0</v>
      </c>
      <c r="J4" s="2">
        <v>0</v>
      </c>
      <c r="K4" s="2">
        <v>0</v>
      </c>
    </row>
    <row r="5" spans="1:12">
      <c r="A5" t="s">
        <v>2</v>
      </c>
      <c r="B5" s="2">
        <v>1</v>
      </c>
      <c r="C5" s="2">
        <f>0+42+34+41+8+2+1+2+3+19</f>
        <v>152</v>
      </c>
      <c r="D5" s="2">
        <f>2</f>
        <v>2</v>
      </c>
      <c r="E5" s="2">
        <v>1</v>
      </c>
      <c r="F5" s="2">
        <f>0</f>
        <v>0</v>
      </c>
      <c r="G5" s="2">
        <f>1</f>
        <v>1</v>
      </c>
      <c r="H5" s="2">
        <v>0</v>
      </c>
      <c r="I5" s="2">
        <f>91+22+25</f>
        <v>138</v>
      </c>
      <c r="J5" s="2">
        <v>0</v>
      </c>
      <c r="K5" s="2">
        <v>17</v>
      </c>
    </row>
    <row r="6" spans="1:12">
      <c r="A6" t="s">
        <v>3</v>
      </c>
      <c r="B6" s="2">
        <v>34</v>
      </c>
      <c r="C6" s="2">
        <f>11+5+83+221+107+78+218+285+153+7+202+125+409+367</f>
        <v>2271</v>
      </c>
      <c r="D6" s="2">
        <f>297+27+23</f>
        <v>347</v>
      </c>
      <c r="E6" s="2">
        <v>81</v>
      </c>
      <c r="F6" s="2">
        <f>9+24</f>
        <v>33</v>
      </c>
      <c r="G6" s="2">
        <f>94+71</f>
        <v>165</v>
      </c>
      <c r="H6" s="2">
        <v>133</v>
      </c>
      <c r="I6" s="2">
        <f>558+170+211</f>
        <v>939</v>
      </c>
      <c r="J6" s="2">
        <v>127</v>
      </c>
      <c r="K6" s="2">
        <v>685</v>
      </c>
    </row>
    <row r="7" spans="1:12">
      <c r="A7" t="s">
        <v>4</v>
      </c>
      <c r="B7" s="2">
        <v>67</v>
      </c>
      <c r="C7" s="2">
        <f>53+2+243+847+65+241+546+693+364+17+689+272+721+1580</f>
        <v>6333</v>
      </c>
      <c r="D7" s="2">
        <f>780+101+81</f>
        <v>962</v>
      </c>
      <c r="E7" s="2">
        <v>213</v>
      </c>
      <c r="F7" s="2">
        <f>16+29</f>
        <v>45</v>
      </c>
      <c r="G7" s="2">
        <f>439+72</f>
        <v>511</v>
      </c>
      <c r="H7" s="2">
        <v>10</v>
      </c>
      <c r="I7" s="2">
        <f>1412+617+840</f>
        <v>2869</v>
      </c>
      <c r="J7" s="2">
        <v>167</v>
      </c>
      <c r="K7" s="2">
        <v>1129</v>
      </c>
    </row>
    <row r="8" spans="1:12">
      <c r="A8" t="s">
        <v>27</v>
      </c>
      <c r="B8" s="2">
        <v>47</v>
      </c>
      <c r="C8" s="2">
        <f>18+4+538+1301+354+508+1244+959+382+242+1809+2058</f>
        <v>9417</v>
      </c>
      <c r="D8" s="2">
        <f>721+27+61</f>
        <v>809</v>
      </c>
      <c r="E8" s="2">
        <v>51</v>
      </c>
      <c r="F8" s="2">
        <f>40+100</f>
        <v>140</v>
      </c>
      <c r="G8" s="2">
        <f>102+132</f>
        <v>234</v>
      </c>
      <c r="H8" s="2">
        <v>155</v>
      </c>
      <c r="I8" s="2">
        <f>866+289+340</f>
        <v>1495</v>
      </c>
      <c r="J8" s="2">
        <v>210</v>
      </c>
      <c r="K8" s="2">
        <v>617</v>
      </c>
    </row>
    <row r="9" spans="1:12">
      <c r="A9" t="s">
        <v>28</v>
      </c>
      <c r="B9" s="2">
        <v>0</v>
      </c>
      <c r="C9" s="2">
        <f>0</f>
        <v>0</v>
      </c>
      <c r="D9" s="2">
        <f>0</f>
        <v>0</v>
      </c>
      <c r="E9" s="2">
        <v>0</v>
      </c>
      <c r="F9" s="2">
        <f>0</f>
        <v>0</v>
      </c>
      <c r="G9" s="2">
        <f>0</f>
        <v>0</v>
      </c>
      <c r="H9" s="2">
        <v>0</v>
      </c>
      <c r="I9" s="2">
        <v>0</v>
      </c>
      <c r="J9" s="2">
        <v>0</v>
      </c>
      <c r="K9" s="2">
        <v>0</v>
      </c>
    </row>
    <row r="10" spans="1:12">
      <c r="A10" t="s">
        <v>29</v>
      </c>
      <c r="B10" s="2">
        <v>0</v>
      </c>
      <c r="C10" s="2">
        <f>0</f>
        <v>0</v>
      </c>
      <c r="D10" s="2">
        <f>0</f>
        <v>0</v>
      </c>
      <c r="E10" s="2">
        <v>0</v>
      </c>
      <c r="F10" s="2">
        <f>0</f>
        <v>0</v>
      </c>
      <c r="G10" s="2">
        <f>0</f>
        <v>0</v>
      </c>
      <c r="H10" s="2">
        <v>0</v>
      </c>
      <c r="I10" s="2">
        <v>0</v>
      </c>
      <c r="J10" s="2">
        <v>0</v>
      </c>
      <c r="K10" s="2">
        <v>0</v>
      </c>
    </row>
    <row r="11" spans="1:12">
      <c r="A11" t="s">
        <v>30</v>
      </c>
      <c r="B11" s="2">
        <v>0</v>
      </c>
      <c r="C11" s="2">
        <f>0</f>
        <v>0</v>
      </c>
      <c r="D11" s="2">
        <f>0</f>
        <v>0</v>
      </c>
      <c r="E11" s="2">
        <v>0</v>
      </c>
      <c r="F11" s="2">
        <f>0</f>
        <v>0</v>
      </c>
      <c r="G11" s="2">
        <f>0</f>
        <v>0</v>
      </c>
      <c r="H11" s="2">
        <v>0</v>
      </c>
      <c r="I11" s="2">
        <v>0</v>
      </c>
      <c r="J11" s="2">
        <v>0</v>
      </c>
      <c r="K11" s="2">
        <v>0</v>
      </c>
    </row>
    <row r="12" spans="1:12">
      <c r="A12" t="s">
        <v>31</v>
      </c>
      <c r="B12" s="2">
        <v>0</v>
      </c>
      <c r="C12" s="2">
        <f>0</f>
        <v>0</v>
      </c>
      <c r="D12" s="2">
        <f>0</f>
        <v>0</v>
      </c>
      <c r="E12" s="2">
        <v>0</v>
      </c>
      <c r="F12" s="2">
        <f>0</f>
        <v>0</v>
      </c>
      <c r="G12" s="2">
        <f>0</f>
        <v>0</v>
      </c>
      <c r="H12" s="2">
        <v>2</v>
      </c>
      <c r="I12" s="2">
        <v>1</v>
      </c>
      <c r="J12" s="2">
        <v>17</v>
      </c>
      <c r="K12" s="2">
        <v>3</v>
      </c>
    </row>
    <row r="13" spans="1:12">
      <c r="A13" t="s">
        <v>6</v>
      </c>
    </row>
    <row r="14" spans="1:12">
      <c r="A14" t="s">
        <v>8</v>
      </c>
      <c r="B14">
        <f>B3/B6*100</f>
        <v>5.8823529411764701</v>
      </c>
      <c r="C14">
        <f t="shared" ref="C14:K14" si="0">C3/C6*100</f>
        <v>6.4288859533245271</v>
      </c>
      <c r="D14">
        <f t="shared" si="0"/>
        <v>1.1527377521613833</v>
      </c>
      <c r="E14">
        <f t="shared" si="0"/>
        <v>4.9382716049382713</v>
      </c>
      <c r="F14">
        <f t="shared" si="0"/>
        <v>9.0909090909090917</v>
      </c>
      <c r="G14">
        <f t="shared" si="0"/>
        <v>91.515151515151516</v>
      </c>
      <c r="H14">
        <f t="shared" si="0"/>
        <v>0.75187969924812026</v>
      </c>
      <c r="I14">
        <f t="shared" si="0"/>
        <v>6.9222577209797658</v>
      </c>
      <c r="J14">
        <f t="shared" si="0"/>
        <v>18.110236220472441</v>
      </c>
      <c r="K14">
        <f t="shared" si="0"/>
        <v>3.9416058394160585</v>
      </c>
      <c r="L14" t="s">
        <v>34</v>
      </c>
    </row>
    <row r="15" spans="1:12">
      <c r="A15" s="1"/>
    </row>
    <row r="16" spans="1:12">
      <c r="A16" s="1"/>
    </row>
    <row r="18" spans="1:11">
      <c r="A18" s="1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</row>
    <row r="19" spans="1:11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29</v>
      </c>
    </row>
    <row r="27" spans="1:11">
      <c r="A27" t="s">
        <v>30</v>
      </c>
    </row>
    <row r="28" spans="1:11">
      <c r="A28" t="s">
        <v>31</v>
      </c>
    </row>
    <row r="29" spans="1:11">
      <c r="A29" t="s">
        <v>6</v>
      </c>
    </row>
    <row r="30" spans="1:11">
      <c r="A30" t="s">
        <v>8</v>
      </c>
      <c r="B30">
        <f>B19/B22*100</f>
        <v>3.322259136212625</v>
      </c>
      <c r="C30">
        <f>C19/C22*100</f>
        <v>3.3333333333333335</v>
      </c>
      <c r="D30">
        <f t="shared" ref="D30:K30" si="1">D19/D22*100</f>
        <v>2.9179810725552051</v>
      </c>
      <c r="E30">
        <f t="shared" si="1"/>
        <v>0.49507307088113484</v>
      </c>
      <c r="F30">
        <f t="shared" si="1"/>
        <v>20.512820512820511</v>
      </c>
      <c r="G30">
        <f t="shared" si="1"/>
        <v>34.972677595628419</v>
      </c>
      <c r="H30">
        <f t="shared" si="1"/>
        <v>15.476190476190476</v>
      </c>
      <c r="I30">
        <f t="shared" si="1"/>
        <v>13.247863247863249</v>
      </c>
      <c r="J30">
        <f t="shared" si="1"/>
        <v>4.2638777152051484</v>
      </c>
      <c r="K30">
        <f t="shared" si="1"/>
        <v>10.256410256410255</v>
      </c>
    </row>
    <row r="33" spans="1:11">
      <c r="A33" s="1" t="s">
        <v>36</v>
      </c>
      <c r="B33" s="3" t="s">
        <v>45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s">
        <v>46</v>
      </c>
    </row>
    <row r="34" spans="1:11">
      <c r="A34" t="s">
        <v>0</v>
      </c>
      <c r="B34">
        <v>8</v>
      </c>
      <c r="C34">
        <v>141</v>
      </c>
      <c r="D34">
        <v>84</v>
      </c>
      <c r="E34">
        <v>55</v>
      </c>
      <c r="F34">
        <v>96</v>
      </c>
      <c r="G34">
        <v>51</v>
      </c>
      <c r="H34">
        <v>239</v>
      </c>
      <c r="I34">
        <v>6</v>
      </c>
      <c r="J34">
        <v>351</v>
      </c>
      <c r="K34">
        <v>82</v>
      </c>
    </row>
    <row r="35" spans="1:11">
      <c r="A35" t="s">
        <v>1</v>
      </c>
      <c r="B35">
        <v>0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1</v>
      </c>
      <c r="J35">
        <v>6</v>
      </c>
      <c r="K35">
        <v>0</v>
      </c>
    </row>
    <row r="36" spans="1:11">
      <c r="A36" t="s">
        <v>2</v>
      </c>
      <c r="B36">
        <v>0</v>
      </c>
      <c r="C36">
        <v>75</v>
      </c>
      <c r="D36">
        <v>229</v>
      </c>
      <c r="E36">
        <v>14</v>
      </c>
      <c r="F36">
        <v>138</v>
      </c>
      <c r="G36">
        <v>34</v>
      </c>
      <c r="H36">
        <v>93</v>
      </c>
      <c r="I36">
        <v>9</v>
      </c>
      <c r="J36">
        <v>236</v>
      </c>
      <c r="K36">
        <v>19</v>
      </c>
    </row>
    <row r="37" spans="1:11">
      <c r="A37" t="s">
        <v>3</v>
      </c>
      <c r="B37">
        <v>71</v>
      </c>
      <c r="C37">
        <v>1247</v>
      </c>
      <c r="D37">
        <v>1427</v>
      </c>
      <c r="E37">
        <v>607</v>
      </c>
      <c r="F37">
        <v>465</v>
      </c>
      <c r="G37">
        <v>547</v>
      </c>
      <c r="H37">
        <v>1387</v>
      </c>
      <c r="I37">
        <v>165</v>
      </c>
      <c r="J37">
        <v>3809</v>
      </c>
      <c r="K37">
        <v>1531</v>
      </c>
    </row>
    <row r="38" spans="1:11">
      <c r="A38" t="s">
        <v>4</v>
      </c>
      <c r="B38">
        <v>256</v>
      </c>
      <c r="C38">
        <v>3264</v>
      </c>
      <c r="D38">
        <v>1194</v>
      </c>
      <c r="E38">
        <v>1149</v>
      </c>
      <c r="F38">
        <v>786</v>
      </c>
      <c r="G38">
        <v>2546</v>
      </c>
      <c r="H38">
        <v>4871</v>
      </c>
      <c r="I38">
        <v>471</v>
      </c>
      <c r="J38">
        <v>10604</v>
      </c>
      <c r="K38">
        <v>4809</v>
      </c>
    </row>
    <row r="39" spans="1:11">
      <c r="A39" t="s">
        <v>27</v>
      </c>
      <c r="B39">
        <v>48</v>
      </c>
      <c r="C39">
        <v>1023</v>
      </c>
      <c r="D39">
        <v>4443</v>
      </c>
      <c r="E39">
        <v>896</v>
      </c>
      <c r="F39">
        <v>1294</v>
      </c>
      <c r="G39">
        <v>980</v>
      </c>
      <c r="H39">
        <v>1885</v>
      </c>
      <c r="I39">
        <v>200</v>
      </c>
      <c r="J39">
        <v>7221</v>
      </c>
      <c r="K39">
        <v>1370</v>
      </c>
    </row>
    <row r="40" spans="1:11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29</v>
      </c>
      <c r="B41">
        <v>0</v>
      </c>
      <c r="C41">
        <v>4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31</v>
      </c>
      <c r="B43">
        <v>0</v>
      </c>
      <c r="C43">
        <v>15</v>
      </c>
      <c r="D43">
        <v>5</v>
      </c>
      <c r="E43">
        <v>0</v>
      </c>
      <c r="F43">
        <v>5</v>
      </c>
      <c r="G43">
        <v>1</v>
      </c>
      <c r="H43">
        <v>3</v>
      </c>
      <c r="I43">
        <v>0</v>
      </c>
      <c r="J43">
        <v>40</v>
      </c>
      <c r="K43">
        <v>1</v>
      </c>
    </row>
    <row r="44" spans="1:11">
      <c r="A44" t="s">
        <v>6</v>
      </c>
    </row>
    <row r="45" spans="1:11">
      <c r="A45" t="s">
        <v>8</v>
      </c>
      <c r="B45">
        <f>B34/B37*100</f>
        <v>11.267605633802818</v>
      </c>
      <c r="C45">
        <f>C34/C37*100</f>
        <v>11.307137129109863</v>
      </c>
      <c r="D45">
        <f t="shared" ref="D45:K45" si="2">D34/D37*100</f>
        <v>5.8864751226348977</v>
      </c>
      <c r="E45">
        <f t="shared" si="2"/>
        <v>9.0609555189456348</v>
      </c>
      <c r="F45">
        <f t="shared" si="2"/>
        <v>20.64516129032258</v>
      </c>
      <c r="G45">
        <f t="shared" si="2"/>
        <v>9.3235831809872032</v>
      </c>
      <c r="H45">
        <f t="shared" si="2"/>
        <v>17.231434751261716</v>
      </c>
      <c r="I45">
        <f t="shared" si="2"/>
        <v>3.6363636363636362</v>
      </c>
      <c r="J45">
        <f t="shared" si="2"/>
        <v>9.2150170648464158</v>
      </c>
      <c r="K45">
        <f t="shared" si="2"/>
        <v>5.3559764859568908</v>
      </c>
    </row>
    <row r="48" spans="1:11" ht="96">
      <c r="A48" s="4" t="s">
        <v>47</v>
      </c>
      <c r="B48" s="5" t="s">
        <v>48</v>
      </c>
      <c r="C48" s="6" t="s">
        <v>49</v>
      </c>
      <c r="D48" s="5" t="s">
        <v>50</v>
      </c>
      <c r="E48" s="6" t="s">
        <v>51</v>
      </c>
      <c r="F48" s="6" t="s">
        <v>52</v>
      </c>
      <c r="G48" s="6" t="s">
        <v>53</v>
      </c>
      <c r="H48" s="6" t="s">
        <v>54</v>
      </c>
      <c r="I48" s="6" t="s">
        <v>55</v>
      </c>
      <c r="J48" s="6" t="s">
        <v>56</v>
      </c>
      <c r="K48" s="6" t="s">
        <v>57</v>
      </c>
    </row>
    <row r="49" spans="1:11">
      <c r="A49" s="5" t="s">
        <v>0</v>
      </c>
      <c r="B49" s="5">
        <v>71</v>
      </c>
      <c r="C49">
        <v>22</v>
      </c>
      <c r="D49">
        <v>0</v>
      </c>
      <c r="E49">
        <v>0</v>
      </c>
      <c r="F49">
        <v>20</v>
      </c>
      <c r="G49">
        <v>0</v>
      </c>
      <c r="H49">
        <v>1</v>
      </c>
      <c r="I49">
        <v>4</v>
      </c>
      <c r="J49">
        <v>14</v>
      </c>
      <c r="K49">
        <v>0</v>
      </c>
    </row>
    <row r="50" spans="1:11">
      <c r="A50" s="5" t="s">
        <v>1</v>
      </c>
      <c r="B50" s="5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5" t="s">
        <v>2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5" t="s">
        <v>58</v>
      </c>
      <c r="B52" s="5">
        <v>459</v>
      </c>
      <c r="C52">
        <v>177</v>
      </c>
      <c r="D52">
        <v>11</v>
      </c>
      <c r="E52">
        <v>61</v>
      </c>
      <c r="F52">
        <v>45</v>
      </c>
      <c r="G52">
        <v>58</v>
      </c>
      <c r="H52">
        <v>39</v>
      </c>
      <c r="I52">
        <v>5</v>
      </c>
      <c r="J52">
        <v>334</v>
      </c>
      <c r="K52">
        <v>20</v>
      </c>
    </row>
    <row r="53" spans="1:11">
      <c r="A53" s="5" t="s">
        <v>4</v>
      </c>
      <c r="B53" s="5">
        <v>1181</v>
      </c>
      <c r="C53">
        <v>542</v>
      </c>
      <c r="D53">
        <v>3</v>
      </c>
      <c r="E53">
        <v>112</v>
      </c>
      <c r="F53">
        <v>116</v>
      </c>
      <c r="G53">
        <v>0</v>
      </c>
      <c r="H53">
        <v>165</v>
      </c>
      <c r="I53">
        <v>117</v>
      </c>
      <c r="J53">
        <v>1088</v>
      </c>
      <c r="K53">
        <v>79</v>
      </c>
    </row>
    <row r="54" spans="1:11">
      <c r="A54" s="5" t="s">
        <v>59</v>
      </c>
      <c r="B54" s="5">
        <v>517</v>
      </c>
      <c r="C54">
        <v>78</v>
      </c>
      <c r="D54">
        <v>27</v>
      </c>
      <c r="E54">
        <v>311</v>
      </c>
      <c r="F54">
        <v>62</v>
      </c>
      <c r="G54">
        <v>1</v>
      </c>
      <c r="H54">
        <v>74</v>
      </c>
      <c r="I54">
        <v>0</v>
      </c>
      <c r="J54">
        <v>190</v>
      </c>
      <c r="K54">
        <v>7</v>
      </c>
    </row>
    <row r="55" spans="1:11">
      <c r="A55" s="5" t="s">
        <v>60</v>
      </c>
      <c r="B55" s="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Logan Pearce</cp:lastModifiedBy>
  <dcterms:created xsi:type="dcterms:W3CDTF">2018-04-06T18:00:44Z</dcterms:created>
  <dcterms:modified xsi:type="dcterms:W3CDTF">2018-04-08T01:31:33Z</dcterms:modified>
</cp:coreProperties>
</file>