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2"/>
  <workbookPr/>
  <mc:AlternateContent xmlns:mc="http://schemas.openxmlformats.org/markup-compatibility/2006">
    <mc:Choice Requires="x15">
      <x15ac:absPath xmlns:x15ac="http://schemas.microsoft.com/office/spreadsheetml/2010/11/ac" url="/Users/TonyTea/Desktop/"/>
    </mc:Choice>
  </mc:AlternateContent>
  <xr:revisionPtr revIDLastSave="0" documentId="8_{CB884C46-06F0-4033-ABD8-BE4E3649571F}" xr6:coauthVersionLast="32" xr6:coauthVersionMax="32" xr10:uidLastSave="{00000000-0000-0000-0000-000000000000}"/>
  <bookViews>
    <workbookView xWindow="4780" yWindow="460" windowWidth="14400" windowHeight="16700" tabRatio="500" xr2:uid="{00000000-000D-0000-FFFF-FFFF00000000}"/>
  </bookViews>
  <sheets>
    <sheet name="Sheet1" sheetId="1" r:id="rId1"/>
  </sheets>
  <calcPr calcId="1790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4" i="1" l="1"/>
  <c r="C105" i="1"/>
  <c r="C106" i="1"/>
  <c r="C107" i="1"/>
  <c r="D104" i="1"/>
  <c r="D105" i="1"/>
  <c r="D106" i="1"/>
  <c r="D107" i="1"/>
  <c r="E104" i="1"/>
  <c r="E105" i="1"/>
  <c r="E106" i="1"/>
  <c r="E107" i="1"/>
  <c r="F104" i="1"/>
  <c r="F105" i="1"/>
  <c r="F106" i="1"/>
  <c r="F107" i="1"/>
  <c r="G104" i="1"/>
  <c r="G105" i="1"/>
  <c r="G106" i="1"/>
  <c r="G107" i="1"/>
  <c r="H104" i="1"/>
  <c r="H105" i="1"/>
  <c r="H106" i="1"/>
  <c r="H107" i="1"/>
  <c r="I104" i="1"/>
  <c r="I105" i="1"/>
  <c r="I106" i="1"/>
  <c r="I107" i="1"/>
  <c r="J104" i="1"/>
  <c r="J105" i="1"/>
  <c r="J106" i="1"/>
  <c r="J107" i="1"/>
  <c r="K104" i="1"/>
  <c r="K105" i="1"/>
  <c r="K106" i="1"/>
  <c r="K107" i="1"/>
  <c r="B104" i="1"/>
  <c r="B105" i="1"/>
  <c r="B106" i="1"/>
  <c r="B107" i="1"/>
  <c r="C87" i="1"/>
  <c r="C88" i="1"/>
  <c r="C89" i="1"/>
  <c r="C90" i="1"/>
  <c r="D87" i="1"/>
  <c r="D88" i="1"/>
  <c r="D89" i="1"/>
  <c r="D90" i="1"/>
  <c r="E87" i="1"/>
  <c r="E88" i="1"/>
  <c r="E89" i="1"/>
  <c r="E90" i="1"/>
  <c r="F87" i="1"/>
  <c r="F88" i="1"/>
  <c r="F89" i="1"/>
  <c r="F90" i="1"/>
  <c r="G87" i="1"/>
  <c r="G88" i="1"/>
  <c r="G89" i="1"/>
  <c r="G90" i="1"/>
  <c r="H87" i="1"/>
  <c r="H88" i="1"/>
  <c r="H89" i="1"/>
  <c r="H90" i="1"/>
  <c r="I87" i="1"/>
  <c r="I88" i="1"/>
  <c r="I89" i="1"/>
  <c r="I90" i="1"/>
  <c r="J87" i="1"/>
  <c r="J88" i="1"/>
  <c r="J89" i="1"/>
  <c r="J90" i="1"/>
  <c r="K87" i="1"/>
  <c r="K88" i="1"/>
  <c r="K89" i="1"/>
  <c r="K90" i="1"/>
  <c r="B87" i="1"/>
  <c r="B88" i="1"/>
  <c r="B89" i="1"/>
  <c r="B90" i="1"/>
  <c r="C70" i="1"/>
  <c r="C71" i="1"/>
  <c r="C72" i="1"/>
  <c r="C73" i="1"/>
  <c r="D70" i="1"/>
  <c r="D71" i="1"/>
  <c r="D72" i="1"/>
  <c r="D73" i="1"/>
  <c r="E70" i="1"/>
  <c r="E71" i="1"/>
  <c r="E72" i="1"/>
  <c r="E73" i="1"/>
  <c r="F70" i="1"/>
  <c r="F71" i="1"/>
  <c r="F72" i="1"/>
  <c r="F73" i="1"/>
  <c r="G70" i="1"/>
  <c r="G71" i="1"/>
  <c r="G72" i="1"/>
  <c r="G73" i="1"/>
  <c r="H70" i="1"/>
  <c r="H71" i="1"/>
  <c r="H72" i="1"/>
  <c r="H73" i="1"/>
  <c r="I70" i="1"/>
  <c r="I71" i="1"/>
  <c r="I72" i="1"/>
  <c r="I73" i="1"/>
  <c r="J70" i="1"/>
  <c r="J71" i="1"/>
  <c r="J72" i="1"/>
  <c r="J73" i="1"/>
  <c r="K70" i="1"/>
  <c r="K71" i="1"/>
  <c r="K72" i="1"/>
  <c r="K73" i="1"/>
  <c r="B70" i="1"/>
  <c r="B71" i="1"/>
  <c r="B72" i="1"/>
  <c r="B73" i="1"/>
  <c r="C122" i="1"/>
  <c r="C123" i="1"/>
  <c r="C124" i="1"/>
  <c r="C125" i="1"/>
  <c r="D122" i="1"/>
  <c r="D123" i="1"/>
  <c r="D124" i="1"/>
  <c r="D125" i="1"/>
  <c r="E122" i="1"/>
  <c r="E123" i="1"/>
  <c r="E124" i="1"/>
  <c r="E125" i="1"/>
  <c r="F122" i="1"/>
  <c r="F123" i="1"/>
  <c r="F124" i="1"/>
  <c r="F125" i="1"/>
  <c r="G122" i="1"/>
  <c r="G123" i="1"/>
  <c r="G124" i="1"/>
  <c r="G125" i="1"/>
  <c r="H122" i="1"/>
  <c r="H123" i="1"/>
  <c r="H124" i="1"/>
  <c r="H125" i="1"/>
  <c r="I122" i="1"/>
  <c r="I123" i="1"/>
  <c r="I124" i="1"/>
  <c r="I125" i="1"/>
  <c r="J122" i="1"/>
  <c r="J123" i="1"/>
  <c r="J124" i="1"/>
  <c r="J125" i="1"/>
  <c r="K122" i="1"/>
  <c r="K123" i="1"/>
  <c r="K124" i="1"/>
  <c r="K125" i="1"/>
  <c r="L122" i="1"/>
  <c r="L123" i="1"/>
  <c r="L124" i="1"/>
  <c r="L125" i="1"/>
  <c r="M122" i="1"/>
  <c r="M123" i="1"/>
  <c r="M124" i="1"/>
  <c r="M125" i="1"/>
  <c r="N122" i="1"/>
  <c r="N123" i="1"/>
  <c r="N124" i="1"/>
  <c r="N125" i="1"/>
  <c r="O122" i="1"/>
  <c r="O123" i="1"/>
  <c r="O124" i="1"/>
  <c r="O125" i="1"/>
  <c r="P122" i="1"/>
  <c r="P123" i="1"/>
  <c r="P124" i="1"/>
  <c r="P125" i="1"/>
  <c r="B122" i="1"/>
  <c r="B123" i="1"/>
  <c r="B124" i="1"/>
  <c r="B125" i="1"/>
  <c r="L14" i="1"/>
  <c r="K14" i="1"/>
  <c r="J14" i="1"/>
  <c r="I14" i="1"/>
  <c r="H14" i="1"/>
  <c r="G14" i="1"/>
  <c r="F14" i="1"/>
  <c r="E14" i="1"/>
  <c r="D14" i="1"/>
  <c r="B14" i="1"/>
  <c r="H12" i="1"/>
  <c r="D12" i="1"/>
  <c r="H11" i="1"/>
  <c r="G11" i="1"/>
  <c r="E11" i="1"/>
  <c r="D11" i="1"/>
  <c r="H10" i="1"/>
  <c r="G10" i="1"/>
  <c r="E10" i="1"/>
  <c r="D10" i="1"/>
  <c r="H9" i="1"/>
  <c r="G9" i="1"/>
  <c r="E9" i="1"/>
  <c r="D9" i="1"/>
  <c r="G5" i="1"/>
  <c r="E5" i="1"/>
  <c r="D5" i="1"/>
  <c r="H4" i="1"/>
  <c r="G4" i="1"/>
  <c r="E4" i="1"/>
  <c r="L45" i="1"/>
  <c r="K45" i="1"/>
  <c r="J45" i="1"/>
  <c r="I45" i="1"/>
  <c r="H45" i="1"/>
  <c r="G45" i="1"/>
  <c r="F45" i="1"/>
  <c r="E45" i="1"/>
  <c r="D45" i="1"/>
  <c r="B45" i="1"/>
  <c r="B30" i="1"/>
  <c r="E30" i="1"/>
  <c r="F30" i="1"/>
  <c r="G30" i="1"/>
  <c r="H30" i="1"/>
  <c r="I30" i="1"/>
  <c r="J30" i="1"/>
  <c r="K30" i="1"/>
  <c r="L30" i="1"/>
  <c r="D30" i="1"/>
</calcChain>
</file>

<file path=xl/sharedStrings.xml><?xml version="1.0" encoding="utf-8"?>
<sst xmlns="http://schemas.openxmlformats.org/spreadsheetml/2006/main" count="211" uniqueCount="120">
  <si>
    <t>re-do</t>
  </si>
  <si>
    <t>changed annot</t>
  </si>
  <si>
    <t>Tony's Projects</t>
  </si>
  <si>
    <t>Hadoop BAM (genomics)</t>
  </si>
  <si>
    <t>Chemistry DK.</t>
  </si>
  <si>
    <t>Jannovar for VCF</t>
  </si>
  <si>
    <t>Varsim</t>
  </si>
  <si>
    <t>Cancer Registry cgritt</t>
  </si>
  <si>
    <t>openCGA</t>
  </si>
  <si>
    <t>intermine</t>
  </si>
  <si>
    <t>Caleydo</t>
  </si>
  <si>
    <t>IGV</t>
  </si>
  <si>
    <t>Irida-dev</t>
  </si>
  <si>
    <t>Nested type count</t>
  </si>
  <si>
    <t>Local type count</t>
  </si>
  <si>
    <t>Anonymous type count</t>
  </si>
  <si>
    <t>Other Interface/class Decl (non nest/non local/non anon</t>
  </si>
  <si>
    <t>Primitive type Count</t>
  </si>
  <si>
    <t>Marker Annotation</t>
  </si>
  <si>
    <t>Import Declr</t>
  </si>
  <si>
    <t>Nested Annotation</t>
  </si>
  <si>
    <t>Local Annotation</t>
  </si>
  <si>
    <t>Other Annotation</t>
  </si>
  <si>
    <t xml:space="preserve">Number of releases (check on git) </t>
  </si>
  <si>
    <t>% nested compared to other declr types</t>
  </si>
  <si>
    <t>s</t>
  </si>
  <si>
    <t xml:space="preserve">% local " " " " " </t>
  </si>
  <si>
    <t xml:space="preserve">Wilfredo's Projects </t>
  </si>
  <si>
    <t>Dungeon</t>
  </si>
  <si>
    <t>Game Engine</t>
  </si>
  <si>
    <t>Magarena</t>
  </si>
  <si>
    <t>Xmage</t>
  </si>
  <si>
    <t>Martian Run</t>
  </si>
  <si>
    <t>Mindustry</t>
  </si>
  <si>
    <t>PretendYoureXyzzy</t>
  </si>
  <si>
    <t>Seventh</t>
  </si>
  <si>
    <t>Stendhal</t>
  </si>
  <si>
    <t>Terasology</t>
  </si>
  <si>
    <t xml:space="preserve">Logan's Projects </t>
  </si>
  <si>
    <t>Crawler4j</t>
  </si>
  <si>
    <t>Incibator Dubbo</t>
  </si>
  <si>
    <t>KillBill</t>
  </si>
  <si>
    <t>Open Refine</t>
  </si>
  <si>
    <t>Stage Monitor</t>
  </si>
  <si>
    <t>Graph Hopper</t>
  </si>
  <si>
    <t>h20.io</t>
  </si>
  <si>
    <t>Omni Notes</t>
  </si>
  <si>
    <t>pinpoint</t>
  </si>
  <si>
    <t>openFire</t>
  </si>
  <si>
    <t>Types</t>
  </si>
  <si>
    <t>Quartz Scheduler</t>
  </si>
  <si>
    <t>Open EMRConect</t>
  </si>
  <si>
    <t>Wallet</t>
  </si>
  <si>
    <t>Secure Banking System</t>
  </si>
  <si>
    <t>Calendar System</t>
  </si>
  <si>
    <t>Time4J</t>
  </si>
  <si>
    <t xml:space="preserve">Voj </t>
  </si>
  <si>
    <t>Core Flight Systm(CFS) and data Dictionary(CCDD) Utility</t>
  </si>
  <si>
    <t>Dert</t>
  </si>
  <si>
    <t>Hyper realistic zombie</t>
  </si>
  <si>
    <t>Other Interface/class Decl (non nest/non local/non anon)</t>
  </si>
  <si>
    <t>Annotation type Count</t>
  </si>
  <si>
    <t>Import Declarations Count</t>
  </si>
  <si>
    <t>Amy's Projects</t>
  </si>
  <si>
    <t>Shimmer</t>
  </si>
  <si>
    <t>Applozic</t>
  </si>
  <si>
    <t>Ribot</t>
  </si>
  <si>
    <t>PocketHub</t>
  </si>
  <si>
    <t>ownCloud</t>
  </si>
  <si>
    <t>Slide</t>
  </si>
  <si>
    <t>OpenLauncher</t>
  </si>
  <si>
    <t>Activity Tracking/Location Sharing App</t>
  </si>
  <si>
    <t>Note App</t>
  </si>
  <si>
    <t>Plaid App</t>
  </si>
  <si>
    <t>% anon " " " " "</t>
  </si>
  <si>
    <t>% nested + annon + local " " " " "</t>
  </si>
  <si>
    <t>Josh's Projects</t>
  </si>
  <si>
    <t>jMonkeyEngine</t>
  </si>
  <si>
    <t>libGDX</t>
  </si>
  <si>
    <t>TEAMMATES</t>
  </si>
  <si>
    <t>JUnit 4</t>
  </si>
  <si>
    <t>Activiti</t>
  </si>
  <si>
    <t>Kore</t>
  </si>
  <si>
    <t>MyCollab</t>
  </si>
  <si>
    <t>BioJava</t>
  </si>
  <si>
    <t>Cryptomator</t>
  </si>
  <si>
    <t>Java Google Maps</t>
  </si>
  <si>
    <t>Dal's Projects</t>
  </si>
  <si>
    <t>GriefPrevention</t>
  </si>
  <si>
    <t>EssentialsX</t>
  </si>
  <si>
    <t>EssentialsChat</t>
  </si>
  <si>
    <t>WorldGuard</t>
  </si>
  <si>
    <t>WorldBorder</t>
  </si>
  <si>
    <t>PlotSquared</t>
  </si>
  <si>
    <t>ProtocolLib</t>
  </si>
  <si>
    <t>SuperVanish</t>
  </si>
  <si>
    <t>ViaVersion</t>
  </si>
  <si>
    <t>WorldEdit</t>
  </si>
  <si>
    <t>Number of releases (check on git) </t>
  </si>
  <si>
    <t>Shay's Projects</t>
  </si>
  <si>
    <t>BBM Secure Comms</t>
  </si>
  <si>
    <t>BB web samples</t>
  </si>
  <si>
    <t>All Algorithms</t>
  </si>
  <si>
    <t>DeepLearning</t>
  </si>
  <si>
    <t>Column1</t>
  </si>
  <si>
    <t>ExoPlayer</t>
  </si>
  <si>
    <t>Column2</t>
  </si>
  <si>
    <t>Dex2Java Decompiler</t>
  </si>
  <si>
    <t>Net Cipher</t>
  </si>
  <si>
    <t>ReactiveExtensionsForJVM</t>
  </si>
  <si>
    <t>Column3</t>
  </si>
  <si>
    <t>Java9 ASTParser</t>
  </si>
  <si>
    <t>Column4</t>
  </si>
  <si>
    <t>Replacement4SQLITE&amp;ORMs</t>
  </si>
  <si>
    <t>Column5</t>
  </si>
  <si>
    <t>VERSION</t>
  </si>
  <si>
    <t>Before NullFIX</t>
  </si>
  <si>
    <t>After NullFIX</t>
  </si>
  <si>
    <t>% annon " " " " "</t>
  </si>
  <si>
    <t>% local " " " 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</si>
</sst>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Font="1" applyBorder="1"/>
    <xf numFmtId="0" fontId="0" fillId="0" borderId="5" xfId="0" applyFont="1" applyFill="1" applyBorder="1"/>
    <xf numFmtId="0" fontId="0" fillId="0" borderId="5" xfId="0" applyBorder="1"/>
    <xf numFmtId="0" fontId="0" fillId="0" borderId="0" xfId="0" applyFont="1" applyFill="1" applyBorder="1"/>
    <xf numFmtId="0" fontId="0" fillId="0" borderId="6" xfId="0" applyBorder="1"/>
    <xf numFmtId="0" fontId="0" fillId="0" borderId="7" xfId="0" applyFont="1" applyFill="1" applyBorder="1"/>
    <xf numFmtId="0" fontId="0" fillId="0" borderId="5" xfId="0" applyFill="1" applyBorder="1"/>
    <xf numFmtId="0" fontId="0" fillId="0" borderId="8" xfId="0" applyBorder="1"/>
    <xf numFmtId="0" fontId="3" fillId="0" borderId="0" xfId="0" applyFont="1"/>
    <xf numFmtId="0" fontId="0" fillId="0" borderId="0" xfId="0" applyBorder="1"/>
    <xf numFmtId="0" fontId="0" fillId="2" borderId="9" xfId="0" applyFont="1" applyFill="1" applyBorder="1"/>
    <xf numFmtId="0" fontId="0" fillId="0" borderId="10" xfId="0" applyBorder="1"/>
    <xf numFmtId="0" fontId="0" fillId="0" borderId="11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5" xfId="0" applyFont="1" applyBorder="1"/>
    <xf numFmtId="0" fontId="2" fillId="0" borderId="7" xfId="0" applyFont="1" applyFill="1" applyBorder="1"/>
    <xf numFmtId="0" fontId="2" fillId="0" borderId="5" xfId="0" applyFont="1" applyFill="1" applyBorder="1"/>
    <xf numFmtId="0" fontId="2" fillId="0" borderId="0" xfId="0" applyFont="1"/>
    <xf numFmtId="0" fontId="2" fillId="0" borderId="11" xfId="0" applyFont="1" applyBorder="1"/>
  </cellXfs>
  <cellStyles count="1">
    <cellStyle name="Normal" xfId="0" builtinId="0"/>
  </cellStyles>
  <dxfs count="42"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outline="0">
        <bottom style="medium">
          <color auto="1"/>
        </bottom>
      </border>
    </dxf>
    <dxf>
      <border outline="0">
        <top style="medium">
          <color auto="1"/>
        </top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bottom style="medium">
          <color auto="1"/>
        </bottom>
      </border>
    </dxf>
    <dxf>
      <border outline="0">
        <top style="medium">
          <color auto="1"/>
        </top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outline="0">
        <bottom style="medium">
          <color auto="1"/>
        </bottom>
      </border>
    </dxf>
    <dxf>
      <border outline="0">
        <right style="thin">
          <color auto="1"/>
        </right>
        <top style="medium">
          <color auto="1"/>
        </top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E11066-D39A-495D-9BEB-911B0448E465}" name="Table4" displayName="Table4" ref="A109:P126" totalsRowShown="0" headerRowBorderDxfId="40" tableBorderDxfId="41">
  <autoFilter ref="A109:P126" xr:uid="{24F16B19-2CFD-42A5-BB81-30063C44ACC2}"/>
  <tableColumns count="16">
    <tableColumn id="1" xr3:uid="{3D790CFF-D409-457E-92AC-0FDB94C6EBBC}" name="Shay's Projects"/>
    <tableColumn id="2" xr3:uid="{A632F03F-50CB-4481-A22E-18560207E6BE}" name="BBM Secure Comms" dataDxfId="39"/>
    <tableColumn id="3" xr3:uid="{12516CD1-0F5C-454A-8E67-B207FFE08707}" name="BB web samples" dataDxfId="38"/>
    <tableColumn id="4" xr3:uid="{29C9EB4C-DFB6-4CCC-9E70-75638AD83338}" name="All Algorithms" dataDxfId="37"/>
    <tableColumn id="5" xr3:uid="{30BA290A-69AC-4D43-9F76-8659E262170D}" name="DeepLearning" dataDxfId="36"/>
    <tableColumn id="6" xr3:uid="{F0CAB773-6762-40B7-8F7C-99BD085219C6}" name="Column1" dataDxfId="35"/>
    <tableColumn id="7" xr3:uid="{68F17F61-6B6D-4A3F-A0D9-D0902F2239E0}" name="ExoPlayer" dataDxfId="34"/>
    <tableColumn id="8" xr3:uid="{E8821A2F-C40A-4222-ADAC-0D9C36BE416C}" name="Column2" dataDxfId="33"/>
    <tableColumn id="9" xr3:uid="{61848FC6-9318-41B9-84E6-251614C57A0C}" name="Dex2Java Decompiler" dataDxfId="32"/>
    <tableColumn id="10" xr3:uid="{23973635-870F-44A7-B067-E8418D7C7B14}" name="Net Cipher" dataDxfId="31"/>
    <tableColumn id="11" xr3:uid="{16869352-DF5D-433F-86E0-AFF9E3ADBC80}" name="ReactiveExtensionsForJVM" dataDxfId="30"/>
    <tableColumn id="12" xr3:uid="{FEAAD180-1359-4919-B35B-4D4C9E9C0FAC}" name="Column3" dataDxfId="29"/>
    <tableColumn id="13" xr3:uid="{6D64A120-E11F-4951-A4B5-8C619D641C8B}" name="Java9 ASTParser"/>
    <tableColumn id="14" xr3:uid="{E8D23677-C296-4638-9DD2-87B30F413688}" name="Column4" dataDxfId="28"/>
    <tableColumn id="15" xr3:uid="{5763E627-7EFD-415C-B9DA-B53CA3139D6B}" name="Replacement4SQLITE&amp;ORMs" dataDxfId="27"/>
    <tableColumn id="16" xr3:uid="{5A38DE2D-5523-48F8-B7DC-D039844E0E22}" name="Column5" dataDxfId="2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710499-2E1C-4B98-8892-5D44B6C3796C}" name="Table5" displayName="Table5" ref="A92:K107" totalsRowShown="0" headerRowDxfId="25" headerRowBorderDxfId="23" tableBorderDxfId="24">
  <autoFilter ref="A92:K107" xr:uid="{23DB77C1-8D51-4206-9044-BFE004D7ACF5}"/>
  <tableColumns count="11">
    <tableColumn id="1" xr3:uid="{89E7B09D-1935-4E63-BEE5-503272650D7F}" name="Dal's Projects"/>
    <tableColumn id="2" xr3:uid="{DC865D5D-0FDB-46F4-B694-795E0A368DF8}" name="GriefPrevention" dataDxfId="22"/>
    <tableColumn id="4" xr3:uid="{A0977CB8-DE37-4404-B76E-B4E73B9B4C59}" name="EssentialsX" dataDxfId="21"/>
    <tableColumn id="5" xr3:uid="{91DFB556-CB12-46AE-891D-EA3EBEF90D47}" name="EssentialsChat" dataDxfId="20"/>
    <tableColumn id="6" xr3:uid="{6A5D11B9-54D4-41DC-AC55-7B33681A558E}" name="WorldGuard" dataDxfId="19"/>
    <tableColumn id="7" xr3:uid="{8B495447-9DBF-42A5-9F9E-A556ECC60255}" name="WorldBorder" dataDxfId="18"/>
    <tableColumn id="8" xr3:uid="{F9ED6675-EFA8-4B94-98D9-8619C5F3CB9B}" name="PlotSquared" dataDxfId="17"/>
    <tableColumn id="9" xr3:uid="{18034CDD-A7DD-4F26-8E0A-0875292E57E7}" name="ProtocolLib" dataDxfId="16"/>
    <tableColumn id="10" xr3:uid="{EEDFB5F8-7B50-4460-8306-C913EF21D774}" name="SuperVanish" dataDxfId="15"/>
    <tableColumn id="11" xr3:uid="{62FEF399-F898-4BDD-BCD9-2B708761C63A}" name="ViaVersion" dataDxfId="14"/>
    <tableColumn id="12" xr3:uid="{C0EB2D1D-6C58-47C3-8932-FD65014C7CEE}" name="WorldEdit" dataDxfId="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B5A8C9-BD49-4B5B-8807-EDBD1CFC2C8E}" name="Table6" displayName="Table6" ref="A75:K90" totalsRowShown="0" headerRowDxfId="12" headerRowBorderDxfId="10" tableBorderDxfId="11">
  <autoFilter ref="A75:K90" xr:uid="{62DA212A-1339-4C49-AC57-07D9600980E3}"/>
  <tableColumns count="11">
    <tableColumn id="1" xr3:uid="{6EE7EAF3-6E76-4D3F-8E46-BEF1546F297F}" name="Josh's Projects"/>
    <tableColumn id="2" xr3:uid="{F4109894-1AC8-43AB-9010-79497A127E08}" name="jMonkeyEngine" dataDxfId="9"/>
    <tableColumn id="4" xr3:uid="{4B468468-562E-44BB-9678-1CC663ED374C}" name="libGDX" dataDxfId="8"/>
    <tableColumn id="5" xr3:uid="{EC80BBAF-A3E5-41EC-A8FD-AF9CC572DCD5}" name="TEAMMATES" dataDxfId="7"/>
    <tableColumn id="6" xr3:uid="{1C119288-8306-4885-8FE6-51CC55402D84}" name="JUnit 4" dataDxfId="6"/>
    <tableColumn id="7" xr3:uid="{C6AAB97C-8046-4DE1-9158-684711C31C65}" name="Activiti" dataDxfId="5"/>
    <tableColumn id="8" xr3:uid="{5B9A6578-E5B8-49C5-A7C2-AAAF91A6C24A}" name="Kore" dataDxfId="4"/>
    <tableColumn id="9" xr3:uid="{5D9F9A10-D3B7-484F-91BD-E1C9626C42C4}" name="MyCollab" dataDxfId="3"/>
    <tableColumn id="10" xr3:uid="{5738EC13-9F73-4FAB-B64F-1258C517B153}" name="BioJava" dataDxfId="2"/>
    <tableColumn id="11" xr3:uid="{30DD85AE-DBA5-4155-BE66-B8EF1F5059AF}" name="Cryptomator" dataDxfId="1"/>
    <tableColumn id="12" xr3:uid="{3E53A033-0263-45DD-BE50-7EB14842AFE4}" name="Java Google Maps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358BDC-E71F-44FB-8433-CC9D0B2F7758}" name="Table7" displayName="Table7" ref="A58:K73" totalsRowShown="0">
  <autoFilter ref="A58:K73" xr:uid="{4A6443CD-3A10-4309-98EE-501B3FF65052}"/>
  <tableColumns count="11">
    <tableColumn id="1" xr3:uid="{56A7CB15-1E45-4898-ACD2-58CC642BDB1C}" name="Amy's Projects"/>
    <tableColumn id="2" xr3:uid="{FFA0ED54-D532-41A9-A440-63942942138C}" name="Shimmer"/>
    <tableColumn id="4" xr3:uid="{DA4FFCA1-FD7F-4D82-A21A-4AFBE2F397B7}" name="Applozic"/>
    <tableColumn id="5" xr3:uid="{846A91F0-5596-465A-AB28-BD8538D86220}" name="Ribot"/>
    <tableColumn id="6" xr3:uid="{12C38208-2EAF-4256-88E0-E185B8E50990}" name="PocketHub"/>
    <tableColumn id="7" xr3:uid="{6DB85C94-C8D1-43FA-828B-6E6D8A58A6B3}" name="ownCloud"/>
    <tableColumn id="8" xr3:uid="{60C4DFF8-E671-4D2C-B0AB-145DA8B29C50}" name="Slide"/>
    <tableColumn id="9" xr3:uid="{FDC864B3-59C0-42E0-8A94-0DCC0891240A}" name="OpenLauncher"/>
    <tableColumn id="10" xr3:uid="{FAECF379-3B45-4A8D-A907-FC0A9D15043A}" name="Activity Tracking/Location Sharing App"/>
    <tableColumn id="11" xr3:uid="{E13DF750-E045-4979-9AC3-0624E7BC3AC1}" name="Note App"/>
    <tableColumn id="12" xr3:uid="{57174E1C-A774-44BF-8CDF-33E92E31E097}" name="Plaid Ap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"/>
  <sheetViews>
    <sheetView tabSelected="1" topLeftCell="A78" zoomScale="58" workbookViewId="0" xr3:uid="{AEA406A1-0E4B-5B11-9CD5-51D6E497D94C}">
      <selection activeCell="C92" sqref="C92"/>
    </sheetView>
  </sheetViews>
  <sheetFormatPr defaultColWidth="10.875" defaultRowHeight="15.75"/>
  <cols>
    <col min="1" max="1" width="48" customWidth="1"/>
    <col min="2" max="2" width="20.125" customWidth="1"/>
    <col min="3" max="3" width="16.75" customWidth="1"/>
    <col min="4" max="4" width="15.25" customWidth="1"/>
    <col min="5" max="5" width="15.125" customWidth="1"/>
    <col min="6" max="8" width="15" customWidth="1"/>
    <col min="9" max="9" width="21.25" customWidth="1"/>
    <col min="10" max="10" width="37.375" customWidth="1"/>
    <col min="11" max="11" width="25.875" customWidth="1"/>
    <col min="12" max="12" width="18.375" customWidth="1"/>
    <col min="13" max="13" width="16.875" bestFit="1" customWidth="1"/>
    <col min="14" max="14" width="11.75" bestFit="1" customWidth="1"/>
    <col min="15" max="15" width="27.75" bestFit="1" customWidth="1"/>
    <col min="16" max="16" width="11.75" bestFit="1" customWidth="1"/>
  </cols>
  <sheetData>
    <row r="1" spans="1:13">
      <c r="H1" t="s">
        <v>0</v>
      </c>
      <c r="J1" t="s">
        <v>1</v>
      </c>
    </row>
    <row r="2" spans="1:13" ht="39.950000000000003" customHeight="1">
      <c r="A2" s="1" t="s">
        <v>2</v>
      </c>
      <c r="B2" s="1" t="s">
        <v>3</v>
      </c>
      <c r="C2" s="1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3">
      <c r="A3" t="s">
        <v>13</v>
      </c>
      <c r="B3" s="1">
        <v>2</v>
      </c>
      <c r="C3" s="1"/>
      <c r="D3" s="1">
        <v>154</v>
      </c>
      <c r="E3" s="1">
        <v>11</v>
      </c>
      <c r="F3" s="1">
        <v>4</v>
      </c>
      <c r="G3" s="1">
        <v>15</v>
      </c>
      <c r="H3" s="1">
        <v>230</v>
      </c>
      <c r="I3" s="1">
        <v>119</v>
      </c>
      <c r="J3" s="1">
        <v>183</v>
      </c>
      <c r="K3" s="1">
        <v>69</v>
      </c>
      <c r="L3" s="1">
        <v>32</v>
      </c>
    </row>
    <row r="4" spans="1:13">
      <c r="A4" t="s">
        <v>14</v>
      </c>
      <c r="B4" s="1">
        <v>0</v>
      </c>
      <c r="C4" s="1"/>
      <c r="D4" s="1">
        <v>0</v>
      </c>
      <c r="E4" s="1">
        <f>0</f>
        <v>0</v>
      </c>
      <c r="F4" s="1">
        <v>0</v>
      </c>
      <c r="G4" s="1">
        <f>0</f>
        <v>0</v>
      </c>
      <c r="H4" s="1">
        <f>0</f>
        <v>0</v>
      </c>
      <c r="I4" s="1">
        <v>0</v>
      </c>
      <c r="J4" s="1">
        <v>2</v>
      </c>
      <c r="K4" s="1">
        <v>0</v>
      </c>
      <c r="L4" s="1">
        <v>0</v>
      </c>
    </row>
    <row r="5" spans="1:13">
      <c r="A5" t="s">
        <v>15</v>
      </c>
      <c r="B5" s="1">
        <v>1</v>
      </c>
      <c r="C5" s="1"/>
      <c r="D5" s="1">
        <f>0+42+34+41+8+2+1+2+3+19</f>
        <v>152</v>
      </c>
      <c r="E5" s="1">
        <f>2</f>
        <v>2</v>
      </c>
      <c r="F5" s="1">
        <v>1</v>
      </c>
      <c r="G5" s="1">
        <f>0</f>
        <v>0</v>
      </c>
      <c r="H5" s="1">
        <v>11</v>
      </c>
      <c r="I5" s="1">
        <v>29</v>
      </c>
      <c r="J5" s="1">
        <v>274</v>
      </c>
      <c r="K5" s="1">
        <v>39</v>
      </c>
      <c r="L5" s="1">
        <v>20</v>
      </c>
    </row>
    <row r="6" spans="1:13">
      <c r="A6" t="s">
        <v>16</v>
      </c>
      <c r="B6" s="1">
        <v>34</v>
      </c>
      <c r="C6" s="1"/>
      <c r="D6" s="1">
        <v>2436</v>
      </c>
      <c r="E6" s="1">
        <v>525</v>
      </c>
      <c r="F6" s="1">
        <v>81</v>
      </c>
      <c r="G6" s="1">
        <v>155</v>
      </c>
      <c r="H6" s="1">
        <v>830</v>
      </c>
      <c r="I6" s="1">
        <v>1932</v>
      </c>
      <c r="J6" s="1">
        <v>2108</v>
      </c>
      <c r="K6" s="1">
        <v>1007</v>
      </c>
      <c r="L6" s="1">
        <v>790</v>
      </c>
    </row>
    <row r="7" spans="1:13">
      <c r="A7" t="s">
        <v>17</v>
      </c>
      <c r="B7" s="1">
        <v>67</v>
      </c>
      <c r="C7" s="1"/>
      <c r="D7" s="1">
        <v>7242</v>
      </c>
      <c r="E7" s="1">
        <v>1278</v>
      </c>
      <c r="F7" s="1">
        <v>213</v>
      </c>
      <c r="G7" s="1">
        <v>193</v>
      </c>
      <c r="H7" s="1">
        <v>1908</v>
      </c>
      <c r="I7" s="1">
        <v>2308</v>
      </c>
      <c r="J7" s="1">
        <v>7628</v>
      </c>
      <c r="K7" s="1">
        <v>3522</v>
      </c>
      <c r="L7" s="1">
        <v>640</v>
      </c>
    </row>
    <row r="8" spans="1:13">
      <c r="A8" t="s">
        <v>18</v>
      </c>
      <c r="B8" s="1">
        <v>47</v>
      </c>
      <c r="C8" s="1"/>
      <c r="D8" s="1">
        <v>10289</v>
      </c>
      <c r="E8" s="1">
        <v>1145</v>
      </c>
      <c r="F8" s="1">
        <v>51</v>
      </c>
      <c r="G8" s="1">
        <v>444</v>
      </c>
      <c r="H8" s="1">
        <v>1491</v>
      </c>
      <c r="I8" s="1">
        <v>1497</v>
      </c>
      <c r="J8" s="1">
        <v>3648</v>
      </c>
      <c r="K8" s="1">
        <v>879</v>
      </c>
      <c r="L8" s="1">
        <v>2675</v>
      </c>
    </row>
    <row r="9" spans="1:13">
      <c r="A9" t="s">
        <v>19</v>
      </c>
      <c r="B9" s="1">
        <v>0</v>
      </c>
      <c r="C9" s="1"/>
      <c r="D9" s="1">
        <f>0</f>
        <v>0</v>
      </c>
      <c r="E9" s="1">
        <f>0</f>
        <v>0</v>
      </c>
      <c r="F9" s="1">
        <v>0</v>
      </c>
      <c r="G9" s="1">
        <f>0</f>
        <v>0</v>
      </c>
      <c r="H9" s="1">
        <f>0</f>
        <v>0</v>
      </c>
      <c r="I9" s="1">
        <v>0</v>
      </c>
      <c r="J9" s="1">
        <v>0</v>
      </c>
      <c r="K9" s="1">
        <v>0</v>
      </c>
      <c r="L9" s="1">
        <v>0</v>
      </c>
    </row>
    <row r="10" spans="1:13">
      <c r="A10" t="s">
        <v>20</v>
      </c>
      <c r="B10" s="1">
        <v>0</v>
      </c>
      <c r="C10" s="1"/>
      <c r="D10" s="1">
        <f>0</f>
        <v>0</v>
      </c>
      <c r="E10" s="1">
        <f>0</f>
        <v>0</v>
      </c>
      <c r="F10" s="1">
        <v>0</v>
      </c>
      <c r="G10" s="1">
        <f>0</f>
        <v>0</v>
      </c>
      <c r="H10" s="1">
        <f>0</f>
        <v>0</v>
      </c>
      <c r="I10" s="1">
        <v>0</v>
      </c>
      <c r="J10" s="1">
        <v>0</v>
      </c>
      <c r="K10" s="1">
        <v>0</v>
      </c>
      <c r="L10" s="1">
        <v>0</v>
      </c>
    </row>
    <row r="11" spans="1:13">
      <c r="A11" t="s">
        <v>21</v>
      </c>
      <c r="B11" s="1">
        <v>0</v>
      </c>
      <c r="C11" s="1"/>
      <c r="D11" s="1">
        <f>0</f>
        <v>0</v>
      </c>
      <c r="E11" s="1">
        <f>0</f>
        <v>0</v>
      </c>
      <c r="F11" s="1">
        <v>0</v>
      </c>
      <c r="G11" s="1">
        <f>0</f>
        <v>0</v>
      </c>
      <c r="H11" s="1">
        <f>0</f>
        <v>0</v>
      </c>
      <c r="I11" s="1">
        <v>0</v>
      </c>
      <c r="J11" s="1">
        <v>0</v>
      </c>
      <c r="K11" s="1">
        <v>0</v>
      </c>
      <c r="L11" s="1">
        <v>0</v>
      </c>
    </row>
    <row r="12" spans="1:13">
      <c r="A12" t="s">
        <v>22</v>
      </c>
      <c r="B12" s="1">
        <v>0</v>
      </c>
      <c r="C12" s="1"/>
      <c r="D12" s="1">
        <f>0</f>
        <v>0</v>
      </c>
      <c r="E12" s="1">
        <v>1</v>
      </c>
      <c r="F12" s="1">
        <v>0</v>
      </c>
      <c r="G12" s="1">
        <v>1</v>
      </c>
      <c r="H12" s="1">
        <f>0</f>
        <v>0</v>
      </c>
      <c r="I12" s="1">
        <v>0</v>
      </c>
      <c r="J12" s="1">
        <v>1</v>
      </c>
      <c r="K12" s="1">
        <v>4</v>
      </c>
      <c r="L12" s="1">
        <v>8</v>
      </c>
    </row>
    <row r="13" spans="1:13">
      <c r="A13" t="s">
        <v>23</v>
      </c>
    </row>
    <row r="14" spans="1:13">
      <c r="A14" t="s">
        <v>24</v>
      </c>
      <c r="B14">
        <f>B3/B6*100</f>
        <v>5.8823529411764701</v>
      </c>
      <c r="D14">
        <f t="shared" ref="D14:L14" si="0">D3/D6*100</f>
        <v>6.3218390804597711</v>
      </c>
      <c r="E14">
        <f t="shared" si="0"/>
        <v>2.0952380952380953</v>
      </c>
      <c r="F14">
        <f t="shared" si="0"/>
        <v>4.9382716049382713</v>
      </c>
      <c r="G14">
        <f t="shared" si="0"/>
        <v>9.67741935483871</v>
      </c>
      <c r="H14">
        <f t="shared" si="0"/>
        <v>27.710843373493976</v>
      </c>
      <c r="I14">
        <f t="shared" si="0"/>
        <v>6.1594202898550732</v>
      </c>
      <c r="J14">
        <f t="shared" si="0"/>
        <v>8.6812144212523723</v>
      </c>
      <c r="K14">
        <f t="shared" si="0"/>
        <v>6.8520357497517379</v>
      </c>
      <c r="L14">
        <f t="shared" si="0"/>
        <v>4.0506329113924053</v>
      </c>
      <c r="M14" t="s">
        <v>25</v>
      </c>
    </row>
    <row r="15" spans="1:13">
      <c r="A15" s="2" t="s">
        <v>26</v>
      </c>
    </row>
    <row r="16" spans="1:13">
      <c r="A16" s="1"/>
    </row>
    <row r="18" spans="1:12">
      <c r="A18" s="1" t="s">
        <v>27</v>
      </c>
      <c r="B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37</v>
      </c>
    </row>
    <row r="19" spans="1:12">
      <c r="A19" t="s">
        <v>13</v>
      </c>
      <c r="B19">
        <v>10</v>
      </c>
      <c r="D19">
        <v>1</v>
      </c>
      <c r="E19">
        <v>37</v>
      </c>
      <c r="F19">
        <v>104</v>
      </c>
      <c r="G19">
        <v>8</v>
      </c>
      <c r="H19">
        <v>64</v>
      </c>
      <c r="I19">
        <v>13</v>
      </c>
      <c r="J19">
        <v>93</v>
      </c>
      <c r="K19">
        <v>106</v>
      </c>
      <c r="L19">
        <v>204</v>
      </c>
    </row>
    <row r="20" spans="1:12">
      <c r="A20" t="s">
        <v>14</v>
      </c>
      <c r="B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</row>
    <row r="21" spans="1:12">
      <c r="A21" t="s">
        <v>15</v>
      </c>
      <c r="B21">
        <v>15</v>
      </c>
      <c r="D21">
        <v>0</v>
      </c>
      <c r="E21">
        <v>609</v>
      </c>
      <c r="F21">
        <v>29</v>
      </c>
      <c r="G21">
        <v>2</v>
      </c>
      <c r="H21">
        <v>105</v>
      </c>
      <c r="I21">
        <v>4</v>
      </c>
      <c r="J21">
        <v>154</v>
      </c>
      <c r="K21">
        <v>270</v>
      </c>
      <c r="L21">
        <v>119</v>
      </c>
    </row>
    <row r="22" spans="1:12">
      <c r="A22" t="s">
        <v>16</v>
      </c>
      <c r="B22">
        <v>301</v>
      </c>
      <c r="D22">
        <v>30</v>
      </c>
      <c r="E22">
        <v>1268</v>
      </c>
      <c r="F22">
        <v>21007</v>
      </c>
      <c r="G22">
        <v>39</v>
      </c>
      <c r="H22">
        <v>183</v>
      </c>
      <c r="I22">
        <v>84</v>
      </c>
      <c r="J22">
        <v>702</v>
      </c>
      <c r="K22">
        <v>2486</v>
      </c>
      <c r="L22">
        <v>1989</v>
      </c>
    </row>
    <row r="23" spans="1:12">
      <c r="A23" t="s">
        <v>17</v>
      </c>
      <c r="B23">
        <v>726</v>
      </c>
      <c r="D23">
        <v>78</v>
      </c>
      <c r="E23">
        <v>2659</v>
      </c>
      <c r="F23">
        <v>6886</v>
      </c>
      <c r="G23">
        <v>152</v>
      </c>
      <c r="H23">
        <v>1273</v>
      </c>
      <c r="I23">
        <v>144</v>
      </c>
      <c r="J23">
        <v>4127</v>
      </c>
      <c r="K23">
        <v>4679</v>
      </c>
      <c r="L23">
        <v>7495</v>
      </c>
    </row>
    <row r="24" spans="1:12">
      <c r="A24" t="s">
        <v>18</v>
      </c>
      <c r="B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19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20</v>
      </c>
    </row>
    <row r="27" spans="1:12">
      <c r="A27" t="s">
        <v>21</v>
      </c>
    </row>
    <row r="28" spans="1:12">
      <c r="A28" t="s">
        <v>22</v>
      </c>
    </row>
    <row r="29" spans="1:12">
      <c r="A29" t="s">
        <v>23</v>
      </c>
    </row>
    <row r="30" spans="1:12">
      <c r="A30" t="s">
        <v>24</v>
      </c>
      <c r="B30">
        <f>B19/B22*100</f>
        <v>3.322259136212625</v>
      </c>
      <c r="D30">
        <f>D19/D22*100</f>
        <v>3.3333333333333335</v>
      </c>
      <c r="E30">
        <f t="shared" ref="E30:L30" si="1">E19/E22*100</f>
        <v>2.9179810725552051</v>
      </c>
      <c r="F30">
        <f t="shared" si="1"/>
        <v>0.49507307088113484</v>
      </c>
      <c r="G30">
        <f t="shared" si="1"/>
        <v>20.512820512820511</v>
      </c>
      <c r="H30">
        <f t="shared" si="1"/>
        <v>34.972677595628419</v>
      </c>
      <c r="I30">
        <f t="shared" si="1"/>
        <v>15.476190476190476</v>
      </c>
      <c r="J30">
        <f t="shared" si="1"/>
        <v>13.247863247863249</v>
      </c>
      <c r="K30">
        <f t="shared" si="1"/>
        <v>4.2638777152051484</v>
      </c>
      <c r="L30">
        <f t="shared" si="1"/>
        <v>10.256410256410255</v>
      </c>
    </row>
    <row r="33" spans="1:12">
      <c r="A33" s="1" t="s">
        <v>38</v>
      </c>
      <c r="B33" s="3" t="s">
        <v>39</v>
      </c>
      <c r="C33" s="3"/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 t="s">
        <v>47</v>
      </c>
      <c r="L33" t="s">
        <v>48</v>
      </c>
    </row>
    <row r="34" spans="1:12">
      <c r="A34" t="s">
        <v>13</v>
      </c>
      <c r="B34">
        <v>8</v>
      </c>
      <c r="D34">
        <v>141</v>
      </c>
      <c r="E34">
        <v>84</v>
      </c>
      <c r="F34">
        <v>55</v>
      </c>
      <c r="G34">
        <v>96</v>
      </c>
      <c r="H34">
        <v>51</v>
      </c>
      <c r="I34">
        <v>239</v>
      </c>
      <c r="J34">
        <v>6</v>
      </c>
      <c r="K34">
        <v>351</v>
      </c>
      <c r="L34">
        <v>82</v>
      </c>
    </row>
    <row r="35" spans="1:12">
      <c r="A35" t="s">
        <v>14</v>
      </c>
      <c r="B35">
        <v>0</v>
      </c>
      <c r="D35">
        <v>0</v>
      </c>
      <c r="E35">
        <v>0</v>
      </c>
      <c r="F35">
        <v>0</v>
      </c>
      <c r="G35">
        <v>4</v>
      </c>
      <c r="H35">
        <v>0</v>
      </c>
      <c r="I35">
        <v>0</v>
      </c>
      <c r="J35">
        <v>1</v>
      </c>
      <c r="K35">
        <v>6</v>
      </c>
      <c r="L35">
        <v>0</v>
      </c>
    </row>
    <row r="36" spans="1:12">
      <c r="A36" t="s">
        <v>15</v>
      </c>
      <c r="B36">
        <v>0</v>
      </c>
      <c r="D36">
        <v>75</v>
      </c>
      <c r="E36">
        <v>229</v>
      </c>
      <c r="F36">
        <v>14</v>
      </c>
      <c r="G36">
        <v>138</v>
      </c>
      <c r="H36">
        <v>34</v>
      </c>
      <c r="I36">
        <v>93</v>
      </c>
      <c r="J36">
        <v>9</v>
      </c>
      <c r="K36">
        <v>236</v>
      </c>
      <c r="L36">
        <v>19</v>
      </c>
    </row>
    <row r="37" spans="1:12">
      <c r="A37" t="s">
        <v>16</v>
      </c>
      <c r="B37">
        <v>71</v>
      </c>
      <c r="D37">
        <v>1247</v>
      </c>
      <c r="E37">
        <v>1427</v>
      </c>
      <c r="F37">
        <v>607</v>
      </c>
      <c r="G37">
        <v>465</v>
      </c>
      <c r="H37">
        <v>547</v>
      </c>
      <c r="I37">
        <v>1387</v>
      </c>
      <c r="J37">
        <v>165</v>
      </c>
      <c r="K37">
        <v>3809</v>
      </c>
      <c r="L37">
        <v>1531</v>
      </c>
    </row>
    <row r="38" spans="1:12">
      <c r="A38" t="s">
        <v>17</v>
      </c>
      <c r="B38">
        <v>256</v>
      </c>
      <c r="D38">
        <v>3264</v>
      </c>
      <c r="E38">
        <v>1194</v>
      </c>
      <c r="F38">
        <v>1149</v>
      </c>
      <c r="G38">
        <v>786</v>
      </c>
      <c r="H38">
        <v>2546</v>
      </c>
      <c r="I38">
        <v>4871</v>
      </c>
      <c r="J38">
        <v>471</v>
      </c>
      <c r="K38">
        <v>10604</v>
      </c>
      <c r="L38">
        <v>4809</v>
      </c>
    </row>
    <row r="39" spans="1:12">
      <c r="A39" t="s">
        <v>18</v>
      </c>
      <c r="B39">
        <v>48</v>
      </c>
      <c r="D39">
        <v>1023</v>
      </c>
      <c r="E39">
        <v>4443</v>
      </c>
      <c r="F39">
        <v>896</v>
      </c>
      <c r="G39">
        <v>1294</v>
      </c>
      <c r="H39">
        <v>980</v>
      </c>
      <c r="I39">
        <v>1885</v>
      </c>
      <c r="J39">
        <v>200</v>
      </c>
      <c r="K39">
        <v>7221</v>
      </c>
      <c r="L39">
        <v>1370</v>
      </c>
    </row>
    <row r="40" spans="1:12">
      <c r="A40" t="s">
        <v>19</v>
      </c>
      <c r="B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20</v>
      </c>
      <c r="B41">
        <v>0</v>
      </c>
      <c r="D41">
        <v>4</v>
      </c>
      <c r="E41">
        <v>0</v>
      </c>
      <c r="F41">
        <v>0</v>
      </c>
      <c r="G41">
        <v>7</v>
      </c>
      <c r="H41">
        <v>0</v>
      </c>
      <c r="I41">
        <v>0</v>
      </c>
      <c r="J41">
        <v>0</v>
      </c>
      <c r="K41">
        <v>6</v>
      </c>
      <c r="L41">
        <v>0</v>
      </c>
    </row>
    <row r="42" spans="1:12">
      <c r="A42" t="s">
        <v>21</v>
      </c>
      <c r="B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22</v>
      </c>
      <c r="B43">
        <v>0</v>
      </c>
      <c r="D43">
        <v>15</v>
      </c>
      <c r="E43">
        <v>5</v>
      </c>
      <c r="F43">
        <v>0</v>
      </c>
      <c r="G43">
        <v>5</v>
      </c>
      <c r="H43">
        <v>1</v>
      </c>
      <c r="I43">
        <v>3</v>
      </c>
      <c r="J43">
        <v>0</v>
      </c>
      <c r="K43">
        <v>40</v>
      </c>
      <c r="L43">
        <v>1</v>
      </c>
    </row>
    <row r="44" spans="1:12">
      <c r="A44" t="s">
        <v>23</v>
      </c>
    </row>
    <row r="45" spans="1:12">
      <c r="A45" t="s">
        <v>24</v>
      </c>
      <c r="B45">
        <f>B34/B37*100</f>
        <v>11.267605633802818</v>
      </c>
      <c r="D45">
        <f>D34/D37*100</f>
        <v>11.307137129109863</v>
      </c>
      <c r="E45">
        <f t="shared" ref="E45:L45" si="2">E34/E37*100</f>
        <v>5.8864751226348977</v>
      </c>
      <c r="F45">
        <f t="shared" si="2"/>
        <v>9.0609555189456348</v>
      </c>
      <c r="G45">
        <f t="shared" si="2"/>
        <v>20.64516129032258</v>
      </c>
      <c r="H45">
        <f t="shared" si="2"/>
        <v>9.3235831809872032</v>
      </c>
      <c r="I45">
        <f t="shared" si="2"/>
        <v>17.231434751261716</v>
      </c>
      <c r="J45">
        <f t="shared" si="2"/>
        <v>3.6363636363636362</v>
      </c>
      <c r="K45">
        <f t="shared" si="2"/>
        <v>9.2150170648464158</v>
      </c>
      <c r="L45">
        <f t="shared" si="2"/>
        <v>5.3559764859568908</v>
      </c>
    </row>
    <row r="48" spans="1:12" ht="94.5">
      <c r="A48" s="4" t="s">
        <v>49</v>
      </c>
      <c r="B48" s="5" t="s">
        <v>50</v>
      </c>
      <c r="C48" s="5"/>
      <c r="D48" s="6" t="s">
        <v>51</v>
      </c>
      <c r="E48" s="5" t="s">
        <v>52</v>
      </c>
      <c r="F48" s="6" t="s">
        <v>53</v>
      </c>
      <c r="G48" s="6" t="s">
        <v>54</v>
      </c>
      <c r="H48" s="6" t="s">
        <v>55</v>
      </c>
      <c r="I48" s="6" t="s">
        <v>56</v>
      </c>
      <c r="J48" s="6" t="s">
        <v>57</v>
      </c>
      <c r="K48" s="6" t="s">
        <v>58</v>
      </c>
      <c r="L48" s="6" t="s">
        <v>59</v>
      </c>
    </row>
    <row r="49" spans="1:12">
      <c r="A49" s="5" t="s">
        <v>13</v>
      </c>
      <c r="B49" s="5">
        <v>71</v>
      </c>
      <c r="C49" s="5"/>
      <c r="D49">
        <v>22</v>
      </c>
      <c r="E49">
        <v>0</v>
      </c>
      <c r="F49">
        <v>0</v>
      </c>
      <c r="G49">
        <v>20</v>
      </c>
      <c r="H49">
        <v>0</v>
      </c>
      <c r="I49">
        <v>1</v>
      </c>
      <c r="J49">
        <v>4</v>
      </c>
      <c r="K49">
        <v>14</v>
      </c>
      <c r="L49">
        <v>0</v>
      </c>
    </row>
    <row r="50" spans="1:12">
      <c r="A50" s="5" t="s">
        <v>14</v>
      </c>
      <c r="B50" s="5">
        <v>0</v>
      </c>
      <c r="C50" s="5"/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5" t="s">
        <v>15</v>
      </c>
      <c r="B51" s="5">
        <v>0</v>
      </c>
      <c r="C51" s="5"/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5" t="s">
        <v>60</v>
      </c>
      <c r="B52" s="5">
        <v>459</v>
      </c>
      <c r="C52" s="5"/>
      <c r="D52">
        <v>177</v>
      </c>
      <c r="E52">
        <v>11</v>
      </c>
      <c r="F52">
        <v>61</v>
      </c>
      <c r="G52">
        <v>45</v>
      </c>
      <c r="H52">
        <v>58</v>
      </c>
      <c r="I52">
        <v>39</v>
      </c>
      <c r="J52">
        <v>5</v>
      </c>
      <c r="K52">
        <v>334</v>
      </c>
      <c r="L52">
        <v>20</v>
      </c>
    </row>
    <row r="53" spans="1:12">
      <c r="A53" s="5" t="s">
        <v>17</v>
      </c>
      <c r="B53" s="5">
        <v>1181</v>
      </c>
      <c r="C53" s="5"/>
      <c r="D53">
        <v>542</v>
      </c>
      <c r="E53">
        <v>3</v>
      </c>
      <c r="F53">
        <v>112</v>
      </c>
      <c r="G53">
        <v>116</v>
      </c>
      <c r="H53">
        <v>0</v>
      </c>
      <c r="I53">
        <v>165</v>
      </c>
      <c r="J53">
        <v>117</v>
      </c>
      <c r="K53">
        <v>1088</v>
      </c>
      <c r="L53">
        <v>79</v>
      </c>
    </row>
    <row r="54" spans="1:12">
      <c r="A54" s="5" t="s">
        <v>61</v>
      </c>
      <c r="B54" s="5">
        <v>517</v>
      </c>
      <c r="C54" s="5"/>
      <c r="D54">
        <v>78</v>
      </c>
      <c r="E54">
        <v>27</v>
      </c>
      <c r="F54">
        <v>311</v>
      </c>
      <c r="G54">
        <v>62</v>
      </c>
      <c r="H54">
        <v>1</v>
      </c>
      <c r="I54">
        <v>74</v>
      </c>
      <c r="J54">
        <v>0</v>
      </c>
      <c r="K54">
        <v>190</v>
      </c>
      <c r="L54">
        <v>7</v>
      </c>
    </row>
    <row r="55" spans="1:12">
      <c r="A55" s="5" t="s">
        <v>62</v>
      </c>
      <c r="B55" s="5">
        <v>0</v>
      </c>
      <c r="C55" s="5"/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8" spans="1:12">
      <c r="A58" s="1" t="s">
        <v>63</v>
      </c>
      <c r="B58" s="3" t="s">
        <v>64</v>
      </c>
      <c r="C58" t="s">
        <v>65</v>
      </c>
      <c r="D58" t="s">
        <v>66</v>
      </c>
      <c r="E58" t="s">
        <v>67</v>
      </c>
      <c r="F58" t="s">
        <v>68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</row>
    <row r="59" spans="1:12">
      <c r="A59" t="s">
        <v>13</v>
      </c>
      <c r="B59">
        <v>1</v>
      </c>
      <c r="C59">
        <v>45</v>
      </c>
      <c r="D59">
        <v>51</v>
      </c>
      <c r="E59">
        <v>62</v>
      </c>
      <c r="F59">
        <v>19</v>
      </c>
      <c r="G59">
        <v>43</v>
      </c>
      <c r="H59">
        <v>7</v>
      </c>
      <c r="I59">
        <v>6</v>
      </c>
      <c r="J59">
        <v>4</v>
      </c>
      <c r="K59">
        <v>61</v>
      </c>
    </row>
    <row r="60" spans="1:12">
      <c r="A60" t="s">
        <v>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2">
      <c r="A61" t="s">
        <v>15</v>
      </c>
      <c r="B61">
        <v>1</v>
      </c>
      <c r="C61">
        <v>49</v>
      </c>
      <c r="D61">
        <v>119</v>
      </c>
      <c r="E61">
        <v>243</v>
      </c>
      <c r="F61">
        <v>11</v>
      </c>
      <c r="G61">
        <v>167</v>
      </c>
      <c r="H61">
        <v>8</v>
      </c>
      <c r="I61">
        <v>24</v>
      </c>
      <c r="J61">
        <v>4</v>
      </c>
      <c r="K61">
        <v>312</v>
      </c>
    </row>
    <row r="62" spans="1:12">
      <c r="A62" t="s">
        <v>16</v>
      </c>
      <c r="B62">
        <v>2</v>
      </c>
      <c r="C62">
        <v>259</v>
      </c>
      <c r="D62">
        <v>361</v>
      </c>
      <c r="E62">
        <v>541</v>
      </c>
      <c r="F62">
        <v>211</v>
      </c>
      <c r="G62">
        <v>232</v>
      </c>
      <c r="H62">
        <v>18</v>
      </c>
      <c r="I62">
        <v>79</v>
      </c>
      <c r="J62">
        <v>24</v>
      </c>
      <c r="K62">
        <v>318</v>
      </c>
    </row>
    <row r="63" spans="1:12">
      <c r="A63" t="s">
        <v>17</v>
      </c>
      <c r="B63">
        <v>71</v>
      </c>
      <c r="C63">
        <v>873</v>
      </c>
      <c r="D63">
        <v>478</v>
      </c>
      <c r="E63">
        <v>762</v>
      </c>
      <c r="F63">
        <v>441</v>
      </c>
      <c r="G63">
        <v>924</v>
      </c>
      <c r="H63">
        <v>139</v>
      </c>
      <c r="I63">
        <v>110</v>
      </c>
      <c r="J63">
        <v>28</v>
      </c>
      <c r="K63">
        <v>896</v>
      </c>
    </row>
    <row r="64" spans="1:12">
      <c r="A64" t="s">
        <v>18</v>
      </c>
      <c r="B64">
        <v>11</v>
      </c>
      <c r="C64">
        <v>312</v>
      </c>
      <c r="D64">
        <v>280</v>
      </c>
      <c r="E64">
        <v>396</v>
      </c>
      <c r="F64">
        <v>152</v>
      </c>
      <c r="G64">
        <v>453</v>
      </c>
      <c r="H64">
        <v>66</v>
      </c>
      <c r="I64">
        <v>107</v>
      </c>
      <c r="J64">
        <v>38</v>
      </c>
      <c r="K64">
        <v>597</v>
      </c>
    </row>
    <row r="65" spans="1:11">
      <c r="A65" t="s">
        <v>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20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22</v>
      </c>
      <c r="B68">
        <v>0</v>
      </c>
      <c r="C68">
        <v>1</v>
      </c>
      <c r="D68">
        <v>3</v>
      </c>
      <c r="E68">
        <v>3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t="s">
        <v>23</v>
      </c>
    </row>
    <row r="70" spans="1:11">
      <c r="A70" t="s">
        <v>24</v>
      </c>
      <c r="B70">
        <f>(B59/SUM(B59:B68)) * 100</f>
        <v>1.1363636363636365</v>
      </c>
      <c r="C70">
        <f t="shared" ref="C70:K70" si="3">(C59/SUM(C59:C68)) * 100</f>
        <v>2.9239766081871341</v>
      </c>
      <c r="D70">
        <f t="shared" si="3"/>
        <v>3.9473684210526314</v>
      </c>
      <c r="E70">
        <f t="shared" si="3"/>
        <v>3.089187842551071</v>
      </c>
      <c r="F70">
        <f t="shared" si="3"/>
        <v>2.2727272727272729</v>
      </c>
      <c r="G70">
        <f t="shared" si="3"/>
        <v>2.3639362286970864</v>
      </c>
      <c r="H70">
        <f t="shared" si="3"/>
        <v>2.9411764705882351</v>
      </c>
      <c r="I70">
        <f t="shared" si="3"/>
        <v>1.8404907975460123</v>
      </c>
      <c r="J70">
        <f t="shared" si="3"/>
        <v>4.0816326530612246</v>
      </c>
      <c r="K70">
        <f t="shared" si="3"/>
        <v>2.7917620137299775</v>
      </c>
    </row>
    <row r="71" spans="1:11">
      <c r="A71" t="s">
        <v>26</v>
      </c>
      <c r="B71">
        <f>(B60/SUM(B59:B68)) * 100</f>
        <v>0</v>
      </c>
      <c r="C71">
        <f t="shared" ref="C71:K71" si="4">(C60/SUM(C59:C68)) * 100</f>
        <v>0</v>
      </c>
      <c r="D71">
        <f t="shared" si="4"/>
        <v>0</v>
      </c>
      <c r="E71">
        <f t="shared" si="4"/>
        <v>0</v>
      </c>
      <c r="F71">
        <f t="shared" si="4"/>
        <v>0</v>
      </c>
      <c r="G71">
        <f t="shared" si="4"/>
        <v>0</v>
      </c>
      <c r="H71">
        <f t="shared" si="4"/>
        <v>0</v>
      </c>
      <c r="I71">
        <f t="shared" si="4"/>
        <v>0</v>
      </c>
      <c r="J71">
        <f t="shared" si="4"/>
        <v>0</v>
      </c>
      <c r="K71">
        <f t="shared" si="4"/>
        <v>0</v>
      </c>
    </row>
    <row r="72" spans="1:11">
      <c r="A72" t="s">
        <v>74</v>
      </c>
      <c r="B72">
        <f>(B61/SUM(B59:B68)) * 100</f>
        <v>1.1363636363636365</v>
      </c>
      <c r="C72">
        <f t="shared" ref="C72:K72" si="5">(C61/SUM(C59:C68)) * 100</f>
        <v>3.1838856400259905</v>
      </c>
      <c r="D72">
        <f t="shared" si="5"/>
        <v>9.2105263157894726</v>
      </c>
      <c r="E72">
        <f t="shared" si="5"/>
        <v>12.107623318385651</v>
      </c>
      <c r="F72">
        <f t="shared" si="5"/>
        <v>1.3157894736842104</v>
      </c>
      <c r="G72">
        <f t="shared" si="5"/>
        <v>9.1808686091258931</v>
      </c>
      <c r="H72">
        <f t="shared" si="5"/>
        <v>3.3613445378151261</v>
      </c>
      <c r="I72">
        <f t="shared" si="5"/>
        <v>7.3619631901840492</v>
      </c>
      <c r="J72">
        <f t="shared" si="5"/>
        <v>4.0816326530612246</v>
      </c>
      <c r="K72">
        <f t="shared" si="5"/>
        <v>14.279176201372998</v>
      </c>
    </row>
    <row r="73" spans="1:11">
      <c r="A73" s="21" t="s">
        <v>75</v>
      </c>
      <c r="B73">
        <f>SUM(B70:B72)</f>
        <v>2.2727272727272729</v>
      </c>
      <c r="C73">
        <f t="shared" ref="C73:K73" si="6">SUM(C70:C72)</f>
        <v>6.1078622482131246</v>
      </c>
      <c r="D73">
        <f t="shared" si="6"/>
        <v>13.157894736842104</v>
      </c>
      <c r="E73">
        <f t="shared" si="6"/>
        <v>15.196811160936722</v>
      </c>
      <c r="F73">
        <f t="shared" si="6"/>
        <v>3.5885167464114831</v>
      </c>
      <c r="G73">
        <f t="shared" si="6"/>
        <v>11.54480483782298</v>
      </c>
      <c r="H73">
        <f t="shared" si="6"/>
        <v>6.3025210084033612</v>
      </c>
      <c r="I73">
        <f t="shared" si="6"/>
        <v>9.2024539877300615</v>
      </c>
      <c r="J73">
        <f t="shared" si="6"/>
        <v>8.1632653061224492</v>
      </c>
      <c r="K73">
        <f t="shared" si="6"/>
        <v>17.070938215102977</v>
      </c>
    </row>
    <row r="75" spans="1:11">
      <c r="A75" s="26" t="s">
        <v>76</v>
      </c>
      <c r="B75" s="27" t="s">
        <v>77</v>
      </c>
      <c r="C75" s="29" t="s">
        <v>78</v>
      </c>
      <c r="D75" s="29" t="s">
        <v>79</v>
      </c>
      <c r="E75" s="29" t="s">
        <v>80</v>
      </c>
      <c r="F75" s="29" t="s">
        <v>81</v>
      </c>
      <c r="G75" s="29" t="s">
        <v>82</v>
      </c>
      <c r="H75" s="29" t="s">
        <v>83</v>
      </c>
      <c r="I75" s="29" t="s">
        <v>84</v>
      </c>
      <c r="J75" s="29" t="s">
        <v>85</v>
      </c>
      <c r="K75" s="30" t="s">
        <v>86</v>
      </c>
    </row>
    <row r="76" spans="1:11">
      <c r="A76" t="s">
        <v>13</v>
      </c>
      <c r="B76" s="11">
        <v>789</v>
      </c>
      <c r="C76" s="11">
        <v>467</v>
      </c>
      <c r="D76" s="11">
        <v>10</v>
      </c>
      <c r="E76" s="2">
        <v>600</v>
      </c>
      <c r="F76" s="11">
        <v>36</v>
      </c>
      <c r="G76" s="12">
        <v>225</v>
      </c>
      <c r="H76" s="11">
        <v>613</v>
      </c>
      <c r="I76" s="12">
        <v>76</v>
      </c>
      <c r="J76" s="11">
        <v>10</v>
      </c>
      <c r="K76" s="13">
        <v>29</v>
      </c>
    </row>
    <row r="77" spans="1:11">
      <c r="A77" t="s">
        <v>14</v>
      </c>
      <c r="B77" s="11">
        <v>0</v>
      </c>
      <c r="C77" s="11">
        <v>0</v>
      </c>
      <c r="D77" s="11">
        <v>0</v>
      </c>
      <c r="E77" s="2">
        <v>0</v>
      </c>
      <c r="F77" s="11">
        <v>0</v>
      </c>
      <c r="G77" s="12">
        <v>0</v>
      </c>
      <c r="H77" s="11">
        <v>0</v>
      </c>
      <c r="I77" s="12">
        <v>1</v>
      </c>
      <c r="J77" s="11">
        <v>0</v>
      </c>
      <c r="K77" s="11">
        <v>0</v>
      </c>
    </row>
    <row r="78" spans="1:11">
      <c r="A78" t="s">
        <v>15</v>
      </c>
      <c r="B78" s="11">
        <v>79</v>
      </c>
      <c r="C78" s="11">
        <v>319</v>
      </c>
      <c r="D78" s="11">
        <v>9</v>
      </c>
      <c r="E78" s="2">
        <v>132</v>
      </c>
      <c r="F78" s="11">
        <v>31</v>
      </c>
      <c r="G78" s="12">
        <v>38</v>
      </c>
      <c r="H78" s="11">
        <v>208</v>
      </c>
      <c r="I78" s="12">
        <v>15</v>
      </c>
      <c r="J78" s="11">
        <v>0</v>
      </c>
      <c r="K78" s="11">
        <v>3</v>
      </c>
    </row>
    <row r="79" spans="1:11">
      <c r="A79" t="s">
        <v>16</v>
      </c>
      <c r="B79" s="11">
        <v>1686</v>
      </c>
      <c r="C79" s="11">
        <v>2265</v>
      </c>
      <c r="D79" s="11">
        <v>760</v>
      </c>
      <c r="E79" s="14">
        <v>408</v>
      </c>
      <c r="F79" s="11">
        <v>1949</v>
      </c>
      <c r="G79" s="12">
        <v>225</v>
      </c>
      <c r="H79" s="11">
        <v>1478</v>
      </c>
      <c r="I79" s="12">
        <v>1268</v>
      </c>
      <c r="J79" s="11">
        <v>79</v>
      </c>
      <c r="K79" s="11">
        <v>120</v>
      </c>
    </row>
    <row r="80" spans="1:11">
      <c r="A80" t="s">
        <v>17</v>
      </c>
      <c r="B80" s="11">
        <v>13134</v>
      </c>
      <c r="C80" s="11">
        <v>53529</v>
      </c>
      <c r="D80" s="11">
        <v>1219</v>
      </c>
      <c r="E80" s="14">
        <v>796</v>
      </c>
      <c r="F80" s="11">
        <v>2269</v>
      </c>
      <c r="G80" s="12">
        <v>996</v>
      </c>
      <c r="H80" s="11">
        <v>4720</v>
      </c>
      <c r="I80" s="12">
        <v>3567</v>
      </c>
      <c r="J80" s="11">
        <v>71</v>
      </c>
      <c r="K80" s="11">
        <v>201</v>
      </c>
    </row>
    <row r="81" spans="1:11">
      <c r="A81" t="s">
        <v>18</v>
      </c>
      <c r="B81" s="11">
        <v>2150</v>
      </c>
      <c r="C81" s="11">
        <v>5288</v>
      </c>
      <c r="D81" s="11">
        <v>1111</v>
      </c>
      <c r="E81" s="14">
        <v>1856</v>
      </c>
      <c r="F81" s="11">
        <v>1861</v>
      </c>
      <c r="G81" s="12">
        <v>585</v>
      </c>
      <c r="H81" s="11">
        <v>2764</v>
      </c>
      <c r="I81" s="12">
        <v>1479</v>
      </c>
      <c r="J81" s="11">
        <v>204</v>
      </c>
      <c r="K81" s="11">
        <v>190</v>
      </c>
    </row>
    <row r="82" spans="1:11">
      <c r="A82" t="s">
        <v>19</v>
      </c>
      <c r="B82" s="11">
        <v>0</v>
      </c>
      <c r="C82" s="11">
        <v>0</v>
      </c>
      <c r="D82" s="11">
        <v>0</v>
      </c>
      <c r="E82" s="14">
        <v>0</v>
      </c>
      <c r="F82" s="11">
        <v>0</v>
      </c>
      <c r="G82" s="12">
        <v>0</v>
      </c>
      <c r="H82" s="11">
        <v>0</v>
      </c>
      <c r="I82" s="12">
        <v>0</v>
      </c>
      <c r="J82" s="11">
        <v>0</v>
      </c>
      <c r="K82" s="11">
        <v>0</v>
      </c>
    </row>
    <row r="83" spans="1:11">
      <c r="A83" t="s">
        <v>20</v>
      </c>
      <c r="B83" s="11">
        <v>3</v>
      </c>
      <c r="C83" s="11">
        <v>1</v>
      </c>
      <c r="D83" s="11">
        <v>0</v>
      </c>
      <c r="E83" s="14">
        <v>13</v>
      </c>
      <c r="F83" s="11">
        <v>0</v>
      </c>
      <c r="G83" s="12">
        <v>0</v>
      </c>
      <c r="H83" s="11">
        <v>0</v>
      </c>
      <c r="I83" s="12">
        <v>0</v>
      </c>
      <c r="J83" s="11">
        <v>1</v>
      </c>
      <c r="K83" s="11">
        <v>0</v>
      </c>
    </row>
    <row r="84" spans="1:11">
      <c r="A84" t="s">
        <v>21</v>
      </c>
      <c r="B84" s="11">
        <v>0</v>
      </c>
      <c r="C84" s="11">
        <v>0</v>
      </c>
      <c r="D84" s="11">
        <v>0</v>
      </c>
      <c r="E84" s="14">
        <v>0</v>
      </c>
      <c r="F84" s="11">
        <v>0</v>
      </c>
      <c r="G84" s="12">
        <v>0</v>
      </c>
      <c r="H84" s="11">
        <v>0</v>
      </c>
      <c r="I84" s="12">
        <v>0</v>
      </c>
      <c r="J84" s="11">
        <v>0</v>
      </c>
      <c r="K84" s="11">
        <v>0</v>
      </c>
    </row>
    <row r="85" spans="1:11">
      <c r="A85" t="s">
        <v>22</v>
      </c>
      <c r="B85" s="11">
        <v>8</v>
      </c>
      <c r="C85" s="11">
        <v>0</v>
      </c>
      <c r="D85" s="11">
        <v>1</v>
      </c>
      <c r="E85" s="14">
        <v>20</v>
      </c>
      <c r="F85" s="11">
        <v>5</v>
      </c>
      <c r="G85" s="12">
        <v>0</v>
      </c>
      <c r="H85" s="11">
        <v>6</v>
      </c>
      <c r="I85" s="12">
        <v>2</v>
      </c>
      <c r="J85" s="11">
        <v>1</v>
      </c>
      <c r="K85" s="11">
        <v>0</v>
      </c>
    </row>
    <row r="86" spans="1:11">
      <c r="A86" t="s">
        <v>23</v>
      </c>
      <c r="B86" s="13"/>
      <c r="C86" s="13"/>
      <c r="D86" s="13"/>
      <c r="F86" s="13"/>
      <c r="H86" s="13"/>
      <c r="J86" s="13"/>
      <c r="K86" s="13"/>
    </row>
    <row r="87" spans="1:11">
      <c r="A87" t="s">
        <v>24</v>
      </c>
      <c r="B87" s="13">
        <f>(B76/SUM(B76:B85)) * 100</f>
        <v>4.420415709563561</v>
      </c>
      <c r="C87" s="13">
        <f t="shared" ref="C87:K87" si="7">(C76/SUM(C76:C85)) * 100</f>
        <v>0.75482066947906057</v>
      </c>
      <c r="D87" s="13">
        <f t="shared" si="7"/>
        <v>0.32154340836012862</v>
      </c>
      <c r="E87" s="13">
        <f t="shared" si="7"/>
        <v>15.686274509803921</v>
      </c>
      <c r="F87" s="13">
        <f t="shared" si="7"/>
        <v>0.58527068769305801</v>
      </c>
      <c r="G87" s="13">
        <f t="shared" si="7"/>
        <v>10.874818753020783</v>
      </c>
      <c r="H87" s="13">
        <f t="shared" si="7"/>
        <v>6.2621309633261815</v>
      </c>
      <c r="I87" s="13">
        <f t="shared" si="7"/>
        <v>1.1860174781523096</v>
      </c>
      <c r="J87" s="13">
        <f t="shared" si="7"/>
        <v>2.7322404371584699</v>
      </c>
      <c r="K87" s="13">
        <f t="shared" si="7"/>
        <v>5.3406998158379375</v>
      </c>
    </row>
    <row r="88" spans="1:11">
      <c r="A88" t="s">
        <v>26</v>
      </c>
      <c r="B88" s="13">
        <f>(B77/SUM(B76:B85)) * 100</f>
        <v>0</v>
      </c>
      <c r="C88" s="13">
        <f t="shared" ref="C88:K88" si="8">(C77/SUM(C76:C85)) * 100</f>
        <v>0</v>
      </c>
      <c r="D88" s="13">
        <f t="shared" si="8"/>
        <v>0</v>
      </c>
      <c r="E88" s="13">
        <f t="shared" si="8"/>
        <v>0</v>
      </c>
      <c r="F88" s="13">
        <f t="shared" si="8"/>
        <v>0</v>
      </c>
      <c r="G88" s="13">
        <f t="shared" si="8"/>
        <v>0</v>
      </c>
      <c r="H88" s="13">
        <f t="shared" si="8"/>
        <v>0</v>
      </c>
      <c r="I88" s="13">
        <f t="shared" si="8"/>
        <v>1.5605493133583021E-2</v>
      </c>
      <c r="J88" s="13">
        <f t="shared" si="8"/>
        <v>0</v>
      </c>
      <c r="K88" s="13">
        <f t="shared" si="8"/>
        <v>0</v>
      </c>
    </row>
    <row r="89" spans="1:11">
      <c r="A89" t="s">
        <v>74</v>
      </c>
      <c r="B89" s="15">
        <f>(B78/SUM(B76:B85)) * 100</f>
        <v>0.4426018264328534</v>
      </c>
      <c r="C89" s="15">
        <f t="shared" ref="C89:K89" si="9">(C78/SUM(C76:C85)) * 100</f>
        <v>0.51560555366985084</v>
      </c>
      <c r="D89" s="15">
        <f t="shared" si="9"/>
        <v>0.28938906752411575</v>
      </c>
      <c r="E89" s="15">
        <f t="shared" si="9"/>
        <v>3.4509803921568625</v>
      </c>
      <c r="F89" s="15">
        <f t="shared" si="9"/>
        <v>0.50398309218013337</v>
      </c>
      <c r="G89" s="15">
        <f t="shared" si="9"/>
        <v>1.836636056065732</v>
      </c>
      <c r="H89" s="15">
        <f t="shared" si="9"/>
        <v>2.1248339973439574</v>
      </c>
      <c r="I89" s="15">
        <f t="shared" si="9"/>
        <v>0.23408239700374533</v>
      </c>
      <c r="J89" s="15">
        <f t="shared" si="9"/>
        <v>0</v>
      </c>
      <c r="K89" s="15">
        <f t="shared" si="9"/>
        <v>0.55248618784530379</v>
      </c>
    </row>
    <row r="90" spans="1:11">
      <c r="A90" s="21" t="s">
        <v>75</v>
      </c>
      <c r="B90" s="20">
        <f>SUM(B87:B89)</f>
        <v>4.8630175359964145</v>
      </c>
      <c r="C90" s="20">
        <f t="shared" ref="C90:K90" si="10">SUM(C87:C89)</f>
        <v>1.2704262231489114</v>
      </c>
      <c r="D90" s="20">
        <f t="shared" si="10"/>
        <v>0.61093247588424437</v>
      </c>
      <c r="E90" s="20">
        <f t="shared" si="10"/>
        <v>19.137254901960784</v>
      </c>
      <c r="F90" s="20">
        <f t="shared" si="10"/>
        <v>1.0892537798731914</v>
      </c>
      <c r="G90" s="20">
        <f t="shared" si="10"/>
        <v>12.711454809086515</v>
      </c>
      <c r="H90" s="20">
        <f t="shared" si="10"/>
        <v>8.386964960670138</v>
      </c>
      <c r="I90" s="20">
        <f t="shared" si="10"/>
        <v>1.4357053682896379</v>
      </c>
      <c r="J90" s="20">
        <f t="shared" si="10"/>
        <v>2.7322404371584699</v>
      </c>
      <c r="K90" s="20">
        <f t="shared" si="10"/>
        <v>5.8931860036832413</v>
      </c>
    </row>
    <row r="92" spans="1:11">
      <c r="A92" s="26" t="s">
        <v>87</v>
      </c>
      <c r="B92" s="27" t="s">
        <v>88</v>
      </c>
      <c r="C92" s="29" t="s">
        <v>89</v>
      </c>
      <c r="D92" s="29" t="s">
        <v>90</v>
      </c>
      <c r="E92" s="29" t="s">
        <v>91</v>
      </c>
      <c r="F92" s="29" t="s">
        <v>92</v>
      </c>
      <c r="G92" s="29" t="s">
        <v>93</v>
      </c>
      <c r="H92" s="29" t="s">
        <v>94</v>
      </c>
      <c r="I92" s="29" t="s">
        <v>95</v>
      </c>
      <c r="J92" s="29" t="s">
        <v>96</v>
      </c>
      <c r="K92" s="30" t="s">
        <v>97</v>
      </c>
    </row>
    <row r="93" spans="1:11">
      <c r="A93" t="s">
        <v>13</v>
      </c>
      <c r="B93" s="11">
        <v>0</v>
      </c>
      <c r="C93" s="11">
        <v>25</v>
      </c>
      <c r="D93" s="11">
        <v>2</v>
      </c>
      <c r="E93" s="16">
        <v>40</v>
      </c>
      <c r="F93" s="11">
        <v>0</v>
      </c>
      <c r="G93" s="12">
        <v>2</v>
      </c>
      <c r="H93" s="11">
        <v>45</v>
      </c>
      <c r="I93" s="12">
        <v>1</v>
      </c>
      <c r="J93" s="11">
        <v>0</v>
      </c>
      <c r="K93" s="13">
        <v>3</v>
      </c>
    </row>
    <row r="94" spans="1:11">
      <c r="A94" t="s">
        <v>14</v>
      </c>
      <c r="B94" s="11">
        <v>0</v>
      </c>
      <c r="C94" s="11">
        <v>0</v>
      </c>
      <c r="D94" s="11">
        <v>0</v>
      </c>
      <c r="E94" s="16">
        <v>0</v>
      </c>
      <c r="F94" s="11">
        <v>0</v>
      </c>
      <c r="G94" s="12">
        <v>0</v>
      </c>
      <c r="H94" s="11">
        <v>0</v>
      </c>
      <c r="I94" s="12">
        <v>0</v>
      </c>
      <c r="J94" s="11">
        <v>0</v>
      </c>
      <c r="K94" s="11">
        <v>0</v>
      </c>
    </row>
    <row r="95" spans="1:11">
      <c r="A95" t="s">
        <v>15</v>
      </c>
      <c r="B95" s="11">
        <v>0</v>
      </c>
      <c r="C95" s="11">
        <v>4</v>
      </c>
      <c r="D95" s="11">
        <v>5</v>
      </c>
      <c r="E95" s="16">
        <v>18</v>
      </c>
      <c r="F95" s="11">
        <v>1</v>
      </c>
      <c r="G95" s="12">
        <v>10</v>
      </c>
      <c r="H95" s="11">
        <v>14</v>
      </c>
      <c r="I95" s="12">
        <v>16</v>
      </c>
      <c r="J95" s="11">
        <v>0</v>
      </c>
      <c r="K95" s="11">
        <v>2</v>
      </c>
    </row>
    <row r="96" spans="1:11">
      <c r="A96" t="s">
        <v>16</v>
      </c>
      <c r="B96" s="11">
        <v>18</v>
      </c>
      <c r="C96" s="11">
        <v>263</v>
      </c>
      <c r="D96" s="11">
        <v>33</v>
      </c>
      <c r="E96" s="16">
        <v>296</v>
      </c>
      <c r="F96" s="11">
        <v>47</v>
      </c>
      <c r="G96" s="12">
        <v>95</v>
      </c>
      <c r="H96" s="11">
        <v>192</v>
      </c>
      <c r="I96" s="12">
        <v>68</v>
      </c>
      <c r="J96" s="11">
        <v>31</v>
      </c>
      <c r="K96" s="11">
        <v>49</v>
      </c>
    </row>
    <row r="97" spans="1:17">
      <c r="A97" t="s">
        <v>17</v>
      </c>
      <c r="B97" s="11">
        <v>14</v>
      </c>
      <c r="C97" s="11">
        <v>1250</v>
      </c>
      <c r="D97" s="11">
        <v>60</v>
      </c>
      <c r="E97" s="16">
        <v>817</v>
      </c>
      <c r="F97" s="11">
        <v>37</v>
      </c>
      <c r="G97" s="12">
        <v>512</v>
      </c>
      <c r="H97" s="11">
        <v>414</v>
      </c>
      <c r="I97" s="12">
        <v>107</v>
      </c>
      <c r="J97" s="11">
        <v>38</v>
      </c>
      <c r="K97" s="11">
        <v>159</v>
      </c>
    </row>
    <row r="98" spans="1:17">
      <c r="A98" t="s">
        <v>18</v>
      </c>
      <c r="B98" s="11">
        <v>25</v>
      </c>
      <c r="C98" s="11">
        <v>920</v>
      </c>
      <c r="D98" s="11">
        <v>52</v>
      </c>
      <c r="E98" s="16">
        <v>639</v>
      </c>
      <c r="F98" s="11">
        <v>50</v>
      </c>
      <c r="G98" s="12">
        <v>195</v>
      </c>
      <c r="H98" s="11">
        <v>197</v>
      </c>
      <c r="I98" s="12">
        <v>101</v>
      </c>
      <c r="J98" s="11">
        <v>51</v>
      </c>
      <c r="K98" s="11">
        <v>180</v>
      </c>
    </row>
    <row r="99" spans="1:17">
      <c r="A99" t="s">
        <v>19</v>
      </c>
      <c r="B99" s="11">
        <v>0</v>
      </c>
      <c r="C99" s="11">
        <v>0</v>
      </c>
      <c r="D99" s="11">
        <v>0</v>
      </c>
      <c r="E99" s="16">
        <v>0</v>
      </c>
      <c r="F99" s="11">
        <v>0</v>
      </c>
      <c r="G99" s="12">
        <v>0</v>
      </c>
      <c r="H99" s="11">
        <v>0</v>
      </c>
      <c r="I99" s="12">
        <v>0</v>
      </c>
      <c r="J99" s="11">
        <v>0</v>
      </c>
      <c r="K99" s="11">
        <v>0</v>
      </c>
    </row>
    <row r="100" spans="1:17">
      <c r="A100" t="s">
        <v>20</v>
      </c>
      <c r="B100" s="11">
        <v>0</v>
      </c>
      <c r="C100" s="11">
        <v>0</v>
      </c>
      <c r="D100" s="11">
        <v>0</v>
      </c>
      <c r="E100" s="16">
        <v>0</v>
      </c>
      <c r="F100" s="11">
        <v>0</v>
      </c>
      <c r="G100" s="12">
        <v>0</v>
      </c>
      <c r="H100" s="11">
        <v>0</v>
      </c>
      <c r="I100" s="12">
        <v>0</v>
      </c>
      <c r="J100" s="11">
        <v>0</v>
      </c>
      <c r="K100" s="11">
        <v>0</v>
      </c>
    </row>
    <row r="101" spans="1:17">
      <c r="A101" t="s">
        <v>21</v>
      </c>
      <c r="B101" s="11">
        <v>0</v>
      </c>
      <c r="C101" s="11">
        <v>0</v>
      </c>
      <c r="D101" s="11">
        <v>0</v>
      </c>
      <c r="E101" s="16">
        <v>0</v>
      </c>
      <c r="F101" s="11">
        <v>0</v>
      </c>
      <c r="G101" s="12">
        <v>0</v>
      </c>
      <c r="H101" s="11">
        <v>0</v>
      </c>
      <c r="I101" s="12">
        <v>0</v>
      </c>
      <c r="J101" s="11">
        <v>0</v>
      </c>
      <c r="K101" s="11">
        <v>0</v>
      </c>
    </row>
    <row r="102" spans="1:17">
      <c r="A102" t="s">
        <v>22</v>
      </c>
      <c r="B102" s="11">
        <v>0</v>
      </c>
      <c r="C102" s="11">
        <v>4</v>
      </c>
      <c r="D102" s="11">
        <v>0</v>
      </c>
      <c r="E102" s="16">
        <v>1</v>
      </c>
      <c r="F102" s="11">
        <v>0</v>
      </c>
      <c r="G102" s="12">
        <v>0</v>
      </c>
      <c r="H102" s="11">
        <v>0</v>
      </c>
      <c r="I102" s="12">
        <v>0</v>
      </c>
      <c r="J102" s="11">
        <v>0</v>
      </c>
      <c r="K102" s="11">
        <v>0</v>
      </c>
    </row>
    <row r="103" spans="1:17">
      <c r="A103" t="s">
        <v>98</v>
      </c>
      <c r="B103" s="13">
        <v>15</v>
      </c>
      <c r="C103" s="13">
        <v>45</v>
      </c>
      <c r="D103" s="13">
        <v>45</v>
      </c>
      <c r="E103" s="16">
        <v>70</v>
      </c>
      <c r="F103" s="13">
        <v>32</v>
      </c>
      <c r="G103" s="12">
        <v>10</v>
      </c>
      <c r="H103" s="13">
        <v>16</v>
      </c>
      <c r="I103" s="17">
        <v>11</v>
      </c>
      <c r="J103" s="13">
        <v>69</v>
      </c>
      <c r="K103" s="13">
        <v>103</v>
      </c>
    </row>
    <row r="104" spans="1:17">
      <c r="A104" t="s">
        <v>24</v>
      </c>
      <c r="B104" s="13">
        <f>B93/SUM(B93:B102)*100</f>
        <v>0</v>
      </c>
      <c r="C104" s="13">
        <f t="shared" ref="C104:K104" si="11">C93/SUM(C93:C102)*100</f>
        <v>1.013787510137875</v>
      </c>
      <c r="D104" s="13">
        <f t="shared" si="11"/>
        <v>1.3157894736842104</v>
      </c>
      <c r="E104" s="13">
        <f t="shared" si="11"/>
        <v>2.2087244616234125</v>
      </c>
      <c r="F104" s="13">
        <f t="shared" si="11"/>
        <v>0</v>
      </c>
      <c r="G104" s="13">
        <f t="shared" si="11"/>
        <v>0.24570024570024571</v>
      </c>
      <c r="H104" s="13">
        <f t="shared" si="11"/>
        <v>5.2204176334106727</v>
      </c>
      <c r="I104" s="13">
        <f t="shared" si="11"/>
        <v>0.34129692832764508</v>
      </c>
      <c r="J104" s="13">
        <f t="shared" si="11"/>
        <v>0</v>
      </c>
      <c r="K104" s="13">
        <f t="shared" si="11"/>
        <v>0.76335877862595414</v>
      </c>
    </row>
    <row r="105" spans="1:17">
      <c r="A105" t="s">
        <v>26</v>
      </c>
      <c r="B105" s="13">
        <f>B94/SUM(B93:B102)*100</f>
        <v>0</v>
      </c>
      <c r="C105" s="13">
        <f t="shared" ref="C105:K105" si="12">C94/SUM(C93:C102)*100</f>
        <v>0</v>
      </c>
      <c r="D105" s="13">
        <f t="shared" si="12"/>
        <v>0</v>
      </c>
      <c r="E105" s="13">
        <f t="shared" si="12"/>
        <v>0</v>
      </c>
      <c r="F105" s="13">
        <f t="shared" si="12"/>
        <v>0</v>
      </c>
      <c r="G105" s="13">
        <f t="shared" si="12"/>
        <v>0</v>
      </c>
      <c r="H105" s="13">
        <f t="shared" si="12"/>
        <v>0</v>
      </c>
      <c r="I105" s="13">
        <f t="shared" si="12"/>
        <v>0</v>
      </c>
      <c r="J105" s="13">
        <f t="shared" si="12"/>
        <v>0</v>
      </c>
      <c r="K105" s="13">
        <f t="shared" si="12"/>
        <v>0</v>
      </c>
    </row>
    <row r="106" spans="1:17">
      <c r="A106" t="s">
        <v>74</v>
      </c>
      <c r="B106" s="13">
        <f>B95/SUM(B93:B102)*100</f>
        <v>0</v>
      </c>
      <c r="C106" s="13">
        <f t="shared" ref="C106:K106" si="13">C95/SUM(C93:C102)*100</f>
        <v>0.16220600162206003</v>
      </c>
      <c r="D106" s="13">
        <f t="shared" si="13"/>
        <v>3.2894736842105261</v>
      </c>
      <c r="E106" s="13">
        <f t="shared" si="13"/>
        <v>0.99392600773053563</v>
      </c>
      <c r="F106" s="13">
        <f t="shared" si="13"/>
        <v>0.74074074074074081</v>
      </c>
      <c r="G106" s="13">
        <f t="shared" si="13"/>
        <v>1.2285012285012284</v>
      </c>
      <c r="H106" s="13">
        <f t="shared" si="13"/>
        <v>1.6241299303944314</v>
      </c>
      <c r="I106" s="13">
        <f t="shared" si="13"/>
        <v>5.4607508532423212</v>
      </c>
      <c r="J106" s="13">
        <f t="shared" si="13"/>
        <v>0</v>
      </c>
      <c r="K106" s="13">
        <f t="shared" si="13"/>
        <v>0.5089058524173028</v>
      </c>
    </row>
    <row r="107" spans="1:17">
      <c r="A107" s="21" t="s">
        <v>75</v>
      </c>
      <c r="B107" s="15">
        <f>SUM(B104:B106)</f>
        <v>0</v>
      </c>
      <c r="C107" s="15">
        <f t="shared" ref="C107:K107" si="14">SUM(C104:C106)</f>
        <v>1.1759935117599352</v>
      </c>
      <c r="D107" s="15">
        <f t="shared" si="14"/>
        <v>4.6052631578947363</v>
      </c>
      <c r="E107" s="15">
        <f t="shared" si="14"/>
        <v>3.2026504693539479</v>
      </c>
      <c r="F107" s="15">
        <f t="shared" si="14"/>
        <v>0.74074074074074081</v>
      </c>
      <c r="G107" s="15">
        <f t="shared" si="14"/>
        <v>1.4742014742014742</v>
      </c>
      <c r="H107" s="15">
        <f t="shared" si="14"/>
        <v>6.8445475638051043</v>
      </c>
      <c r="I107" s="15">
        <f t="shared" si="14"/>
        <v>5.802047781569966</v>
      </c>
      <c r="J107" s="15">
        <f t="shared" si="14"/>
        <v>0</v>
      </c>
      <c r="K107" s="15">
        <f t="shared" si="14"/>
        <v>1.272264631043257</v>
      </c>
    </row>
    <row r="109" spans="1:17">
      <c r="A109" s="26" t="s">
        <v>99</v>
      </c>
      <c r="B109" s="27" t="s">
        <v>100</v>
      </c>
      <c r="C109" s="28" t="s">
        <v>101</v>
      </c>
      <c r="D109" s="29" t="s">
        <v>102</v>
      </c>
      <c r="E109" s="29" t="s">
        <v>103</v>
      </c>
      <c r="F109" s="29" t="s">
        <v>104</v>
      </c>
      <c r="G109" s="29" t="s">
        <v>105</v>
      </c>
      <c r="H109" s="29" t="s">
        <v>106</v>
      </c>
      <c r="I109" s="29" t="s">
        <v>107</v>
      </c>
      <c r="J109" s="29" t="s">
        <v>108</v>
      </c>
      <c r="K109" s="29" t="s">
        <v>109</v>
      </c>
      <c r="L109" s="30" t="s">
        <v>110</v>
      </c>
      <c r="M109" s="26" t="s">
        <v>111</v>
      </c>
      <c r="N109" s="27" t="s">
        <v>112</v>
      </c>
      <c r="O109" s="28" t="s">
        <v>113</v>
      </c>
      <c r="P109" s="31" t="s">
        <v>114</v>
      </c>
    </row>
    <row r="110" spans="1:17">
      <c r="A110" s="1" t="s">
        <v>115</v>
      </c>
      <c r="B110" s="11"/>
      <c r="C110" s="11"/>
      <c r="D110" s="11"/>
      <c r="E110" s="32" t="s">
        <v>116</v>
      </c>
      <c r="F110" s="33" t="s">
        <v>117</v>
      </c>
      <c r="G110" s="32" t="s">
        <v>116</v>
      </c>
      <c r="H110" s="34" t="s">
        <v>117</v>
      </c>
      <c r="I110" s="11"/>
      <c r="J110" s="12"/>
      <c r="K110" s="32" t="s">
        <v>116</v>
      </c>
      <c r="L110" s="32" t="s">
        <v>117</v>
      </c>
      <c r="M110" s="35" t="s">
        <v>116</v>
      </c>
      <c r="N110" s="32" t="s">
        <v>117</v>
      </c>
      <c r="O110" s="32" t="s">
        <v>116</v>
      </c>
      <c r="P110" s="36" t="s">
        <v>117</v>
      </c>
      <c r="Q110" s="19"/>
    </row>
    <row r="111" spans="1:17">
      <c r="A111" t="s">
        <v>13</v>
      </c>
      <c r="B111" s="11">
        <v>4</v>
      </c>
      <c r="C111" s="11">
        <v>2</v>
      </c>
      <c r="D111" s="11">
        <v>6</v>
      </c>
      <c r="E111" s="11">
        <v>127</v>
      </c>
      <c r="F111" s="16">
        <v>127</v>
      </c>
      <c r="G111" s="11">
        <v>200</v>
      </c>
      <c r="H111" s="12">
        <v>200</v>
      </c>
      <c r="I111" s="11">
        <v>362</v>
      </c>
      <c r="J111" s="12">
        <v>8</v>
      </c>
      <c r="K111" s="11">
        <v>772</v>
      </c>
      <c r="L111" s="11">
        <v>772</v>
      </c>
      <c r="M111">
        <v>129</v>
      </c>
      <c r="N111" s="11">
        <v>129</v>
      </c>
      <c r="O111" s="11">
        <v>60</v>
      </c>
      <c r="P111" s="23">
        <v>60</v>
      </c>
    </row>
    <row r="112" spans="1:17">
      <c r="A112" t="s">
        <v>14</v>
      </c>
      <c r="B112" s="11">
        <v>0</v>
      </c>
      <c r="C112" s="11">
        <v>0</v>
      </c>
      <c r="D112" s="11">
        <v>0</v>
      </c>
      <c r="E112" s="11">
        <v>0</v>
      </c>
      <c r="F112" s="16">
        <v>0</v>
      </c>
      <c r="G112" s="11">
        <v>0</v>
      </c>
      <c r="H112" s="12">
        <v>0</v>
      </c>
      <c r="I112" s="11">
        <v>0</v>
      </c>
      <c r="J112" s="12">
        <v>0</v>
      </c>
      <c r="K112" s="11">
        <v>1</v>
      </c>
      <c r="L112" s="11">
        <v>1</v>
      </c>
      <c r="M112">
        <v>17</v>
      </c>
      <c r="N112" s="11">
        <v>17</v>
      </c>
      <c r="O112" s="11">
        <v>0</v>
      </c>
      <c r="P112" s="23">
        <v>0</v>
      </c>
    </row>
    <row r="113" spans="1:16">
      <c r="A113" t="s">
        <v>15</v>
      </c>
      <c r="B113" s="11">
        <v>4</v>
      </c>
      <c r="C113" s="11">
        <v>0</v>
      </c>
      <c r="D113" s="11">
        <v>0</v>
      </c>
      <c r="E113" s="11">
        <v>47</v>
      </c>
      <c r="F113" s="16">
        <v>47</v>
      </c>
      <c r="G113" s="11">
        <v>59</v>
      </c>
      <c r="H113" s="12">
        <v>67</v>
      </c>
      <c r="I113" s="11">
        <v>96</v>
      </c>
      <c r="J113" s="12">
        <v>18</v>
      </c>
      <c r="K113" s="11">
        <v>3221</v>
      </c>
      <c r="L113" s="11">
        <v>3342</v>
      </c>
      <c r="M113">
        <v>54</v>
      </c>
      <c r="N113" s="11">
        <v>54</v>
      </c>
      <c r="O113" s="11">
        <v>40</v>
      </c>
      <c r="P113" s="23">
        <v>47</v>
      </c>
    </row>
    <row r="114" spans="1:16">
      <c r="A114" t="s">
        <v>16</v>
      </c>
      <c r="B114" s="11">
        <v>58</v>
      </c>
      <c r="C114" s="11">
        <v>54</v>
      </c>
      <c r="D114" s="11">
        <v>114</v>
      </c>
      <c r="E114" s="11">
        <v>1741</v>
      </c>
      <c r="F114" s="16">
        <v>1741</v>
      </c>
      <c r="G114" s="11">
        <v>676</v>
      </c>
      <c r="H114" s="12">
        <v>676</v>
      </c>
      <c r="I114" s="11">
        <v>538</v>
      </c>
      <c r="J114" s="12">
        <v>46</v>
      </c>
      <c r="K114" s="11">
        <v>1562</v>
      </c>
      <c r="L114" s="11">
        <v>1562</v>
      </c>
      <c r="M114">
        <v>1296</v>
      </c>
      <c r="N114" s="11">
        <v>1296</v>
      </c>
      <c r="O114" s="11">
        <v>545</v>
      </c>
      <c r="P114" s="23">
        <v>545</v>
      </c>
    </row>
    <row r="115" spans="1:16">
      <c r="A115" t="s">
        <v>17</v>
      </c>
      <c r="B115" s="11">
        <v>48</v>
      </c>
      <c r="C115" s="11">
        <v>57</v>
      </c>
      <c r="D115" s="11">
        <v>358</v>
      </c>
      <c r="E115" s="11">
        <v>8607</v>
      </c>
      <c r="F115" s="16">
        <v>8607</v>
      </c>
      <c r="G115" s="11">
        <v>5944</v>
      </c>
      <c r="H115" s="12">
        <v>5952</v>
      </c>
      <c r="I115" s="11">
        <v>2151</v>
      </c>
      <c r="J115" s="12">
        <v>70</v>
      </c>
      <c r="K115" s="11">
        <v>5482</v>
      </c>
      <c r="L115" s="11">
        <v>5485</v>
      </c>
      <c r="M115">
        <v>3505</v>
      </c>
      <c r="N115" s="11">
        <v>3505</v>
      </c>
      <c r="O115" s="11">
        <v>1554</v>
      </c>
      <c r="P115" s="23">
        <v>1560</v>
      </c>
    </row>
    <row r="116" spans="1:16">
      <c r="A116" t="s">
        <v>18</v>
      </c>
      <c r="B116" s="11">
        <v>38</v>
      </c>
      <c r="C116" s="11">
        <v>30</v>
      </c>
      <c r="D116" s="11">
        <v>2</v>
      </c>
      <c r="E116" s="11">
        <v>4147</v>
      </c>
      <c r="F116" s="16">
        <v>4147</v>
      </c>
      <c r="G116" s="11">
        <v>1756</v>
      </c>
      <c r="H116" s="12">
        <v>1756</v>
      </c>
      <c r="I116" s="11">
        <v>838</v>
      </c>
      <c r="J116" s="12">
        <v>110</v>
      </c>
      <c r="K116" s="11">
        <v>13739</v>
      </c>
      <c r="L116" s="11">
        <v>13890</v>
      </c>
      <c r="M116">
        <v>5419</v>
      </c>
      <c r="N116" s="11">
        <v>5419</v>
      </c>
      <c r="O116" s="11">
        <v>1150</v>
      </c>
      <c r="P116" s="23">
        <v>1166</v>
      </c>
    </row>
    <row r="117" spans="1:16">
      <c r="A117" t="s">
        <v>19</v>
      </c>
      <c r="B117" s="11">
        <v>0</v>
      </c>
      <c r="C117" s="11">
        <v>0</v>
      </c>
      <c r="D117" s="11">
        <v>0</v>
      </c>
      <c r="E117" s="11">
        <v>0</v>
      </c>
      <c r="F117" s="16">
        <v>0</v>
      </c>
      <c r="G117" s="11">
        <v>0</v>
      </c>
      <c r="H117" s="12">
        <v>0</v>
      </c>
      <c r="I117" s="11">
        <v>0</v>
      </c>
      <c r="J117" s="12">
        <v>0</v>
      </c>
      <c r="K117" s="11">
        <v>0</v>
      </c>
      <c r="L117" s="11">
        <v>0</v>
      </c>
      <c r="M117">
        <v>0</v>
      </c>
      <c r="N117" s="11">
        <v>0</v>
      </c>
      <c r="O117" s="11">
        <v>0</v>
      </c>
      <c r="P117" s="23">
        <v>0</v>
      </c>
    </row>
    <row r="118" spans="1:16">
      <c r="A118" t="s">
        <v>20</v>
      </c>
      <c r="B118" s="11">
        <v>0</v>
      </c>
      <c r="C118" s="11">
        <v>0</v>
      </c>
      <c r="D118" s="11">
        <v>0</v>
      </c>
      <c r="E118" s="11">
        <v>0</v>
      </c>
      <c r="F118" s="16">
        <v>0</v>
      </c>
      <c r="G118" s="11">
        <v>58</v>
      </c>
      <c r="H118" s="12">
        <v>58</v>
      </c>
      <c r="I118" s="11">
        <v>9</v>
      </c>
      <c r="J118" s="12">
        <v>0</v>
      </c>
      <c r="K118" s="11">
        <v>0</v>
      </c>
      <c r="L118" s="11">
        <v>0</v>
      </c>
      <c r="M118">
        <v>1</v>
      </c>
      <c r="N118" s="11">
        <v>1</v>
      </c>
      <c r="O118" s="11">
        <v>0</v>
      </c>
      <c r="P118" s="23">
        <v>0</v>
      </c>
    </row>
    <row r="119" spans="1:16">
      <c r="A119" t="s">
        <v>21</v>
      </c>
      <c r="B119" s="11">
        <v>0</v>
      </c>
      <c r="C119" s="11">
        <v>0</v>
      </c>
      <c r="D119" s="11">
        <v>0</v>
      </c>
      <c r="E119" s="11">
        <v>0</v>
      </c>
      <c r="F119" s="16">
        <v>0</v>
      </c>
      <c r="G119" s="11">
        <v>0</v>
      </c>
      <c r="H119" s="12">
        <v>0</v>
      </c>
      <c r="I119" s="11">
        <v>0</v>
      </c>
      <c r="J119" s="12">
        <v>0</v>
      </c>
      <c r="K119" s="11">
        <v>0</v>
      </c>
      <c r="L119" s="11">
        <v>0</v>
      </c>
      <c r="M119">
        <v>0</v>
      </c>
      <c r="N119" s="11">
        <v>0</v>
      </c>
      <c r="O119" s="11">
        <v>0</v>
      </c>
      <c r="P119" s="23">
        <v>0</v>
      </c>
    </row>
    <row r="120" spans="1:16">
      <c r="A120" t="s">
        <v>22</v>
      </c>
      <c r="B120" s="13">
        <v>0</v>
      </c>
      <c r="C120" s="13">
        <v>0</v>
      </c>
      <c r="D120" s="13">
        <v>0</v>
      </c>
      <c r="E120" s="13">
        <v>0</v>
      </c>
      <c r="F120" s="16">
        <v>0</v>
      </c>
      <c r="G120" s="13">
        <v>0</v>
      </c>
      <c r="H120" s="12">
        <v>0</v>
      </c>
      <c r="I120" s="13">
        <v>1</v>
      </c>
      <c r="J120" s="17">
        <v>0</v>
      </c>
      <c r="K120" s="13">
        <v>8</v>
      </c>
      <c r="L120" s="13">
        <v>8</v>
      </c>
      <c r="M120">
        <v>5</v>
      </c>
      <c r="N120" s="13">
        <v>5</v>
      </c>
      <c r="O120" s="13">
        <v>14</v>
      </c>
      <c r="P120" s="24">
        <v>14</v>
      </c>
    </row>
    <row r="121" spans="1:16" ht="15.95" customHeight="1">
      <c r="A121" t="s">
        <v>98</v>
      </c>
      <c r="B121" s="13"/>
      <c r="C121" s="13">
        <v>4</v>
      </c>
      <c r="D121" s="13">
        <v>5</v>
      </c>
      <c r="E121" s="13">
        <v>48</v>
      </c>
      <c r="F121" s="13"/>
      <c r="G121" s="13">
        <v>112</v>
      </c>
      <c r="H121" s="13"/>
      <c r="I121" s="13">
        <v>10</v>
      </c>
      <c r="J121" s="13">
        <v>4</v>
      </c>
      <c r="K121" s="13">
        <v>197</v>
      </c>
      <c r="L121" s="13"/>
      <c r="M121">
        <v>86</v>
      </c>
      <c r="N121" s="13"/>
      <c r="O121" s="13">
        <v>142</v>
      </c>
      <c r="P121" s="24"/>
    </row>
    <row r="122" spans="1:16">
      <c r="A122" t="s">
        <v>24</v>
      </c>
      <c r="B122" s="13">
        <f>(B111/SUM(B111:B120)) * 100</f>
        <v>2.6315789473684208</v>
      </c>
      <c r="C122" s="13">
        <f t="shared" ref="C122:P122" si="15">(C111/SUM(C111:C120)) * 100</f>
        <v>1.3986013986013985</v>
      </c>
      <c r="D122" s="13">
        <f t="shared" si="15"/>
        <v>1.25</v>
      </c>
      <c r="E122" s="13">
        <f t="shared" si="15"/>
        <v>0.86577135455722953</v>
      </c>
      <c r="F122" s="13">
        <f t="shared" si="15"/>
        <v>0.86577135455722953</v>
      </c>
      <c r="G122" s="13">
        <f t="shared" si="15"/>
        <v>2.300701714022777</v>
      </c>
      <c r="H122" s="13">
        <f t="shared" si="15"/>
        <v>2.2964749110115972</v>
      </c>
      <c r="I122" s="13">
        <f t="shared" si="15"/>
        <v>9.0613266583229031</v>
      </c>
      <c r="J122" s="13">
        <f t="shared" si="15"/>
        <v>3.1746031746031744</v>
      </c>
      <c r="K122" s="13">
        <f t="shared" si="15"/>
        <v>3.1147871696590683</v>
      </c>
      <c r="L122" s="13">
        <f t="shared" si="15"/>
        <v>3.080606544293695</v>
      </c>
      <c r="M122">
        <f t="shared" si="15"/>
        <v>1.2372913869173221</v>
      </c>
      <c r="N122" s="13">
        <f t="shared" si="15"/>
        <v>1.2372913869173221</v>
      </c>
      <c r="O122" s="13">
        <f t="shared" si="15"/>
        <v>1.784121320249777</v>
      </c>
      <c r="P122" s="24">
        <f t="shared" si="15"/>
        <v>1.7688679245283019</v>
      </c>
    </row>
    <row r="123" spans="1:16">
      <c r="A123" t="s">
        <v>118</v>
      </c>
      <c r="B123" s="13">
        <f>(B113/SUM(B111:B120)) * 100</f>
        <v>2.6315789473684208</v>
      </c>
      <c r="C123" s="13">
        <f t="shared" ref="C123:P123" si="16">(C113/SUM(C111:C120)) * 100</f>
        <v>0</v>
      </c>
      <c r="D123" s="13">
        <f t="shared" si="16"/>
        <v>0</v>
      </c>
      <c r="E123" s="13">
        <f t="shared" si="16"/>
        <v>0.32040357215897475</v>
      </c>
      <c r="F123" s="13">
        <f t="shared" si="16"/>
        <v>0.32040357215897475</v>
      </c>
      <c r="G123" s="13">
        <f t="shared" si="16"/>
        <v>0.67870700563671926</v>
      </c>
      <c r="H123" s="13">
        <f t="shared" si="16"/>
        <v>0.76931909518888508</v>
      </c>
      <c r="I123" s="13">
        <f t="shared" si="16"/>
        <v>2.4030037546933665</v>
      </c>
      <c r="J123" s="13">
        <f t="shared" si="16"/>
        <v>7.1428571428571423</v>
      </c>
      <c r="K123" s="13">
        <f t="shared" si="16"/>
        <v>12.995763566673391</v>
      </c>
      <c r="L123" s="13">
        <f t="shared" si="16"/>
        <v>13.335993615323224</v>
      </c>
      <c r="M123">
        <f t="shared" si="16"/>
        <v>0.51793592940725108</v>
      </c>
      <c r="N123" s="13">
        <f t="shared" si="16"/>
        <v>0.51793592940725108</v>
      </c>
      <c r="O123" s="13">
        <f t="shared" si="16"/>
        <v>1.1894142134998513</v>
      </c>
      <c r="P123" s="24">
        <f t="shared" si="16"/>
        <v>1.3856132075471699</v>
      </c>
    </row>
    <row r="124" spans="1:16">
      <c r="A124" s="21" t="s">
        <v>119</v>
      </c>
      <c r="B124" s="15">
        <f>(B112/SUM(B111:B120)) * 100</f>
        <v>0</v>
      </c>
      <c r="C124" s="15">
        <f t="shared" ref="C124:P124" si="17">(C112/SUM(C111:C120)) * 100</f>
        <v>0</v>
      </c>
      <c r="D124" s="15">
        <f t="shared" si="17"/>
        <v>0</v>
      </c>
      <c r="E124" s="15">
        <f t="shared" si="17"/>
        <v>0</v>
      </c>
      <c r="F124" s="15">
        <f t="shared" si="17"/>
        <v>0</v>
      </c>
      <c r="G124" s="15">
        <f t="shared" si="17"/>
        <v>0</v>
      </c>
      <c r="H124" s="15">
        <f t="shared" si="17"/>
        <v>0</v>
      </c>
      <c r="I124" s="15">
        <f t="shared" si="17"/>
        <v>0</v>
      </c>
      <c r="J124" s="15">
        <f t="shared" si="17"/>
        <v>0</v>
      </c>
      <c r="K124" s="15">
        <f t="shared" si="17"/>
        <v>4.03469840629413E-3</v>
      </c>
      <c r="L124" s="15">
        <f t="shared" si="17"/>
        <v>3.9904229848363925E-3</v>
      </c>
      <c r="M124" s="21">
        <f t="shared" si="17"/>
        <v>0.16305390370228276</v>
      </c>
      <c r="N124" s="15">
        <f t="shared" si="17"/>
        <v>0.16305390370228276</v>
      </c>
      <c r="O124" s="15">
        <f t="shared" si="17"/>
        <v>0</v>
      </c>
      <c r="P124" s="25">
        <f t="shared" si="17"/>
        <v>0</v>
      </c>
    </row>
    <row r="125" spans="1:16">
      <c r="A125" s="7" t="s">
        <v>75</v>
      </c>
      <c r="B125" s="8">
        <f>SUM(B122:B124)</f>
        <v>5.2631578947368416</v>
      </c>
      <c r="C125" s="18">
        <f t="shared" ref="C125:P125" si="18">SUM(C122:C124)</f>
        <v>1.3986013986013985</v>
      </c>
      <c r="D125" s="9">
        <f t="shared" si="18"/>
        <v>1.25</v>
      </c>
      <c r="E125" s="9">
        <f t="shared" si="18"/>
        <v>1.1861749267162043</v>
      </c>
      <c r="F125" s="9">
        <f t="shared" si="18"/>
        <v>1.1861749267162043</v>
      </c>
      <c r="G125" s="9">
        <f t="shared" si="18"/>
        <v>2.9794087196594963</v>
      </c>
      <c r="H125" s="9">
        <f t="shared" si="18"/>
        <v>3.0657940062004823</v>
      </c>
      <c r="I125" s="9">
        <f t="shared" si="18"/>
        <v>11.46433041301627</v>
      </c>
      <c r="J125" s="9">
        <f t="shared" si="18"/>
        <v>10.317460317460316</v>
      </c>
      <c r="K125" s="9">
        <f t="shared" si="18"/>
        <v>16.114585434738753</v>
      </c>
      <c r="L125" s="10">
        <f t="shared" si="18"/>
        <v>16.420590582601754</v>
      </c>
      <c r="M125" s="7">
        <f t="shared" si="18"/>
        <v>1.918281220026856</v>
      </c>
      <c r="N125" s="8">
        <f t="shared" si="18"/>
        <v>1.918281220026856</v>
      </c>
      <c r="O125" s="18">
        <f t="shared" si="18"/>
        <v>2.9735355337496285</v>
      </c>
      <c r="P125" s="22">
        <f t="shared" si="18"/>
        <v>3.154481132075472</v>
      </c>
    </row>
    <row r="126" spans="1:16">
      <c r="B126" s="11"/>
      <c r="C126" s="11"/>
      <c r="D126" s="11"/>
      <c r="E126" s="11"/>
      <c r="F126" s="16"/>
      <c r="G126" s="11"/>
      <c r="H126" s="12"/>
      <c r="I126" s="11"/>
      <c r="J126" s="12"/>
      <c r="K126" s="11"/>
      <c r="L126" s="13"/>
      <c r="N126" s="11"/>
      <c r="O126" s="11"/>
      <c r="P126" s="23"/>
    </row>
  </sheetData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</dc:creator>
  <cp:keywords/>
  <dc:description/>
  <cp:lastModifiedBy/>
  <cp:revision/>
  <dcterms:created xsi:type="dcterms:W3CDTF">2018-04-06T18:00:44Z</dcterms:created>
  <dcterms:modified xsi:type="dcterms:W3CDTF">2018-04-08T23:28:31Z</dcterms:modified>
  <cp:category/>
  <cp:contentStatus/>
</cp:coreProperties>
</file>