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nyTea/Documents/GitHub/SENG300GROUP3/"/>
    </mc:Choice>
  </mc:AlternateContent>
  <bookViews>
    <workbookView xWindow="14400" yWindow="460" windowWidth="14400" windowHeight="167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6" i="1"/>
  <c r="C14" i="1"/>
  <c r="D3" i="1"/>
  <c r="D6" i="1"/>
  <c r="D14" i="1"/>
  <c r="E14" i="1"/>
  <c r="F3" i="1"/>
  <c r="F6" i="1"/>
  <c r="F14" i="1"/>
  <c r="G3" i="1"/>
  <c r="G6" i="1"/>
  <c r="G14" i="1"/>
  <c r="H14" i="1"/>
  <c r="I3" i="1"/>
  <c r="I6" i="1"/>
  <c r="I14" i="1"/>
  <c r="J14" i="1"/>
  <c r="K14" i="1"/>
  <c r="B14" i="1"/>
  <c r="B30" i="1"/>
  <c r="D30" i="1"/>
  <c r="E30" i="1"/>
  <c r="F30" i="1"/>
  <c r="G30" i="1"/>
  <c r="H30" i="1"/>
  <c r="I30" i="1"/>
  <c r="J30" i="1"/>
  <c r="K30" i="1"/>
  <c r="C30" i="1"/>
  <c r="I8" i="1"/>
  <c r="I7" i="1"/>
  <c r="I5" i="1"/>
  <c r="G8" i="1"/>
  <c r="G7" i="1"/>
  <c r="G12" i="1"/>
  <c r="G11" i="1"/>
  <c r="G10" i="1"/>
  <c r="G9" i="1"/>
  <c r="G5" i="1"/>
  <c r="G4" i="1"/>
  <c r="F8" i="1"/>
  <c r="F7" i="1"/>
  <c r="F12" i="1"/>
  <c r="F11" i="1"/>
  <c r="F10" i="1"/>
  <c r="F9" i="1"/>
  <c r="F5" i="1"/>
  <c r="F4" i="1"/>
  <c r="D8" i="1"/>
  <c r="D7" i="1"/>
  <c r="D9" i="1"/>
  <c r="D10" i="1"/>
  <c r="D11" i="1"/>
  <c r="D12" i="1"/>
  <c r="D5" i="1"/>
  <c r="D4" i="1"/>
  <c r="C8" i="1"/>
  <c r="C7" i="1"/>
  <c r="C5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<sst xmlns="http://schemas.openxmlformats.org/spreadsheetml/2006/main" count="48" uniqueCount="36">
  <si>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</si>
  <si>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</si>
  <si>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</si>
  <si>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</si>
  <si>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</si>
  <si>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Hadoop BAM (genomics)</t>
  </si>
  <si>
    <t xml:space="preserve">Number of releases (check on git) </t>
  </si>
  <si>
    <t>Chemistry DK.</t>
  </si>
  <si>
    <t>% nested compared to other declr types</t>
  </si>
  <si>
    <t>Jannovar for VCF</t>
  </si>
  <si>
    <t>Varsim</t>
  </si>
  <si>
    <t>Cancer Registry cgritt</t>
  </si>
  <si>
    <t>re-do</t>
  </si>
  <si>
    <t>Caleydo</t>
  </si>
  <si>
    <t>changed annot</t>
  </si>
  <si>
    <t>libSBOLj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</si>
  <si>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</si>
  <si>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</si>
  <si>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</si>
  <si>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</si>
  <si>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</si>
  <si>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</si>
  <si>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</si>
  <si>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</si>
  <si>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</si>
  <si>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</si>
  <si>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</si>
  <si>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>Marker Annotation</t>
  </si>
  <si>
    <t>Import Declr</t>
  </si>
  <si>
    <t>Nested Annotation</t>
  </si>
  <si>
    <t>Local Annotation</t>
  </si>
  <si>
    <t>Other Annotation</t>
  </si>
  <si>
    <t>openCGA</t>
  </si>
  <si>
    <t>genome-nexus</t>
  </si>
  <si>
    <t>s</t>
  </si>
  <si>
    <t>geneDB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</si>
</sst>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61" workbookViewId="0">
      <selection activeCell="N50" sqref="N50"/>
    </sheetView>
  </sheetViews>
  <sheetFormatPr baseColWidth="10" defaultRowHeight="16" x14ac:dyDescent="0.2"/>
  <cols>
    <col min="1" max="1" width="46.83203125" customWidth="1"/>
    <col min="2" max="2" width="21.5" customWidth="1"/>
    <col min="3" max="3" width="13.33203125" customWidth="1"/>
    <col min="4" max="4" width="20.6640625" customWidth="1"/>
    <col min="6" max="6" width="19" customWidth="1"/>
    <col min="8" max="8" width="15.33203125" customWidth="1"/>
  </cols>
  <sheetData>
    <row r="1" spans="1:12" x14ac:dyDescent="0.2">
      <c r="G1" t="s">
        <v>12</v>
      </c>
      <c r="I1" t="s">
        <v>14</v>
      </c>
    </row>
    <row r="2" spans="1:12" ht="40" customHeight="1" x14ac:dyDescent="0.2">
      <c r="B2" s="1" t="s">
        <v>5</v>
      </c>
      <c r="C2" s="1" t="s">
        <v>7</v>
      </c>
      <c r="D2" s="1" t="s">
        <v>9</v>
      </c>
      <c r="E2" s="1" t="s">
        <v>10</v>
      </c>
      <c r="F2" s="1" t="s">
        <v>11</v>
      </c>
      <c r="G2" s="1" t="s">
        <v>32</v>
      </c>
      <c r="H2" s="1" t="s">
        <v>33</v>
      </c>
      <c r="I2" s="1" t="s">
        <v>13</v>
      </c>
      <c r="J2" s="1" t="s">
        <v>15</v>
      </c>
      <c r="K2" s="1" t="s">
        <v>35</v>
      </c>
    </row>
    <row r="3" spans="1:12" x14ac:dyDescent="0.2">
      <c r="A3" t="s">
        <v>0</v>
      </c>
      <c r="B3" s="2">
        <v>2</v>
      </c>
      <c r="C3" s="2">
        <f>0+8+26+7+1+5+62+7+3+6+21</f>
        <v>146</v>
      </c>
      <c r="D3" s="2">
        <f>3+1</f>
        <v>4</v>
      </c>
      <c r="E3" s="2">
        <v>4</v>
      </c>
      <c r="F3" s="2">
        <f>1+2</f>
        <v>3</v>
      </c>
      <c r="G3" s="2">
        <f>32+119</f>
        <v>151</v>
      </c>
      <c r="H3" s="2">
        <v>1</v>
      </c>
      <c r="I3" s="2">
        <f>40+18+7</f>
        <v>65</v>
      </c>
      <c r="J3" s="2">
        <v>23</v>
      </c>
      <c r="K3">
        <v>27</v>
      </c>
    </row>
    <row r="4" spans="1:12" x14ac:dyDescent="0.2">
      <c r="A4" t="s">
        <v>1</v>
      </c>
      <c r="B4" s="2">
        <v>0</v>
      </c>
      <c r="C4" s="2">
        <f>0</f>
        <v>0</v>
      </c>
      <c r="D4" s="2">
        <f>0</f>
        <v>0</v>
      </c>
      <c r="E4" s="2">
        <v>0</v>
      </c>
      <c r="F4" s="2">
        <f>0</f>
        <v>0</v>
      </c>
      <c r="G4" s="2">
        <f>0</f>
        <v>0</v>
      </c>
      <c r="H4" s="2">
        <v>0</v>
      </c>
      <c r="I4" s="2">
        <v>0</v>
      </c>
      <c r="J4" s="2">
        <v>0</v>
      </c>
      <c r="K4" s="2">
        <v>0</v>
      </c>
    </row>
    <row r="5" spans="1:12" x14ac:dyDescent="0.2">
      <c r="A5" t="s">
        <v>2</v>
      </c>
      <c r="B5" s="2">
        <v>1</v>
      </c>
      <c r="C5" s="2">
        <f>0+42+34+41+8+2+1+2+3+19</f>
        <v>152</v>
      </c>
      <c r="D5" s="2">
        <f>2</f>
        <v>2</v>
      </c>
      <c r="E5" s="2">
        <v>1</v>
      </c>
      <c r="F5" s="2">
        <f>0</f>
        <v>0</v>
      </c>
      <c r="G5" s="2">
        <f>1</f>
        <v>1</v>
      </c>
      <c r="H5" s="2">
        <v>0</v>
      </c>
      <c r="I5" s="2">
        <f>91+22+25</f>
        <v>138</v>
      </c>
      <c r="J5" s="2">
        <v>0</v>
      </c>
      <c r="K5" s="2">
        <v>17</v>
      </c>
    </row>
    <row r="6" spans="1:12" x14ac:dyDescent="0.2">
      <c r="A6" t="s">
        <v>3</v>
      </c>
      <c r="B6" s="2">
        <v>34</v>
      </c>
      <c r="C6" s="2">
        <f>11+5+83+221+107+78+218+285+153+7+202+125+409+367</f>
        <v>2271</v>
      </c>
      <c r="D6" s="2">
        <f>297+27+23</f>
        <v>347</v>
      </c>
      <c r="E6" s="2">
        <v>81</v>
      </c>
      <c r="F6" s="2">
        <f>9+24</f>
        <v>33</v>
      </c>
      <c r="G6" s="2">
        <f>94+71</f>
        <v>165</v>
      </c>
      <c r="H6" s="2">
        <v>133</v>
      </c>
      <c r="I6" s="2">
        <f>558+170+211</f>
        <v>939</v>
      </c>
      <c r="J6" s="2">
        <v>127</v>
      </c>
      <c r="K6" s="2">
        <v>685</v>
      </c>
    </row>
    <row r="7" spans="1:12" x14ac:dyDescent="0.2">
      <c r="A7" t="s">
        <v>4</v>
      </c>
      <c r="B7" s="2">
        <v>67</v>
      </c>
      <c r="C7" s="2">
        <f>53+2+243+847+65+241+546+693+364+17+689+272+721+1580</f>
        <v>6333</v>
      </c>
      <c r="D7" s="2">
        <f>780+101+81</f>
        <v>962</v>
      </c>
      <c r="E7" s="2">
        <v>213</v>
      </c>
      <c r="F7" s="2">
        <f>16+29</f>
        <v>45</v>
      </c>
      <c r="G7" s="2">
        <f>439+72</f>
        <v>511</v>
      </c>
      <c r="H7" s="2">
        <v>10</v>
      </c>
      <c r="I7" s="2">
        <f>1412+617+840</f>
        <v>2869</v>
      </c>
      <c r="J7" s="2">
        <v>167</v>
      </c>
      <c r="K7" s="2">
        <v>1129</v>
      </c>
    </row>
    <row r="8" spans="1:12" x14ac:dyDescent="0.2">
      <c r="A8" t="s">
        <v>27</v>
      </c>
      <c r="B8" s="2">
        <v>47</v>
      </c>
      <c r="C8" s="2">
        <f>18+4+538+1301+354+508+1244+959+382+242+1809+2058</f>
        <v>9417</v>
      </c>
      <c r="D8" s="2">
        <f>721+27+61</f>
        <v>809</v>
      </c>
      <c r="E8" s="2">
        <v>51</v>
      </c>
      <c r="F8" s="2">
        <f>40+100</f>
        <v>140</v>
      </c>
      <c r="G8" s="2">
        <f>102+132</f>
        <v>234</v>
      </c>
      <c r="H8" s="2">
        <v>155</v>
      </c>
      <c r="I8" s="2">
        <f>866+289+340</f>
        <v>1495</v>
      </c>
      <c r="J8" s="2">
        <v>210</v>
      </c>
      <c r="K8" s="2">
        <v>617</v>
      </c>
    </row>
    <row r="9" spans="1:12" x14ac:dyDescent="0.2">
      <c r="A9" t="s">
        <v>28</v>
      </c>
      <c r="B9" s="2">
        <v>0</v>
      </c>
      <c r="C9" s="2">
        <f>0</f>
        <v>0</v>
      </c>
      <c r="D9" s="2">
        <f>0</f>
        <v>0</v>
      </c>
      <c r="E9" s="2">
        <v>0</v>
      </c>
      <c r="F9" s="2">
        <f>0</f>
        <v>0</v>
      </c>
      <c r="G9" s="2">
        <f>0</f>
        <v>0</v>
      </c>
      <c r="H9" s="2">
        <v>0</v>
      </c>
      <c r="I9" s="2">
        <v>0</v>
      </c>
      <c r="J9" s="2">
        <v>0</v>
      </c>
      <c r="K9" s="2">
        <v>0</v>
      </c>
    </row>
    <row r="10" spans="1:12" x14ac:dyDescent="0.2">
      <c r="A10" t="s">
        <v>29</v>
      </c>
      <c r="B10" s="2">
        <v>0</v>
      </c>
      <c r="C10" s="2">
        <f>0</f>
        <v>0</v>
      </c>
      <c r="D10" s="2">
        <f>0</f>
        <v>0</v>
      </c>
      <c r="E10" s="2">
        <v>0</v>
      </c>
      <c r="F10" s="2">
        <f>0</f>
        <v>0</v>
      </c>
      <c r="G10" s="2">
        <f>0</f>
        <v>0</v>
      </c>
      <c r="H10" s="2">
        <v>0</v>
      </c>
      <c r="I10" s="2">
        <v>0</v>
      </c>
      <c r="J10" s="2">
        <v>0</v>
      </c>
      <c r="K10" s="2">
        <v>0</v>
      </c>
    </row>
    <row r="11" spans="1:12" x14ac:dyDescent="0.2">
      <c r="A11" t="s">
        <v>30</v>
      </c>
      <c r="B11" s="2">
        <v>0</v>
      </c>
      <c r="C11" s="2">
        <f>0</f>
        <v>0</v>
      </c>
      <c r="D11" s="2">
        <f>0</f>
        <v>0</v>
      </c>
      <c r="E11" s="2">
        <v>0</v>
      </c>
      <c r="F11" s="2">
        <f>0</f>
        <v>0</v>
      </c>
      <c r="G11" s="2">
        <f>0</f>
        <v>0</v>
      </c>
      <c r="H11" s="2">
        <v>0</v>
      </c>
      <c r="I11" s="2">
        <v>0</v>
      </c>
      <c r="J11" s="2">
        <v>0</v>
      </c>
      <c r="K11" s="2">
        <v>0</v>
      </c>
    </row>
    <row r="12" spans="1:12" x14ac:dyDescent="0.2">
      <c r="A12" t="s">
        <v>31</v>
      </c>
      <c r="B12" s="2">
        <v>0</v>
      </c>
      <c r="C12" s="2">
        <f>0</f>
        <v>0</v>
      </c>
      <c r="D12" s="2">
        <f>0</f>
        <v>0</v>
      </c>
      <c r="E12" s="2">
        <v>0</v>
      </c>
      <c r="F12" s="2">
        <f>0</f>
        <v>0</v>
      </c>
      <c r="G12" s="2">
        <f>0</f>
        <v>0</v>
      </c>
      <c r="H12" s="2">
        <v>2</v>
      </c>
      <c r="I12" s="2">
        <v>1</v>
      </c>
      <c r="J12" s="2">
        <v>17</v>
      </c>
      <c r="K12" s="2">
        <v>3</v>
      </c>
    </row>
    <row r="13" spans="1:12" x14ac:dyDescent="0.2">
      <c r="A13" t="s">
        <v>6</v>
      </c>
    </row>
    <row r="14" spans="1:12" x14ac:dyDescent="0.2">
      <c r="A14" t="s">
        <v>8</v>
      </c>
      <c r="B14">
        <f>B3/B6*100</f>
        <v>5.8823529411764701</v>
      </c>
      <c r="C14">
        <f t="shared" ref="C14:K14" si="0">C3/C6*100</f>
        <v>6.4288859533245271</v>
      </c>
      <c r="D14">
        <f t="shared" si="0"/>
        <v>1.1527377521613833</v>
      </c>
      <c r="E14">
        <f t="shared" si="0"/>
        <v>4.9382716049382713</v>
      </c>
      <c r="F14">
        <f t="shared" si="0"/>
        <v>9.0909090909090917</v>
      </c>
      <c r="G14">
        <f t="shared" si="0"/>
        <v>91.515151515151516</v>
      </c>
      <c r="H14">
        <f t="shared" si="0"/>
        <v>0.75187969924812026</v>
      </c>
      <c r="I14">
        <f t="shared" si="0"/>
        <v>6.9222577209797658</v>
      </c>
      <c r="J14">
        <f t="shared" si="0"/>
        <v>18.110236220472441</v>
      </c>
      <c r="K14">
        <f t="shared" si="0"/>
        <v>3.9416058394160585</v>
      </c>
      <c r="L14" t="s">
        <v>34</v>
      </c>
    </row>
    <row r="15" spans="1:12" x14ac:dyDescent="0.2">
      <c r="A15" s="1"/>
    </row>
    <row r="16" spans="1:12" x14ac:dyDescent="0.2">
      <c r="A16" s="1"/>
    </row>
    <row r="18" spans="1:11" x14ac:dyDescent="0.2">
      <c r="A18" s="1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24</v>
      </c>
      <c r="J18" t="s">
        <v>25</v>
      </c>
      <c r="K18" t="s">
        <v>26</v>
      </c>
    </row>
    <row r="19" spans="1:11" x14ac:dyDescent="0.2">
      <c r="A19" t="s">
        <v>0</v>
      </c>
      <c r="B19">
        <v>10</v>
      </c>
      <c r="C19">
        <v>1</v>
      </c>
      <c r="D19">
        <v>37</v>
      </c>
      <c r="E19">
        <v>104</v>
      </c>
      <c r="F19">
        <v>8</v>
      </c>
      <c r="G19">
        <v>64</v>
      </c>
      <c r="H19">
        <v>13</v>
      </c>
      <c r="I19">
        <v>93</v>
      </c>
      <c r="J19">
        <v>106</v>
      </c>
      <c r="K19">
        <v>204</v>
      </c>
    </row>
    <row r="20" spans="1:11" x14ac:dyDescent="0.2">
      <c r="A20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</row>
    <row r="21" spans="1:11" x14ac:dyDescent="0.2">
      <c r="A21" t="s">
        <v>2</v>
      </c>
      <c r="B21">
        <v>15</v>
      </c>
      <c r="C21">
        <v>0</v>
      </c>
      <c r="D21">
        <v>609</v>
      </c>
      <c r="E21">
        <v>29</v>
      </c>
      <c r="F21">
        <v>2</v>
      </c>
      <c r="G21">
        <v>105</v>
      </c>
      <c r="H21">
        <v>4</v>
      </c>
      <c r="I21">
        <v>154</v>
      </c>
      <c r="J21">
        <v>270</v>
      </c>
      <c r="K21">
        <v>119</v>
      </c>
    </row>
    <row r="22" spans="1:11" x14ac:dyDescent="0.2">
      <c r="A22" t="s">
        <v>3</v>
      </c>
      <c r="B22">
        <v>301</v>
      </c>
      <c r="C22">
        <v>30</v>
      </c>
      <c r="D22">
        <v>1268</v>
      </c>
      <c r="E22">
        <v>21007</v>
      </c>
      <c r="F22">
        <v>39</v>
      </c>
      <c r="G22">
        <v>183</v>
      </c>
      <c r="H22">
        <v>84</v>
      </c>
      <c r="I22">
        <v>702</v>
      </c>
      <c r="J22">
        <v>2486</v>
      </c>
      <c r="K22">
        <v>1989</v>
      </c>
    </row>
    <row r="23" spans="1:11" x14ac:dyDescent="0.2">
      <c r="A23" t="s">
        <v>4</v>
      </c>
      <c r="B23">
        <v>726</v>
      </c>
      <c r="C23">
        <v>78</v>
      </c>
      <c r="D23">
        <v>2659</v>
      </c>
      <c r="E23">
        <v>6886</v>
      </c>
      <c r="F23">
        <v>152</v>
      </c>
      <c r="G23">
        <v>1273</v>
      </c>
      <c r="H23">
        <v>144</v>
      </c>
      <c r="I23">
        <v>4127</v>
      </c>
      <c r="J23">
        <v>4679</v>
      </c>
      <c r="K23">
        <v>7495</v>
      </c>
    </row>
    <row r="24" spans="1:11" x14ac:dyDescent="0.2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29</v>
      </c>
    </row>
    <row r="27" spans="1:11" x14ac:dyDescent="0.2">
      <c r="A27" t="s">
        <v>30</v>
      </c>
    </row>
    <row r="28" spans="1:11" x14ac:dyDescent="0.2">
      <c r="A28" t="s">
        <v>31</v>
      </c>
    </row>
    <row r="29" spans="1:11" x14ac:dyDescent="0.2">
      <c r="A29" t="s">
        <v>6</v>
      </c>
    </row>
    <row r="30" spans="1:11" x14ac:dyDescent="0.2">
      <c r="A30" t="s">
        <v>8</v>
      </c>
      <c r="B30">
        <f>B19/B22*100</f>
        <v>3.322259136212625</v>
      </c>
      <c r="C30">
        <f>C19/C22*100</f>
        <v>3.3333333333333335</v>
      </c>
      <c r="D30">
        <f t="shared" ref="D30:K30" si="1">D19/D22*100</f>
        <v>2.9179810725552051</v>
      </c>
      <c r="E30">
        <f t="shared" si="1"/>
        <v>0.49507307088113484</v>
      </c>
      <c r="F30">
        <f t="shared" si="1"/>
        <v>20.512820512820511</v>
      </c>
      <c r="G30">
        <f t="shared" si="1"/>
        <v>34.972677595628419</v>
      </c>
      <c r="H30">
        <f t="shared" si="1"/>
        <v>15.476190476190476</v>
      </c>
      <c r="I30">
        <f t="shared" si="1"/>
        <v>13.247863247863249</v>
      </c>
      <c r="J30">
        <f t="shared" si="1"/>
        <v>4.2638777152051484</v>
      </c>
      <c r="K30">
        <f t="shared" si="1"/>
        <v>10.256410256410255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2018-04-06T18:00:44Z</dcterms:created>
  <dcterms:modified xsi:type="dcterms:W3CDTF">2018-04-08T21:08:32Z</dcterms:modified>
</cp:coreProperties>
</file>