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ND\Research\STL_Boost\pythonCodes\Data\"/>
    </mc:Choice>
  </mc:AlternateContent>
  <xr:revisionPtr revIDLastSave="0" documentId="13_ncr:1_{0C8C4F0B-3B84-49A8-8F29-36BB810AE11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" i="1" l="1"/>
  <c r="T24" i="1"/>
  <c r="U24" i="1" s="1"/>
  <c r="S24" i="1"/>
  <c r="R24" i="1"/>
  <c r="T23" i="1"/>
  <c r="U23" i="1" s="1"/>
  <c r="S23" i="1"/>
  <c r="R23" i="1"/>
  <c r="T22" i="1"/>
  <c r="U22" i="1" s="1"/>
  <c r="S22" i="1"/>
  <c r="R22" i="1"/>
  <c r="T21" i="1"/>
  <c r="U21" i="1" s="1"/>
  <c r="S21" i="1"/>
  <c r="R21" i="1"/>
  <c r="T19" i="1"/>
  <c r="U19" i="1" s="1"/>
  <c r="S19" i="1"/>
  <c r="R19" i="1"/>
  <c r="T18" i="1"/>
  <c r="U18" i="1" s="1"/>
  <c r="S18" i="1"/>
  <c r="R18" i="1"/>
  <c r="T17" i="1"/>
  <c r="U17" i="1" s="1"/>
  <c r="S17" i="1"/>
  <c r="R17" i="1"/>
  <c r="T16" i="1"/>
  <c r="U16" i="1" s="1"/>
  <c r="S16" i="1"/>
  <c r="R16" i="1"/>
  <c r="T14" i="1"/>
  <c r="U14" i="1" s="1"/>
  <c r="S14" i="1"/>
  <c r="R14" i="1"/>
  <c r="T13" i="1"/>
  <c r="U13" i="1" s="1"/>
  <c r="S13" i="1"/>
  <c r="R13" i="1"/>
  <c r="T12" i="1"/>
  <c r="U12" i="1" s="1"/>
  <c r="S12" i="1"/>
  <c r="R12" i="1"/>
  <c r="T11" i="1"/>
  <c r="U11" i="1" s="1"/>
  <c r="S11" i="1"/>
  <c r="R11" i="1"/>
  <c r="T9" i="1"/>
  <c r="U9" i="1" s="1"/>
  <c r="S9" i="1"/>
  <c r="R9" i="1"/>
  <c r="T8" i="1"/>
  <c r="U8" i="1" s="1"/>
  <c r="S8" i="1"/>
  <c r="R8" i="1"/>
  <c r="T7" i="1"/>
  <c r="U7" i="1" s="1"/>
  <c r="S7" i="1"/>
  <c r="R7" i="1"/>
  <c r="T6" i="1"/>
  <c r="U6" i="1" s="1"/>
  <c r="S6" i="1"/>
  <c r="AW6" i="1"/>
  <c r="N18" i="2"/>
  <c r="N17" i="2"/>
  <c r="N16" i="2"/>
  <c r="N15" i="2"/>
  <c r="N14" i="2"/>
  <c r="N13" i="2"/>
  <c r="N12" i="2"/>
  <c r="N11" i="2"/>
  <c r="Y9" i="2"/>
  <c r="X9" i="2"/>
  <c r="N9" i="2"/>
  <c r="Y8" i="2"/>
  <c r="X8" i="2"/>
  <c r="N8" i="2"/>
  <c r="Y7" i="2"/>
  <c r="X7" i="2"/>
  <c r="N7" i="2"/>
  <c r="Y6" i="2"/>
  <c r="X6" i="2"/>
  <c r="N6" i="2"/>
  <c r="Y5" i="2"/>
  <c r="X5" i="2"/>
  <c r="N5" i="2"/>
  <c r="Y4" i="2"/>
  <c r="X4" i="2"/>
  <c r="N4" i="2"/>
  <c r="Y3" i="2"/>
  <c r="X3" i="2"/>
  <c r="N3" i="2"/>
  <c r="Y2" i="2"/>
  <c r="X2" i="2"/>
  <c r="N2" i="2"/>
  <c r="AU44" i="1"/>
  <c r="AE132" i="1"/>
  <c r="AD132" i="1"/>
  <c r="AD133" i="1"/>
  <c r="AD134" i="1"/>
  <c r="AD135" i="1"/>
  <c r="AC132" i="1"/>
  <c r="AH95" i="1"/>
  <c r="AH96" i="1"/>
  <c r="AH97" i="1"/>
  <c r="AH98" i="1"/>
  <c r="AH100" i="1"/>
  <c r="AH101" i="1"/>
  <c r="AH102" i="1"/>
  <c r="AH103" i="1"/>
  <c r="AH105" i="1"/>
  <c r="AH106" i="1"/>
  <c r="AH107" i="1"/>
  <c r="AH108" i="1"/>
  <c r="AH110" i="1"/>
  <c r="AH111" i="1"/>
  <c r="AH112" i="1"/>
  <c r="AH113" i="1"/>
  <c r="AG96" i="1"/>
  <c r="AG97" i="1"/>
  <c r="AG98" i="1"/>
  <c r="AG100" i="1"/>
  <c r="AG101" i="1"/>
  <c r="AG102" i="1"/>
  <c r="AG103" i="1"/>
  <c r="AG105" i="1"/>
  <c r="AG106" i="1"/>
  <c r="AG107" i="1"/>
  <c r="AG108" i="1"/>
  <c r="AG110" i="1"/>
  <c r="AG111" i="1"/>
  <c r="AG112" i="1"/>
  <c r="AG113" i="1"/>
  <c r="AG95" i="1"/>
  <c r="AK95" i="1"/>
  <c r="AK96" i="1"/>
  <c r="AK97" i="1"/>
  <c r="AK98" i="1"/>
  <c r="AK100" i="1"/>
  <c r="AK101" i="1"/>
  <c r="AK102" i="1"/>
  <c r="AK103" i="1"/>
  <c r="AK105" i="1"/>
  <c r="AK106" i="1"/>
  <c r="AK107" i="1"/>
  <c r="AK108" i="1"/>
  <c r="AK110" i="1"/>
  <c r="AK111" i="1"/>
  <c r="AK112" i="1"/>
  <c r="AK113" i="1"/>
  <c r="AJ96" i="1"/>
  <c r="AJ97" i="1"/>
  <c r="AJ98" i="1"/>
  <c r="AJ100" i="1"/>
  <c r="AJ101" i="1"/>
  <c r="AJ102" i="1"/>
  <c r="AJ103" i="1"/>
  <c r="AJ105" i="1"/>
  <c r="AJ106" i="1"/>
  <c r="AJ107" i="1"/>
  <c r="AJ108" i="1"/>
  <c r="AJ110" i="1"/>
  <c r="AJ111" i="1"/>
  <c r="AJ112" i="1"/>
  <c r="AJ113" i="1"/>
  <c r="AJ95" i="1"/>
  <c r="AE133" i="1"/>
  <c r="AE134" i="1"/>
  <c r="AE135" i="1"/>
  <c r="AF132" i="1"/>
  <c r="AC133" i="1"/>
  <c r="AF133" i="1"/>
  <c r="AC134" i="1"/>
  <c r="AF134" i="1"/>
  <c r="AC135" i="1"/>
  <c r="AF135" i="1"/>
  <c r="Y133" i="1"/>
  <c r="Z133" i="1"/>
  <c r="AA133" i="1"/>
  <c r="AB133" i="1"/>
  <c r="Y134" i="1"/>
  <c r="Z134" i="1"/>
  <c r="AA134" i="1"/>
  <c r="AB134" i="1"/>
  <c r="Y135" i="1"/>
  <c r="Z135" i="1"/>
  <c r="AA135" i="1"/>
  <c r="AB135" i="1"/>
  <c r="Z132" i="1"/>
  <c r="AA132" i="1"/>
  <c r="AB132" i="1"/>
  <c r="Y132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95" i="1"/>
  <c r="AB96" i="1"/>
  <c r="AC96" i="1"/>
  <c r="AB97" i="1"/>
  <c r="AC97" i="1"/>
  <c r="AB98" i="1"/>
  <c r="AC98" i="1"/>
  <c r="AB100" i="1"/>
  <c r="AC100" i="1"/>
  <c r="AB101" i="1"/>
  <c r="AC101" i="1"/>
  <c r="AB102" i="1"/>
  <c r="AC102" i="1"/>
  <c r="AB103" i="1"/>
  <c r="AC103" i="1"/>
  <c r="AB105" i="1"/>
  <c r="AC105" i="1"/>
  <c r="AB106" i="1"/>
  <c r="AC106" i="1"/>
  <c r="AB107" i="1"/>
  <c r="AC107" i="1"/>
  <c r="AB108" i="1"/>
  <c r="AC108" i="1"/>
  <c r="AB110" i="1"/>
  <c r="AC110" i="1"/>
  <c r="AB111" i="1"/>
  <c r="AC111" i="1"/>
  <c r="AB112" i="1"/>
  <c r="AC112" i="1"/>
  <c r="AB113" i="1"/>
  <c r="AC113" i="1"/>
  <c r="AC95" i="1"/>
  <c r="AB95" i="1"/>
  <c r="AU45" i="1"/>
  <c r="AV45" i="1"/>
  <c r="AU46" i="1"/>
  <c r="AV46" i="1"/>
  <c r="AU47" i="1"/>
  <c r="AV47" i="1"/>
  <c r="AU49" i="1"/>
  <c r="AV49" i="1"/>
  <c r="AU50" i="1"/>
  <c r="AV50" i="1"/>
  <c r="AU51" i="1"/>
  <c r="AV51" i="1"/>
  <c r="AU52" i="1"/>
  <c r="AV52" i="1"/>
  <c r="AU54" i="1"/>
  <c r="AV54" i="1"/>
  <c r="AU55" i="1"/>
  <c r="AV55" i="1"/>
  <c r="AU56" i="1"/>
  <c r="AV56" i="1"/>
  <c r="AU57" i="1"/>
  <c r="AV57" i="1"/>
  <c r="AU59" i="1"/>
  <c r="AV59" i="1"/>
  <c r="AU60" i="1"/>
  <c r="AV60" i="1"/>
  <c r="AU61" i="1"/>
  <c r="AV61" i="1"/>
  <c r="AU62" i="1"/>
  <c r="AV62" i="1"/>
  <c r="AV44" i="1"/>
  <c r="AX21" i="1"/>
  <c r="AY21" i="1"/>
  <c r="AZ21" i="1" s="1"/>
  <c r="AY22" i="1"/>
  <c r="AZ22" i="1" s="1"/>
  <c r="AY23" i="1"/>
  <c r="AZ23" i="1" s="1"/>
  <c r="AY24" i="1"/>
  <c r="AZ24" i="1" s="1"/>
  <c r="AY16" i="1"/>
  <c r="AZ16" i="1" s="1"/>
  <c r="AY17" i="1"/>
  <c r="AZ17" i="1" s="1"/>
  <c r="AY18" i="1"/>
  <c r="AZ18" i="1" s="1"/>
  <c r="AY19" i="1"/>
  <c r="AZ19" i="1" s="1"/>
  <c r="AY11" i="1"/>
  <c r="AZ11" i="1" s="1"/>
  <c r="AY12" i="1"/>
  <c r="AZ12" i="1" s="1"/>
  <c r="AY13" i="1"/>
  <c r="AZ13" i="1" s="1"/>
  <c r="AY14" i="1"/>
  <c r="AZ14" i="1" s="1"/>
  <c r="AY6" i="1"/>
  <c r="AZ6" i="1" s="1"/>
  <c r="AY7" i="1"/>
  <c r="AZ7" i="1" s="1"/>
  <c r="AY8" i="1"/>
  <c r="AZ8" i="1" s="1"/>
  <c r="AY9" i="1"/>
  <c r="AZ9" i="1" s="1"/>
  <c r="AX22" i="1"/>
  <c r="AX23" i="1"/>
  <c r="AX24" i="1"/>
  <c r="AX16" i="1"/>
  <c r="AX17" i="1"/>
  <c r="AX18" i="1"/>
  <c r="AX19" i="1"/>
  <c r="AX11" i="1"/>
  <c r="AX12" i="1"/>
  <c r="AX13" i="1"/>
  <c r="AX14" i="1"/>
  <c r="AX6" i="1"/>
  <c r="AX7" i="1"/>
  <c r="AX8" i="1"/>
  <c r="AX9" i="1"/>
  <c r="AW22" i="1"/>
  <c r="AW23" i="1"/>
  <c r="AW24" i="1"/>
  <c r="AW16" i="1"/>
  <c r="AW17" i="1"/>
  <c r="AW18" i="1"/>
  <c r="AW19" i="1"/>
  <c r="AW11" i="1"/>
  <c r="AW12" i="1"/>
  <c r="AW13" i="1"/>
  <c r="AW14" i="1"/>
  <c r="AW7" i="1"/>
  <c r="AW8" i="1"/>
  <c r="AW9" i="1"/>
  <c r="AW21" i="1"/>
</calcChain>
</file>

<file path=xl/sharedStrings.xml><?xml version="1.0" encoding="utf-8"?>
<sst xmlns="http://schemas.openxmlformats.org/spreadsheetml/2006/main" count="319" uniqueCount="85">
  <si>
    <t>k</t>
  </si>
  <si>
    <t>%ET impr.</t>
  </si>
  <si>
    <t>RMS Error</t>
  </si>
  <si>
    <t>Mean Err</t>
  </si>
  <si>
    <t>STd err</t>
  </si>
  <si>
    <t>SRM4</t>
  </si>
  <si>
    <t>SRM4 for reach avoid</t>
  </si>
  <si>
    <t>SRM1 for traj followAdv</t>
  </si>
  <si>
    <t>Cost</t>
  </si>
  <si>
    <t>Robustness</t>
  </si>
  <si>
    <t>Control</t>
  </si>
  <si>
    <t>Total</t>
  </si>
  <si>
    <t>Exec Time</t>
  </si>
  <si>
    <t>Robustness (smooth)</t>
  </si>
  <si>
    <t>Obstacle</t>
  </si>
  <si>
    <t>Goal</t>
  </si>
  <si>
    <t>GreedyI</t>
  </si>
  <si>
    <t>Standard Robustness</t>
  </si>
  <si>
    <t>Error Bound</t>
  </si>
  <si>
    <t>Low</t>
  </si>
  <si>
    <t>High</t>
  </si>
  <si>
    <t>TrajFolAdv</t>
  </si>
  <si>
    <t>Experiment</t>
  </si>
  <si>
    <t>TrajFol</t>
  </si>
  <si>
    <t>ReachAvoid</t>
  </si>
  <si>
    <t>ReachAvoidAdv</t>
  </si>
  <si>
    <t>Width</t>
  </si>
  <si>
    <t>Actual Err</t>
  </si>
  <si>
    <t>center</t>
  </si>
  <si>
    <t>center Error</t>
  </si>
  <si>
    <t>k=1</t>
  </si>
  <si>
    <t>k=5</t>
  </si>
  <si>
    <t xml:space="preserve">k </t>
  </si>
  <si>
    <t>log(Mean Abs Error)</t>
  </si>
  <si>
    <t>Log(Std Abs Error )</t>
  </si>
  <si>
    <t>%ETImpr</t>
  </si>
  <si>
    <t>k=3</t>
  </si>
  <si>
    <t>SRM1</t>
  </si>
  <si>
    <t>SRM2</t>
  </si>
  <si>
    <t>SRM3</t>
  </si>
  <si>
    <t>Lower Bound</t>
  </si>
  <si>
    <t>Upper Bound</t>
  </si>
  <si>
    <t>Error Bound Information</t>
  </si>
  <si>
    <t>Smooth Robustness</t>
  </si>
  <si>
    <t>Non-Smooth Robustness</t>
  </si>
  <si>
    <t>SRM Type</t>
  </si>
  <si>
    <t>Exp 4</t>
  </si>
  <si>
    <t>Exp 3</t>
  </si>
  <si>
    <t>Exp 2</t>
  </si>
  <si>
    <t>Exp 1</t>
  </si>
  <si>
    <t>Average Values Over 50 Realizations</t>
  </si>
  <si>
    <t>Actual Abs. Error</t>
  </si>
  <si>
    <t xml:space="preserve">Average Values Over 50 Realizations </t>
  </si>
  <si>
    <t>k_1=k_2 = 1</t>
  </si>
  <si>
    <t>k_1=k_2 = 3</t>
  </si>
  <si>
    <t>k_1=k_2 = 5</t>
  </si>
  <si>
    <t>SRM1+SRM3</t>
  </si>
  <si>
    <t>'Data/Exp4_k/RA_3i1Data.npy'</t>
  </si>
  <si>
    <t>'Data/Exp3_k/RA_3i1Data.npy'</t>
  </si>
  <si>
    <t>'Data/Exp2_k/RA_3i1Data.npy'</t>
  </si>
  <si>
    <t>'Data/Exp1_k/RA_3i2Data.npy'</t>
  </si>
  <si>
    <t>% ET Impr.</t>
  </si>
  <si>
    <t>log(Mean)</t>
  </si>
  <si>
    <t>log(Std)</t>
  </si>
  <si>
    <t>k=7</t>
  </si>
  <si>
    <t>k=9</t>
  </si>
  <si>
    <t>k=20</t>
  </si>
  <si>
    <t xml:space="preserve">With initialization </t>
  </si>
  <si>
    <t>Without initialization</t>
  </si>
  <si>
    <t>k=15</t>
  </si>
  <si>
    <t>k=30</t>
  </si>
  <si>
    <t xml:space="preserve">Without initialization </t>
  </si>
  <si>
    <t>500 relaizations</t>
  </si>
  <si>
    <t>Explicit</t>
  </si>
  <si>
    <t>AutoGrad</t>
  </si>
  <si>
    <t>Mean Exec Time</t>
  </si>
  <si>
    <t xml:space="preserve">Abs Component Error </t>
  </si>
  <si>
    <t>log(Mean Abs Comp Error)</t>
  </si>
  <si>
    <t>Mean Exec Time (ms)</t>
  </si>
  <si>
    <t>K=11</t>
  </si>
  <si>
    <t>k=11</t>
  </si>
  <si>
    <t>k=100</t>
  </si>
  <si>
    <t>k =7</t>
  </si>
  <si>
    <t>K=3</t>
  </si>
  <si>
    <t>K=1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</si>
</sst>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0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/>
    <xf numFmtId="0" fontId="0" fillId="0" borderId="0" xfId="0" applyFont="1"/>
    <xf numFmtId="164" fontId="0" fillId="0" borderId="0" xfId="0" applyNumberFormat="1"/>
    <xf numFmtId="164" fontId="2" fillId="0" borderId="0" xfId="0" applyNumberFormat="1" applyFont="1"/>
    <xf numFmtId="165" fontId="0" fillId="0" borderId="0" xfId="0" applyNumberFormat="1"/>
    <xf numFmtId="165" fontId="2" fillId="0" borderId="0" xfId="0" applyNumberFormat="1" applyFont="1"/>
    <xf numFmtId="0" fontId="0" fillId="0" borderId="0" xfId="0" applyAlignment="1">
      <alignment vertical="center"/>
    </xf>
    <xf numFmtId="0" fontId="0" fillId="0" borderId="0" xfId="0"/>
    <xf numFmtId="0" fontId="1" fillId="2" borderId="1" xfId="1"/>
    <xf numFmtId="165" fontId="4" fillId="2" borderId="1" xfId="1" applyNumberFormat="1" applyFont="1"/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 wrapText="1"/>
    </xf>
    <xf numFmtId="165" fontId="1" fillId="2" borderId="1" xfId="1" applyNumberFormat="1" applyFont="1"/>
    <xf numFmtId="0" fontId="1" fillId="2" borderId="4" xfId="1" applyBorder="1" applyAlignment="1">
      <alignment horizontal="center" vertical="center" wrapText="1"/>
    </xf>
    <xf numFmtId="166" fontId="4" fillId="2" borderId="1" xfId="1" applyNumberFormat="1" applyFont="1"/>
    <xf numFmtId="0" fontId="1" fillId="2" borderId="2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2" xfId="1" applyBorder="1" applyAlignment="1">
      <alignment horizontal="center" vertical="center" wrapText="1"/>
    </xf>
    <xf numFmtId="0" fontId="1" fillId="2" borderId="4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2" borderId="4" xfId="1" applyBorder="1"/>
    <xf numFmtId="11" fontId="1" fillId="2" borderId="1" xfId="1" applyNumberFormat="1"/>
    <xf numFmtId="0" fontId="1" fillId="2" borderId="3" xfId="1" applyBorder="1" applyAlignment="1">
      <alignment vertical="center" wrapText="1"/>
    </xf>
    <xf numFmtId="0" fontId="0" fillId="0" borderId="0" xfId="0" applyNumberFormat="1"/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 vertical="center" wrapText="1"/>
    </xf>
    <xf numFmtId="0" fontId="1" fillId="2" borderId="8" xfId="1" applyBorder="1" applyAlignment="1">
      <alignment horizontal="center" vertical="center" wrapText="1"/>
    </xf>
    <xf numFmtId="0" fontId="0" fillId="0" borderId="0" xfId="0" applyAlignment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Sheet1!$X$132</c:f>
              <c:strCache>
                <c:ptCount val="1"/>
                <c:pt idx="0">
                  <c:v>SRM1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Sheet1!$Y$131:$AC$131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cat>
          <c:val>
            <c:numRef>
              <c:f>Sheet1!$Y$132:$AC$132</c:f>
              <c:numCache>
                <c:formatCode>General</c:formatCode>
                <c:ptCount val="5"/>
                <c:pt idx="0">
                  <c:v>-15.244296099866057</c:v>
                </c:pt>
                <c:pt idx="1">
                  <c:v>-15.494755480291994</c:v>
                </c:pt>
                <c:pt idx="2">
                  <c:v>-15.567969544048941</c:v>
                </c:pt>
                <c:pt idx="3">
                  <c:v>-15.620399361957364</c:v>
                </c:pt>
                <c:pt idx="4">
                  <c:v>-15.64618821388634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B-4116-A601-18480A35978E}"/>
            </c:ext>
          </c:extLst>
        </c:ser>
        <c:ser>
          <c:idx val="1"/>
          <c:order val="1"/>
          <c:tx>
            <c:strRef>
              <c:f>Sheet1!$X$133</c:f>
              <c:strCache>
                <c:ptCount val="1"/>
                <c:pt idx="0">
                  <c:v>SRM2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Sheet1!$Y$131:$AC$131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cat>
          <c:val>
            <c:numRef>
              <c:f>Sheet1!$Y$133:$AC$133</c:f>
              <c:numCache>
                <c:formatCode>General</c:formatCode>
                <c:ptCount val="5"/>
                <c:pt idx="0">
                  <c:v>-14.292782901626152</c:v>
                </c:pt>
                <c:pt idx="1">
                  <c:v>-13.924411242724743</c:v>
                </c:pt>
                <c:pt idx="2">
                  <c:v>-13.857670603150821</c:v>
                </c:pt>
                <c:pt idx="3">
                  <c:v>-13.873544783447372</c:v>
                </c:pt>
                <c:pt idx="4">
                  <c:v>-13.892790098845639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5B-4116-A601-18480A35978E}"/>
            </c:ext>
          </c:extLst>
        </c:ser>
        <c:ser>
          <c:idx val="2"/>
          <c:order val="2"/>
          <c:tx>
            <c:strRef>
              <c:f>Sheet1!$X$134</c:f>
              <c:strCache>
                <c:ptCount val="1"/>
                <c:pt idx="0">
                  <c:v>SRM3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Sheet1!$Y$131:$AC$131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cat>
          <c:val>
            <c:numRef>
              <c:f>Sheet1!$Y$134:$AC$134</c:f>
              <c:numCache>
                <c:formatCode>General</c:formatCode>
                <c:ptCount val="5"/>
                <c:pt idx="0">
                  <c:v>-14.168829265145181</c:v>
                </c:pt>
                <c:pt idx="1">
                  <c:v>-14.190738496955875</c:v>
                </c:pt>
                <c:pt idx="2">
                  <c:v>-14.259941315050531</c:v>
                </c:pt>
                <c:pt idx="3">
                  <c:v>-14.19444624126645</c:v>
                </c:pt>
                <c:pt idx="4">
                  <c:v>-14.170685500045032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5B-4116-A601-18480A35978E}"/>
            </c:ext>
          </c:extLst>
        </c:ser>
        <c:ser>
          <c:idx val="3"/>
          <c:order val="3"/>
          <c:tx>
            <c:strRef>
              <c:f>Sheet1!$X$135</c:f>
              <c:strCache>
                <c:ptCount val="1"/>
                <c:pt idx="0">
                  <c:v>SRM4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Sheet1!$Y$131:$AC$131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cat>
          <c:val>
            <c:numRef>
              <c:f>Sheet1!$Y$135:$AC$135</c:f>
              <c:numCache>
                <c:formatCode>General</c:formatCode>
                <c:ptCount val="5"/>
                <c:pt idx="0">
                  <c:v>-14.032188587953858</c:v>
                </c:pt>
                <c:pt idx="1">
                  <c:v>-13.841838504921267</c:v>
                </c:pt>
                <c:pt idx="2">
                  <c:v>-13.768453012761304</c:v>
                </c:pt>
                <c:pt idx="3">
                  <c:v>-13.756239952588047</c:v>
                </c:pt>
                <c:pt idx="4">
                  <c:v>-13.740598262259654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5B-4116-A601-18480A359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320015"/>
        <c:axId val="850320431"/>
      </c:lineChart>
      <c:catAx>
        <c:axId val="85032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320431"/>
        <c:crosses val="autoZero"/>
        <c:auto val="1"/>
        <c:lblAlgn val="ctr"/>
        <c:lblOffset val="100"/>
        <c:noMultiLvlLbl val="0"/>
      </c:catAx>
      <c:valAx>
        <c:axId val="85032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32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409575</xdr:colOff>
      <xdr:row>139</xdr:row>
      <xdr:rowOff>80962</xdr:rowOff>
    </xdr:from>
    <xdr:to>
      <xdr:col>27</xdr:col>
      <xdr:colOff>552450</xdr:colOff>
      <xdr:row>158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C33048-C0E3-45FF-A60B-ABAE621CA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Z160"/>
  <sheetViews>
    <sheetView tabSelected="1" zoomScale="70" zoomScaleNormal="70" workbookViewId="0">
      <selection activeCell="AB23" sqref="AB23"/>
    </sheetView>
  </sheetViews>
  <sheetFormatPr defaultRowHeight="15" x14ac:dyDescent="0.25"/>
  <cols>
    <col min="2" max="2" width="11.28515625" bestFit="1" customWidth="1"/>
    <col min="5" max="5" width="12.7109375" bestFit="1" customWidth="1"/>
    <col min="15" max="16" width="10.28515625" bestFit="1" customWidth="1"/>
    <col min="23" max="23" width="11.28515625" bestFit="1" customWidth="1"/>
    <col min="24" max="24" width="9" style="2" customWidth="1"/>
    <col min="25" max="25" width="11.85546875" customWidth="1"/>
    <col min="26" max="27" width="12.5703125" bestFit="1" customWidth="1"/>
    <col min="28" max="28" width="13.5703125" customWidth="1"/>
    <col min="29" max="29" width="12.140625" bestFit="1" customWidth="1"/>
    <col min="30" max="30" width="12" customWidth="1"/>
    <col min="31" max="31" width="12.7109375" bestFit="1" customWidth="1"/>
    <col min="32" max="32" width="11" customWidth="1"/>
    <col min="33" max="33" width="12.85546875" bestFit="1" customWidth="1"/>
    <col min="34" max="34" width="9.5703125" bestFit="1" customWidth="1"/>
    <col min="35" max="35" width="10.5703125" bestFit="1" customWidth="1"/>
  </cols>
  <sheetData>
    <row r="3" spans="1:52" x14ac:dyDescent="0.25">
      <c r="B3" s="29" t="s">
        <v>84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AG3" s="29" t="s">
        <v>83</v>
      </c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</row>
    <row r="4" spans="1:52" x14ac:dyDescent="0.25">
      <c r="A4" s="12"/>
      <c r="B4" s="12"/>
      <c r="C4" s="29" t="s">
        <v>8</v>
      </c>
      <c r="D4" s="29"/>
      <c r="E4" s="29"/>
      <c r="F4" s="12"/>
      <c r="G4" s="29" t="s">
        <v>13</v>
      </c>
      <c r="H4" s="29"/>
      <c r="I4" s="29"/>
      <c r="J4" s="12"/>
      <c r="K4" s="29" t="s">
        <v>17</v>
      </c>
      <c r="L4" s="29"/>
      <c r="M4" s="29"/>
      <c r="N4" s="29"/>
      <c r="O4" s="29" t="s">
        <v>18</v>
      </c>
      <c r="P4" s="29"/>
      <c r="Q4" s="3"/>
      <c r="R4" s="12"/>
      <c r="S4" s="12"/>
      <c r="T4" s="12"/>
      <c r="U4" s="12"/>
      <c r="AH4" s="29" t="s">
        <v>8</v>
      </c>
      <c r="AI4" s="29"/>
      <c r="AJ4" s="29"/>
      <c r="AL4" s="29" t="s">
        <v>13</v>
      </c>
      <c r="AM4" s="29"/>
      <c r="AN4" s="29"/>
      <c r="AP4" s="29" t="s">
        <v>17</v>
      </c>
      <c r="AQ4" s="29"/>
      <c r="AR4" s="29"/>
      <c r="AS4" s="29"/>
      <c r="AT4" s="29" t="s">
        <v>18</v>
      </c>
      <c r="AU4" s="29"/>
      <c r="AV4" s="2"/>
    </row>
    <row r="5" spans="1:52" x14ac:dyDescent="0.25">
      <c r="A5" s="12"/>
      <c r="B5" s="12" t="s">
        <v>22</v>
      </c>
      <c r="C5" s="12" t="s">
        <v>11</v>
      </c>
      <c r="D5" s="12" t="s">
        <v>10</v>
      </c>
      <c r="E5" s="12" t="s">
        <v>9</v>
      </c>
      <c r="F5" s="12" t="s">
        <v>12</v>
      </c>
      <c r="G5" s="12" t="s">
        <v>10</v>
      </c>
      <c r="H5" s="12" t="s">
        <v>14</v>
      </c>
      <c r="I5" s="12" t="s">
        <v>15</v>
      </c>
      <c r="J5" s="12" t="s">
        <v>16</v>
      </c>
      <c r="K5" s="12" t="s">
        <v>11</v>
      </c>
      <c r="L5" s="12" t="s">
        <v>10</v>
      </c>
      <c r="M5" s="12" t="s">
        <v>14</v>
      </c>
      <c r="N5" s="12" t="s">
        <v>15</v>
      </c>
      <c r="O5" s="12" t="s">
        <v>19</v>
      </c>
      <c r="P5" s="12" t="s">
        <v>20</v>
      </c>
      <c r="Q5" s="12"/>
      <c r="R5" s="12" t="s">
        <v>26</v>
      </c>
      <c r="S5" s="12" t="s">
        <v>27</v>
      </c>
      <c r="T5" s="12" t="s">
        <v>28</v>
      </c>
      <c r="U5" s="12" t="s">
        <v>29</v>
      </c>
      <c r="Y5" s="3" t="s">
        <v>30</v>
      </c>
      <c r="Z5" s="3" t="s">
        <v>36</v>
      </c>
      <c r="AA5" s="3" t="s">
        <v>31</v>
      </c>
      <c r="AB5" s="3" t="s">
        <v>64</v>
      </c>
      <c r="AC5" s="3" t="s">
        <v>65</v>
      </c>
      <c r="AG5" t="s">
        <v>22</v>
      </c>
      <c r="AH5" t="s">
        <v>11</v>
      </c>
      <c r="AI5" t="s">
        <v>10</v>
      </c>
      <c r="AJ5" t="s">
        <v>9</v>
      </c>
      <c r="AK5" t="s">
        <v>12</v>
      </c>
      <c r="AL5" t="s">
        <v>10</v>
      </c>
      <c r="AM5" t="s">
        <v>14</v>
      </c>
      <c r="AN5" t="s">
        <v>15</v>
      </c>
      <c r="AO5" t="s">
        <v>16</v>
      </c>
      <c r="AP5" t="s">
        <v>11</v>
      </c>
      <c r="AQ5" t="s">
        <v>10</v>
      </c>
      <c r="AR5" t="s">
        <v>14</v>
      </c>
      <c r="AS5" t="s">
        <v>15</v>
      </c>
      <c r="AT5" t="s">
        <v>19</v>
      </c>
      <c r="AU5" t="s">
        <v>20</v>
      </c>
      <c r="AW5" t="s">
        <v>26</v>
      </c>
      <c r="AX5" t="s">
        <v>27</v>
      </c>
      <c r="AY5" t="s">
        <v>28</v>
      </c>
      <c r="AZ5" t="s">
        <v>29</v>
      </c>
    </row>
    <row r="6" spans="1:52" x14ac:dyDescent="0.25">
      <c r="A6" s="12"/>
      <c r="B6" s="29" t="s">
        <v>24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5">
        <f>P6-O6</f>
        <v>0</v>
      </c>
      <c r="S6" s="12">
        <f>K6-E6</f>
        <v>0</v>
      </c>
      <c r="T6" s="12">
        <f>0.5*(O6+P6)</f>
        <v>0</v>
      </c>
      <c r="U6" s="12">
        <f>T6-E6</f>
        <v>0</v>
      </c>
      <c r="Y6">
        <v>-1.21347545415153</v>
      </c>
      <c r="Z6" s="7">
        <v>0.18168532819344099</v>
      </c>
      <c r="AA6">
        <v>0.34949571668431101</v>
      </c>
      <c r="AB6" s="12">
        <v>0.39977030564809901</v>
      </c>
      <c r="AG6" s="29" t="s">
        <v>24</v>
      </c>
      <c r="AH6">
        <v>0.81035413207394902</v>
      </c>
      <c r="AI6" s="5">
        <v>7.17031146423939E-2</v>
      </c>
      <c r="AJ6">
        <v>-0.73865101743155503</v>
      </c>
      <c r="AK6">
        <v>0.62852252960205002</v>
      </c>
      <c r="AL6">
        <v>-0.69583479742118803</v>
      </c>
      <c r="AM6">
        <v>0.26452128816073001</v>
      </c>
      <c r="AN6">
        <v>0.14322098148921</v>
      </c>
      <c r="AO6">
        <v>0</v>
      </c>
      <c r="AP6">
        <v>0.18168532819344099</v>
      </c>
      <c r="AQ6" s="5">
        <v>0.42758598706378997</v>
      </c>
      <c r="AR6">
        <v>0.53309916038179395</v>
      </c>
      <c r="AS6">
        <v>0.18168532819344099</v>
      </c>
      <c r="AT6">
        <v>-1.7634918300060201</v>
      </c>
      <c r="AU6">
        <v>1.1144920117389101</v>
      </c>
      <c r="AW6" s="5">
        <f>AU6-AT6</f>
        <v>2.8779838417449302</v>
      </c>
      <c r="AX6">
        <f>AP6-AJ6</f>
        <v>0.920336345624996</v>
      </c>
      <c r="AY6">
        <f>0.5*(AT6+AU6)</f>
        <v>-0.32449990913355498</v>
      </c>
      <c r="AZ6">
        <f>AY6-AJ6</f>
        <v>0.41415110829800006</v>
      </c>
    </row>
    <row r="7" spans="1:52" x14ac:dyDescent="0.25">
      <c r="A7" s="12"/>
      <c r="B7" s="29"/>
      <c r="C7" s="12"/>
      <c r="D7" s="12"/>
      <c r="E7" s="12"/>
      <c r="F7" s="12"/>
      <c r="G7" s="12"/>
      <c r="H7" s="12"/>
      <c r="I7" s="12"/>
      <c r="J7" s="12"/>
      <c r="K7" s="12"/>
      <c r="L7" s="12"/>
      <c r="M7" s="5"/>
      <c r="N7" s="12"/>
      <c r="O7" s="12"/>
      <c r="P7" s="12"/>
      <c r="Q7" s="12"/>
      <c r="R7" s="12">
        <f>P7-O7</f>
        <v>0</v>
      </c>
      <c r="S7" s="12">
        <f>K7-E7</f>
        <v>0</v>
      </c>
      <c r="T7" s="12">
        <f>0.5*(O7+P7)</f>
        <v>0</v>
      </c>
      <c r="U7" s="12">
        <f>T7-E7</f>
        <v>0</v>
      </c>
      <c r="Y7">
        <v>0.15944482219183401</v>
      </c>
      <c r="Z7" s="7">
        <v>0.33827220842940697</v>
      </c>
      <c r="AA7">
        <v>0.36140878093037498</v>
      </c>
      <c r="AB7" s="12">
        <v>0.38414962311142398</v>
      </c>
      <c r="AG7" s="29"/>
      <c r="AH7">
        <v>0.84677180136493102</v>
      </c>
      <c r="AI7">
        <v>7.4480159993680101E-2</v>
      </c>
      <c r="AJ7">
        <v>-0.77229164137125095</v>
      </c>
      <c r="AK7">
        <v>0.88791914939880301</v>
      </c>
      <c r="AL7">
        <v>-0.70390267533658701</v>
      </c>
      <c r="AM7">
        <v>0.26265619527185202</v>
      </c>
      <c r="AN7">
        <v>-0.117860425721055</v>
      </c>
      <c r="AO7">
        <v>0</v>
      </c>
      <c r="AP7">
        <v>0.33827220842940697</v>
      </c>
      <c r="AQ7">
        <v>0.33828871584421</v>
      </c>
      <c r="AR7" s="5">
        <v>0.69936865627001898</v>
      </c>
      <c r="AS7">
        <v>0.34394138765029397</v>
      </c>
      <c r="AT7">
        <v>-0.78229164137125096</v>
      </c>
      <c r="AU7">
        <v>3.4722600941549402</v>
      </c>
      <c r="AW7">
        <f>AU7-AT7</f>
        <v>4.2545517355261913</v>
      </c>
      <c r="AX7">
        <f>AP7-AJ7</f>
        <v>1.1105638498006578</v>
      </c>
      <c r="AY7">
        <f>0.5*(AT7+AU7)</f>
        <v>1.3449842263918446</v>
      </c>
      <c r="AZ7">
        <f>AY7-AJ7</f>
        <v>2.1172758677630954</v>
      </c>
    </row>
    <row r="8" spans="1:52" x14ac:dyDescent="0.25">
      <c r="A8" s="12"/>
      <c r="B8" s="29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>
        <f>P8-O8</f>
        <v>0</v>
      </c>
      <c r="S8" s="5">
        <f>K8-E8</f>
        <v>0</v>
      </c>
      <c r="T8" s="12">
        <f>0.5*(O8+P8)</f>
        <v>0</v>
      </c>
      <c r="U8" s="12">
        <f>T8-E8</f>
        <v>0</v>
      </c>
      <c r="W8" s="12"/>
      <c r="Y8" s="5">
        <v>0.19217531990322301</v>
      </c>
      <c r="Z8" s="8">
        <v>0.40131693741854302</v>
      </c>
      <c r="AA8" s="5">
        <v>0.415373312647216</v>
      </c>
      <c r="AB8" s="5">
        <v>0.40121951638146702</v>
      </c>
      <c r="AG8" s="29"/>
      <c r="AH8">
        <v>-0.61967625857521502</v>
      </c>
      <c r="AI8">
        <v>7.8586169088971494E-2</v>
      </c>
      <c r="AJ8">
        <v>0.698262427664186</v>
      </c>
      <c r="AK8">
        <v>1.0416213417053199</v>
      </c>
      <c r="AL8">
        <v>0.57354326861961802</v>
      </c>
      <c r="AM8">
        <v>0.90886608747291997</v>
      </c>
      <c r="AN8">
        <v>0.78959794946630701</v>
      </c>
      <c r="AO8">
        <v>0</v>
      </c>
      <c r="AP8" s="5">
        <v>0.40131693741854302</v>
      </c>
      <c r="AQ8">
        <v>0.40131693741854302</v>
      </c>
      <c r="AR8">
        <v>0.61170987919800801</v>
      </c>
      <c r="AS8" s="5">
        <v>0.49601827722721298</v>
      </c>
      <c r="AT8">
        <v>-3.2837502667270799</v>
      </c>
      <c r="AU8">
        <v>0.70826242766418601</v>
      </c>
      <c r="AW8">
        <f>AU8-AT8</f>
        <v>3.9920126943912662</v>
      </c>
      <c r="AX8" s="5">
        <f>AP8-AJ8</f>
        <v>-0.29694549024564298</v>
      </c>
      <c r="AY8">
        <f>0.5*(AT8+AU8)</f>
        <v>-1.2877439195314468</v>
      </c>
      <c r="AZ8">
        <f>AY8-AJ8</f>
        <v>-1.9860063471956328</v>
      </c>
    </row>
    <row r="9" spans="1:52" x14ac:dyDescent="0.25">
      <c r="A9" s="12"/>
      <c r="B9" s="29"/>
      <c r="C9" s="12"/>
      <c r="D9" s="12"/>
      <c r="E9" s="12"/>
      <c r="F9" s="12"/>
      <c r="G9" s="12"/>
      <c r="H9" s="12"/>
      <c r="I9" s="12"/>
      <c r="J9" s="12"/>
      <c r="K9" s="5"/>
      <c r="L9" s="12"/>
      <c r="M9" s="12"/>
      <c r="N9" s="5"/>
      <c r="O9" s="12"/>
      <c r="P9" s="12"/>
      <c r="Q9" s="12"/>
      <c r="R9" s="12">
        <f>P9-O9</f>
        <v>0</v>
      </c>
      <c r="S9" s="12">
        <f>K9-E9</f>
        <v>0</v>
      </c>
      <c r="T9" s="12">
        <f>0.5*(O9+P9)</f>
        <v>0</v>
      </c>
      <c r="U9" s="12">
        <f>T9-E9</f>
        <v>0</v>
      </c>
      <c r="W9" s="12"/>
      <c r="Y9">
        <v>-0.166510103818379</v>
      </c>
      <c r="Z9" s="7">
        <v>0.15239858872411499</v>
      </c>
      <c r="AA9">
        <v>0.25826842063753203</v>
      </c>
      <c r="AB9" s="12">
        <v>0.29795765704662303</v>
      </c>
      <c r="AG9" s="29"/>
      <c r="AH9">
        <v>-0.39507047072726897</v>
      </c>
      <c r="AI9">
        <v>9.5524112658981405E-2</v>
      </c>
      <c r="AJ9">
        <v>0.49059458338625</v>
      </c>
      <c r="AK9">
        <v>1.2942591238021799</v>
      </c>
      <c r="AL9">
        <v>0.48030652427408499</v>
      </c>
      <c r="AM9">
        <v>0.74379362187446196</v>
      </c>
      <c r="AN9">
        <v>0.41048061467006303</v>
      </c>
      <c r="AO9">
        <v>0</v>
      </c>
      <c r="AP9">
        <v>0.15239858872411499</v>
      </c>
      <c r="AQ9">
        <v>0.15239858872411499</v>
      </c>
      <c r="AR9">
        <v>0.58986363018326304</v>
      </c>
      <c r="AS9" s="6">
        <v>0.47621931427470598</v>
      </c>
      <c r="AT9">
        <v>-2.8825787411229</v>
      </c>
      <c r="AU9">
        <v>4.9094537676137797</v>
      </c>
      <c r="AW9">
        <f>AU9-AT9</f>
        <v>7.7920325087366802</v>
      </c>
      <c r="AX9">
        <f>AP9-AJ9</f>
        <v>-0.33819599466213501</v>
      </c>
      <c r="AY9">
        <f>0.5*(AT9+AU9)</f>
        <v>1.0134375132454398</v>
      </c>
      <c r="AZ9">
        <f>AY9-AJ9</f>
        <v>0.5228429298591899</v>
      </c>
    </row>
    <row r="10" spans="1:52" x14ac:dyDescent="0.25">
      <c r="A10" s="12"/>
      <c r="B10" s="12"/>
      <c r="C10" s="12"/>
      <c r="D10" s="5"/>
      <c r="E10" s="12"/>
      <c r="F10" s="12"/>
      <c r="G10" s="12"/>
      <c r="H10" s="12"/>
      <c r="I10" s="12"/>
      <c r="J10" s="12"/>
      <c r="K10" s="12"/>
      <c r="L10" s="5"/>
      <c r="M10" s="12"/>
      <c r="N10" s="12"/>
      <c r="O10" s="12"/>
      <c r="P10" s="12"/>
      <c r="Q10" s="12"/>
      <c r="R10" s="12"/>
      <c r="S10" s="12"/>
      <c r="T10" s="12"/>
      <c r="U10" s="12"/>
      <c r="W10" s="5"/>
    </row>
    <row r="11" spans="1:52" x14ac:dyDescent="0.25">
      <c r="A11" s="12"/>
      <c r="B11" s="30" t="s">
        <v>25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5">
        <f>P11-O11</f>
        <v>0</v>
      </c>
      <c r="S11" s="12">
        <f>K11-E11</f>
        <v>0</v>
      </c>
      <c r="T11" s="12">
        <f>0.5*(O11+P11)</f>
        <v>0</v>
      </c>
      <c r="U11" s="12">
        <f>T11-E11</f>
        <v>0</v>
      </c>
      <c r="W11" s="12"/>
      <c r="Y11">
        <v>-0.89558439443339899</v>
      </c>
      <c r="Z11" s="7">
        <v>0.26382269334698599</v>
      </c>
      <c r="AA11">
        <v>0.33472549973198901</v>
      </c>
      <c r="AB11" s="5">
        <v>0.36040655284772699</v>
      </c>
      <c r="AD11" s="9"/>
      <c r="AG11" s="30" t="s">
        <v>25</v>
      </c>
      <c r="AH11">
        <v>0.89214441812850498</v>
      </c>
      <c r="AI11" s="5">
        <v>9.3330209169556005E-2</v>
      </c>
      <c r="AJ11">
        <v>-0.79881420895894895</v>
      </c>
      <c r="AK11">
        <v>1.7505439329147301</v>
      </c>
      <c r="AL11">
        <v>-0.75085899708989601</v>
      </c>
      <c r="AM11">
        <v>2.9182341590824099E-2</v>
      </c>
      <c r="AN11">
        <v>0.201843683391739</v>
      </c>
      <c r="AO11">
        <v>0</v>
      </c>
      <c r="AP11">
        <v>0.26382269334698599</v>
      </c>
      <c r="AQ11">
        <v>0.26877054898585601</v>
      </c>
      <c r="AR11">
        <v>0.532215676536829</v>
      </c>
      <c r="AS11">
        <v>0.284258369167534</v>
      </c>
      <c r="AT11">
        <v>-1.82365502153342</v>
      </c>
      <c r="AU11">
        <v>1.05432882021152</v>
      </c>
      <c r="AW11" s="5">
        <f>AU11-AT11</f>
        <v>2.8779838417449399</v>
      </c>
      <c r="AX11">
        <f>AP11-AJ11</f>
        <v>1.062636902305935</v>
      </c>
      <c r="AY11">
        <f>0.5*(AT11+AU11)</f>
        <v>-0.38466310066095</v>
      </c>
      <c r="AZ11">
        <f>AY11-AJ11</f>
        <v>0.41415110829799895</v>
      </c>
    </row>
    <row r="12" spans="1:52" x14ac:dyDescent="0.25">
      <c r="A12" s="12"/>
      <c r="B12" s="30"/>
      <c r="C12" s="12"/>
      <c r="D12" s="5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>
        <f>P12-O12</f>
        <v>0</v>
      </c>
      <c r="S12" s="12">
        <f>K12-E12</f>
        <v>0</v>
      </c>
      <c r="T12" s="12">
        <f>0.5*(O12+P12)</f>
        <v>0</v>
      </c>
      <c r="U12" s="12">
        <f>T12-E12</f>
        <v>0</v>
      </c>
      <c r="W12" s="5"/>
      <c r="Y12">
        <v>-0.27721494454033202</v>
      </c>
      <c r="Z12" s="7">
        <v>0.14971208607376599</v>
      </c>
      <c r="AA12">
        <v>0.20435851306280201</v>
      </c>
      <c r="AB12" s="12">
        <v>0.16550376927180499</v>
      </c>
      <c r="AG12" s="30"/>
      <c r="AH12">
        <v>0.94249807499903404</v>
      </c>
      <c r="AI12">
        <v>9.9940854645897803E-2</v>
      </c>
      <c r="AJ12">
        <v>-0.84255722035313696</v>
      </c>
      <c r="AK12">
        <v>2.0756570816040001</v>
      </c>
      <c r="AL12">
        <v>-0.77771098911299896</v>
      </c>
      <c r="AM12">
        <v>-7.0413176052577298E-2</v>
      </c>
      <c r="AN12">
        <v>0.107520978999486</v>
      </c>
      <c r="AO12">
        <v>0</v>
      </c>
      <c r="AP12">
        <v>0.14971208607376599</v>
      </c>
      <c r="AQ12">
        <v>0.14971208607376599</v>
      </c>
      <c r="AR12">
        <v>0.51743100367374595</v>
      </c>
      <c r="AS12">
        <v>0.30760598925508298</v>
      </c>
      <c r="AT12">
        <v>-0.85255722035313697</v>
      </c>
      <c r="AU12">
        <v>4.3409663741577598</v>
      </c>
      <c r="AW12">
        <f>AU12-AT12</f>
        <v>5.1935235945108964</v>
      </c>
      <c r="AX12">
        <f>AP12-AJ12</f>
        <v>0.99226930642690292</v>
      </c>
      <c r="AY12">
        <f>0.5*(AT12+AU12)</f>
        <v>1.7442045769023113</v>
      </c>
      <c r="AZ12">
        <f>AY12-AJ12</f>
        <v>2.5867617972554484</v>
      </c>
    </row>
    <row r="13" spans="1:52" x14ac:dyDescent="0.25">
      <c r="A13" s="12"/>
      <c r="B13" s="30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5"/>
      <c r="N13" s="12"/>
      <c r="O13" s="12"/>
      <c r="P13" s="12"/>
      <c r="Q13" s="12"/>
      <c r="R13" s="12">
        <f>P13-O13</f>
        <v>0</v>
      </c>
      <c r="S13" s="5">
        <f>K13-E13</f>
        <v>0</v>
      </c>
      <c r="T13" s="12">
        <f>0.5*(O13+P13)</f>
        <v>0</v>
      </c>
      <c r="U13" s="12">
        <f>T13-E13</f>
        <v>0</v>
      </c>
      <c r="W13" s="12"/>
      <c r="Y13" s="5">
        <v>0.185400405293039</v>
      </c>
      <c r="Z13" s="8">
        <v>0.32121620691678898</v>
      </c>
      <c r="AA13" s="5">
        <v>0.37173825380817199</v>
      </c>
      <c r="AB13" s="12">
        <v>0.35994982214992799</v>
      </c>
      <c r="AG13" s="30"/>
      <c r="AH13">
        <v>-0.52794125044140205</v>
      </c>
      <c r="AI13">
        <v>0.101589241098855</v>
      </c>
      <c r="AJ13">
        <v>0.62953049154025698</v>
      </c>
      <c r="AK13">
        <v>3.0154196882247901</v>
      </c>
      <c r="AL13">
        <v>0.49338484945176903</v>
      </c>
      <c r="AM13">
        <v>0.82137952831118499</v>
      </c>
      <c r="AN13">
        <v>0.78556641037733399</v>
      </c>
      <c r="AO13">
        <v>0</v>
      </c>
      <c r="AP13" s="5">
        <v>0.32121620691678898</v>
      </c>
      <c r="AQ13" s="5">
        <v>0.32121620691678898</v>
      </c>
      <c r="AR13" s="5">
        <v>0.54200174682955904</v>
      </c>
      <c r="AS13" s="5">
        <v>0.53765781067094498</v>
      </c>
      <c r="AT13">
        <v>-9.4077889222587601</v>
      </c>
      <c r="AU13">
        <v>0.63953049154025698</v>
      </c>
      <c r="AW13">
        <f>AU13-AT13</f>
        <v>10.047319413799016</v>
      </c>
      <c r="AX13" s="5">
        <f>AP13-AJ13</f>
        <v>-0.30831428462346799</v>
      </c>
      <c r="AY13">
        <f>0.5*(AT13+AU13)</f>
        <v>-4.3841292153592519</v>
      </c>
      <c r="AZ13">
        <f>AY13-AJ13</f>
        <v>-5.0136597068995092</v>
      </c>
    </row>
    <row r="14" spans="1:52" x14ac:dyDescent="0.25">
      <c r="A14" s="12"/>
      <c r="B14" s="30"/>
      <c r="C14" s="12"/>
      <c r="D14" s="12"/>
      <c r="E14" s="12"/>
      <c r="F14" s="12"/>
      <c r="G14" s="12"/>
      <c r="H14" s="12"/>
      <c r="I14" s="12"/>
      <c r="J14" s="12"/>
      <c r="K14" s="5"/>
      <c r="L14" s="5"/>
      <c r="M14" s="12"/>
      <c r="N14" s="5"/>
      <c r="O14" s="12"/>
      <c r="P14" s="12"/>
      <c r="Q14" s="12"/>
      <c r="R14" s="12">
        <f>P14-O14</f>
        <v>0</v>
      </c>
      <c r="S14" s="12">
        <f>K14-E14</f>
        <v>0</v>
      </c>
      <c r="T14" s="12">
        <f>0.5*(O14+P14)</f>
        <v>0</v>
      </c>
      <c r="U14" s="12">
        <f>T14-E14</f>
        <v>0</v>
      </c>
      <c r="W14" s="6"/>
      <c r="Y14">
        <v>-0.20480666810656101</v>
      </c>
      <c r="Z14" s="7">
        <v>0.15543976154113601</v>
      </c>
      <c r="AA14">
        <v>0.187848447103416</v>
      </c>
      <c r="AB14" s="12">
        <v>0.22445905581388501</v>
      </c>
      <c r="AG14" s="30"/>
      <c r="AH14">
        <v>-0.35220609241404899</v>
      </c>
      <c r="AI14">
        <v>0.115618699446993</v>
      </c>
      <c r="AJ14">
        <v>0.46782479186104298</v>
      </c>
      <c r="AK14">
        <v>3.4097567176818799</v>
      </c>
      <c r="AL14">
        <v>0.38214270150683499</v>
      </c>
      <c r="AM14">
        <v>0.63199713378137101</v>
      </c>
      <c r="AN14">
        <v>0.52919791596630406</v>
      </c>
      <c r="AO14">
        <v>0</v>
      </c>
      <c r="AP14">
        <v>0.15543976154113601</v>
      </c>
      <c r="AQ14">
        <v>0.15543976154113601</v>
      </c>
      <c r="AR14">
        <v>0.50485661471944998</v>
      </c>
      <c r="AS14">
        <v>0.50143478376697803</v>
      </c>
      <c r="AT14">
        <v>-9.0748701909793095</v>
      </c>
      <c r="AU14">
        <v>4.5779457806034296</v>
      </c>
      <c r="AW14">
        <f>AU14-AT14</f>
        <v>13.65281597158274</v>
      </c>
      <c r="AX14">
        <f>AP14-AJ14</f>
        <v>-0.31238503031990694</v>
      </c>
      <c r="AY14">
        <f>0.5*(AT14+AU14)</f>
        <v>-2.2484622051879399</v>
      </c>
      <c r="AZ14">
        <f>AY14-AJ14</f>
        <v>-2.7162869970489831</v>
      </c>
    </row>
    <row r="15" spans="1:52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W15" s="12"/>
    </row>
    <row r="16" spans="1:52" x14ac:dyDescent="0.25">
      <c r="A16" s="12"/>
      <c r="B16" s="29" t="s">
        <v>23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5">
        <f>P16-O16</f>
        <v>0</v>
      </c>
      <c r="S16" s="12">
        <f>K16-E16</f>
        <v>0</v>
      </c>
      <c r="T16" s="12">
        <f>0.5*(O16+P16)</f>
        <v>0</v>
      </c>
      <c r="U16" s="12">
        <f>T16-E16</f>
        <v>0</v>
      </c>
      <c r="W16" s="12"/>
      <c r="Y16">
        <v>0.18660491235107399</v>
      </c>
      <c r="Z16" s="7">
        <v>0.52421133453679902</v>
      </c>
      <c r="AA16" s="5">
        <v>0.60153285005276003</v>
      </c>
      <c r="AB16" s="5">
        <v>0.59622529086021303</v>
      </c>
      <c r="AD16" s="9"/>
      <c r="AG16" s="29" t="s">
        <v>23</v>
      </c>
      <c r="AH16">
        <v>0.41593364532124999</v>
      </c>
      <c r="AI16" s="5">
        <v>0.213885037723032</v>
      </c>
      <c r="AJ16">
        <v>-0.20204860759821799</v>
      </c>
      <c r="AK16">
        <v>2.8756200361251798</v>
      </c>
      <c r="AL16">
        <v>-6.9618375716412897E-2</v>
      </c>
      <c r="AM16">
        <v>0.46337593715160302</v>
      </c>
      <c r="AN16">
        <v>0.35829164393511898</v>
      </c>
      <c r="AO16">
        <v>0</v>
      </c>
      <c r="AP16">
        <v>0.52421133453679902</v>
      </c>
      <c r="AQ16">
        <v>0.59902528722111603</v>
      </c>
      <c r="AR16">
        <v>0.91707022428859397</v>
      </c>
      <c r="AS16">
        <v>0.534588124239322</v>
      </c>
      <c r="AT16">
        <v>-0.90519578815816304</v>
      </c>
      <c r="AU16">
        <v>1.6510944215722501</v>
      </c>
      <c r="AW16" s="5">
        <f>AU16-AT16</f>
        <v>2.5562902097304132</v>
      </c>
      <c r="AX16">
        <f>AP16-AJ16</f>
        <v>0.72625994213501699</v>
      </c>
      <c r="AY16">
        <f>0.5*(AT16+AU16)</f>
        <v>0.37294931670704351</v>
      </c>
      <c r="AZ16">
        <f>AY16-AJ16</f>
        <v>0.57499792430526153</v>
      </c>
    </row>
    <row r="17" spans="1:52" x14ac:dyDescent="0.25">
      <c r="A17" s="12"/>
      <c r="B17" s="29"/>
      <c r="C17" s="12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>
        <f>P17-O17</f>
        <v>0</v>
      </c>
      <c r="S17" s="12">
        <f>K17-E17</f>
        <v>0</v>
      </c>
      <c r="T17" s="12">
        <f>0.5*(O17+P17)</f>
        <v>0</v>
      </c>
      <c r="U17" s="12">
        <f>T17-E17</f>
        <v>0</v>
      </c>
      <c r="W17" s="12"/>
      <c r="Y17">
        <v>-4.5554199041936798E-2</v>
      </c>
      <c r="Z17" s="7">
        <v>0.52274539221178196</v>
      </c>
      <c r="AA17">
        <v>0.56321171811635695</v>
      </c>
      <c r="AB17" s="12">
        <v>0.57120425060534796</v>
      </c>
      <c r="AG17" s="29"/>
      <c r="AH17">
        <v>0.52155186079972204</v>
      </c>
      <c r="AI17">
        <v>0.24515972453420601</v>
      </c>
      <c r="AJ17">
        <v>-0.27639213626551501</v>
      </c>
      <c r="AK17">
        <v>2.0266295766830398</v>
      </c>
      <c r="AL17">
        <v>-0.132827347213689</v>
      </c>
      <c r="AM17">
        <v>0.40165377853046702</v>
      </c>
      <c r="AN17">
        <v>0.24037673119922001</v>
      </c>
      <c r="AO17">
        <v>0</v>
      </c>
      <c r="AP17">
        <v>0.52274539221178196</v>
      </c>
      <c r="AQ17">
        <v>0.53865777654819902</v>
      </c>
      <c r="AR17" s="5">
        <v>1.0814037081993599</v>
      </c>
      <c r="AS17">
        <v>0.62984682261604796</v>
      </c>
      <c r="AT17">
        <v>-0.28639213626551502</v>
      </c>
      <c r="AU17">
        <v>5.9893076753623999</v>
      </c>
      <c r="AW17">
        <f>AU17-AT17</f>
        <v>6.2756998116279146</v>
      </c>
      <c r="AX17">
        <f>AP17-AJ17</f>
        <v>0.79913752847729702</v>
      </c>
      <c r="AY17">
        <f>0.5*(AT17+AU17)</f>
        <v>2.8514577695484427</v>
      </c>
      <c r="AZ17">
        <f>AY17-AJ17</f>
        <v>3.1278499058139575</v>
      </c>
    </row>
    <row r="18" spans="1:52" x14ac:dyDescent="0.25">
      <c r="A18" s="12"/>
      <c r="B18" s="29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>
        <f>P18-O18</f>
        <v>0</v>
      </c>
      <c r="S18" s="12">
        <f>K18-E18</f>
        <v>0</v>
      </c>
      <c r="T18" s="12">
        <f>0.5*(O18+P18)</f>
        <v>0</v>
      </c>
      <c r="U18" s="12">
        <f>T18-E18</f>
        <v>0</v>
      </c>
      <c r="W18" s="12"/>
      <c r="Y18" s="5">
        <v>0.54157020607888795</v>
      </c>
      <c r="Z18" s="8">
        <v>0.62015581848550805</v>
      </c>
      <c r="AA18">
        <v>0.56803911409248597</v>
      </c>
      <c r="AB18" s="12">
        <v>0.59038792270131502</v>
      </c>
      <c r="AG18" s="29"/>
      <c r="AH18">
        <v>-0.855564223475895</v>
      </c>
      <c r="AI18">
        <v>0.23565414151990999</v>
      </c>
      <c r="AJ18">
        <v>1.0912183649958</v>
      </c>
      <c r="AK18">
        <v>2.7767403411865201</v>
      </c>
      <c r="AL18">
        <v>0.96629108666460595</v>
      </c>
      <c r="AM18">
        <v>1.2992969971464901</v>
      </c>
      <c r="AN18">
        <v>1.1912356228746399</v>
      </c>
      <c r="AO18">
        <v>0</v>
      </c>
      <c r="AP18" s="5">
        <v>0.62015581848550805</v>
      </c>
      <c r="AQ18" s="5">
        <v>0.62015581848550805</v>
      </c>
      <c r="AR18">
        <v>1.0058691082851099</v>
      </c>
      <c r="AS18" s="5">
        <v>0.94745269749654604</v>
      </c>
      <c r="AT18">
        <v>-5.0844430933703197</v>
      </c>
      <c r="AU18">
        <v>1.1012183649958001</v>
      </c>
      <c r="AW18">
        <f>AU18-AT18</f>
        <v>6.1856614583661198</v>
      </c>
      <c r="AX18">
        <f>AP18-AJ18</f>
        <v>-0.471062546510292</v>
      </c>
      <c r="AY18">
        <f>0.5*(AT18+AU18)</f>
        <v>-1.9916123641872598</v>
      </c>
      <c r="AZ18">
        <f>AY18-AJ18</f>
        <v>-3.0828307291830601</v>
      </c>
    </row>
    <row r="19" spans="1:52" x14ac:dyDescent="0.25">
      <c r="A19" s="12"/>
      <c r="B19" s="29"/>
      <c r="C19" s="12"/>
      <c r="D19" s="12"/>
      <c r="E19" s="12"/>
      <c r="F19" s="12"/>
      <c r="G19" s="12"/>
      <c r="H19" s="12"/>
      <c r="I19" s="12"/>
      <c r="J19" s="12"/>
      <c r="K19" s="5"/>
      <c r="L19" s="5"/>
      <c r="M19" s="5"/>
      <c r="N19" s="5"/>
      <c r="O19" s="12"/>
      <c r="P19" s="12"/>
      <c r="Q19" s="12"/>
      <c r="R19" s="12">
        <f>P19-O19</f>
        <v>0</v>
      </c>
      <c r="S19" s="5">
        <f>K19-E19</f>
        <v>0</v>
      </c>
      <c r="T19" s="12">
        <f>0.5*(O19+P19)</f>
        <v>0</v>
      </c>
      <c r="U19" s="12">
        <f>T19-E19</f>
        <v>0</v>
      </c>
      <c r="W19" s="5"/>
      <c r="Y19">
        <v>5.8245959042189099E-2</v>
      </c>
      <c r="Z19" s="7">
        <v>0.46266229913925799</v>
      </c>
      <c r="AA19">
        <v>0.52158334879978296</v>
      </c>
      <c r="AB19" s="12">
        <v>0.48947150622535202</v>
      </c>
      <c r="AG19" s="29"/>
      <c r="AH19">
        <v>-0.62490009642678601</v>
      </c>
      <c r="AI19">
        <v>0.275767291154077</v>
      </c>
      <c r="AJ19">
        <v>0.90066738758086395</v>
      </c>
      <c r="AK19">
        <v>2.7114254951476999</v>
      </c>
      <c r="AL19">
        <v>0.78421487542469304</v>
      </c>
      <c r="AM19">
        <v>1.08387512164637</v>
      </c>
      <c r="AN19">
        <v>0.98508964575204705</v>
      </c>
      <c r="AO19">
        <v>0</v>
      </c>
      <c r="AP19">
        <v>0.46266229913925799</v>
      </c>
      <c r="AQ19">
        <v>0.46266229913925799</v>
      </c>
      <c r="AR19">
        <v>0.94304187022902497</v>
      </c>
      <c r="AS19">
        <v>0.86632827306371196</v>
      </c>
      <c r="AT19">
        <v>-4.45817573363116</v>
      </c>
      <c r="AU19">
        <v>4.72363299892646</v>
      </c>
      <c r="AW19">
        <f>AU19-AT19</f>
        <v>9.1818087325576201</v>
      </c>
      <c r="AX19" s="5">
        <f>AP19-AJ19</f>
        <v>-0.43800508844160596</v>
      </c>
      <c r="AY19">
        <f>0.5*(AT19+AU19)</f>
        <v>0.13272863264765</v>
      </c>
      <c r="AZ19">
        <f>AY19-AJ19</f>
        <v>-0.76793875493321395</v>
      </c>
    </row>
    <row r="20" spans="1:52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W20" s="12"/>
    </row>
    <row r="21" spans="1:52" x14ac:dyDescent="0.25">
      <c r="A21" s="12"/>
      <c r="B21" s="29" t="s">
        <v>21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5">
        <f>P21-O21</f>
        <v>0</v>
      </c>
      <c r="S21" s="12">
        <f>K21-E21</f>
        <v>0</v>
      </c>
      <c r="T21" s="12">
        <f>0.5*(O21+P21)</f>
        <v>0</v>
      </c>
      <c r="U21" s="12">
        <f>T21-E21</f>
        <v>0</v>
      </c>
      <c r="W21" s="12"/>
      <c r="Y21">
        <v>6.0868999970048701E-2</v>
      </c>
      <c r="Z21" s="7">
        <v>0.40975357369701798</v>
      </c>
      <c r="AA21" s="5">
        <v>0.50560832642998199</v>
      </c>
      <c r="AG21" s="29" t="s">
        <v>21</v>
      </c>
      <c r="AH21">
        <v>0.67305424822606696</v>
      </c>
      <c r="AI21">
        <v>0.23093960977872399</v>
      </c>
      <c r="AJ21">
        <v>-0.442114638447342</v>
      </c>
      <c r="AK21">
        <v>4.2482412290573102</v>
      </c>
      <c r="AL21">
        <v>-0.17296776241286299</v>
      </c>
      <c r="AM21">
        <v>-7.7694262315038606E-2</v>
      </c>
      <c r="AN21">
        <v>7.6682600375860999E-2</v>
      </c>
      <c r="AO21">
        <v>0</v>
      </c>
      <c r="AP21">
        <v>0.40975357369701798</v>
      </c>
      <c r="AQ21">
        <v>0.45359244652355901</v>
      </c>
      <c r="AR21" s="5">
        <v>0.63793318175829095</v>
      </c>
      <c r="AS21">
        <v>0.43124056909597003</v>
      </c>
      <c r="AT21">
        <v>-1.1452618190072801</v>
      </c>
      <c r="AU21">
        <v>1.5461834267591801</v>
      </c>
      <c r="AW21" s="5">
        <f>AU21-AT21</f>
        <v>2.6914452457664604</v>
      </c>
      <c r="AX21">
        <f>AP21-AJ21</f>
        <v>0.85186821214435993</v>
      </c>
      <c r="AY21">
        <f>0.5*(AT21+AU21)</f>
        <v>0.20046080387595</v>
      </c>
      <c r="AZ21">
        <f>AY21-AJ21</f>
        <v>0.642575442323292</v>
      </c>
    </row>
    <row r="22" spans="1:52" x14ac:dyDescent="0.25">
      <c r="A22" s="12"/>
      <c r="B22" s="29"/>
      <c r="C22" s="12"/>
      <c r="D22" s="5"/>
      <c r="E22" s="12"/>
      <c r="F22" s="12"/>
      <c r="G22" s="12"/>
      <c r="H22" s="12"/>
      <c r="I22" s="12"/>
      <c r="J22" s="12"/>
      <c r="K22" s="12"/>
      <c r="L22" s="5"/>
      <c r="M22" s="12"/>
      <c r="N22" s="12"/>
      <c r="O22" s="12"/>
      <c r="P22" s="12"/>
      <c r="Q22" s="12"/>
      <c r="R22" s="12">
        <f>P22-O22</f>
        <v>0</v>
      </c>
      <c r="S22" s="12">
        <f>K22-E22</f>
        <v>0</v>
      </c>
      <c r="T22" s="12">
        <f>0.5*(O22+P22)</f>
        <v>0</v>
      </c>
      <c r="U22" s="12">
        <f>T22-E22</f>
        <v>0</v>
      </c>
      <c r="W22" s="5"/>
      <c r="Y22">
        <v>-0.78942858481932998</v>
      </c>
      <c r="Z22" s="7">
        <v>-1.34474802570472</v>
      </c>
      <c r="AA22">
        <v>-1.5993022417303899</v>
      </c>
      <c r="AG22" s="29"/>
      <c r="AH22">
        <v>1.89575468183212</v>
      </c>
      <c r="AI22">
        <v>0.16711741479654799</v>
      </c>
      <c r="AJ22">
        <v>-1.7286372670355701</v>
      </c>
      <c r="AK22">
        <v>3.31803040027618</v>
      </c>
      <c r="AL22">
        <v>-8.7617387719443704E-2</v>
      </c>
      <c r="AM22">
        <v>-0.47176405573515801</v>
      </c>
      <c r="AN22">
        <v>-1.62158787630385</v>
      </c>
      <c r="AO22">
        <v>0</v>
      </c>
      <c r="AP22">
        <v>-1.34474802570472</v>
      </c>
      <c r="AQ22">
        <v>0.51389679835784396</v>
      </c>
      <c r="AR22">
        <v>0.13196018827009601</v>
      </c>
      <c r="AS22">
        <v>-1.33468792901527</v>
      </c>
      <c r="AT22">
        <v>-1.7386372670355701</v>
      </c>
      <c r="AU22">
        <v>2.6803042875728802</v>
      </c>
      <c r="AW22">
        <f>AU22-AT22</f>
        <v>4.4189415546084501</v>
      </c>
      <c r="AX22">
        <f>AP22-AJ22</f>
        <v>0.38388924133085012</v>
      </c>
      <c r="AY22">
        <f>0.5*(AT22+AU22)</f>
        <v>0.47083351026865505</v>
      </c>
      <c r="AZ22">
        <f>AY22-AJ22</f>
        <v>2.1994707773042252</v>
      </c>
    </row>
    <row r="23" spans="1:52" x14ac:dyDescent="0.25">
      <c r="A23" s="12"/>
      <c r="B23" s="29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5"/>
      <c r="N23" s="12"/>
      <c r="O23" s="12"/>
      <c r="P23" s="12"/>
      <c r="Q23" s="12"/>
      <c r="R23" s="12">
        <f>P23-O23</f>
        <v>0</v>
      </c>
      <c r="S23" s="12">
        <f>K23-E23</f>
        <v>0</v>
      </c>
      <c r="T23" s="12">
        <f>0.5*(O23+P23)</f>
        <v>0</v>
      </c>
      <c r="U23" s="12">
        <f>T23-E23</f>
        <v>0</v>
      </c>
      <c r="W23" s="12"/>
      <c r="Y23" s="5">
        <v>0.150907098002766</v>
      </c>
      <c r="Z23" s="8">
        <v>0.50578764068636095</v>
      </c>
      <c r="AA23">
        <v>0.49371141856756401</v>
      </c>
      <c r="AG23" s="29"/>
      <c r="AH23">
        <v>-0.57448499989809099</v>
      </c>
      <c r="AI23">
        <v>0.24191969215488801</v>
      </c>
      <c r="AJ23">
        <v>0.81640469205297905</v>
      </c>
      <c r="AK23">
        <v>6.6520253562927198</v>
      </c>
      <c r="AL23">
        <v>0.74290655013233897</v>
      </c>
      <c r="AM23">
        <v>0.92347622549932595</v>
      </c>
      <c r="AN23">
        <v>0.83368648222670505</v>
      </c>
      <c r="AO23">
        <v>0</v>
      </c>
      <c r="AP23" s="5">
        <v>0.50578764068636095</v>
      </c>
      <c r="AQ23">
        <v>0.50578764068636095</v>
      </c>
      <c r="AR23">
        <v>0.63250144309883904</v>
      </c>
      <c r="AS23" s="5">
        <v>0.67213100552030003</v>
      </c>
      <c r="AT23">
        <v>-6.2901447991153603</v>
      </c>
      <c r="AU23">
        <v>0.82640469205297995</v>
      </c>
      <c r="AW23">
        <f>AU23-AT23</f>
        <v>7.1165494911683407</v>
      </c>
      <c r="AX23">
        <f>AP23-AJ23</f>
        <v>-0.3106170513666181</v>
      </c>
      <c r="AY23">
        <f>0.5*(AT23+AU23)</f>
        <v>-2.7318700535311899</v>
      </c>
      <c r="AZ23">
        <f>AY23-AJ23</f>
        <v>-3.5482747455841688</v>
      </c>
    </row>
    <row r="24" spans="1:52" x14ac:dyDescent="0.25">
      <c r="A24" s="12"/>
      <c r="B24" s="29"/>
      <c r="C24" s="12"/>
      <c r="D24" s="12"/>
      <c r="E24" s="12"/>
      <c r="F24" s="12"/>
      <c r="G24" s="12"/>
      <c r="H24" s="12"/>
      <c r="I24" s="12"/>
      <c r="J24" s="12"/>
      <c r="K24" s="5"/>
      <c r="L24" s="12"/>
      <c r="M24" s="12"/>
      <c r="N24" s="5"/>
      <c r="O24" s="12"/>
      <c r="P24" s="12"/>
      <c r="Q24" s="12"/>
      <c r="R24" s="12">
        <f>P24-O24</f>
        <v>0</v>
      </c>
      <c r="S24" s="5">
        <f>K24-E24</f>
        <v>0</v>
      </c>
      <c r="T24" s="12">
        <f>0.5*(O24+P24)</f>
        <v>0</v>
      </c>
      <c r="U24" s="12">
        <f>T24-E24</f>
        <v>0</v>
      </c>
      <c r="W24" s="12"/>
      <c r="Y24">
        <v>-0.79059022841014703</v>
      </c>
      <c r="Z24" s="7">
        <v>-1.5346015471691199</v>
      </c>
      <c r="AA24">
        <v>-1.4772127428955999</v>
      </c>
      <c r="AB24" s="12">
        <v>-1.43469774687853</v>
      </c>
      <c r="AG24" s="29"/>
      <c r="AH24">
        <v>1.4501381503892801</v>
      </c>
      <c r="AI24" s="5">
        <v>0.146790396371792</v>
      </c>
      <c r="AJ24">
        <v>-1.30334775401749</v>
      </c>
      <c r="AK24">
        <v>3.8420890569686801</v>
      </c>
      <c r="AL24">
        <v>1.02394843045154</v>
      </c>
      <c r="AM24">
        <v>-0.56894562273087401</v>
      </c>
      <c r="AN24">
        <v>-1.36482395098973</v>
      </c>
      <c r="AO24">
        <v>0</v>
      </c>
      <c r="AP24">
        <v>-1.5346015471691199</v>
      </c>
      <c r="AQ24" s="5">
        <v>0.71740894215337203</v>
      </c>
      <c r="AR24">
        <v>-0.65517516768680695</v>
      </c>
      <c r="AS24">
        <v>-1.5131015780770201</v>
      </c>
      <c r="AT24">
        <v>-10.598598752173499</v>
      </c>
      <c r="AU24">
        <v>3.22295399865139</v>
      </c>
      <c r="AW24">
        <f>AU24-AT24</f>
        <v>13.821552750824889</v>
      </c>
      <c r="AX24" s="5">
        <f>AP24-AJ24</f>
        <v>-0.23125379315162986</v>
      </c>
      <c r="AY24">
        <f>0.5*(AT24+AU24)</f>
        <v>-3.687822376761055</v>
      </c>
      <c r="AZ24">
        <f>AY24-AJ24</f>
        <v>-2.3844746227435651</v>
      </c>
    </row>
    <row r="25" spans="1:52" x14ac:dyDescent="0.25">
      <c r="A25" s="12"/>
      <c r="B25" s="39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6"/>
      <c r="O25" s="12"/>
      <c r="P25" s="12"/>
      <c r="Q25" s="12"/>
      <c r="W25" s="12"/>
    </row>
    <row r="31" spans="1:52" ht="15" customHeight="1" x14ac:dyDescent="0.25"/>
    <row r="32" spans="1:52" ht="15" customHeight="1" x14ac:dyDescent="0.25"/>
    <row r="41" spans="23:48" x14ac:dyDescent="0.25">
      <c r="W41" s="26" t="s">
        <v>22</v>
      </c>
      <c r="X41" s="26" t="s">
        <v>45</v>
      </c>
      <c r="Y41" s="26" t="s">
        <v>50</v>
      </c>
      <c r="Z41" s="26"/>
      <c r="AA41" s="26"/>
      <c r="AB41" s="26"/>
      <c r="AC41" s="26"/>
      <c r="AD41" s="26"/>
      <c r="AL41" s="26" t="s">
        <v>22</v>
      </c>
      <c r="AM41" s="26" t="s">
        <v>45</v>
      </c>
      <c r="AN41" s="26" t="s">
        <v>50</v>
      </c>
      <c r="AO41" s="26"/>
      <c r="AP41" s="26"/>
      <c r="AQ41" s="26"/>
      <c r="AR41" s="26"/>
      <c r="AS41" s="26"/>
    </row>
    <row r="42" spans="23:48" x14ac:dyDescent="0.25">
      <c r="W42" s="26"/>
      <c r="X42" s="26"/>
      <c r="Y42" s="26" t="s">
        <v>43</v>
      </c>
      <c r="Z42" s="26" t="s">
        <v>42</v>
      </c>
      <c r="AA42" s="26"/>
      <c r="AB42" s="26"/>
      <c r="AC42" s="26" t="s">
        <v>44</v>
      </c>
      <c r="AD42" s="26" t="s">
        <v>51</v>
      </c>
      <c r="AL42" s="26"/>
      <c r="AM42" s="26"/>
      <c r="AN42" s="26" t="s">
        <v>43</v>
      </c>
      <c r="AO42" s="26" t="s">
        <v>42</v>
      </c>
      <c r="AP42" s="26"/>
      <c r="AQ42" s="26"/>
      <c r="AR42" s="26" t="s">
        <v>44</v>
      </c>
      <c r="AS42" s="26" t="s">
        <v>51</v>
      </c>
    </row>
    <row r="43" spans="23:48" ht="30" x14ac:dyDescent="0.25">
      <c r="W43" s="26"/>
      <c r="X43" s="26"/>
      <c r="Y43" s="26"/>
      <c r="Z43" s="16" t="s">
        <v>26</v>
      </c>
      <c r="AA43" s="16" t="s">
        <v>40</v>
      </c>
      <c r="AB43" s="16" t="s">
        <v>41</v>
      </c>
      <c r="AC43" s="26"/>
      <c r="AD43" s="26"/>
      <c r="AH43" t="s">
        <v>30</v>
      </c>
      <c r="AI43" t="s">
        <v>36</v>
      </c>
      <c r="AJ43" t="s">
        <v>31</v>
      </c>
      <c r="AL43" s="26"/>
      <c r="AM43" s="26"/>
      <c r="AN43" s="26"/>
      <c r="AO43" s="16" t="s">
        <v>26</v>
      </c>
      <c r="AP43" s="16" t="s">
        <v>40</v>
      </c>
      <c r="AQ43" s="16" t="s">
        <v>41</v>
      </c>
      <c r="AR43" s="26"/>
      <c r="AS43" s="26"/>
    </row>
    <row r="44" spans="23:48" x14ac:dyDescent="0.25">
      <c r="W44" s="27" t="s">
        <v>49</v>
      </c>
      <c r="X44" s="15" t="s">
        <v>37</v>
      </c>
      <c r="Y44" s="14">
        <v>-0.73865101743155503</v>
      </c>
      <c r="Z44" s="17">
        <v>2.8779838417449302</v>
      </c>
      <c r="AA44" s="14">
        <v>-1.7634918300060201</v>
      </c>
      <c r="AB44" s="14">
        <v>1.1144920117389101</v>
      </c>
      <c r="AC44" s="14">
        <v>0.18168532819344099</v>
      </c>
      <c r="AD44" s="14">
        <v>0.920336345624996</v>
      </c>
      <c r="AH44" s="9">
        <v>-1.21347545415153</v>
      </c>
      <c r="AI44" s="9">
        <v>0.18168532819344099</v>
      </c>
      <c r="AJ44" s="9">
        <v>0.34949571668431101</v>
      </c>
      <c r="AL44" s="27" t="s">
        <v>49</v>
      </c>
      <c r="AM44" s="15" t="s">
        <v>37</v>
      </c>
      <c r="AN44" s="14">
        <v>-0.73865101743155503</v>
      </c>
      <c r="AO44" s="17">
        <v>2.8779838417449302</v>
      </c>
      <c r="AP44" s="14">
        <v>-1.7634918300060201</v>
      </c>
      <c r="AQ44" s="14">
        <v>1.1144920117389101</v>
      </c>
      <c r="AR44" s="14">
        <v>0.18168532819344099</v>
      </c>
      <c r="AS44" s="14">
        <v>0.920336345624996</v>
      </c>
      <c r="AU44" s="9">
        <f>AP44-AN44</f>
        <v>-1.024840812574465</v>
      </c>
      <c r="AV44" s="9">
        <f>AQ44-AN44</f>
        <v>1.8531430291704651</v>
      </c>
    </row>
    <row r="45" spans="23:48" x14ac:dyDescent="0.25">
      <c r="W45" s="27"/>
      <c r="X45" s="15" t="s">
        <v>38</v>
      </c>
      <c r="Y45" s="14">
        <v>-0.77229164137125095</v>
      </c>
      <c r="Z45" s="14">
        <v>4.2545517355261913</v>
      </c>
      <c r="AA45" s="14">
        <v>-0.78229164137125096</v>
      </c>
      <c r="AB45" s="14">
        <v>3.4722600941549402</v>
      </c>
      <c r="AC45" s="14">
        <v>0.33827220842940697</v>
      </c>
      <c r="AD45" s="14">
        <v>1.1105638498006578</v>
      </c>
      <c r="AH45" s="9">
        <v>0.15944482219183401</v>
      </c>
      <c r="AI45" s="9">
        <v>0.33827220842940697</v>
      </c>
      <c r="AJ45" s="9">
        <v>0.36140878093037498</v>
      </c>
      <c r="AL45" s="27"/>
      <c r="AM45" s="15" t="s">
        <v>38</v>
      </c>
      <c r="AN45" s="14">
        <v>-0.77229164137125095</v>
      </c>
      <c r="AO45" s="14">
        <v>4.2545517355261913</v>
      </c>
      <c r="AP45" s="14">
        <v>-0.78229164137125096</v>
      </c>
      <c r="AQ45" s="14">
        <v>3.4722600941549402</v>
      </c>
      <c r="AR45" s="14">
        <v>0.33827220842940697</v>
      </c>
      <c r="AS45" s="14">
        <v>1.1105638498006578</v>
      </c>
      <c r="AU45" s="9">
        <f t="shared" ref="AU45:AU62" si="0">AP45-AN45</f>
        <v>-1.0000000000000009E-2</v>
      </c>
      <c r="AV45" s="9">
        <f t="shared" ref="AV45:AV62" si="1">AQ45-AN45</f>
        <v>4.2445517355261915</v>
      </c>
    </row>
    <row r="46" spans="23:48" x14ac:dyDescent="0.25">
      <c r="W46" s="27"/>
      <c r="X46" s="15" t="s">
        <v>39</v>
      </c>
      <c r="Y46" s="14">
        <v>0.698262427664186</v>
      </c>
      <c r="Z46" s="14">
        <v>3.9920126943912662</v>
      </c>
      <c r="AA46" s="14">
        <v>-3.2837502667270799</v>
      </c>
      <c r="AB46" s="14">
        <v>0.70826242766418601</v>
      </c>
      <c r="AC46" s="17">
        <v>0.40131693741854302</v>
      </c>
      <c r="AD46" s="17">
        <v>0.29694549024564298</v>
      </c>
      <c r="AH46" s="10">
        <v>0.19217531990322301</v>
      </c>
      <c r="AI46" s="10">
        <v>0.40131693741854302</v>
      </c>
      <c r="AJ46" s="10">
        <v>0.415373312647216</v>
      </c>
      <c r="AL46" s="27"/>
      <c r="AM46" s="15" t="s">
        <v>39</v>
      </c>
      <c r="AN46" s="14">
        <v>0.698262427664186</v>
      </c>
      <c r="AO46" s="14">
        <v>3.9920126943912662</v>
      </c>
      <c r="AP46" s="14">
        <v>-3.2837502667270799</v>
      </c>
      <c r="AQ46" s="14">
        <v>0.70826242766418601</v>
      </c>
      <c r="AR46" s="17">
        <v>0.40131693741854302</v>
      </c>
      <c r="AS46" s="17">
        <v>0.29694549024564298</v>
      </c>
      <c r="AU46" s="9">
        <f t="shared" si="0"/>
        <v>-3.9820126943912659</v>
      </c>
      <c r="AV46" s="9">
        <f t="shared" si="1"/>
        <v>1.0000000000000009E-2</v>
      </c>
    </row>
    <row r="47" spans="23:48" x14ac:dyDescent="0.25">
      <c r="W47" s="27"/>
      <c r="X47" s="15" t="s">
        <v>5</v>
      </c>
      <c r="Y47" s="14">
        <v>0.49059458338625</v>
      </c>
      <c r="Z47" s="14">
        <v>7.7920325087366802</v>
      </c>
      <c r="AA47" s="14">
        <v>-2.8825787411229</v>
      </c>
      <c r="AB47" s="14">
        <v>4.9094537676137797</v>
      </c>
      <c r="AC47" s="14">
        <v>0.15239858872411499</v>
      </c>
      <c r="AD47" s="14">
        <v>0.33819599466213501</v>
      </c>
      <c r="AH47" s="9">
        <v>-0.166510103818379</v>
      </c>
      <c r="AI47" s="9">
        <v>0.15239858872411499</v>
      </c>
      <c r="AJ47" s="9">
        <v>0.25826842063753203</v>
      </c>
      <c r="AL47" s="27"/>
      <c r="AM47" s="15" t="s">
        <v>5</v>
      </c>
      <c r="AN47" s="14">
        <v>0.49059458338625</v>
      </c>
      <c r="AO47" s="14">
        <v>7.7920325087366802</v>
      </c>
      <c r="AP47" s="14">
        <v>-2.8825787411229</v>
      </c>
      <c r="AQ47" s="14">
        <v>4.9094537676137797</v>
      </c>
      <c r="AR47" s="14">
        <v>0.15239858872411499</v>
      </c>
      <c r="AS47" s="14">
        <v>0.33819599466213501</v>
      </c>
      <c r="AU47" s="9">
        <f t="shared" si="0"/>
        <v>-3.3731733245091502</v>
      </c>
      <c r="AV47" s="9">
        <f t="shared" si="1"/>
        <v>4.4188591842275295</v>
      </c>
    </row>
    <row r="48" spans="23:48" ht="6" customHeight="1" x14ac:dyDescent="0.25">
      <c r="W48" s="15"/>
      <c r="X48" s="15"/>
      <c r="Y48" s="14"/>
      <c r="Z48" s="14"/>
      <c r="AA48" s="14"/>
      <c r="AB48" s="14"/>
      <c r="AC48" s="14"/>
      <c r="AD48" s="14"/>
      <c r="AH48" s="9"/>
      <c r="AI48" s="9"/>
      <c r="AJ48" s="9"/>
      <c r="AL48" s="15"/>
      <c r="AM48" s="15"/>
      <c r="AN48" s="14"/>
      <c r="AO48" s="14"/>
      <c r="AP48" s="14"/>
      <c r="AQ48" s="14"/>
      <c r="AR48" s="14"/>
      <c r="AS48" s="14"/>
      <c r="AU48" s="9"/>
      <c r="AV48" s="9"/>
    </row>
    <row r="49" spans="23:48" x14ac:dyDescent="0.25">
      <c r="W49" s="27" t="s">
        <v>48</v>
      </c>
      <c r="X49" s="15" t="s">
        <v>37</v>
      </c>
      <c r="Y49" s="14">
        <v>-0.79881420895894895</v>
      </c>
      <c r="Z49" s="17">
        <v>2.8779838417449399</v>
      </c>
      <c r="AA49" s="14">
        <v>-1.82365502153342</v>
      </c>
      <c r="AB49" s="14">
        <v>1.05432882021152</v>
      </c>
      <c r="AC49" s="14">
        <v>0.26382269334698599</v>
      </c>
      <c r="AD49" s="14">
        <v>1.062636902305935</v>
      </c>
      <c r="AH49" s="9">
        <v>-0.89558439443339899</v>
      </c>
      <c r="AI49" s="9">
        <v>0.26382269334698599</v>
      </c>
      <c r="AJ49" s="9">
        <v>0.33472549973198901</v>
      </c>
      <c r="AL49" s="27" t="s">
        <v>48</v>
      </c>
      <c r="AM49" s="15" t="s">
        <v>37</v>
      </c>
      <c r="AN49" s="14">
        <v>-0.79881420895894895</v>
      </c>
      <c r="AO49" s="17">
        <v>2.8779838417449399</v>
      </c>
      <c r="AP49" s="14">
        <v>-1.82365502153342</v>
      </c>
      <c r="AQ49" s="14">
        <v>1.05432882021152</v>
      </c>
      <c r="AR49" s="14">
        <v>0.26382269334698599</v>
      </c>
      <c r="AS49" s="14">
        <v>1.062636902305935</v>
      </c>
      <c r="AU49" s="9">
        <f t="shared" si="0"/>
        <v>-1.024840812574471</v>
      </c>
      <c r="AV49" s="9">
        <f t="shared" si="1"/>
        <v>1.8531430291704689</v>
      </c>
    </row>
    <row r="50" spans="23:48" x14ac:dyDescent="0.25">
      <c r="W50" s="27"/>
      <c r="X50" s="15" t="s">
        <v>38</v>
      </c>
      <c r="Y50" s="14">
        <v>-0.84255722035313696</v>
      </c>
      <c r="Z50" s="14">
        <v>5.1935235945108964</v>
      </c>
      <c r="AA50" s="14">
        <v>-0.85255722035313697</v>
      </c>
      <c r="AB50" s="14">
        <v>4.3409663741577598</v>
      </c>
      <c r="AC50" s="14">
        <v>0.14971208607376599</v>
      </c>
      <c r="AD50" s="14">
        <v>0.99226930642690292</v>
      </c>
      <c r="AH50" s="9">
        <v>-0.27721494454033202</v>
      </c>
      <c r="AI50" s="9">
        <v>0.14971208607376599</v>
      </c>
      <c r="AJ50" s="9">
        <v>0.20435851306280201</v>
      </c>
      <c r="AL50" s="27"/>
      <c r="AM50" s="15" t="s">
        <v>38</v>
      </c>
      <c r="AN50" s="14">
        <v>-0.84255722035313696</v>
      </c>
      <c r="AO50" s="14">
        <v>5.1935235945108964</v>
      </c>
      <c r="AP50" s="14">
        <v>-0.85255722035313697</v>
      </c>
      <c r="AQ50" s="14">
        <v>4.3409663741577598</v>
      </c>
      <c r="AR50" s="14">
        <v>0.14971208607376599</v>
      </c>
      <c r="AS50" s="14">
        <v>0.99226930642690292</v>
      </c>
      <c r="AU50" s="9">
        <f t="shared" si="0"/>
        <v>-1.0000000000000009E-2</v>
      </c>
      <c r="AV50" s="9">
        <f t="shared" si="1"/>
        <v>5.1835235945108966</v>
      </c>
    </row>
    <row r="51" spans="23:48" x14ac:dyDescent="0.25">
      <c r="W51" s="27"/>
      <c r="X51" s="15" t="s">
        <v>39</v>
      </c>
      <c r="Y51" s="14">
        <v>0.62953049154025698</v>
      </c>
      <c r="Z51" s="14">
        <v>10.047319413799016</v>
      </c>
      <c r="AA51" s="14">
        <v>-9.4077889222587601</v>
      </c>
      <c r="AB51" s="14">
        <v>0.63953049154025698</v>
      </c>
      <c r="AC51" s="17">
        <v>0.32121620691678898</v>
      </c>
      <c r="AD51" s="17">
        <v>0.30831428462346799</v>
      </c>
      <c r="AH51" s="10">
        <v>0.185400405293039</v>
      </c>
      <c r="AI51" s="10">
        <v>0.32121620691678898</v>
      </c>
      <c r="AJ51" s="10">
        <v>0.37173825380817199</v>
      </c>
      <c r="AL51" s="27"/>
      <c r="AM51" s="15" t="s">
        <v>39</v>
      </c>
      <c r="AN51" s="14">
        <v>0.62953049154025698</v>
      </c>
      <c r="AO51" s="14">
        <v>10.047319413799016</v>
      </c>
      <c r="AP51" s="14">
        <v>-9.4077889222587601</v>
      </c>
      <c r="AQ51" s="14">
        <v>0.63953049154025698</v>
      </c>
      <c r="AR51" s="17">
        <v>0.32121620691678898</v>
      </c>
      <c r="AS51" s="17">
        <v>0.30831428462346799</v>
      </c>
      <c r="AU51" s="9">
        <f t="shared" si="0"/>
        <v>-10.037319413799016</v>
      </c>
      <c r="AV51" s="9">
        <f t="shared" si="1"/>
        <v>1.0000000000000009E-2</v>
      </c>
    </row>
    <row r="52" spans="23:48" x14ac:dyDescent="0.25">
      <c r="W52" s="27"/>
      <c r="X52" s="15" t="s">
        <v>5</v>
      </c>
      <c r="Y52" s="14">
        <v>0.46782479186104298</v>
      </c>
      <c r="Z52" s="14">
        <v>13.65281597158274</v>
      </c>
      <c r="AA52" s="14">
        <v>-9.0748701909793095</v>
      </c>
      <c r="AB52" s="14">
        <v>4.5779457806034296</v>
      </c>
      <c r="AC52" s="14">
        <v>0.15543976154113601</v>
      </c>
      <c r="AD52" s="14">
        <v>0.31238503031990694</v>
      </c>
      <c r="AH52" s="9">
        <v>-0.20480666810656101</v>
      </c>
      <c r="AI52" s="9">
        <v>0.15543976154113601</v>
      </c>
      <c r="AJ52" s="9">
        <v>0.187848447103416</v>
      </c>
      <c r="AL52" s="27"/>
      <c r="AM52" s="15" t="s">
        <v>5</v>
      </c>
      <c r="AN52" s="14">
        <v>0.46782479186104298</v>
      </c>
      <c r="AO52" s="14">
        <v>13.65281597158274</v>
      </c>
      <c r="AP52" s="14">
        <v>-9.0748701909793095</v>
      </c>
      <c r="AQ52" s="14">
        <v>4.5779457806034296</v>
      </c>
      <c r="AR52" s="14">
        <v>0.15543976154113601</v>
      </c>
      <c r="AS52" s="14">
        <v>0.31238503031990694</v>
      </c>
      <c r="AU52" s="9">
        <f t="shared" si="0"/>
        <v>-9.5426949828403522</v>
      </c>
      <c r="AV52" s="9">
        <f t="shared" si="1"/>
        <v>4.1101209887423868</v>
      </c>
    </row>
    <row r="53" spans="23:48" ht="6" customHeight="1" x14ac:dyDescent="0.25">
      <c r="W53" s="15"/>
      <c r="X53" s="15"/>
      <c r="Y53" s="14"/>
      <c r="Z53" s="14"/>
      <c r="AA53" s="14"/>
      <c r="AB53" s="14"/>
      <c r="AC53" s="14"/>
      <c r="AD53" s="14"/>
      <c r="AH53" s="9"/>
      <c r="AI53" s="9"/>
      <c r="AJ53" s="9"/>
      <c r="AL53" s="15"/>
      <c r="AM53" s="15"/>
      <c r="AN53" s="14"/>
      <c r="AO53" s="14"/>
      <c r="AP53" s="14"/>
      <c r="AQ53" s="14"/>
      <c r="AR53" s="14"/>
      <c r="AS53" s="14"/>
      <c r="AU53" s="9"/>
      <c r="AV53" s="9"/>
    </row>
    <row r="54" spans="23:48" x14ac:dyDescent="0.25">
      <c r="W54" s="27" t="s">
        <v>47</v>
      </c>
      <c r="X54" s="15" t="s">
        <v>37</v>
      </c>
      <c r="Y54" s="14">
        <v>-0.20204860759821799</v>
      </c>
      <c r="Z54" s="17">
        <v>2.5562902097304132</v>
      </c>
      <c r="AA54" s="14">
        <v>-0.90519578815816304</v>
      </c>
      <c r="AB54" s="14">
        <v>1.6510944215722501</v>
      </c>
      <c r="AC54" s="14">
        <v>0.52421133453679902</v>
      </c>
      <c r="AD54" s="14">
        <v>0.72625994213501699</v>
      </c>
      <c r="AH54" s="9">
        <v>0.18660491235107399</v>
      </c>
      <c r="AI54" s="9">
        <v>0.52421133453679902</v>
      </c>
      <c r="AJ54" s="10">
        <v>0.60153285005276003</v>
      </c>
      <c r="AL54" s="27" t="s">
        <v>47</v>
      </c>
      <c r="AM54" s="15" t="s">
        <v>37</v>
      </c>
      <c r="AN54" s="14">
        <v>-0.20204860759821799</v>
      </c>
      <c r="AO54" s="17">
        <v>2.5562902097304132</v>
      </c>
      <c r="AP54" s="14">
        <v>-0.90519578815816304</v>
      </c>
      <c r="AQ54" s="14">
        <v>1.6510944215722501</v>
      </c>
      <c r="AR54" s="14">
        <v>0.52421133453679902</v>
      </c>
      <c r="AS54" s="14">
        <v>0.72625994213501699</v>
      </c>
      <c r="AU54" s="9">
        <f t="shared" si="0"/>
        <v>-0.70314718055994507</v>
      </c>
      <c r="AV54" s="9">
        <f t="shared" si="1"/>
        <v>1.853143029170468</v>
      </c>
    </row>
    <row r="55" spans="23:48" x14ac:dyDescent="0.25">
      <c r="W55" s="27"/>
      <c r="X55" s="15" t="s">
        <v>38</v>
      </c>
      <c r="Y55" s="14">
        <v>-0.27639213626551501</v>
      </c>
      <c r="Z55" s="14">
        <v>6.2756998116279146</v>
      </c>
      <c r="AA55" s="14">
        <v>-0.28639213626551502</v>
      </c>
      <c r="AB55" s="14">
        <v>5.9893076753623999</v>
      </c>
      <c r="AC55" s="14">
        <v>0.52274539221178196</v>
      </c>
      <c r="AD55" s="14">
        <v>0.79913752847729702</v>
      </c>
      <c r="AH55" s="9">
        <v>-4.5554199041936798E-2</v>
      </c>
      <c r="AI55" s="9">
        <v>0.52274539221178196</v>
      </c>
      <c r="AJ55" s="9">
        <v>0.56321171811635695</v>
      </c>
      <c r="AL55" s="27"/>
      <c r="AM55" s="15" t="s">
        <v>38</v>
      </c>
      <c r="AN55" s="14">
        <v>-0.27639213626551501</v>
      </c>
      <c r="AO55" s="14">
        <v>6.2756998116279146</v>
      </c>
      <c r="AP55" s="14">
        <v>-0.28639213626551502</v>
      </c>
      <c r="AQ55" s="14">
        <v>5.9893076753623999</v>
      </c>
      <c r="AR55" s="14">
        <v>0.52274539221178196</v>
      </c>
      <c r="AS55" s="14">
        <v>0.79913752847729702</v>
      </c>
      <c r="AU55" s="9">
        <f t="shared" si="0"/>
        <v>-1.0000000000000009E-2</v>
      </c>
      <c r="AV55" s="9">
        <f t="shared" si="1"/>
        <v>6.2656998116279148</v>
      </c>
    </row>
    <row r="56" spans="23:48" x14ac:dyDescent="0.25">
      <c r="W56" s="27"/>
      <c r="X56" s="15" t="s">
        <v>39</v>
      </c>
      <c r="Y56" s="14">
        <v>1.0912183649958</v>
      </c>
      <c r="Z56" s="14">
        <v>6.1856614583661198</v>
      </c>
      <c r="AA56" s="14">
        <v>-5.0844430933703197</v>
      </c>
      <c r="AB56" s="14">
        <v>1.1012183649958001</v>
      </c>
      <c r="AC56" s="17">
        <v>0.62015581848550805</v>
      </c>
      <c r="AD56" s="14">
        <v>0.471062546510292</v>
      </c>
      <c r="AH56" s="10">
        <v>0.54157020607888795</v>
      </c>
      <c r="AI56" s="10">
        <v>0.62015581848550805</v>
      </c>
      <c r="AJ56" s="9">
        <v>0.56803911409248597</v>
      </c>
      <c r="AL56" s="27"/>
      <c r="AM56" s="15" t="s">
        <v>39</v>
      </c>
      <c r="AN56" s="14">
        <v>1.0912183649958</v>
      </c>
      <c r="AO56" s="14">
        <v>6.1856614583661198</v>
      </c>
      <c r="AP56" s="14">
        <v>-5.0844430933703197</v>
      </c>
      <c r="AQ56" s="14">
        <v>1.1012183649958001</v>
      </c>
      <c r="AR56" s="17">
        <v>0.62015581848550805</v>
      </c>
      <c r="AS56" s="14">
        <v>0.471062546510292</v>
      </c>
      <c r="AU56" s="9">
        <f t="shared" si="0"/>
        <v>-6.17566145836612</v>
      </c>
      <c r="AV56" s="9">
        <f t="shared" si="1"/>
        <v>1.0000000000000009E-2</v>
      </c>
    </row>
    <row r="57" spans="23:48" x14ac:dyDescent="0.25">
      <c r="W57" s="27"/>
      <c r="X57" s="15" t="s">
        <v>5</v>
      </c>
      <c r="Y57" s="14">
        <v>0.90066738758086395</v>
      </c>
      <c r="Z57" s="14">
        <v>9.1818087325576201</v>
      </c>
      <c r="AA57" s="14">
        <v>-4.45817573363116</v>
      </c>
      <c r="AB57" s="14">
        <v>4.72363299892646</v>
      </c>
      <c r="AC57" s="14">
        <v>0.46266229913925799</v>
      </c>
      <c r="AD57" s="17">
        <v>0.43800508844160596</v>
      </c>
      <c r="AH57" s="9">
        <v>5.8245959042189099E-2</v>
      </c>
      <c r="AI57" s="9">
        <v>0.46266229913925799</v>
      </c>
      <c r="AJ57" s="9">
        <v>0.52158334879978296</v>
      </c>
      <c r="AL57" s="27"/>
      <c r="AM57" s="15" t="s">
        <v>5</v>
      </c>
      <c r="AN57" s="14">
        <v>0.90066738758086395</v>
      </c>
      <c r="AO57" s="14">
        <v>9.1818087325576201</v>
      </c>
      <c r="AP57" s="14">
        <v>-4.45817573363116</v>
      </c>
      <c r="AQ57" s="14">
        <v>4.72363299892646</v>
      </c>
      <c r="AR57" s="14">
        <v>0.46266229913925799</v>
      </c>
      <c r="AS57" s="17">
        <v>0.43800508844160596</v>
      </c>
      <c r="AU57" s="9">
        <f t="shared" si="0"/>
        <v>-5.3588431212120238</v>
      </c>
      <c r="AV57" s="9">
        <f t="shared" si="1"/>
        <v>3.8229656113455963</v>
      </c>
    </row>
    <row r="58" spans="23:48" ht="6" customHeight="1" x14ac:dyDescent="0.25">
      <c r="W58" s="15"/>
      <c r="X58" s="15"/>
      <c r="Y58" s="14"/>
      <c r="Z58" s="14"/>
      <c r="AA58" s="14"/>
      <c r="AB58" s="14"/>
      <c r="AC58" s="14"/>
      <c r="AD58" s="14"/>
      <c r="AH58" s="9"/>
      <c r="AI58" s="9"/>
      <c r="AJ58" s="9"/>
      <c r="AL58" s="15"/>
      <c r="AM58" s="15"/>
      <c r="AN58" s="14"/>
      <c r="AO58" s="14"/>
      <c r="AP58" s="14"/>
      <c r="AQ58" s="14"/>
      <c r="AR58" s="14"/>
      <c r="AS58" s="14"/>
      <c r="AU58" s="9"/>
      <c r="AV58" s="9"/>
    </row>
    <row r="59" spans="23:48" x14ac:dyDescent="0.25">
      <c r="W59" s="27" t="s">
        <v>46</v>
      </c>
      <c r="X59" s="15" t="s">
        <v>37</v>
      </c>
      <c r="Y59" s="14">
        <v>-0.442114638447342</v>
      </c>
      <c r="Z59" s="17">
        <v>2.6914452457664604</v>
      </c>
      <c r="AA59" s="14">
        <v>-1.1452618190072801</v>
      </c>
      <c r="AB59" s="14">
        <v>1.5461834267591801</v>
      </c>
      <c r="AC59" s="14">
        <v>0.40975357369701798</v>
      </c>
      <c r="AD59" s="14">
        <v>0.85186821214435993</v>
      </c>
      <c r="AH59" s="9">
        <v>6.0868999970048701E-2</v>
      </c>
      <c r="AI59" s="9">
        <v>0.40975357369701798</v>
      </c>
      <c r="AJ59" s="10">
        <v>0.50560832642998199</v>
      </c>
      <c r="AL59" s="27" t="s">
        <v>46</v>
      </c>
      <c r="AM59" s="15" t="s">
        <v>37</v>
      </c>
      <c r="AN59" s="14">
        <v>-0.442114638447342</v>
      </c>
      <c r="AO59" s="17">
        <v>2.6914452457664604</v>
      </c>
      <c r="AP59" s="14">
        <v>-1.1452618190072801</v>
      </c>
      <c r="AQ59" s="14">
        <v>1.5461834267591801</v>
      </c>
      <c r="AR59" s="14">
        <v>0.40975357369701798</v>
      </c>
      <c r="AS59" s="14">
        <v>0.85186821214435993</v>
      </c>
      <c r="AU59" s="9">
        <f t="shared" si="0"/>
        <v>-0.70314718055993808</v>
      </c>
      <c r="AV59" s="9">
        <f t="shared" si="1"/>
        <v>1.9882980652065221</v>
      </c>
    </row>
    <row r="60" spans="23:48" x14ac:dyDescent="0.25">
      <c r="W60" s="27"/>
      <c r="X60" s="15" t="s">
        <v>38</v>
      </c>
      <c r="Y60" s="14">
        <v>-1.7286372670355701</v>
      </c>
      <c r="Z60" s="14">
        <v>4.4189415546084501</v>
      </c>
      <c r="AA60" s="14">
        <v>-1.7386372670355701</v>
      </c>
      <c r="AB60" s="14">
        <v>2.6803042875728802</v>
      </c>
      <c r="AC60" s="14">
        <v>-1.34474802570472</v>
      </c>
      <c r="AD60" s="14">
        <v>0.38388924133085012</v>
      </c>
      <c r="AH60" s="9">
        <v>-0.78942858481932998</v>
      </c>
      <c r="AI60" s="9">
        <v>-1.34474802570472</v>
      </c>
      <c r="AJ60" s="9">
        <v>-1.5993022417303899</v>
      </c>
      <c r="AL60" s="27"/>
      <c r="AM60" s="15" t="s">
        <v>38</v>
      </c>
      <c r="AN60" s="14">
        <v>-1.7286372670355701</v>
      </c>
      <c r="AO60" s="14">
        <v>4.4189415546084501</v>
      </c>
      <c r="AP60" s="14">
        <v>-1.7386372670355701</v>
      </c>
      <c r="AQ60" s="14">
        <v>2.6803042875728802</v>
      </c>
      <c r="AR60" s="14">
        <v>-1.34474802570472</v>
      </c>
      <c r="AS60" s="14">
        <v>0.38388924133085012</v>
      </c>
      <c r="AU60" s="9">
        <f t="shared" si="0"/>
        <v>-1.0000000000000009E-2</v>
      </c>
      <c r="AV60" s="9">
        <f t="shared" si="1"/>
        <v>4.4089415546084503</v>
      </c>
    </row>
    <row r="61" spans="23:48" x14ac:dyDescent="0.25">
      <c r="W61" s="27"/>
      <c r="X61" s="15" t="s">
        <v>39</v>
      </c>
      <c r="Y61" s="14">
        <v>0.81640469205297905</v>
      </c>
      <c r="Z61" s="14">
        <v>7.1165494911683407</v>
      </c>
      <c r="AA61" s="14">
        <v>-6.2901447991153603</v>
      </c>
      <c r="AB61" s="14">
        <v>0.82640469205297995</v>
      </c>
      <c r="AC61" s="17">
        <v>0.50578764068636095</v>
      </c>
      <c r="AD61" s="14">
        <v>0.3106170513666181</v>
      </c>
      <c r="AH61" s="10">
        <v>0.150907098002766</v>
      </c>
      <c r="AI61" s="10">
        <v>0.50578764068636095</v>
      </c>
      <c r="AJ61" s="9">
        <v>0.49371141856756401</v>
      </c>
      <c r="AL61" s="27"/>
      <c r="AM61" s="15" t="s">
        <v>39</v>
      </c>
      <c r="AN61" s="14">
        <v>0.81640469205297905</v>
      </c>
      <c r="AO61" s="14">
        <v>7.1165494911683407</v>
      </c>
      <c r="AP61" s="14">
        <v>-6.2901447991153603</v>
      </c>
      <c r="AQ61" s="14">
        <v>0.82640469205297995</v>
      </c>
      <c r="AR61" s="17">
        <v>0.50578764068636095</v>
      </c>
      <c r="AS61" s="14">
        <v>0.3106170513666181</v>
      </c>
      <c r="AU61" s="9">
        <f t="shared" si="0"/>
        <v>-7.1065494911683391</v>
      </c>
      <c r="AV61" s="9">
        <f t="shared" si="1"/>
        <v>1.0000000000000897E-2</v>
      </c>
    </row>
    <row r="62" spans="23:48" x14ac:dyDescent="0.25">
      <c r="W62" s="27"/>
      <c r="X62" s="15" t="s">
        <v>5</v>
      </c>
      <c r="Y62" s="14">
        <v>-1.30334775401749</v>
      </c>
      <c r="Z62" s="14">
        <v>13.821552750824889</v>
      </c>
      <c r="AA62" s="14">
        <v>-10.598598752173499</v>
      </c>
      <c r="AB62" s="14">
        <v>3.22295399865139</v>
      </c>
      <c r="AC62" s="14">
        <v>-1.5346015471691199</v>
      </c>
      <c r="AD62" s="17">
        <v>0.23125379315162986</v>
      </c>
      <c r="AH62" s="9">
        <v>-0.79059022841014703</v>
      </c>
      <c r="AI62" s="9">
        <v>-1.5346015471691199</v>
      </c>
      <c r="AJ62" s="9">
        <v>-1.4772127428955999</v>
      </c>
      <c r="AL62" s="27"/>
      <c r="AM62" s="15" t="s">
        <v>5</v>
      </c>
      <c r="AN62" s="14">
        <v>-1.30334775401749</v>
      </c>
      <c r="AO62" s="14">
        <v>13.821552750824889</v>
      </c>
      <c r="AP62" s="14">
        <v>-10.598598752173499</v>
      </c>
      <c r="AQ62" s="14">
        <v>3.22295399865139</v>
      </c>
      <c r="AR62" s="14">
        <v>-1.5346015471691199</v>
      </c>
      <c r="AS62" s="17">
        <v>0.23125379315162986</v>
      </c>
      <c r="AU62" s="9">
        <f t="shared" si="0"/>
        <v>-9.2952509981560087</v>
      </c>
      <c r="AV62" s="9">
        <f t="shared" si="1"/>
        <v>4.5263017526688802</v>
      </c>
    </row>
    <row r="63" spans="23:48" x14ac:dyDescent="0.25">
      <c r="W63" s="11"/>
    </row>
    <row r="67" spans="23:35" ht="15" customHeight="1" x14ac:dyDescent="0.25">
      <c r="W67" s="23" t="s">
        <v>22</v>
      </c>
      <c r="X67" s="23" t="s">
        <v>45</v>
      </c>
      <c r="Y67" s="26" t="s">
        <v>52</v>
      </c>
      <c r="Z67" s="26"/>
      <c r="AA67" s="26"/>
      <c r="AC67" s="28"/>
      <c r="AD67" s="23" t="s">
        <v>22</v>
      </c>
      <c r="AE67" s="26" t="s">
        <v>52</v>
      </c>
      <c r="AF67" s="26"/>
      <c r="AG67" s="26"/>
    </row>
    <row r="68" spans="23:35" ht="15" customHeight="1" x14ac:dyDescent="0.25">
      <c r="W68" s="24"/>
      <c r="X68" s="24"/>
      <c r="Y68" s="26" t="s">
        <v>44</v>
      </c>
      <c r="Z68" s="26"/>
      <c r="AA68" s="26"/>
      <c r="AC68" s="28"/>
      <c r="AD68" s="24"/>
      <c r="AE68" s="26" t="s">
        <v>44</v>
      </c>
      <c r="AF68" s="26"/>
      <c r="AG68" s="26"/>
    </row>
    <row r="69" spans="23:35" ht="30" customHeight="1" x14ac:dyDescent="0.25">
      <c r="W69" s="25"/>
      <c r="X69" s="25"/>
      <c r="Y69" s="16" t="s">
        <v>53</v>
      </c>
      <c r="Z69" s="16" t="s">
        <v>54</v>
      </c>
      <c r="AA69" s="16" t="s">
        <v>55</v>
      </c>
      <c r="AB69" s="18" t="s">
        <v>82</v>
      </c>
      <c r="AC69" s="28"/>
      <c r="AD69" s="25"/>
      <c r="AE69" s="16" t="s">
        <v>37</v>
      </c>
      <c r="AF69" s="16" t="s">
        <v>39</v>
      </c>
      <c r="AG69" s="16" t="s">
        <v>56</v>
      </c>
    </row>
    <row r="70" spans="23:35" x14ac:dyDescent="0.25">
      <c r="W70" s="20" t="s">
        <v>49</v>
      </c>
      <c r="X70" s="15" t="s">
        <v>37</v>
      </c>
      <c r="Y70" s="14">
        <v>-1.21347545415153</v>
      </c>
      <c r="Z70" s="14">
        <v>0.18168532819344099</v>
      </c>
      <c r="AA70" s="14">
        <v>0.34949571668431101</v>
      </c>
      <c r="AC70" s="28"/>
      <c r="AD70" s="15" t="s">
        <v>49</v>
      </c>
      <c r="AE70" s="14">
        <v>0.18168532819344099</v>
      </c>
      <c r="AF70" s="14">
        <v>0.40131693741854302</v>
      </c>
      <c r="AG70" s="17">
        <v>0.40200000000000002</v>
      </c>
      <c r="AI70" t="s">
        <v>57</v>
      </c>
    </row>
    <row r="71" spans="23:35" x14ac:dyDescent="0.25">
      <c r="W71" s="21"/>
      <c r="X71" s="15" t="s">
        <v>38</v>
      </c>
      <c r="Y71" s="14">
        <v>0.15944482219183401</v>
      </c>
      <c r="Z71" s="14">
        <v>0.33827220842940697</v>
      </c>
      <c r="AA71" s="14">
        <v>0.36140878093037498</v>
      </c>
      <c r="AC71" s="28"/>
      <c r="AD71" s="15" t="s">
        <v>48</v>
      </c>
      <c r="AE71" s="14">
        <v>0.26382269334698599</v>
      </c>
      <c r="AF71" s="14">
        <v>0.32121620691678898</v>
      </c>
      <c r="AG71" s="17">
        <v>0.32700000000000001</v>
      </c>
      <c r="AI71" t="s">
        <v>58</v>
      </c>
    </row>
    <row r="72" spans="23:35" x14ac:dyDescent="0.25">
      <c r="W72" s="21"/>
      <c r="X72" s="15" t="s">
        <v>39</v>
      </c>
      <c r="Y72" s="17">
        <v>0.19217531990322301</v>
      </c>
      <c r="Z72" s="17">
        <v>0.40131693741854302</v>
      </c>
      <c r="AA72" s="17">
        <v>0.415373312647216</v>
      </c>
      <c r="AC72" s="28"/>
      <c r="AD72" s="15" t="s">
        <v>47</v>
      </c>
      <c r="AE72" s="14">
        <v>0.52421133453679902</v>
      </c>
      <c r="AF72" s="14">
        <v>0.62015581848550805</v>
      </c>
      <c r="AG72" s="17">
        <v>0.90500000000000003</v>
      </c>
      <c r="AI72" t="s">
        <v>59</v>
      </c>
    </row>
    <row r="73" spans="23:35" x14ac:dyDescent="0.25">
      <c r="W73" s="22"/>
      <c r="X73" s="15" t="s">
        <v>5</v>
      </c>
      <c r="Y73" s="14">
        <v>-0.166510103818379</v>
      </c>
      <c r="Z73" s="14">
        <v>0.15239858872411499</v>
      </c>
      <c r="AA73" s="14">
        <v>0.25826842063753203</v>
      </c>
      <c r="AC73" s="28"/>
      <c r="AD73" s="15" t="s">
        <v>46</v>
      </c>
      <c r="AE73" s="14">
        <v>0.40975357369701798</v>
      </c>
      <c r="AF73" s="14">
        <v>0.50578764068636095</v>
      </c>
      <c r="AG73" s="17">
        <v>0.51</v>
      </c>
      <c r="AI73" t="s">
        <v>60</v>
      </c>
    </row>
    <row r="74" spans="23:35" ht="6" customHeight="1" x14ac:dyDescent="0.25">
      <c r="W74" s="15"/>
      <c r="X74" s="15"/>
      <c r="Y74" s="14"/>
      <c r="Z74" s="14"/>
      <c r="AA74" s="14"/>
    </row>
    <row r="75" spans="23:35" x14ac:dyDescent="0.25">
      <c r="W75" s="20" t="s">
        <v>48</v>
      </c>
      <c r="X75" s="15" t="s">
        <v>37</v>
      </c>
      <c r="Y75" s="14">
        <v>-0.89558439443339899</v>
      </c>
      <c r="Z75" s="14">
        <v>0.26382269334698599</v>
      </c>
      <c r="AA75" s="14">
        <v>0.33472549973198901</v>
      </c>
    </row>
    <row r="76" spans="23:35" x14ac:dyDescent="0.25">
      <c r="W76" s="21"/>
      <c r="X76" s="15" t="s">
        <v>38</v>
      </c>
      <c r="Y76" s="14">
        <v>-0.27721494454033202</v>
      </c>
      <c r="Z76" s="14">
        <v>0.14971208607376599</v>
      </c>
      <c r="AA76" s="14">
        <v>0.20435851306280201</v>
      </c>
    </row>
    <row r="77" spans="23:35" x14ac:dyDescent="0.25">
      <c r="W77" s="21"/>
      <c r="X77" s="15" t="s">
        <v>39</v>
      </c>
      <c r="Y77" s="17">
        <v>0.185400405293039</v>
      </c>
      <c r="Z77" s="17">
        <v>0.32121620691678898</v>
      </c>
      <c r="AA77" s="17">
        <v>0.37173825380817199</v>
      </c>
    </row>
    <row r="78" spans="23:35" x14ac:dyDescent="0.25">
      <c r="W78" s="22"/>
      <c r="X78" s="15" t="s">
        <v>5</v>
      </c>
      <c r="Y78" s="14">
        <v>-0.20480666810656101</v>
      </c>
      <c r="Z78" s="14">
        <v>0.15543976154113601</v>
      </c>
      <c r="AA78" s="14">
        <v>0.187848447103416</v>
      </c>
    </row>
    <row r="79" spans="23:35" ht="6.75" customHeight="1" x14ac:dyDescent="0.25">
      <c r="W79" s="15"/>
      <c r="X79" s="15"/>
      <c r="Y79" s="14"/>
      <c r="Z79" s="14"/>
      <c r="AA79" s="14"/>
    </row>
    <row r="80" spans="23:35" x14ac:dyDescent="0.25">
      <c r="W80" s="20" t="s">
        <v>47</v>
      </c>
      <c r="X80" s="15" t="s">
        <v>37</v>
      </c>
      <c r="Y80" s="14">
        <v>0.18660491235107399</v>
      </c>
      <c r="Z80" s="14">
        <v>0.52421133453679902</v>
      </c>
      <c r="AA80" s="17">
        <v>0.60153285005276003</v>
      </c>
    </row>
    <row r="81" spans="7:40" x14ac:dyDescent="0.25">
      <c r="W81" s="21"/>
      <c r="X81" s="15" t="s">
        <v>38</v>
      </c>
      <c r="Y81" s="14">
        <v>-4.5554199041936798E-2</v>
      </c>
      <c r="Z81" s="14">
        <v>0.52274539221178196</v>
      </c>
      <c r="AA81" s="14">
        <v>0.56321171811635695</v>
      </c>
    </row>
    <row r="82" spans="7:40" x14ac:dyDescent="0.25">
      <c r="W82" s="21"/>
      <c r="X82" s="15" t="s">
        <v>39</v>
      </c>
      <c r="Y82" s="17">
        <v>0.54157020607888795</v>
      </c>
      <c r="Z82" s="17">
        <v>0.62015581848550805</v>
      </c>
      <c r="AA82" s="14">
        <v>0.56803911409248597</v>
      </c>
    </row>
    <row r="83" spans="7:40" x14ac:dyDescent="0.25">
      <c r="W83" s="22"/>
      <c r="X83" s="15" t="s">
        <v>5</v>
      </c>
      <c r="Y83" s="14">
        <v>5.8245959042189099E-2</v>
      </c>
      <c r="Z83" s="14">
        <v>0.46266229913925799</v>
      </c>
      <c r="AA83" s="14">
        <v>0.52158334879978296</v>
      </c>
    </row>
    <row r="84" spans="7:40" ht="6" customHeight="1" x14ac:dyDescent="0.25">
      <c r="W84" s="15"/>
      <c r="X84" s="15"/>
      <c r="Y84" s="14"/>
      <c r="Z84" s="14"/>
      <c r="AA84" s="14"/>
    </row>
    <row r="85" spans="7:40" x14ac:dyDescent="0.25">
      <c r="W85" s="20" t="s">
        <v>46</v>
      </c>
      <c r="X85" s="15" t="s">
        <v>37</v>
      </c>
      <c r="Y85" s="14">
        <v>6.0868999970048701E-2</v>
      </c>
      <c r="Z85" s="14">
        <v>0.40975357369701798</v>
      </c>
      <c r="AA85" s="17">
        <v>0.50560832642998199</v>
      </c>
    </row>
    <row r="86" spans="7:40" x14ac:dyDescent="0.25">
      <c r="W86" s="21"/>
      <c r="X86" s="15" t="s">
        <v>38</v>
      </c>
      <c r="Y86" s="14">
        <v>-0.78942858481932998</v>
      </c>
      <c r="Z86" s="14">
        <v>-1.34474802570472</v>
      </c>
      <c r="AA86" s="14">
        <v>-1.5993022417303899</v>
      </c>
    </row>
    <row r="87" spans="7:40" x14ac:dyDescent="0.25">
      <c r="W87" s="21"/>
      <c r="X87" s="15" t="s">
        <v>39</v>
      </c>
      <c r="Y87" s="17">
        <v>0.150907098002766</v>
      </c>
      <c r="Z87" s="17">
        <v>0.50578764068636095</v>
      </c>
      <c r="AA87" s="14">
        <v>0.49371141856756401</v>
      </c>
    </row>
    <row r="88" spans="7:40" x14ac:dyDescent="0.25">
      <c r="W88" s="22"/>
      <c r="X88" s="15" t="s">
        <v>5</v>
      </c>
      <c r="Y88" s="14">
        <v>-0.79059022841014703</v>
      </c>
      <c r="Z88" s="14">
        <v>-1.5346015471691199</v>
      </c>
      <c r="AA88" s="14">
        <v>-1.4772127428955999</v>
      </c>
    </row>
    <row r="91" spans="7:40" x14ac:dyDescent="0.25">
      <c r="W91" t="s">
        <v>67</v>
      </c>
      <c r="AE91" s="12" t="s">
        <v>68</v>
      </c>
      <c r="AF91" s="3"/>
      <c r="AG91" s="12" t="s">
        <v>72</v>
      </c>
    </row>
    <row r="92" spans="7:40" ht="15" customHeight="1" x14ac:dyDescent="0.25">
      <c r="W92" s="12"/>
      <c r="X92" s="12"/>
      <c r="Y92" s="28"/>
      <c r="Z92" s="28"/>
      <c r="AA92" s="28"/>
      <c r="AB92" s="12"/>
      <c r="AC92" s="12"/>
    </row>
    <row r="93" spans="7:40" x14ac:dyDescent="0.25">
      <c r="G93" s="12" t="s">
        <v>71</v>
      </c>
      <c r="O93" s="12" t="s">
        <v>67</v>
      </c>
      <c r="W93" s="26" t="s">
        <v>22</v>
      </c>
      <c r="X93" s="26" t="s">
        <v>45</v>
      </c>
      <c r="Y93" s="26" t="s">
        <v>75</v>
      </c>
      <c r="Z93" s="26"/>
      <c r="AA93" s="26"/>
      <c r="AB93" s="35" t="s">
        <v>76</v>
      </c>
      <c r="AC93" s="36"/>
      <c r="AE93" s="26" t="s">
        <v>22</v>
      </c>
      <c r="AF93" s="26" t="s">
        <v>45</v>
      </c>
      <c r="AG93" s="26" t="s">
        <v>78</v>
      </c>
      <c r="AH93" s="26"/>
      <c r="AI93" s="26"/>
      <c r="AJ93" s="35" t="s">
        <v>76</v>
      </c>
      <c r="AK93" s="36"/>
    </row>
    <row r="94" spans="7:40" x14ac:dyDescent="0.25">
      <c r="G94" s="12"/>
      <c r="H94" s="12"/>
      <c r="I94" s="12" t="s">
        <v>1</v>
      </c>
      <c r="J94" s="12" t="s">
        <v>3</v>
      </c>
      <c r="K94" s="12" t="s">
        <v>4</v>
      </c>
      <c r="L94" s="12" t="s">
        <v>2</v>
      </c>
      <c r="Q94" t="s">
        <v>1</v>
      </c>
      <c r="R94" t="s">
        <v>3</v>
      </c>
      <c r="S94" t="s">
        <v>4</v>
      </c>
      <c r="T94" t="s">
        <v>2</v>
      </c>
      <c r="W94" s="26"/>
      <c r="X94" s="26"/>
      <c r="Y94" s="13" t="s">
        <v>73</v>
      </c>
      <c r="Z94" s="13" t="s">
        <v>74</v>
      </c>
      <c r="AA94" s="13" t="s">
        <v>61</v>
      </c>
      <c r="AB94" s="13" t="s">
        <v>62</v>
      </c>
      <c r="AC94" s="13" t="s">
        <v>63</v>
      </c>
      <c r="AE94" s="26"/>
      <c r="AF94" s="26"/>
      <c r="AG94" s="13" t="s">
        <v>73</v>
      </c>
      <c r="AH94" s="13" t="s">
        <v>74</v>
      </c>
      <c r="AI94" s="13" t="s">
        <v>61</v>
      </c>
      <c r="AJ94" s="13" t="s">
        <v>62</v>
      </c>
      <c r="AK94" s="13" t="s">
        <v>63</v>
      </c>
    </row>
    <row r="95" spans="7:40" x14ac:dyDescent="0.25">
      <c r="G95" s="1">
        <v>2.3303849697113001E-2</v>
      </c>
      <c r="H95" s="1">
        <v>5.4931961536407399E-2</v>
      </c>
      <c r="I95" s="12">
        <v>57.5768841211544</v>
      </c>
      <c r="J95" s="1">
        <v>2.5809553478714701E-17</v>
      </c>
      <c r="K95" s="1">
        <v>4.1078741675822099E-17</v>
      </c>
      <c r="L95" s="1">
        <v>3.3477754294311098E-19</v>
      </c>
      <c r="O95" s="1">
        <v>2.2042597770690901E-2</v>
      </c>
      <c r="P95" s="1">
        <v>5.2513141155242901E-2</v>
      </c>
      <c r="Q95">
        <v>58.024606249458401</v>
      </c>
      <c r="R95" s="1">
        <v>8.1983722008190395E-18</v>
      </c>
      <c r="S95" s="1">
        <v>3.2581465859295201E-17</v>
      </c>
      <c r="T95" s="1">
        <v>5.1841452991734695E-19</v>
      </c>
      <c r="W95" s="20" t="s">
        <v>49</v>
      </c>
      <c r="X95" s="15" t="s">
        <v>37</v>
      </c>
      <c r="Y95" s="19">
        <f>O95*1000</f>
        <v>22.0425977706909</v>
      </c>
      <c r="Z95" s="19">
        <f>P95*1000</f>
        <v>52.513141155242899</v>
      </c>
      <c r="AA95" s="19">
        <v>58.024606249458401</v>
      </c>
      <c r="AB95" s="19">
        <f>LOG10(R95)</f>
        <v>-17.086272368882103</v>
      </c>
      <c r="AC95" s="19">
        <f>LOG10(S95)</f>
        <v>-16.487029380424008</v>
      </c>
      <c r="AD95" s="1"/>
      <c r="AE95" s="20" t="s">
        <v>49</v>
      </c>
      <c r="AF95" s="15" t="s">
        <v>37</v>
      </c>
      <c r="AG95" s="19">
        <f>G95*1000</f>
        <v>23.303849697113002</v>
      </c>
      <c r="AH95" s="19">
        <f>H95*1000</f>
        <v>54.9319615364074</v>
      </c>
      <c r="AI95" s="19">
        <v>57.5768841211544</v>
      </c>
      <c r="AJ95" s="19">
        <f>LOG10(J95)</f>
        <v>-16.588219508955074</v>
      </c>
      <c r="AK95" s="19">
        <f>LOG10(K95)</f>
        <v>-16.3863828681813</v>
      </c>
      <c r="AM95" s="1">
        <v>2.5809553478714701E-17</v>
      </c>
      <c r="AN95" s="1">
        <v>4.1078741675822099E-17</v>
      </c>
    </row>
    <row r="96" spans="7:40" x14ac:dyDescent="0.25">
      <c r="G96" s="1">
        <v>2.3935421943664499E-2</v>
      </c>
      <c r="H96" s="1">
        <v>5.5956339359283402E-2</v>
      </c>
      <c r="I96" s="12">
        <v>57.224825251737002</v>
      </c>
      <c r="J96" s="1">
        <v>7.5459113370841694E-17</v>
      </c>
      <c r="K96" s="1">
        <v>1.4188550490914701E-16</v>
      </c>
      <c r="L96" s="1">
        <v>1.10895863407839E-18</v>
      </c>
      <c r="O96" s="1">
        <v>2.3577807426452602E-2</v>
      </c>
      <c r="P96" s="1">
        <v>5.5518845558166503E-2</v>
      </c>
      <c r="Q96">
        <v>57.531884553056102</v>
      </c>
      <c r="R96" s="1">
        <v>8.1106583089896506E-18</v>
      </c>
      <c r="S96" s="1">
        <v>2.9899573426861797E-17</v>
      </c>
      <c r="T96" s="1">
        <v>4.7803348889299599E-19</v>
      </c>
      <c r="W96" s="21"/>
      <c r="X96" s="15" t="s">
        <v>38</v>
      </c>
      <c r="Y96" s="19">
        <f>O96*1000</f>
        <v>23.577807426452601</v>
      </c>
      <c r="Z96" s="19">
        <f>P96*1000</f>
        <v>55.518845558166504</v>
      </c>
      <c r="AA96" s="19">
        <v>57.531884553056102</v>
      </c>
      <c r="AB96" s="19">
        <f>LOG10(R96)</f>
        <v>-17.090943894449929</v>
      </c>
      <c r="AC96" s="19">
        <f>LOG10(S96)</f>
        <v>-16.524335007651544</v>
      </c>
      <c r="AD96" s="1"/>
      <c r="AE96" s="21"/>
      <c r="AF96" s="15" t="s">
        <v>38</v>
      </c>
      <c r="AG96" s="19">
        <f t="shared" ref="AG96:AH113" si="2">G96*1000</f>
        <v>23.935421943664497</v>
      </c>
      <c r="AH96" s="19">
        <f t="shared" si="2"/>
        <v>55.956339359283405</v>
      </c>
      <c r="AI96" s="19">
        <v>57.224825251737002</v>
      </c>
      <c r="AJ96" s="19">
        <f t="shared" ref="AJ96:AK113" si="3">LOG10(J96)</f>
        <v>-16.122288301976436</v>
      </c>
      <c r="AK96" s="19">
        <f t="shared" si="3"/>
        <v>-15.848061970007771</v>
      </c>
      <c r="AM96" s="1">
        <v>7.5459113370841694E-17</v>
      </c>
      <c r="AN96" s="1">
        <v>1.4188550490914701E-16</v>
      </c>
    </row>
    <row r="97" spans="7:40" x14ac:dyDescent="0.25">
      <c r="G97" s="1">
        <v>2.4750810146331698E-2</v>
      </c>
      <c r="H97" s="1">
        <v>5.6631156921386698E-2</v>
      </c>
      <c r="I97" s="12">
        <v>56.294712148137897</v>
      </c>
      <c r="J97" s="1">
        <v>9.3714846225356097E-17</v>
      </c>
      <c r="K97" s="1">
        <v>1.4817824848543101E-16</v>
      </c>
      <c r="L97" s="1">
        <v>1.20986551254285E-18</v>
      </c>
      <c r="O97" s="1">
        <v>2.3302588939666701E-2</v>
      </c>
      <c r="P97" s="1">
        <v>5.40640940666198E-2</v>
      </c>
      <c r="Q97">
        <v>56.898216196959801</v>
      </c>
      <c r="R97" s="1">
        <v>2.09329959533594E-16</v>
      </c>
      <c r="S97" s="1">
        <v>1.1519992846382399E-15</v>
      </c>
      <c r="T97" s="1">
        <v>1.8066816356997399E-17</v>
      </c>
      <c r="W97" s="21"/>
      <c r="X97" s="15" t="s">
        <v>39</v>
      </c>
      <c r="Y97" s="19">
        <f>O97*1000</f>
        <v>23.302588939666702</v>
      </c>
      <c r="Z97" s="19">
        <f>P97*1000</f>
        <v>54.064094066619802</v>
      </c>
      <c r="AA97" s="19">
        <v>56.898216196959801</v>
      </c>
      <c r="AB97" s="19">
        <f>LOG10(R97)</f>
        <v>-15.679168610509938</v>
      </c>
      <c r="AC97" s="19">
        <f>LOG10(S97)</f>
        <v>-14.938547790598363</v>
      </c>
      <c r="AD97" s="1"/>
      <c r="AE97" s="21"/>
      <c r="AF97" s="15" t="s">
        <v>39</v>
      </c>
      <c r="AG97" s="19">
        <f t="shared" si="2"/>
        <v>24.750810146331698</v>
      </c>
      <c r="AH97" s="19">
        <f t="shared" si="2"/>
        <v>56.631156921386697</v>
      </c>
      <c r="AI97" s="19">
        <v>56.294712148137897</v>
      </c>
      <c r="AJ97" s="19">
        <f t="shared" si="3"/>
        <v>-16.0281916031036</v>
      </c>
      <c r="AK97" s="19">
        <f t="shared" si="3"/>
        <v>-15.829215543023766</v>
      </c>
      <c r="AM97" s="1">
        <v>9.3714846225356097E-17</v>
      </c>
      <c r="AN97" s="1">
        <v>1.4817824848543101E-16</v>
      </c>
    </row>
    <row r="98" spans="7:40" x14ac:dyDescent="0.25">
      <c r="G98" s="1">
        <v>2.5556901931762601E-2</v>
      </c>
      <c r="H98" s="1">
        <v>5.7014216899871802E-2</v>
      </c>
      <c r="I98" s="12">
        <v>55.174510286363002</v>
      </c>
      <c r="J98" s="1">
        <v>1.74783502810015E-16</v>
      </c>
      <c r="K98" s="1">
        <v>2.8199890905687601E-16</v>
      </c>
      <c r="L98" s="1">
        <v>2.28944428237204E-18</v>
      </c>
      <c r="O98" s="1">
        <v>2.3704538345336899E-2</v>
      </c>
      <c r="P98" s="1">
        <v>5.3572732925414999E-2</v>
      </c>
      <c r="Q98">
        <v>55.752605754985801</v>
      </c>
      <c r="R98" s="1">
        <v>2.5951463200612999E-16</v>
      </c>
      <c r="S98" s="1">
        <v>1.6103345210180101E-15</v>
      </c>
      <c r="T98" s="1">
        <v>2.5168598698186901E-17</v>
      </c>
      <c r="W98" s="22"/>
      <c r="X98" s="15" t="s">
        <v>5</v>
      </c>
      <c r="Y98" s="19">
        <f>O98*1000</f>
        <v>23.7045383453369</v>
      </c>
      <c r="Z98" s="19">
        <f>P98*1000</f>
        <v>53.572732925414996</v>
      </c>
      <c r="AA98" s="19">
        <v>55.752605754985801</v>
      </c>
      <c r="AB98" s="19">
        <f>LOG10(R98)</f>
        <v>-15.585838150646449</v>
      </c>
      <c r="AC98" s="19">
        <f>LOG10(S98)</f>
        <v>-14.793083896923862</v>
      </c>
      <c r="AD98" s="1"/>
      <c r="AE98" s="22"/>
      <c r="AF98" s="15" t="s">
        <v>5</v>
      </c>
      <c r="AG98" s="19">
        <f t="shared" si="2"/>
        <v>25.556901931762599</v>
      </c>
      <c r="AH98" s="19">
        <f t="shared" si="2"/>
        <v>57.014216899871805</v>
      </c>
      <c r="AI98" s="19">
        <v>55.174510286363002</v>
      </c>
      <c r="AJ98" s="19">
        <f t="shared" si="3"/>
        <v>-15.757499561270775</v>
      </c>
      <c r="AK98" s="19">
        <f t="shared" si="3"/>
        <v>-15.549752571792324</v>
      </c>
      <c r="AM98" s="1">
        <v>1.74783502810015E-16</v>
      </c>
      <c r="AN98" s="1">
        <v>2.8199890905687601E-16</v>
      </c>
    </row>
    <row r="99" spans="7:40" x14ac:dyDescent="0.25">
      <c r="G99" s="1"/>
      <c r="H99" s="1"/>
      <c r="I99" s="12"/>
      <c r="J99" s="12"/>
      <c r="K99" s="12"/>
      <c r="L99" s="12"/>
      <c r="O99" s="1"/>
      <c r="P99" s="1"/>
      <c r="W99" s="15"/>
      <c r="X99" s="15"/>
      <c r="Y99" s="19">
        <f>O99*1000</f>
        <v>0</v>
      </c>
      <c r="Z99" s="19">
        <f>P99*1000</f>
        <v>0</v>
      </c>
      <c r="AA99" s="19"/>
      <c r="AB99" s="19"/>
      <c r="AC99" s="19"/>
      <c r="AE99" s="15"/>
      <c r="AF99" s="15"/>
      <c r="AG99" s="19"/>
      <c r="AH99" s="19"/>
      <c r="AI99" s="19"/>
      <c r="AJ99" s="19"/>
      <c r="AK99" s="19"/>
      <c r="AM99" s="12"/>
      <c r="AN99" s="12"/>
    </row>
    <row r="100" spans="7:40" x14ac:dyDescent="0.25">
      <c r="G100" s="1">
        <v>4.6768568515777501E-2</v>
      </c>
      <c r="H100" s="1">
        <v>0.114984052658081</v>
      </c>
      <c r="I100" s="12">
        <v>59.326039190104403</v>
      </c>
      <c r="J100" s="1">
        <v>6.6997756155294895E-17</v>
      </c>
      <c r="K100" s="1">
        <v>1.3250479751201399E-16</v>
      </c>
      <c r="L100" s="1">
        <v>1.02460725794126E-18</v>
      </c>
      <c r="O100" s="1">
        <v>4.1825193405151298E-2</v>
      </c>
      <c r="P100" s="1">
        <v>0.10328593158721899</v>
      </c>
      <c r="Q100">
        <v>59.505430446902302</v>
      </c>
      <c r="R100" s="1">
        <v>1.3355718647425199E-17</v>
      </c>
      <c r="S100" s="1">
        <v>3.0490596486156298E-17</v>
      </c>
      <c r="T100" s="1">
        <v>5.1363589444710103E-19</v>
      </c>
      <c r="W100" s="20" t="s">
        <v>48</v>
      </c>
      <c r="X100" s="15" t="s">
        <v>37</v>
      </c>
      <c r="Y100" s="19">
        <f>O100*1000</f>
        <v>41.825193405151296</v>
      </c>
      <c r="Z100" s="19">
        <f>P100*1000</f>
        <v>103.285931587219</v>
      </c>
      <c r="AA100" s="19">
        <v>59.505430446902302</v>
      </c>
      <c r="AB100" s="19">
        <f>LOG10(R100)</f>
        <v>-16.874332738401563</v>
      </c>
      <c r="AC100" s="19">
        <f>LOG10(S100)</f>
        <v>-16.515834079468259</v>
      </c>
      <c r="AD100" s="1"/>
      <c r="AE100" s="20" t="s">
        <v>48</v>
      </c>
      <c r="AF100" s="15" t="s">
        <v>37</v>
      </c>
      <c r="AG100" s="19">
        <f t="shared" si="2"/>
        <v>46.768568515777503</v>
      </c>
      <c r="AH100" s="19">
        <f t="shared" si="2"/>
        <v>114.984052658081</v>
      </c>
      <c r="AI100" s="19">
        <v>59.326039190104403</v>
      </c>
      <c r="AJ100" s="19">
        <f t="shared" si="3"/>
        <v>-16.173939742160247</v>
      </c>
      <c r="AK100" s="19">
        <f t="shared" si="3"/>
        <v>-15.877768397234528</v>
      </c>
      <c r="AM100" s="1">
        <v>6.6997756155294895E-17</v>
      </c>
      <c r="AN100" s="1">
        <v>1.3250479751201399E-16</v>
      </c>
    </row>
    <row r="101" spans="7:40" x14ac:dyDescent="0.25">
      <c r="G101" s="1">
        <v>4.4087585926055897E-2</v>
      </c>
      <c r="H101" s="1">
        <v>0.105829079151153</v>
      </c>
      <c r="I101" s="12">
        <v>58.340763918878501</v>
      </c>
      <c r="J101" s="1">
        <v>2.00784844150751E-16</v>
      </c>
      <c r="K101" s="1">
        <v>5.0975743593408999E-16</v>
      </c>
      <c r="L101" s="1">
        <v>3.7806978263072998E-18</v>
      </c>
      <c r="O101" s="1">
        <v>4.47844486236572E-2</v>
      </c>
      <c r="P101" s="1">
        <v>0.106865849971771</v>
      </c>
      <c r="Q101">
        <v>58.092834487830203</v>
      </c>
      <c r="R101" s="1">
        <v>1.6970551947841599E-17</v>
      </c>
      <c r="S101" s="1">
        <v>4.2994169971743598E-17</v>
      </c>
      <c r="T101" s="1">
        <v>7.1322511723217502E-19</v>
      </c>
      <c r="W101" s="21"/>
      <c r="X101" s="15" t="s">
        <v>38</v>
      </c>
      <c r="Y101" s="19">
        <f>O101*1000</f>
        <v>44.784448623657198</v>
      </c>
      <c r="Z101" s="19">
        <f>P101*1000</f>
        <v>106.865849971771</v>
      </c>
      <c r="AA101" s="19">
        <v>58.092834487830203</v>
      </c>
      <c r="AB101" s="19">
        <f>LOG10(R101)</f>
        <v>-16.770304032520052</v>
      </c>
      <c r="AC101" s="19">
        <f>LOG10(S101)</f>
        <v>-16.366590430949717</v>
      </c>
      <c r="AD101" s="1"/>
      <c r="AE101" s="21"/>
      <c r="AF101" s="15" t="s">
        <v>38</v>
      </c>
      <c r="AG101" s="19">
        <f t="shared" si="2"/>
        <v>44.087585926055894</v>
      </c>
      <c r="AH101" s="19">
        <f t="shared" si="2"/>
        <v>105.829079151153</v>
      </c>
      <c r="AI101" s="19">
        <v>58.340763918878501</v>
      </c>
      <c r="AJ101" s="19">
        <f t="shared" si="3"/>
        <v>-15.697269072155054</v>
      </c>
      <c r="AK101" s="19">
        <f t="shared" si="3"/>
        <v>-15.292636430362791</v>
      </c>
      <c r="AM101" s="1">
        <v>2.00784844150751E-16</v>
      </c>
      <c r="AN101" s="1">
        <v>5.0975743593408999E-16</v>
      </c>
    </row>
    <row r="102" spans="7:40" x14ac:dyDescent="0.25">
      <c r="G102" s="1">
        <v>4.3818710803985597E-2</v>
      </c>
      <c r="H102" s="1">
        <v>0.10423932981491001</v>
      </c>
      <c r="I102" s="12">
        <v>57.963360967697199</v>
      </c>
      <c r="J102" s="1">
        <v>2.5735734460557698E-16</v>
      </c>
      <c r="K102" s="1">
        <v>4.9688833263624701E-16</v>
      </c>
      <c r="L102" s="1">
        <v>3.8614752789727001E-18</v>
      </c>
      <c r="O102" s="1">
        <v>4.4241972446441603E-2</v>
      </c>
      <c r="P102" s="1">
        <v>0.10864694404602</v>
      </c>
      <c r="Q102">
        <v>59.279137729173698</v>
      </c>
      <c r="R102" s="1">
        <v>2.83536421854418E-16</v>
      </c>
      <c r="S102" s="1">
        <v>1.4174423996854001E-15</v>
      </c>
      <c r="T102" s="1">
        <v>2.2304899413442599E-17</v>
      </c>
      <c r="W102" s="21"/>
      <c r="X102" s="15" t="s">
        <v>39</v>
      </c>
      <c r="Y102" s="19">
        <f>O102*1000</f>
        <v>44.241972446441601</v>
      </c>
      <c r="Z102" s="19">
        <f>P102*1000</f>
        <v>108.64694404602</v>
      </c>
      <c r="AA102" s="19">
        <v>59.279137729173698</v>
      </c>
      <c r="AB102" s="19">
        <f>LOG10(R102)</f>
        <v>-15.547391145609144</v>
      </c>
      <c r="AC102" s="19">
        <f>LOG10(S102)</f>
        <v>-14.848494580411813</v>
      </c>
      <c r="AD102" s="1"/>
      <c r="AE102" s="21"/>
      <c r="AF102" s="15" t="s">
        <v>39</v>
      </c>
      <c r="AG102" s="19">
        <f t="shared" si="2"/>
        <v>43.818710803985596</v>
      </c>
      <c r="AH102" s="19">
        <f t="shared" si="2"/>
        <v>104.23932981491001</v>
      </c>
      <c r="AI102" s="19">
        <v>57.963360967697199</v>
      </c>
      <c r="AJ102" s="19">
        <f t="shared" si="3"/>
        <v>-15.589463433101947</v>
      </c>
      <c r="AK102" s="19">
        <f t="shared" si="3"/>
        <v>-15.303741200741257</v>
      </c>
      <c r="AM102" s="1">
        <v>2.5735734460557698E-16</v>
      </c>
      <c r="AN102" s="1">
        <v>4.9688833263624701E-16</v>
      </c>
    </row>
    <row r="103" spans="7:40" x14ac:dyDescent="0.25">
      <c r="G103" s="1">
        <v>4.9798441886901801E-2</v>
      </c>
      <c r="H103" s="1">
        <v>0.114508415222167</v>
      </c>
      <c r="I103" s="12">
        <v>56.511107248944498</v>
      </c>
      <c r="J103" s="1">
        <v>4.2738381317669899E-16</v>
      </c>
      <c r="K103" s="1">
        <v>8.3831328195347303E-16</v>
      </c>
      <c r="L103" s="1">
        <v>6.49331554631764E-18</v>
      </c>
      <c r="O103" s="1">
        <v>4.6994063854217498E-2</v>
      </c>
      <c r="P103" s="1">
        <v>0.110607402324676</v>
      </c>
      <c r="Q103">
        <v>57.512731637733097</v>
      </c>
      <c r="R103" s="1">
        <v>4.99692879666705E-16</v>
      </c>
      <c r="S103" s="1">
        <v>2.41372566882703E-15</v>
      </c>
      <c r="T103" s="1">
        <v>3.8034334671339403E-17</v>
      </c>
      <c r="W103" s="22"/>
      <c r="X103" s="15" t="s">
        <v>5</v>
      </c>
      <c r="Y103" s="19">
        <f>O103*1000</f>
        <v>46.994063854217501</v>
      </c>
      <c r="Z103" s="19">
        <f>P103*1000</f>
        <v>110.607402324676</v>
      </c>
      <c r="AA103" s="19">
        <v>57.512731637733097</v>
      </c>
      <c r="AB103" s="19">
        <f>LOG10(R103)</f>
        <v>-15.301296838957436</v>
      </c>
      <c r="AC103" s="19">
        <f>LOG10(S103)</f>
        <v>-14.617312091026083</v>
      </c>
      <c r="AD103" s="1"/>
      <c r="AE103" s="22"/>
      <c r="AF103" s="15" t="s">
        <v>5</v>
      </c>
      <c r="AG103" s="19">
        <f t="shared" si="2"/>
        <v>49.798441886901799</v>
      </c>
      <c r="AH103" s="19">
        <f t="shared" si="2"/>
        <v>114.508415222167</v>
      </c>
      <c r="AI103" s="19">
        <v>56.511107248944498</v>
      </c>
      <c r="AJ103" s="19">
        <f t="shared" si="3"/>
        <v>-15.369181930419872</v>
      </c>
      <c r="AK103" s="19">
        <f t="shared" si="3"/>
        <v>-15.076593652971182</v>
      </c>
      <c r="AM103" s="1">
        <v>4.2738381317669899E-16</v>
      </c>
      <c r="AN103" s="1">
        <v>8.3831328195347303E-16</v>
      </c>
    </row>
    <row r="104" spans="7:40" x14ac:dyDescent="0.25">
      <c r="G104" s="1"/>
      <c r="H104" s="1"/>
      <c r="I104" s="12"/>
      <c r="J104" s="1"/>
      <c r="K104" s="1"/>
      <c r="L104" s="1"/>
      <c r="O104" s="1"/>
      <c r="P104" s="1"/>
      <c r="R104" s="1"/>
      <c r="S104" s="1"/>
      <c r="T104" s="1"/>
      <c r="W104" s="15"/>
      <c r="X104" s="15"/>
      <c r="Y104" s="19">
        <f>O104*1000</f>
        <v>0</v>
      </c>
      <c r="Z104" s="19">
        <f>P104*1000</f>
        <v>0</v>
      </c>
      <c r="AA104" s="19"/>
      <c r="AB104" s="19"/>
      <c r="AC104" s="19"/>
      <c r="AE104" s="15"/>
      <c r="AF104" s="15"/>
      <c r="AG104" s="19"/>
      <c r="AH104" s="19"/>
      <c r="AI104" s="19"/>
      <c r="AJ104" s="19"/>
      <c r="AK104" s="19"/>
      <c r="AM104" s="1"/>
      <c r="AN104" s="1"/>
    </row>
    <row r="105" spans="7:40" x14ac:dyDescent="0.25">
      <c r="G105" s="1">
        <v>2.39607319831848E-2</v>
      </c>
      <c r="H105" s="1">
        <v>5.8874950885772701E-2</v>
      </c>
      <c r="I105" s="12">
        <v>59.302332107804702</v>
      </c>
      <c r="J105" s="1">
        <v>3.2006966825184302E-16</v>
      </c>
      <c r="K105" s="1">
        <v>8.4228626977095799E-16</v>
      </c>
      <c r="L105" s="1">
        <v>6.2178343832939396E-18</v>
      </c>
      <c r="O105" s="1">
        <v>2.49182519912719E-2</v>
      </c>
      <c r="P105" s="1">
        <v>6.2558137893676702E-2</v>
      </c>
      <c r="Q105">
        <v>60.167848931784299</v>
      </c>
      <c r="R105" s="1">
        <v>3.5474269024927598E-16</v>
      </c>
      <c r="S105" s="1">
        <v>6.5064839503913798E-16</v>
      </c>
      <c r="T105" s="1">
        <v>1.1434968405772799E-17</v>
      </c>
      <c r="W105" s="20" t="s">
        <v>47</v>
      </c>
      <c r="X105" s="15" t="s">
        <v>37</v>
      </c>
      <c r="Y105" s="19">
        <f>O105*1000</f>
        <v>24.918251991271902</v>
      </c>
      <c r="Z105" s="19">
        <f>P105*1000</f>
        <v>62.558137893676701</v>
      </c>
      <c r="AA105" s="19">
        <v>60.167848931784299</v>
      </c>
      <c r="AB105" s="19">
        <f>LOG10(R105)</f>
        <v>-15.450086544755932</v>
      </c>
      <c r="AC105" s="19">
        <f>LOG10(S105)</f>
        <v>-15.186653637155018</v>
      </c>
      <c r="AE105" s="20" t="s">
        <v>47</v>
      </c>
      <c r="AF105" s="15" t="s">
        <v>37</v>
      </c>
      <c r="AG105" s="19">
        <f t="shared" si="2"/>
        <v>23.9607319831848</v>
      </c>
      <c r="AH105" s="19">
        <f t="shared" si="2"/>
        <v>58.874950885772698</v>
      </c>
      <c r="AI105" s="19">
        <v>59.302332107804702</v>
      </c>
      <c r="AJ105" s="19">
        <f t="shared" si="3"/>
        <v>-15.494755480291994</v>
      </c>
      <c r="AK105" s="19">
        <f t="shared" si="3"/>
        <v>-15.074540278747271</v>
      </c>
      <c r="AM105" s="1">
        <v>3.2006966825184302E-16</v>
      </c>
      <c r="AN105" s="1">
        <v>8.4228626977095799E-16</v>
      </c>
    </row>
    <row r="106" spans="7:40" x14ac:dyDescent="0.25">
      <c r="G106" s="1">
        <v>2.49289355278015E-2</v>
      </c>
      <c r="H106" s="1">
        <v>6.08759860992431E-2</v>
      </c>
      <c r="I106" s="12">
        <v>59.049639890578398</v>
      </c>
      <c r="J106" s="1">
        <v>1.1901145294170401E-14</v>
      </c>
      <c r="K106" s="1">
        <v>2.8979663028600901E-14</v>
      </c>
      <c r="L106" s="1">
        <v>2.16185340299014E-16</v>
      </c>
      <c r="O106" s="1">
        <v>2.5315290451049799E-2</v>
      </c>
      <c r="P106" s="1">
        <v>6.1918145656585599E-2</v>
      </c>
      <c r="Q106">
        <v>59.114908590035803</v>
      </c>
      <c r="R106" s="1">
        <v>3.5215216985848399E-16</v>
      </c>
      <c r="S106" s="1">
        <v>7.1323859588388402E-16</v>
      </c>
      <c r="T106" s="1">
        <v>1.22738634950009E-17</v>
      </c>
      <c r="W106" s="21"/>
      <c r="X106" s="15" t="s">
        <v>38</v>
      </c>
      <c r="Y106" s="19">
        <f>O106*1000</f>
        <v>25.315290451049798</v>
      </c>
      <c r="Z106" s="19">
        <f>P106*1000</f>
        <v>61.918145656585601</v>
      </c>
      <c r="AA106" s="19">
        <v>59.114908590035803</v>
      </c>
      <c r="AB106" s="19">
        <f>LOG10(R106)</f>
        <v>-15.453269631268064</v>
      </c>
      <c r="AC106" s="19">
        <f>LOG10(S106)</f>
        <v>-15.146765163637651</v>
      </c>
      <c r="AE106" s="21"/>
      <c r="AF106" s="15" t="s">
        <v>38</v>
      </c>
      <c r="AG106" s="19">
        <f t="shared" si="2"/>
        <v>24.928935527801499</v>
      </c>
      <c r="AH106" s="19">
        <f t="shared" si="2"/>
        <v>60.8759860992431</v>
      </c>
      <c r="AI106" s="19">
        <v>59.049639890578398</v>
      </c>
      <c r="AJ106" s="19">
        <f t="shared" si="3"/>
        <v>-13.924411242724743</v>
      </c>
      <c r="AK106" s="19">
        <f t="shared" si="3"/>
        <v>-13.537906668749939</v>
      </c>
      <c r="AM106" s="1">
        <v>1.1901145294170401E-14</v>
      </c>
      <c r="AN106" s="1">
        <v>2.8979663028600901E-14</v>
      </c>
    </row>
    <row r="107" spans="7:40" x14ac:dyDescent="0.25">
      <c r="G107" s="1">
        <v>2.6270557880401599E-2</v>
      </c>
      <c r="H107" s="1">
        <v>6.3011256694793696E-2</v>
      </c>
      <c r="I107" s="12">
        <v>58.308151180593399</v>
      </c>
      <c r="J107" s="1">
        <v>6.4455725789451603E-15</v>
      </c>
      <c r="K107" s="1">
        <v>1.89258273822335E-14</v>
      </c>
      <c r="L107" s="1">
        <v>1.37966929780214E-16</v>
      </c>
      <c r="O107" s="1">
        <v>2.5523424148559501E-2</v>
      </c>
      <c r="P107" s="1">
        <v>6.04078865051269E-2</v>
      </c>
      <c r="Q107">
        <v>57.7481921232365</v>
      </c>
      <c r="R107" s="1">
        <v>3.5162349222771001E-16</v>
      </c>
      <c r="S107" s="1">
        <v>6.5057342833764299E-16</v>
      </c>
      <c r="T107" s="1">
        <v>1.14109895437667E-17</v>
      </c>
      <c r="W107" s="21"/>
      <c r="X107" s="15" t="s">
        <v>39</v>
      </c>
      <c r="Y107" s="19">
        <f>O107*1000</f>
        <v>25.523424148559499</v>
      </c>
      <c r="Z107" s="19">
        <f>P107*1000</f>
        <v>60.407886505126896</v>
      </c>
      <c r="AA107" s="19">
        <v>57.7481921232365</v>
      </c>
      <c r="AB107" s="19">
        <f>LOG10(R107)</f>
        <v>-15.453922117090773</v>
      </c>
      <c r="AC107" s="19">
        <f>LOG10(S107)</f>
        <v>-15.186703678776265</v>
      </c>
      <c r="AE107" s="21"/>
      <c r="AF107" s="15" t="s">
        <v>39</v>
      </c>
      <c r="AG107" s="19">
        <f t="shared" si="2"/>
        <v>26.270557880401597</v>
      </c>
      <c r="AH107" s="19">
        <f t="shared" si="2"/>
        <v>63.011256694793694</v>
      </c>
      <c r="AI107" s="19">
        <v>58.308151180593399</v>
      </c>
      <c r="AJ107" s="19">
        <f t="shared" si="3"/>
        <v>-14.190738496955875</v>
      </c>
      <c r="AK107" s="19">
        <f t="shared" si="3"/>
        <v>-13.72294512531883</v>
      </c>
      <c r="AM107" s="1">
        <v>6.4455725789451603E-15</v>
      </c>
      <c r="AN107" s="1">
        <v>1.89258273822335E-14</v>
      </c>
    </row>
    <row r="108" spans="7:40" x14ac:dyDescent="0.25">
      <c r="G108" s="1">
        <v>2.7296760559081999E-2</v>
      </c>
      <c r="H108" s="1">
        <v>6.4890298843383695E-2</v>
      </c>
      <c r="I108" s="12">
        <v>57.933988522746297</v>
      </c>
      <c r="J108" s="1">
        <v>1.4393337038601499E-14</v>
      </c>
      <c r="K108" s="1">
        <v>3.5145164290742102E-14</v>
      </c>
      <c r="L108" s="1">
        <v>2.6207511865058001E-16</v>
      </c>
      <c r="O108" s="1">
        <v>2.9256126880645699E-2</v>
      </c>
      <c r="P108" s="1">
        <v>6.9885975837707504E-2</v>
      </c>
      <c r="Q108">
        <v>58.137342249343803</v>
      </c>
      <c r="R108" s="1">
        <v>3.5976512774162801E-16</v>
      </c>
      <c r="S108" s="1">
        <v>7.2421691162476901E-16</v>
      </c>
      <c r="T108" s="1">
        <v>1.24778001172965E-17</v>
      </c>
      <c r="W108" s="22"/>
      <c r="X108" s="15" t="s">
        <v>5</v>
      </c>
      <c r="Y108" s="19">
        <f>O108*1000</f>
        <v>29.256126880645699</v>
      </c>
      <c r="Z108" s="19">
        <f>P108*1000</f>
        <v>69.885975837707505</v>
      </c>
      <c r="AA108" s="19">
        <v>58.137342249343803</v>
      </c>
      <c r="AB108" s="19">
        <f>LOG10(R108)</f>
        <v>-15.44398093538557</v>
      </c>
      <c r="AC108" s="19">
        <f>LOG10(S108)</f>
        <v>-15.14013133792889</v>
      </c>
      <c r="AE108" s="22"/>
      <c r="AF108" s="15" t="s">
        <v>5</v>
      </c>
      <c r="AG108" s="19">
        <f t="shared" si="2"/>
        <v>27.296760559081999</v>
      </c>
      <c r="AH108" s="19">
        <f t="shared" si="2"/>
        <v>64.89029884338369</v>
      </c>
      <c r="AI108" s="19">
        <v>57.933988522746297</v>
      </c>
      <c r="AJ108" s="19">
        <f t="shared" si="3"/>
        <v>-13.841838504921267</v>
      </c>
      <c r="AK108" s="19">
        <f t="shared" si="3"/>
        <v>-13.454134422175327</v>
      </c>
      <c r="AM108" s="1">
        <v>1.4393337038601499E-14</v>
      </c>
      <c r="AN108" s="1">
        <v>3.5145164290742102E-14</v>
      </c>
    </row>
    <row r="109" spans="7:40" x14ac:dyDescent="0.25">
      <c r="G109" s="1"/>
      <c r="H109" s="1"/>
      <c r="I109" s="12"/>
      <c r="J109" s="12"/>
      <c r="K109" s="12"/>
      <c r="L109" s="12"/>
      <c r="O109" s="1"/>
      <c r="P109" s="1"/>
      <c r="W109" s="15"/>
      <c r="X109" s="15"/>
      <c r="Y109" s="19">
        <f>O109*1000</f>
        <v>0</v>
      </c>
      <c r="Z109" s="19">
        <f>P109*1000</f>
        <v>0</v>
      </c>
      <c r="AA109" s="19"/>
      <c r="AB109" s="19"/>
      <c r="AC109" s="19"/>
      <c r="AE109" s="15"/>
      <c r="AF109" s="15"/>
      <c r="AG109" s="19"/>
      <c r="AH109" s="19"/>
      <c r="AI109" s="19"/>
      <c r="AJ109" s="19"/>
      <c r="AK109" s="19"/>
      <c r="AM109" s="12"/>
      <c r="AN109" s="12"/>
    </row>
    <row r="110" spans="7:40" x14ac:dyDescent="0.25">
      <c r="G110" s="1">
        <v>6.2837592124938904E-2</v>
      </c>
      <c r="H110" s="1">
        <v>0.150910605430603</v>
      </c>
      <c r="I110" s="12">
        <v>58.361049612358002</v>
      </c>
      <c r="J110" s="1">
        <v>2.13989625399126E-16</v>
      </c>
      <c r="K110" s="1">
        <v>4.1797496126307301E-16</v>
      </c>
      <c r="L110" s="1">
        <v>3.2403308768537401E-18</v>
      </c>
      <c r="O110" s="1">
        <v>6.7600404262542699E-2</v>
      </c>
      <c r="P110" s="1">
        <v>0.164555013179779</v>
      </c>
      <c r="Q110">
        <v>58.919267814291203</v>
      </c>
      <c r="R110" s="1">
        <v>8.5777945593062595E-17</v>
      </c>
      <c r="S110" s="1">
        <v>1.10117899992016E-16</v>
      </c>
      <c r="T110" s="1">
        <v>2.15383422499648E-18</v>
      </c>
      <c r="W110" s="20" t="s">
        <v>46</v>
      </c>
      <c r="X110" s="15" t="s">
        <v>37</v>
      </c>
      <c r="Y110" s="19">
        <f>O110*1000</f>
        <v>67.600404262542696</v>
      </c>
      <c r="Z110" s="19">
        <f>P110*1000</f>
        <v>164.555013179779</v>
      </c>
      <c r="AA110" s="19">
        <v>58.919267814291203</v>
      </c>
      <c r="AB110" s="19">
        <f>LOG10(R110)</f>
        <v>-16.066624359452515</v>
      </c>
      <c r="AC110" s="19">
        <f>LOG10(S110)</f>
        <v>-15.958142079430685</v>
      </c>
      <c r="AE110" s="20" t="s">
        <v>46</v>
      </c>
      <c r="AF110" s="15" t="s">
        <v>37</v>
      </c>
      <c r="AG110" s="19">
        <f t="shared" si="2"/>
        <v>62.837592124938901</v>
      </c>
      <c r="AH110" s="19">
        <f t="shared" si="2"/>
        <v>150.910605430603</v>
      </c>
      <c r="AI110" s="19">
        <v>58.361049612358002</v>
      </c>
      <c r="AJ110" s="19">
        <f t="shared" si="3"/>
        <v>-15.669607281515905</v>
      </c>
      <c r="AK110" s="19">
        <f t="shared" si="3"/>
        <v>-15.378849733801479</v>
      </c>
      <c r="AM110" s="1">
        <v>2.13989625399126E-16</v>
      </c>
      <c r="AN110" s="1">
        <v>4.1797496126307301E-16</v>
      </c>
    </row>
    <row r="111" spans="7:40" x14ac:dyDescent="0.25">
      <c r="G111" s="1">
        <v>6.6864677906036299E-2</v>
      </c>
      <c r="H111" s="1">
        <v>0.15612810993194501</v>
      </c>
      <c r="I111" s="12">
        <v>57.1731971038515</v>
      </c>
      <c r="J111" s="1">
        <v>2.07043799450181E-15</v>
      </c>
      <c r="K111" s="1">
        <v>4.7963313058438699E-15</v>
      </c>
      <c r="L111" s="1">
        <v>3.6049904223170197E-17</v>
      </c>
      <c r="O111" s="1">
        <v>7.3009177684783905E-2</v>
      </c>
      <c r="P111" s="1">
        <v>0.171610880851745</v>
      </c>
      <c r="Q111">
        <v>57.456556762355603</v>
      </c>
      <c r="R111" s="1">
        <v>1.47016288032375E-13</v>
      </c>
      <c r="S111" s="1">
        <v>1.10161452279774E-13</v>
      </c>
      <c r="T111" s="1">
        <v>2.8347055996971002E-15</v>
      </c>
      <c r="W111" s="21"/>
      <c r="X111" s="15" t="s">
        <v>38</v>
      </c>
      <c r="Y111" s="19">
        <f>O111*1000</f>
        <v>73.009177684783907</v>
      </c>
      <c r="Z111" s="19">
        <f>P111*1000</f>
        <v>171.61088085174501</v>
      </c>
      <c r="AA111" s="19">
        <v>57.456556762355603</v>
      </c>
      <c r="AB111" s="19">
        <f>LOG10(R111)</f>
        <v>-12.83263454681161</v>
      </c>
      <c r="AC111" s="19">
        <f>LOG10(S111)</f>
        <v>-12.957970347325075</v>
      </c>
      <c r="AE111" s="21"/>
      <c r="AF111" s="15" t="s">
        <v>38</v>
      </c>
      <c r="AG111" s="19">
        <f t="shared" si="2"/>
        <v>66.864677906036306</v>
      </c>
      <c r="AH111" s="19">
        <f t="shared" si="2"/>
        <v>156.128109931945</v>
      </c>
      <c r="AI111" s="19">
        <v>57.1731971038515</v>
      </c>
      <c r="AJ111" s="19">
        <f t="shared" si="3"/>
        <v>-14.683937771222428</v>
      </c>
      <c r="AK111" s="19">
        <f t="shared" si="3"/>
        <v>-14.319090825712825</v>
      </c>
      <c r="AM111" s="1">
        <v>2.07043799450181E-15</v>
      </c>
      <c r="AN111" s="1">
        <v>4.7963313058438699E-15</v>
      </c>
    </row>
    <row r="112" spans="7:40" x14ac:dyDescent="0.25">
      <c r="G112" s="1">
        <v>6.4441466808319095E-2</v>
      </c>
      <c r="H112" s="1">
        <v>0.150698325157165</v>
      </c>
      <c r="I112" s="12">
        <v>57.238100197124197</v>
      </c>
      <c r="J112" s="1">
        <v>2.87568340875673E-15</v>
      </c>
      <c r="K112" s="1">
        <v>6.2101236372397001E-15</v>
      </c>
      <c r="L112" s="1">
        <v>4.7225492841816601E-17</v>
      </c>
      <c r="O112" s="1">
        <v>6.6592535018920804E-2</v>
      </c>
      <c r="P112" s="1">
        <v>0.159452551364898</v>
      </c>
      <c r="Q112">
        <v>58.236770469399701</v>
      </c>
      <c r="R112" s="1">
        <v>8.5698643948446604E-17</v>
      </c>
      <c r="S112" s="1">
        <v>1.09952987760955E-16</v>
      </c>
      <c r="T112" s="1">
        <v>2.1510748748432199E-18</v>
      </c>
      <c r="W112" s="21"/>
      <c r="X112" s="15" t="s">
        <v>39</v>
      </c>
      <c r="Y112" s="19">
        <f>O112*1000</f>
        <v>66.592535018920799</v>
      </c>
      <c r="Z112" s="19">
        <f>P112*1000</f>
        <v>159.452551364898</v>
      </c>
      <c r="AA112" s="19">
        <v>58.236770469399701</v>
      </c>
      <c r="AB112" s="19">
        <f>LOG10(R112)</f>
        <v>-16.067026050076407</v>
      </c>
      <c r="AC112" s="19">
        <f>LOG10(S112)</f>
        <v>-15.958792965025642</v>
      </c>
      <c r="AE112" s="21"/>
      <c r="AF112" s="15" t="s">
        <v>39</v>
      </c>
      <c r="AG112" s="19">
        <f t="shared" si="2"/>
        <v>64.441466808319092</v>
      </c>
      <c r="AH112" s="19">
        <f t="shared" si="2"/>
        <v>150.69832515716499</v>
      </c>
      <c r="AI112" s="19">
        <v>57.238100197124197</v>
      </c>
      <c r="AJ112" s="19">
        <f t="shared" si="3"/>
        <v>-14.541258928232901</v>
      </c>
      <c r="AK112" s="19">
        <f t="shared" si="3"/>
        <v>-14.206899753376327</v>
      </c>
      <c r="AM112" s="1">
        <v>2.87568340875673E-15</v>
      </c>
      <c r="AN112" s="1">
        <v>6.2101236372397001E-15</v>
      </c>
    </row>
    <row r="113" spans="7:40" x14ac:dyDescent="0.25">
      <c r="G113" s="1">
        <v>7.2317987918853702E-2</v>
      </c>
      <c r="H113" s="1">
        <v>0.16833017635345399</v>
      </c>
      <c r="I113" s="12">
        <v>57.038013334577201</v>
      </c>
      <c r="J113" s="1">
        <v>3.7985604789915201E-15</v>
      </c>
      <c r="K113" s="1">
        <v>8.3097172331367194E-15</v>
      </c>
      <c r="L113" s="1">
        <v>6.3049663798524297E-17</v>
      </c>
      <c r="O113" s="1">
        <v>7.3580433845520002E-2</v>
      </c>
      <c r="P113" s="1">
        <v>0.165217884540557</v>
      </c>
      <c r="Q113">
        <v>55.464607206335799</v>
      </c>
      <c r="R113" s="1">
        <v>1.4701663167283501E-13</v>
      </c>
      <c r="S113" s="1">
        <v>1.10159952513998E-13</v>
      </c>
      <c r="T113" s="1">
        <v>2.83469596615767E-15</v>
      </c>
      <c r="W113" s="22"/>
      <c r="X113" s="15" t="s">
        <v>5</v>
      </c>
      <c r="Y113" s="19">
        <f>O113*1000</f>
        <v>73.580433845520005</v>
      </c>
      <c r="Z113" s="19">
        <f>P113*1000</f>
        <v>165.21788454055701</v>
      </c>
      <c r="AA113" s="19">
        <v>55.464607206335799</v>
      </c>
      <c r="AB113" s="19">
        <f>LOG10(R113)</f>
        <v>-12.832633531679321</v>
      </c>
      <c r="AC113" s="19">
        <f>LOG10(S113)</f>
        <v>-12.957976259959857</v>
      </c>
      <c r="AE113" s="22"/>
      <c r="AF113" s="15" t="s">
        <v>5</v>
      </c>
      <c r="AG113" s="19">
        <f t="shared" si="2"/>
        <v>72.317987918853703</v>
      </c>
      <c r="AH113" s="19">
        <f t="shared" si="2"/>
        <v>168.33017635345399</v>
      </c>
      <c r="AI113" s="19">
        <v>57.038013334577201</v>
      </c>
      <c r="AJ113" s="19">
        <f t="shared" si="3"/>
        <v>-14.420380954560949</v>
      </c>
      <c r="AK113" s="19">
        <f t="shared" si="3"/>
        <v>-14.080413754335959</v>
      </c>
      <c r="AM113" s="1">
        <v>3.7985604789915201E-15</v>
      </c>
      <c r="AN113" s="1">
        <v>8.3097172331367194E-15</v>
      </c>
    </row>
    <row r="115" spans="7:40" x14ac:dyDescent="0.25">
      <c r="R115" s="1"/>
      <c r="S115" s="1"/>
      <c r="T115" s="1"/>
      <c r="W115" t="s">
        <v>68</v>
      </c>
      <c r="Y115" t="s">
        <v>72</v>
      </c>
    </row>
    <row r="116" spans="7:40" ht="15" customHeight="1" x14ac:dyDescent="0.25">
      <c r="W116" s="12"/>
      <c r="X116" s="12"/>
      <c r="Y116" s="28"/>
      <c r="Z116" s="28"/>
      <c r="AA116" s="28"/>
      <c r="AB116" s="12"/>
      <c r="AC116" s="12"/>
      <c r="AD116" s="12"/>
      <c r="AE116" s="12"/>
    </row>
    <row r="117" spans="7:40" ht="30" customHeight="1" x14ac:dyDescent="0.25">
      <c r="R117" s="1"/>
      <c r="S117" s="1"/>
      <c r="T117" s="1"/>
      <c r="W117" s="26" t="s">
        <v>22</v>
      </c>
      <c r="X117" s="26" t="s">
        <v>45</v>
      </c>
      <c r="Y117" s="37" t="s">
        <v>77</v>
      </c>
      <c r="Z117" s="38"/>
      <c r="AA117" s="38"/>
      <c r="AB117" s="38"/>
      <c r="AC117" s="38"/>
      <c r="AD117" s="38"/>
      <c r="AE117" s="38"/>
      <c r="AF117" s="38"/>
    </row>
    <row r="118" spans="7:40" x14ac:dyDescent="0.25">
      <c r="M118" t="s">
        <v>37</v>
      </c>
      <c r="N118" t="s">
        <v>30</v>
      </c>
      <c r="O118" s="12">
        <v>2.5259958744048999E-2</v>
      </c>
      <c r="P118">
        <v>6.18172688484191E-2</v>
      </c>
      <c r="Q118">
        <v>59.137698551535003</v>
      </c>
      <c r="R118" s="1">
        <v>5.6977566954104403E-16</v>
      </c>
      <c r="S118" s="1">
        <v>1.39774671365763E-15</v>
      </c>
      <c r="T118" s="1">
        <v>1.0415968027942801E-17</v>
      </c>
      <c r="W118" s="26"/>
      <c r="X118" s="26"/>
      <c r="Y118" s="13" t="s">
        <v>30</v>
      </c>
      <c r="Z118" s="13" t="s">
        <v>36</v>
      </c>
      <c r="AA118" s="13" t="s">
        <v>31</v>
      </c>
      <c r="AB118" s="13" t="s">
        <v>64</v>
      </c>
      <c r="AC118" s="13" t="s">
        <v>65</v>
      </c>
      <c r="AD118" s="13" t="s">
        <v>79</v>
      </c>
      <c r="AE118" s="13" t="s">
        <v>69</v>
      </c>
      <c r="AF118" s="13" t="s">
        <v>66</v>
      </c>
    </row>
    <row r="119" spans="7:40" x14ac:dyDescent="0.25">
      <c r="N119" t="s">
        <v>36</v>
      </c>
      <c r="O119" s="12">
        <v>2.5587383270263601E-2</v>
      </c>
      <c r="P119" s="12">
        <v>6.3806758403778002E-2</v>
      </c>
      <c r="Q119" s="12">
        <v>59.898631570745003</v>
      </c>
      <c r="R119" s="1">
        <v>3.2006966825184302E-16</v>
      </c>
      <c r="S119" s="1">
        <v>8.4228626977095799E-16</v>
      </c>
      <c r="T119" s="1">
        <v>6.2178343832939396E-18</v>
      </c>
      <c r="W119" s="27" t="s">
        <v>47</v>
      </c>
      <c r="X119" s="15" t="s">
        <v>37</v>
      </c>
      <c r="Y119" s="32">
        <v>5.6977566954104403E-16</v>
      </c>
      <c r="Z119" s="32">
        <v>3.2006966825184302E-16</v>
      </c>
      <c r="AA119" s="32">
        <v>2.7041479923787301E-16</v>
      </c>
      <c r="AB119" s="32">
        <v>2.3966280504060698E-16</v>
      </c>
      <c r="AC119" s="32">
        <v>2.2584567915104101E-16</v>
      </c>
      <c r="AD119" s="32">
        <v>2.2618379114800198E-16</v>
      </c>
      <c r="AE119" s="32">
        <v>2.0845937745700999E-16</v>
      </c>
      <c r="AF119" s="32">
        <v>2.0771602392393301E-16</v>
      </c>
    </row>
    <row r="120" spans="7:40" x14ac:dyDescent="0.25">
      <c r="N120" t="s">
        <v>31</v>
      </c>
      <c r="O120" s="12">
        <v>2.5345372200012199E-2</v>
      </c>
      <c r="P120" s="12">
        <v>6.1916550636291499E-2</v>
      </c>
      <c r="Q120" s="12">
        <v>59.065271014699597</v>
      </c>
      <c r="R120" s="1">
        <v>2.7041479923787301E-16</v>
      </c>
      <c r="S120" s="1">
        <v>7.2565393931831803E-16</v>
      </c>
      <c r="T120" s="1">
        <v>5.3438785776012297E-18</v>
      </c>
      <c r="W120" s="27"/>
      <c r="X120" s="15" t="s">
        <v>38</v>
      </c>
      <c r="Y120" s="32">
        <v>5.0958554283078799E-15</v>
      </c>
      <c r="Z120" s="32">
        <v>1.1901145294170401E-14</v>
      </c>
      <c r="AA120" s="32">
        <v>1.38780803260471E-14</v>
      </c>
      <c r="AB120" s="32">
        <v>1.3379972368447E-14</v>
      </c>
      <c r="AC120" s="32">
        <v>1.27999979812849E-14</v>
      </c>
      <c r="AD120" s="32">
        <v>9.3062142735890397E-15</v>
      </c>
      <c r="AE120" s="32">
        <v>9.3062142735890397E-15</v>
      </c>
      <c r="AF120" s="32">
        <v>1.09348414886968E-14</v>
      </c>
    </row>
    <row r="121" spans="7:40" x14ac:dyDescent="0.25">
      <c r="N121" t="s">
        <v>64</v>
      </c>
      <c r="O121" s="12">
        <v>2.5542016983032201E-2</v>
      </c>
      <c r="P121" s="12">
        <v>6.1463084697723297E-2</v>
      </c>
      <c r="Q121" s="12">
        <v>58.4433207206433</v>
      </c>
      <c r="R121" s="1">
        <v>2.3966280504060698E-16</v>
      </c>
      <c r="S121" s="1">
        <v>6.5871936351350995E-16</v>
      </c>
      <c r="T121" s="1">
        <v>4.8371058839704596E-18</v>
      </c>
      <c r="W121" s="27"/>
      <c r="X121" s="15" t="s">
        <v>39</v>
      </c>
      <c r="Y121" s="32">
        <v>6.7790796222683598E-15</v>
      </c>
      <c r="Z121" s="32">
        <v>6.4455725789451603E-15</v>
      </c>
      <c r="AA121" s="32">
        <v>5.4961513673400302E-15</v>
      </c>
      <c r="AB121" s="32">
        <v>6.3907784010108601E-15</v>
      </c>
      <c r="AC121" s="32">
        <v>6.7501667278399604E-15</v>
      </c>
      <c r="AD121" s="32">
        <v>6.2893394191491802E-15</v>
      </c>
      <c r="AE121" s="32">
        <v>5.7921986563674801E-15</v>
      </c>
      <c r="AF121" s="32">
        <v>5.9375037916339897E-15</v>
      </c>
    </row>
    <row r="122" spans="7:40" x14ac:dyDescent="0.25">
      <c r="N122" t="s">
        <v>65</v>
      </c>
      <c r="O122" s="12">
        <v>2.4795944213867101E-2</v>
      </c>
      <c r="P122" s="12">
        <v>6.0979443550109799E-2</v>
      </c>
      <c r="Q122" s="12">
        <v>59.337208130652797</v>
      </c>
      <c r="R122" s="1">
        <v>2.2584567915104101E-16</v>
      </c>
      <c r="S122" s="1">
        <v>6.2091353614033504E-16</v>
      </c>
      <c r="T122" s="1">
        <v>4.5593435730193501E-18</v>
      </c>
      <c r="W122" s="27"/>
      <c r="X122" s="15" t="s">
        <v>5</v>
      </c>
      <c r="Y122" s="32">
        <v>9.2856308016369606E-15</v>
      </c>
      <c r="Z122" s="32">
        <v>1.4393337038601499E-14</v>
      </c>
      <c r="AA122" s="32">
        <v>1.7043037015637301E-14</v>
      </c>
      <c r="AB122" s="32">
        <v>1.7529117307824699E-14</v>
      </c>
      <c r="AC122" s="32">
        <v>1.81719585590658E-14</v>
      </c>
      <c r="AD122" s="32">
        <v>1.80252317206229E-14</v>
      </c>
      <c r="AE122" s="32">
        <v>1.5403684293389701E-14</v>
      </c>
      <c r="AF122" s="32">
        <v>1.6536774024682999E-14</v>
      </c>
    </row>
    <row r="123" spans="7:40" s="12" customFormat="1" x14ac:dyDescent="0.25">
      <c r="N123" s="12" t="s">
        <v>80</v>
      </c>
      <c r="O123" s="12">
        <v>2.5209053039550702E-2</v>
      </c>
      <c r="P123" s="12">
        <v>6.2594272136688195E-2</v>
      </c>
      <c r="Q123" s="12">
        <v>59.726262197759297</v>
      </c>
      <c r="R123" s="1">
        <v>2.2618379114800198E-16</v>
      </c>
      <c r="S123" s="1">
        <v>6.2615965530293005E-16</v>
      </c>
      <c r="T123" s="1">
        <v>4.5941734388304901E-18</v>
      </c>
      <c r="W123" s="15"/>
      <c r="X123" s="15"/>
      <c r="Y123" s="32"/>
      <c r="Z123" s="32"/>
      <c r="AA123" s="32"/>
      <c r="AB123" s="32"/>
      <c r="AC123" s="32"/>
      <c r="AD123" s="13"/>
      <c r="AE123" s="32"/>
      <c r="AF123" s="32"/>
    </row>
    <row r="124" spans="7:40" s="12" customFormat="1" x14ac:dyDescent="0.25">
      <c r="N124" s="12" t="s">
        <v>69</v>
      </c>
      <c r="O124" s="12">
        <v>2.4875368118286102E-2</v>
      </c>
      <c r="P124" s="12">
        <v>6.2174336433410603E-2</v>
      </c>
      <c r="Q124" s="12">
        <v>59.990939115324601</v>
      </c>
      <c r="R124" s="1">
        <v>2.0845937745700999E-16</v>
      </c>
      <c r="S124" s="1">
        <v>5.7504539372952096E-16</v>
      </c>
      <c r="T124" s="1">
        <v>4.2208807301394E-18</v>
      </c>
      <c r="Y124" s="1"/>
      <c r="Z124" s="1"/>
      <c r="AA124" s="1"/>
      <c r="AB124" s="1"/>
      <c r="AC124" s="1"/>
      <c r="AD124" s="1"/>
    </row>
    <row r="125" spans="7:40" x14ac:dyDescent="0.25">
      <c r="N125" t="s">
        <v>66</v>
      </c>
      <c r="O125" s="12">
        <v>2.50903429985046E-2</v>
      </c>
      <c r="P125" s="12">
        <v>6.1774479866027798E-2</v>
      </c>
      <c r="Q125" s="12">
        <v>59.383967209567999</v>
      </c>
      <c r="R125" s="1">
        <v>2.0771602392393301E-16</v>
      </c>
      <c r="S125" s="1">
        <v>5.71792919703752E-16</v>
      </c>
      <c r="T125" s="1">
        <v>4.1980329272178397E-18</v>
      </c>
      <c r="W125" s="12"/>
      <c r="X125" s="12"/>
      <c r="Y125" s="12"/>
      <c r="Z125" s="12"/>
      <c r="AA125" s="12"/>
    </row>
    <row r="126" spans="7:40" s="12" customFormat="1" x14ac:dyDescent="0.25">
      <c r="N126" s="12" t="s">
        <v>81</v>
      </c>
      <c r="O126" s="12">
        <v>2.5250236988067599E-2</v>
      </c>
      <c r="P126" s="12">
        <v>6.2635197639465304E-2</v>
      </c>
      <c r="Q126" s="12">
        <v>59.686824757206601</v>
      </c>
      <c r="R126" s="1">
        <v>1.9209569864019901E-16</v>
      </c>
      <c r="S126" s="1">
        <v>5.2869754734516597E-16</v>
      </c>
      <c r="T126" s="1">
        <v>3.8817144837770799E-18</v>
      </c>
    </row>
    <row r="127" spans="7:40" x14ac:dyDescent="0.25">
      <c r="W127" s="28"/>
      <c r="X127" s="12"/>
      <c r="Y127" s="12"/>
      <c r="Z127" s="12"/>
      <c r="AA127" s="12"/>
    </row>
    <row r="128" spans="7:40" x14ac:dyDescent="0.25">
      <c r="M128" s="12" t="s">
        <v>38</v>
      </c>
      <c r="N128" s="12" t="s">
        <v>30</v>
      </c>
      <c r="O128" s="12">
        <v>2.7835824966430601E-2</v>
      </c>
      <c r="P128" s="12">
        <v>6.8425689220428396E-2</v>
      </c>
      <c r="Q128" s="12">
        <v>59.319627929855997</v>
      </c>
      <c r="R128" s="1">
        <v>5.0958554283078799E-15</v>
      </c>
      <c r="S128" s="1">
        <v>1.29025770410215E-14</v>
      </c>
      <c r="T128" s="1">
        <v>9.5728842458097105E-17</v>
      </c>
      <c r="W128" s="28"/>
      <c r="X128" s="12"/>
      <c r="Y128" s="12"/>
      <c r="Z128" s="12"/>
      <c r="AA128" s="12"/>
    </row>
    <row r="129" spans="13:32" ht="15" customHeight="1" x14ac:dyDescent="0.25">
      <c r="N129" s="12" t="s">
        <v>36</v>
      </c>
      <c r="O129" s="12">
        <v>2.6267439365386901E-2</v>
      </c>
      <c r="P129" s="12">
        <v>6.4264997959136899E-2</v>
      </c>
      <c r="Q129" s="12">
        <v>59.1263670745167</v>
      </c>
      <c r="R129" s="1">
        <v>1.1901145294170401E-14</v>
      </c>
      <c r="S129" s="1">
        <v>2.8979663028600901E-14</v>
      </c>
      <c r="T129" s="1">
        <v>2.16185340299014E-16</v>
      </c>
      <c r="W129" s="28"/>
      <c r="X129" s="12"/>
      <c r="Y129" s="28"/>
      <c r="Z129" s="28"/>
      <c r="AA129" s="28"/>
      <c r="AB129" s="12"/>
      <c r="AC129" s="12"/>
    </row>
    <row r="130" spans="13:32" x14ac:dyDescent="0.25">
      <c r="N130" s="12" t="s">
        <v>31</v>
      </c>
      <c r="O130" s="12">
        <v>2.6987631797790498E-2</v>
      </c>
      <c r="P130" s="12">
        <v>6.4680043697357095E-2</v>
      </c>
      <c r="Q130" s="12">
        <v>58.275180016779601</v>
      </c>
      <c r="R130" s="1">
        <v>1.38780803260471E-14</v>
      </c>
      <c r="S130" s="1">
        <v>3.9807471998697802E-14</v>
      </c>
      <c r="T130" s="1">
        <v>2.9091284412896898E-16</v>
      </c>
      <c r="W130" s="28"/>
      <c r="X130" s="12"/>
      <c r="Y130" s="28"/>
      <c r="Z130" s="28"/>
      <c r="AA130" s="28"/>
      <c r="AB130" s="28"/>
      <c r="AC130" s="28"/>
    </row>
    <row r="131" spans="13:32" x14ac:dyDescent="0.25">
      <c r="N131" s="12" t="s">
        <v>64</v>
      </c>
      <c r="O131" s="12">
        <v>2.6124705791473302E-2</v>
      </c>
      <c r="P131" s="12">
        <v>6.3310194015502905E-2</v>
      </c>
      <c r="Q131" s="12">
        <v>58.735388198184701</v>
      </c>
      <c r="R131" s="1">
        <v>1.3379972368447E-14</v>
      </c>
      <c r="S131" s="1">
        <v>4.8765666667572299E-14</v>
      </c>
      <c r="T131" s="1">
        <v>3.48951757213704E-16</v>
      </c>
      <c r="W131" s="12"/>
      <c r="X131" s="33"/>
      <c r="Y131" s="13">
        <v>1</v>
      </c>
      <c r="Z131" s="13">
        <v>3</v>
      </c>
      <c r="AA131" s="13">
        <v>5</v>
      </c>
      <c r="AB131" s="13">
        <v>7</v>
      </c>
      <c r="AC131" s="13">
        <v>9</v>
      </c>
      <c r="AD131" s="31">
        <v>11</v>
      </c>
      <c r="AE131" s="31">
        <v>15</v>
      </c>
      <c r="AF131" s="31">
        <v>20</v>
      </c>
    </row>
    <row r="132" spans="13:32" x14ac:dyDescent="0.25">
      <c r="N132" s="12" t="s">
        <v>65</v>
      </c>
      <c r="O132" s="12">
        <v>2.5754408359527501E-2</v>
      </c>
      <c r="P132" s="12">
        <v>6.2888322353363002E-2</v>
      </c>
      <c r="Q132" s="12">
        <v>59.047391636850698</v>
      </c>
      <c r="R132" s="1">
        <v>1.27999979812849E-14</v>
      </c>
      <c r="S132" s="1">
        <v>5.0640213703105198E-14</v>
      </c>
      <c r="T132" s="1">
        <v>3.60440946369665E-16</v>
      </c>
      <c r="W132" s="28"/>
      <c r="X132" s="15" t="s">
        <v>37</v>
      </c>
      <c r="Y132" s="34">
        <f>LOG10(Y119)</f>
        <v>-15.244296099866057</v>
      </c>
      <c r="Z132" s="34">
        <f>LOG10(Z119)</f>
        <v>-15.494755480291994</v>
      </c>
      <c r="AA132" s="34">
        <f>LOG10(AA119)</f>
        <v>-15.567969544048941</v>
      </c>
      <c r="AB132" s="34">
        <f>LOG10(AB119)</f>
        <v>-15.620399361957364</v>
      </c>
      <c r="AC132" s="34">
        <f>LOG10(AC119)</f>
        <v>-15.64618821388634</v>
      </c>
      <c r="AD132" s="34">
        <f>LOG10(AD119)</f>
        <v>-15.645538520839409</v>
      </c>
      <c r="AE132" s="34">
        <f>LOG10(AE119)</f>
        <v>-15.680978563544492</v>
      </c>
      <c r="AF132" s="34">
        <f>LOG10(AF119)</f>
        <v>-15.682529999212079</v>
      </c>
    </row>
    <row r="133" spans="13:32" s="12" customFormat="1" x14ac:dyDescent="0.25">
      <c r="N133" s="12" t="s">
        <v>80</v>
      </c>
      <c r="O133" s="12">
        <v>2.6598014354705799E-2</v>
      </c>
      <c r="P133" s="12">
        <v>6.5232552528381296E-2</v>
      </c>
      <c r="Q133" s="12">
        <v>59.225856840212401</v>
      </c>
      <c r="R133" s="1">
        <v>1.2999882760158901E-14</v>
      </c>
      <c r="S133" s="1">
        <v>5.6286412535459801E-14</v>
      </c>
      <c r="T133" s="1">
        <v>3.9863798996379298E-16</v>
      </c>
      <c r="W133" s="28"/>
      <c r="X133" s="15" t="s">
        <v>38</v>
      </c>
      <c r="Y133" s="34">
        <f>LOG10(Y120)</f>
        <v>-14.292782901626152</v>
      </c>
      <c r="Z133" s="34">
        <f>LOG10(Z120)</f>
        <v>-13.924411242724743</v>
      </c>
      <c r="AA133" s="34">
        <f>LOG10(AA120)</f>
        <v>-13.857670603150821</v>
      </c>
      <c r="AB133" s="34">
        <f>LOG10(AB120)</f>
        <v>-13.873544783447372</v>
      </c>
      <c r="AC133" s="34">
        <f>LOG10(AC120)</f>
        <v>-13.892790098845639</v>
      </c>
      <c r="AD133" s="34">
        <f>LOG10(AD120)</f>
        <v>-14.031226952150268</v>
      </c>
      <c r="AE133" s="34">
        <f>LOG10(AE120)</f>
        <v>-14.031226952150268</v>
      </c>
      <c r="AF133" s="34">
        <f>LOG10(AF120)</f>
        <v>-13.961187508107209</v>
      </c>
    </row>
    <row r="134" spans="13:32" s="12" customFormat="1" x14ac:dyDescent="0.25">
      <c r="N134" s="12" t="s">
        <v>69</v>
      </c>
      <c r="O134" s="12">
        <v>2.55818433761596E-2</v>
      </c>
      <c r="P134" s="12">
        <v>6.1391374111175498E-2</v>
      </c>
      <c r="Q134" s="12">
        <v>58.329905875974099</v>
      </c>
      <c r="R134" s="1">
        <v>9.3062142735890397E-15</v>
      </c>
      <c r="S134" s="1">
        <v>5.4513857226489702E-14</v>
      </c>
      <c r="T134" s="1">
        <v>3.8162349020592902E-16</v>
      </c>
      <c r="W134" s="28"/>
      <c r="X134" s="15" t="s">
        <v>39</v>
      </c>
      <c r="Y134" s="34">
        <f>LOG10(Y121)</f>
        <v>-14.168829265145181</v>
      </c>
      <c r="Z134" s="34">
        <f>LOG10(Z121)</f>
        <v>-14.190738496955875</v>
      </c>
      <c r="AA134" s="34">
        <f>LOG10(AA121)</f>
        <v>-14.259941315050531</v>
      </c>
      <c r="AB134" s="34">
        <f>LOG10(AB121)</f>
        <v>-14.19444624126645</v>
      </c>
      <c r="AC134" s="34">
        <f>LOG10(AC121)</f>
        <v>-14.170685500045032</v>
      </c>
      <c r="AD134" s="34">
        <f>LOG10(AD121)</f>
        <v>-14.20139496690512</v>
      </c>
      <c r="AE134" s="34">
        <f>LOG10(AE121)</f>
        <v>-14.237156551457893</v>
      </c>
      <c r="AF134" s="34">
        <f>LOG10(AF121)</f>
        <v>-14.226396100030623</v>
      </c>
    </row>
    <row r="135" spans="13:32" x14ac:dyDescent="0.25">
      <c r="N135" s="12" t="s">
        <v>66</v>
      </c>
      <c r="O135" s="12">
        <v>2.6869138240814199E-2</v>
      </c>
      <c r="P135" s="12">
        <v>6.6016267299652098E-2</v>
      </c>
      <c r="Q135" s="12">
        <v>59.299216178258803</v>
      </c>
      <c r="R135" s="1">
        <v>1.09348414886968E-14</v>
      </c>
      <c r="S135" s="1">
        <v>6.99462747825485E-14</v>
      </c>
      <c r="T135" s="1">
        <v>4.8853776548168996E-16</v>
      </c>
      <c r="W135" s="28"/>
      <c r="X135" s="15" t="s">
        <v>5</v>
      </c>
      <c r="Y135" s="34">
        <f>LOG10(Y122)</f>
        <v>-14.032188587953858</v>
      </c>
      <c r="Z135" s="34">
        <f>LOG10(Z122)</f>
        <v>-13.841838504921267</v>
      </c>
      <c r="AA135" s="34">
        <f>LOG10(AA122)</f>
        <v>-13.768453012761304</v>
      </c>
      <c r="AB135" s="34">
        <f>LOG10(AB122)</f>
        <v>-13.756239952588047</v>
      </c>
      <c r="AC135" s="34">
        <f>LOG10(AC122)</f>
        <v>-13.740598262259654</v>
      </c>
      <c r="AD135" s="34">
        <f>LOG10(AD122)</f>
        <v>-13.744119143566035</v>
      </c>
      <c r="AE135" s="34">
        <f>LOG10(AE122)</f>
        <v>-13.812375391051891</v>
      </c>
      <c r="AF135" s="34">
        <f>LOG10(AF122)</f>
        <v>-13.78154920820095</v>
      </c>
    </row>
    <row r="136" spans="13:32" s="12" customFormat="1" x14ac:dyDescent="0.25">
      <c r="N136" s="12" t="s">
        <v>81</v>
      </c>
      <c r="O136" s="12">
        <v>2.6120675086975E-2</v>
      </c>
      <c r="P136" s="12">
        <v>6.3366896629333494E-2</v>
      </c>
      <c r="Q136" s="12">
        <v>58.778673919019901</v>
      </c>
      <c r="R136" s="1">
        <v>1.24602512914055E-15</v>
      </c>
      <c r="S136" s="1">
        <v>3.7189298855691602E-14</v>
      </c>
      <c r="T136" s="1">
        <v>2.56774547025243E-16</v>
      </c>
      <c r="W136" s="28"/>
      <c r="X136" s="15"/>
      <c r="Y136" s="34"/>
      <c r="Z136" s="34"/>
      <c r="AA136" s="34"/>
      <c r="AB136" s="34"/>
      <c r="AC136" s="34"/>
      <c r="AD136" s="34"/>
      <c r="AE136" s="34"/>
      <c r="AF136" s="34"/>
    </row>
    <row r="137" spans="13:32" x14ac:dyDescent="0.25">
      <c r="W137" s="28"/>
    </row>
    <row r="138" spans="13:32" x14ac:dyDescent="0.25">
      <c r="M138" s="12" t="s">
        <v>39</v>
      </c>
      <c r="N138" s="12" t="s">
        <v>30</v>
      </c>
      <c r="O138" s="12">
        <v>2.7089486122131301E-2</v>
      </c>
      <c r="P138" s="12">
        <v>6.5860978126525804E-2</v>
      </c>
      <c r="Q138" s="12">
        <v>58.868685384402298</v>
      </c>
      <c r="R138" s="1">
        <v>6.7790796222683598E-15</v>
      </c>
      <c r="S138" s="1">
        <v>1.7105494786691301E-14</v>
      </c>
      <c r="T138" s="1">
        <v>1.26970913883864E-16</v>
      </c>
      <c r="W138" s="28"/>
    </row>
    <row r="139" spans="13:32" x14ac:dyDescent="0.25">
      <c r="N139" s="12" t="s">
        <v>36</v>
      </c>
      <c r="O139" s="12">
        <v>2.8303803920745801E-2</v>
      </c>
      <c r="P139" s="12">
        <v>6.7665463924407906E-2</v>
      </c>
      <c r="Q139" s="12">
        <v>58.1709748530428</v>
      </c>
      <c r="R139" s="1">
        <v>6.4455725789451603E-15</v>
      </c>
      <c r="S139" s="1">
        <v>1.89258273822335E-14</v>
      </c>
      <c r="T139" s="1">
        <v>1.37966929780214E-16</v>
      </c>
      <c r="W139" s="12"/>
      <c r="X139" s="12"/>
      <c r="Y139" s="12"/>
      <c r="Z139" s="12"/>
      <c r="AA139" s="12"/>
    </row>
    <row r="140" spans="13:32" x14ac:dyDescent="0.25">
      <c r="N140" s="12" t="s">
        <v>31</v>
      </c>
      <c r="O140" s="12">
        <v>2.7819362640380801E-2</v>
      </c>
      <c r="P140" s="12">
        <v>6.6763810157775799E-2</v>
      </c>
      <c r="Q140" s="12">
        <v>58.331673140525801</v>
      </c>
      <c r="R140" s="1">
        <v>5.4961513673400302E-15</v>
      </c>
      <c r="S140" s="1">
        <v>2.1561861259536599E-14</v>
      </c>
      <c r="T140" s="1">
        <v>1.5354874219580999E-16</v>
      </c>
      <c r="W140" s="28"/>
      <c r="X140" s="12"/>
      <c r="Y140" s="12"/>
      <c r="Z140" s="12"/>
      <c r="AA140" s="12"/>
    </row>
    <row r="141" spans="13:32" x14ac:dyDescent="0.25">
      <c r="N141" s="12" t="s">
        <v>64</v>
      </c>
      <c r="O141" s="12">
        <v>2.6965010643005299E-2</v>
      </c>
      <c r="P141" s="12">
        <v>6.3954398632049506E-2</v>
      </c>
      <c r="Q141" s="12">
        <v>57.837128923463297</v>
      </c>
      <c r="R141" s="1">
        <v>6.3907784010108601E-15</v>
      </c>
      <c r="S141" s="1">
        <v>2.8732982622453197E-14</v>
      </c>
      <c r="T141" s="1">
        <v>2.0312163127791499E-16</v>
      </c>
      <c r="W141" s="28"/>
      <c r="X141" s="12"/>
      <c r="Y141" s="12"/>
      <c r="Z141" s="12"/>
      <c r="AA141" s="12"/>
    </row>
    <row r="142" spans="13:32" x14ac:dyDescent="0.25">
      <c r="N142" s="12" t="s">
        <v>65</v>
      </c>
      <c r="O142" s="12">
        <v>2.6363056659698399E-2</v>
      </c>
      <c r="P142" s="12">
        <v>6.2998348712921107E-2</v>
      </c>
      <c r="Q142" s="12">
        <v>58.152781464426901</v>
      </c>
      <c r="R142" s="1">
        <v>6.7501667278399604E-15</v>
      </c>
      <c r="S142" s="1">
        <v>3.5137695241439899E-14</v>
      </c>
      <c r="T142" s="1">
        <v>2.4690680502627502E-16</v>
      </c>
      <c r="W142" s="28"/>
      <c r="X142" s="12"/>
      <c r="Y142" s="12"/>
      <c r="Z142" s="12"/>
      <c r="AA142" s="12"/>
    </row>
    <row r="143" spans="13:32" s="12" customFormat="1" x14ac:dyDescent="0.25">
      <c r="N143" s="12" t="s">
        <v>80</v>
      </c>
      <c r="O143" s="12">
        <v>2.7723292350769001E-2</v>
      </c>
      <c r="P143" s="12">
        <v>6.6282014846801698E-2</v>
      </c>
      <c r="Q143" s="12">
        <v>58.1737332293742</v>
      </c>
      <c r="R143" s="1">
        <v>6.2893394191491802E-15</v>
      </c>
      <c r="S143" s="1">
        <v>3.6215667152924E-14</v>
      </c>
      <c r="T143" s="1">
        <v>2.53652399729634E-16</v>
      </c>
      <c r="W143" s="28"/>
    </row>
    <row r="144" spans="13:32" s="12" customFormat="1" x14ac:dyDescent="0.25">
      <c r="N144" s="12" t="s">
        <v>69</v>
      </c>
      <c r="O144" s="12">
        <v>2.6311476707458401E-2</v>
      </c>
      <c r="P144" s="12">
        <v>6.3621702671050995E-2</v>
      </c>
      <c r="Q144" s="12">
        <v>58.6438658463778</v>
      </c>
      <c r="R144" s="1">
        <v>5.7921986563674801E-15</v>
      </c>
      <c r="S144" s="1">
        <v>4.0623650112617001E-14</v>
      </c>
      <c r="T144" s="1">
        <v>2.83164979149136E-16</v>
      </c>
      <c r="W144" s="28"/>
    </row>
    <row r="145" spans="13:27" x14ac:dyDescent="0.25">
      <c r="N145" s="12" t="s">
        <v>66</v>
      </c>
      <c r="O145" s="12">
        <v>2.6438106536865201E-2</v>
      </c>
      <c r="P145" s="12">
        <v>6.4081224441528306E-2</v>
      </c>
      <c r="Q145" s="12">
        <v>58.742819340181299</v>
      </c>
      <c r="R145" s="1">
        <v>5.9375037916339897E-15</v>
      </c>
      <c r="S145" s="1">
        <v>4.6907022183840101E-14</v>
      </c>
      <c r="T145" s="1">
        <v>3.2627206595190001E-16</v>
      </c>
      <c r="W145" s="28"/>
      <c r="X145" s="12"/>
      <c r="Y145" s="12"/>
      <c r="Z145" s="12"/>
      <c r="AA145" s="12"/>
    </row>
    <row r="146" spans="13:27" s="12" customFormat="1" x14ac:dyDescent="0.25">
      <c r="N146" s="12" t="s">
        <v>81</v>
      </c>
      <c r="O146" s="12">
        <v>2.6272408485412499E-2</v>
      </c>
      <c r="P146" s="12">
        <v>6.4029489040374699E-2</v>
      </c>
      <c r="Q146" s="12">
        <v>58.968267779169402</v>
      </c>
      <c r="R146" s="1">
        <v>5.01473198490616E-15</v>
      </c>
      <c r="S146" s="1">
        <v>1.00282431807084E-13</v>
      </c>
      <c r="T146" s="1">
        <v>6.9287921252116304E-16</v>
      </c>
    </row>
    <row r="148" spans="13:27" x14ac:dyDescent="0.25">
      <c r="M148" s="12" t="s">
        <v>5</v>
      </c>
      <c r="N148" s="12" t="s">
        <v>30</v>
      </c>
      <c r="O148" s="12">
        <v>2.7505936145782402E-2</v>
      </c>
      <c r="P148" s="12">
        <v>6.3879993438720695E-2</v>
      </c>
      <c r="Q148" s="12">
        <v>56.9412351737816</v>
      </c>
      <c r="R148" s="1">
        <v>9.2856308016369606E-15</v>
      </c>
      <c r="S148" s="1">
        <v>2.29694705978558E-14</v>
      </c>
      <c r="T148" s="1">
        <v>1.70966373598529E-16</v>
      </c>
    </row>
    <row r="149" spans="13:27" x14ac:dyDescent="0.25">
      <c r="N149" s="12" t="s">
        <v>36</v>
      </c>
      <c r="O149" s="12">
        <v>2.8160799503326402E-2</v>
      </c>
      <c r="P149" s="12">
        <v>6.6862270832061699E-2</v>
      </c>
      <c r="Q149" s="12">
        <v>57.882376483954502</v>
      </c>
      <c r="R149" s="1">
        <v>1.4393337038601499E-14</v>
      </c>
      <c r="S149" s="1">
        <v>3.5145164290742102E-14</v>
      </c>
      <c r="T149" s="1">
        <v>2.6207511865058001E-16</v>
      </c>
    </row>
    <row r="150" spans="13:27" x14ac:dyDescent="0.25">
      <c r="N150" s="12" t="s">
        <v>31</v>
      </c>
      <c r="O150" s="12">
        <v>2.8421186923980699E-2</v>
      </c>
      <c r="P150" s="12">
        <v>6.6525035858154294E-2</v>
      </c>
      <c r="Q150" s="12">
        <v>57.277457189830301</v>
      </c>
      <c r="R150" s="1">
        <v>1.7043037015637301E-14</v>
      </c>
      <c r="S150" s="1">
        <v>4.5201891020616299E-14</v>
      </c>
      <c r="T150" s="1">
        <v>3.3335781309321098E-16</v>
      </c>
    </row>
    <row r="151" spans="13:27" x14ac:dyDescent="0.25">
      <c r="N151" s="12" t="s">
        <v>64</v>
      </c>
      <c r="O151" s="12">
        <v>2.79065923690795E-2</v>
      </c>
      <c r="P151" s="12">
        <v>6.4316685199737503E-2</v>
      </c>
      <c r="Q151" s="12">
        <v>56.610648881523097</v>
      </c>
      <c r="R151" s="1">
        <v>1.7529117307824699E-14</v>
      </c>
      <c r="S151" s="1">
        <v>5.4713376347647599E-14</v>
      </c>
      <c r="T151" s="1">
        <v>3.9646194226473198E-16</v>
      </c>
    </row>
    <row r="152" spans="13:27" x14ac:dyDescent="0.25">
      <c r="N152" s="12" t="s">
        <v>65</v>
      </c>
      <c r="O152" s="12">
        <v>2.85861172676086E-2</v>
      </c>
      <c r="P152" s="12">
        <v>6.7024526596069306E-2</v>
      </c>
      <c r="Q152" s="12">
        <v>57.349766243205202</v>
      </c>
      <c r="R152" s="1">
        <v>1.81719585590658E-14</v>
      </c>
      <c r="S152" s="1">
        <v>6.0557426844037099E-14</v>
      </c>
      <c r="T152" s="1">
        <v>4.3629511767475E-16</v>
      </c>
    </row>
    <row r="153" spans="13:27" s="12" customFormat="1" x14ac:dyDescent="0.25">
      <c r="N153" s="12" t="s">
        <v>80</v>
      </c>
      <c r="O153" s="12">
        <v>2.76069827079772E-2</v>
      </c>
      <c r="P153" s="12">
        <v>6.5176992416381793E-2</v>
      </c>
      <c r="Q153" s="12">
        <v>57.643055187924801</v>
      </c>
      <c r="R153" s="1">
        <v>1.80252317206229E-14</v>
      </c>
      <c r="S153" s="1">
        <v>6.7048603554579801E-14</v>
      </c>
      <c r="T153" s="1">
        <v>4.7910751438786905E-16</v>
      </c>
      <c r="X153" s="3"/>
    </row>
    <row r="154" spans="13:27" s="12" customFormat="1" x14ac:dyDescent="0.25">
      <c r="N154" s="12" t="s">
        <v>69</v>
      </c>
      <c r="O154" s="12">
        <v>2.6508956432342499E-2</v>
      </c>
      <c r="P154" s="12">
        <v>6.2123874187469397E-2</v>
      </c>
      <c r="Q154" s="12">
        <v>57.328874319159098</v>
      </c>
      <c r="R154" s="1">
        <v>1.5403684293389701E-14</v>
      </c>
      <c r="S154" s="1">
        <v>7.1272823525116203E-14</v>
      </c>
      <c r="T154" s="1">
        <v>5.0318456630188702E-16</v>
      </c>
      <c r="X154" s="3"/>
    </row>
    <row r="155" spans="13:27" x14ac:dyDescent="0.25">
      <c r="N155" s="12" t="s">
        <v>66</v>
      </c>
      <c r="O155" s="12">
        <v>2.7696968078613202E-2</v>
      </c>
      <c r="P155" s="12">
        <v>6.56178798675537E-2</v>
      </c>
      <c r="Q155" s="12">
        <v>57.790516648026099</v>
      </c>
      <c r="R155" s="1">
        <v>1.6536774024682999E-14</v>
      </c>
      <c r="S155" s="1">
        <v>8.3943472516558805E-14</v>
      </c>
      <c r="T155" s="1">
        <v>5.9039823014324098E-16</v>
      </c>
    </row>
    <row r="156" spans="13:27" x14ac:dyDescent="0.25">
      <c r="N156" t="s">
        <v>70</v>
      </c>
      <c r="O156" s="12">
        <v>2.7947870731353699E-2</v>
      </c>
      <c r="P156" s="12">
        <v>6.6138673782348598E-2</v>
      </c>
      <c r="Q156" s="12">
        <v>57.743527148237703</v>
      </c>
      <c r="R156" s="1">
        <v>1.42582002805384E-14</v>
      </c>
      <c r="S156" s="1">
        <v>1.0244145700889501E-13</v>
      </c>
      <c r="T156" s="1">
        <v>7.1372758539887204E-16</v>
      </c>
    </row>
    <row r="157" spans="13:27" x14ac:dyDescent="0.25">
      <c r="N157" t="s">
        <v>81</v>
      </c>
      <c r="O157" s="12">
        <v>2.70199041366577E-2</v>
      </c>
      <c r="P157" s="12">
        <v>6.3838146686553895E-2</v>
      </c>
      <c r="Q157" s="12">
        <v>57.674360019682602</v>
      </c>
      <c r="R157" s="1">
        <v>6.0686614154065103E-15</v>
      </c>
      <c r="S157" s="1">
        <v>1.0690727347002301E-13</v>
      </c>
      <c r="T157" s="1">
        <v>7.3891792740238296E-16</v>
      </c>
    </row>
    <row r="158" spans="13:27" x14ac:dyDescent="0.25">
      <c r="O158" s="12"/>
      <c r="P158" s="12"/>
      <c r="Q158" s="12"/>
      <c r="R158" s="1"/>
      <c r="S158" s="1"/>
      <c r="T158" s="1"/>
    </row>
    <row r="160" spans="13:27" x14ac:dyDescent="0.25">
      <c r="O160" s="12"/>
      <c r="P160" s="12"/>
      <c r="Q160" s="12"/>
      <c r="R160" s="1"/>
      <c r="S160" s="1"/>
      <c r="T160" s="1"/>
    </row>
  </sheetData>
  <mergeCells count="80">
    <mergeCell ref="B6:B9"/>
    <mergeCell ref="B11:B14"/>
    <mergeCell ref="B16:B19"/>
    <mergeCell ref="B21:B24"/>
    <mergeCell ref="AG3:AZ3"/>
    <mergeCell ref="B3:U3"/>
    <mergeCell ref="C4:E4"/>
    <mergeCell ref="G4:I4"/>
    <mergeCell ref="K4:N4"/>
    <mergeCell ref="O4:P4"/>
    <mergeCell ref="AE100:AE103"/>
    <mergeCell ref="AE105:AE108"/>
    <mergeCell ref="AE110:AE113"/>
    <mergeCell ref="Y117:AF117"/>
    <mergeCell ref="AE93:AE94"/>
    <mergeCell ref="AF93:AF94"/>
    <mergeCell ref="AG93:AI93"/>
    <mergeCell ref="AJ93:AK93"/>
    <mergeCell ref="AE95:AE98"/>
    <mergeCell ref="W132:W138"/>
    <mergeCell ref="W140:W145"/>
    <mergeCell ref="Y129:AA129"/>
    <mergeCell ref="Y130:AC130"/>
    <mergeCell ref="X117:X118"/>
    <mergeCell ref="W117:W118"/>
    <mergeCell ref="Y116:AA116"/>
    <mergeCell ref="W119:W122"/>
    <mergeCell ref="W127:W130"/>
    <mergeCell ref="AT4:AU4"/>
    <mergeCell ref="AG21:AG24"/>
    <mergeCell ref="AG16:AG19"/>
    <mergeCell ref="AG11:AG14"/>
    <mergeCell ref="W93:W94"/>
    <mergeCell ref="AH4:AJ4"/>
    <mergeCell ref="AL4:AN4"/>
    <mergeCell ref="AP4:AS4"/>
    <mergeCell ref="AG6:AG9"/>
    <mergeCell ref="Z42:AB42"/>
    <mergeCell ref="Y42:Y43"/>
    <mergeCell ref="AC42:AC43"/>
    <mergeCell ref="AD42:AD43"/>
    <mergeCell ref="Y41:AD41"/>
    <mergeCell ref="W41:W43"/>
    <mergeCell ref="X41:X43"/>
    <mergeCell ref="W67:W69"/>
    <mergeCell ref="X67:X69"/>
    <mergeCell ref="W59:W62"/>
    <mergeCell ref="W54:W57"/>
    <mergeCell ref="W49:W52"/>
    <mergeCell ref="W70:W73"/>
    <mergeCell ref="W75:W78"/>
    <mergeCell ref="W80:W83"/>
    <mergeCell ref="W85:W88"/>
    <mergeCell ref="W44:W47"/>
    <mergeCell ref="AL41:AL43"/>
    <mergeCell ref="AM41:AM43"/>
    <mergeCell ref="AN41:AS41"/>
    <mergeCell ref="AN42:AN43"/>
    <mergeCell ref="AO42:AQ42"/>
    <mergeCell ref="AR42:AR43"/>
    <mergeCell ref="AS42:AS43"/>
    <mergeCell ref="Y92:AA92"/>
    <mergeCell ref="Y93:AA93"/>
    <mergeCell ref="AL44:AL47"/>
    <mergeCell ref="AL49:AL52"/>
    <mergeCell ref="AL54:AL57"/>
    <mergeCell ref="AL59:AL62"/>
    <mergeCell ref="AE67:AG67"/>
    <mergeCell ref="AE68:AG68"/>
    <mergeCell ref="AC70:AC73"/>
    <mergeCell ref="Y67:AA67"/>
    <mergeCell ref="Y68:AA68"/>
    <mergeCell ref="AC67:AC69"/>
    <mergeCell ref="AD67:AD69"/>
    <mergeCell ref="X93:X94"/>
    <mergeCell ref="AB93:AC93"/>
    <mergeCell ref="W95:W98"/>
    <mergeCell ref="W100:W103"/>
    <mergeCell ref="W105:W108"/>
    <mergeCell ref="W110:W113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7F937-1AE8-4555-96CE-8701D395E256}">
  <dimension ref="A1:Z30"/>
  <sheetViews>
    <sheetView workbookViewId="0">
      <selection sqref="A1:Z30"/>
    </sheetView>
  </sheetViews>
  <sheetFormatPr defaultRowHeight="15" x14ac:dyDescent="0.25"/>
  <sheetData>
    <row r="1" spans="1:26" x14ac:dyDescent="0.25">
      <c r="B1" t="s">
        <v>0</v>
      </c>
      <c r="R1" t="s">
        <v>1</v>
      </c>
      <c r="S1" t="s">
        <v>3</v>
      </c>
      <c r="T1" t="s">
        <v>4</v>
      </c>
      <c r="U1" t="s">
        <v>2</v>
      </c>
      <c r="W1" t="s">
        <v>32</v>
      </c>
      <c r="X1" t="s">
        <v>33</v>
      </c>
      <c r="Y1" t="s">
        <v>34</v>
      </c>
      <c r="Z1" t="s">
        <v>35</v>
      </c>
    </row>
    <row r="2" spans="1:26" x14ac:dyDescent="0.25">
      <c r="A2" s="30" t="s">
        <v>6</v>
      </c>
      <c r="B2">
        <v>50</v>
      </c>
      <c r="D2" s="1">
        <v>-4.2632564145605999E-14</v>
      </c>
      <c r="E2" s="1">
        <v>-6.69508892769954E-12</v>
      </c>
      <c r="F2" s="1">
        <v>4.7489123744526199E-11</v>
      </c>
      <c r="G2" s="1">
        <v>-4.8956394493870903E-10</v>
      </c>
      <c r="H2" s="1">
        <v>-5.3589594983805E-9</v>
      </c>
      <c r="I2" s="1">
        <v>5.5687898736778099E-8</v>
      </c>
      <c r="J2" s="1">
        <v>6.2167330838747095E-8</v>
      </c>
      <c r="K2" s="1">
        <v>-2.6916744388927298E-9</v>
      </c>
      <c r="L2" s="1">
        <v>1.4406253967536E-10</v>
      </c>
      <c r="M2" s="1">
        <v>8.5620399659092002E-13</v>
      </c>
      <c r="N2" s="1">
        <f>AVERAGE(D2:M2)</f>
        <v>1.0950070183923789E-8</v>
      </c>
      <c r="P2">
        <v>2.28852062225341E-2</v>
      </c>
      <c r="Q2">
        <v>5.3631550788879302E-2</v>
      </c>
      <c r="R2">
        <v>57.328837436340699</v>
      </c>
      <c r="S2" s="1">
        <v>2.3362475974950198E-14</v>
      </c>
      <c r="T2" s="1">
        <v>2.0253811919434999E-13</v>
      </c>
      <c r="U2" s="1">
        <v>4.4490499258918798E-15</v>
      </c>
      <c r="W2">
        <v>50</v>
      </c>
      <c r="X2">
        <f>LOG10(S2)</f>
        <v>-13.631481132224216</v>
      </c>
      <c r="Y2">
        <f>LOG10(T2)</f>
        <v>-12.693493227275093</v>
      </c>
      <c r="Z2">
        <v>57.328837436340699</v>
      </c>
    </row>
    <row r="3" spans="1:26" x14ac:dyDescent="0.25">
      <c r="A3" s="30"/>
      <c r="B3">
        <v>40</v>
      </c>
      <c r="D3" s="1">
        <v>3.7747582837255302E-13</v>
      </c>
      <c r="E3" s="1">
        <v>3.0091484859440198E-12</v>
      </c>
      <c r="F3" s="1">
        <v>1.9543477947081501E-11</v>
      </c>
      <c r="G3" s="1">
        <v>1.8666312939785699E-10</v>
      </c>
      <c r="H3" s="1">
        <v>1.8854997563266798E-9</v>
      </c>
      <c r="I3" s="1">
        <v>-3.2320887299874799E-8</v>
      </c>
      <c r="J3" s="1">
        <v>-7.1578490690171695E-8</v>
      </c>
      <c r="K3" s="1">
        <v>1.920992431792E-8</v>
      </c>
      <c r="L3" s="1">
        <v>-2.3331026000050702E-10</v>
      </c>
      <c r="M3" s="1">
        <v>-1.19904086659516E-11</v>
      </c>
      <c r="N3" s="1">
        <f>AVERAGE(D3:M3)</f>
        <v>-8.2839661352807014E-9</v>
      </c>
      <c r="P3">
        <v>2.2555943489074699E-2</v>
      </c>
      <c r="Q3">
        <v>5.2172858238220203E-2</v>
      </c>
      <c r="R3">
        <v>56.766900931352602</v>
      </c>
      <c r="S3" s="1">
        <v>1.4659596288202801E-14</v>
      </c>
      <c r="T3" s="1">
        <v>1.1436595256383801E-13</v>
      </c>
      <c r="U3" s="1">
        <v>2.5160886945119898E-15</v>
      </c>
      <c r="W3">
        <v>40</v>
      </c>
      <c r="X3">
        <f>LOG10(S3)</f>
        <v>-13.833877989600756</v>
      </c>
      <c r="Y3">
        <f>LOG10(T3)</f>
        <v>-12.941703248396683</v>
      </c>
      <c r="Z3">
        <v>56.766900931352602</v>
      </c>
    </row>
    <row r="4" spans="1:26" x14ac:dyDescent="0.25">
      <c r="A4" s="30"/>
      <c r="B4">
        <v>30</v>
      </c>
      <c r="D4" s="1">
        <v>4.2899017671515998E-13</v>
      </c>
      <c r="E4" s="1">
        <v>1.50102152929321E-12</v>
      </c>
      <c r="F4" s="1">
        <v>-6.68975985718134E-12</v>
      </c>
      <c r="G4" s="1">
        <v>1.6425715898549199E-8</v>
      </c>
      <c r="H4" s="1">
        <v>1.1674710975739799E-8</v>
      </c>
      <c r="I4" s="1">
        <v>-1.08918740693297E-8</v>
      </c>
      <c r="J4" s="1">
        <v>5.9495036452972199E-8</v>
      </c>
      <c r="K4" s="1">
        <v>-1.44120804179692E-9</v>
      </c>
      <c r="L4" s="1">
        <v>1.0299991970441599E-9</v>
      </c>
      <c r="M4" s="1">
        <v>2.5046631435543499E-11</v>
      </c>
      <c r="N4" s="1">
        <f>AVERAGE(D4:M4)</f>
        <v>7.6312667296463099E-9</v>
      </c>
      <c r="P4">
        <v>2.35453605651855E-2</v>
      </c>
      <c r="Q4">
        <v>5.4882557868957502E-2</v>
      </c>
      <c r="R4">
        <v>57.0986457639154</v>
      </c>
      <c r="S4" s="1">
        <v>9.9879892716325202E-15</v>
      </c>
      <c r="T4" s="1">
        <v>7.9814046206532096E-14</v>
      </c>
      <c r="U4" s="1">
        <v>1.75526987499666E-15</v>
      </c>
      <c r="W4">
        <v>30</v>
      </c>
      <c r="X4">
        <f>LOG10(S4)</f>
        <v>-14.000521932807803</v>
      </c>
      <c r="Y4">
        <f>LOG10(T4)</f>
        <v>-13.097920671892615</v>
      </c>
      <c r="Z4">
        <v>57.0986457639154</v>
      </c>
    </row>
    <row r="5" spans="1:26" x14ac:dyDescent="0.25">
      <c r="A5" s="30"/>
      <c r="B5">
        <v>20</v>
      </c>
      <c r="D5" s="1">
        <v>-2.12274642308329E-13</v>
      </c>
      <c r="E5" s="1">
        <v>4.4710901647704296E-12</v>
      </c>
      <c r="F5" s="1">
        <v>-2.92583735017615E-11</v>
      </c>
      <c r="G5" s="1">
        <v>-3.5233327366768198E-10</v>
      </c>
      <c r="H5" s="1">
        <v>-3.65763952459019E-9</v>
      </c>
      <c r="I5" s="1">
        <v>-2.18799343087994E-8</v>
      </c>
      <c r="J5" s="1">
        <v>-3.8438070504298501E-8</v>
      </c>
      <c r="K5" s="1">
        <v>-3.6824456373096797E-8</v>
      </c>
      <c r="L5" s="1">
        <v>5.5392135323018E-10</v>
      </c>
      <c r="M5" s="1">
        <v>-1.62611257792377E-10</v>
      </c>
      <c r="N5" s="1">
        <f>AVERAGE(D5:M5)</f>
        <v>-1.0078612344699407E-8</v>
      </c>
      <c r="P5">
        <v>2.2609583854675201E-2</v>
      </c>
      <c r="Q5">
        <v>5.2632975578308101E-2</v>
      </c>
      <c r="R5">
        <v>57.042930584389197</v>
      </c>
      <c r="S5" s="1">
        <v>4.2399945988065501E-15</v>
      </c>
      <c r="T5" s="1">
        <v>3.1758561194792801E-14</v>
      </c>
      <c r="U5" s="1">
        <v>6.9917766778154099E-16</v>
      </c>
      <c r="W5">
        <v>20</v>
      </c>
      <c r="X5">
        <f>LOG10(S5)</f>
        <v>-14.372634696640759</v>
      </c>
      <c r="Y5">
        <f>LOG10(T5)</f>
        <v>-13.49813918128639</v>
      </c>
      <c r="Z5">
        <v>57.042930584389197</v>
      </c>
    </row>
    <row r="6" spans="1:26" x14ac:dyDescent="0.25">
      <c r="A6" s="30"/>
      <c r="B6">
        <v>10</v>
      </c>
      <c r="D6" s="1">
        <v>6.2172489379008703E-14</v>
      </c>
      <c r="E6" s="1">
        <v>5.6488147492927904E-13</v>
      </c>
      <c r="F6" s="1">
        <v>2.2506441155201101E-12</v>
      </c>
      <c r="G6" s="1">
        <v>4.2184922222077103E-11</v>
      </c>
      <c r="H6" s="1">
        <v>4.2312464643145998E-10</v>
      </c>
      <c r="I6" s="1">
        <v>5.30091526229625E-9</v>
      </c>
      <c r="J6" s="1">
        <v>6.1409011209434497E-9</v>
      </c>
      <c r="K6" s="1">
        <v>2.559605860597E-9</v>
      </c>
      <c r="L6" s="1">
        <v>-5.2562398877853398E-11</v>
      </c>
      <c r="M6" s="1">
        <v>-8.8142826371040396E-12</v>
      </c>
      <c r="N6" s="1">
        <f>AVERAGE(D6:M6)</f>
        <v>1.4408232829055107E-9</v>
      </c>
      <c r="P6">
        <v>2.31297216415405E-2</v>
      </c>
      <c r="Q6">
        <v>5.36505622863769E-2</v>
      </c>
      <c r="R6">
        <v>56.888202740395698</v>
      </c>
      <c r="S6" s="1">
        <v>1.7197883329074399E-15</v>
      </c>
      <c r="T6" s="1">
        <v>1.32591050758273E-14</v>
      </c>
      <c r="U6" s="1">
        <v>2.9176110524572601E-16</v>
      </c>
      <c r="W6">
        <v>10</v>
      </c>
      <c r="X6">
        <f>LOG10(S6)</f>
        <v>-14.76452500164307</v>
      </c>
      <c r="Y6">
        <f>LOG10(T6)</f>
        <v>-13.877485787676793</v>
      </c>
      <c r="Z6">
        <v>56.888202740395698</v>
      </c>
    </row>
    <row r="7" spans="1:26" x14ac:dyDescent="0.25">
      <c r="A7" s="30"/>
      <c r="B7">
        <v>5</v>
      </c>
      <c r="D7">
        <v>0</v>
      </c>
      <c r="E7" s="1">
        <v>1.06581410364015E-14</v>
      </c>
      <c r="F7" s="1">
        <v>-5.1514348342607203E-13</v>
      </c>
      <c r="G7" s="1">
        <v>-2.04281036531028E-11</v>
      </c>
      <c r="H7" s="1">
        <v>-3.0708591225447802E-10</v>
      </c>
      <c r="I7" s="1">
        <v>-3.6296334826602102E-9</v>
      </c>
      <c r="J7" s="1">
        <v>-7.7976167744964104E-9</v>
      </c>
      <c r="K7" s="1">
        <v>-8.8365226247333298E-10</v>
      </c>
      <c r="L7" s="1">
        <v>-9.0930214469153692E-9</v>
      </c>
      <c r="M7" s="1">
        <v>3.5244340779172402E-10</v>
      </c>
      <c r="N7" s="1">
        <f>AVERAGE(D7:M7)</f>
        <v>-2.137949906000357E-9</v>
      </c>
      <c r="P7">
        <v>2.25572643280029E-2</v>
      </c>
      <c r="Q7">
        <v>5.1576835632324201E-2</v>
      </c>
      <c r="R7">
        <v>56.264737742332798</v>
      </c>
      <c r="S7" s="1">
        <v>4.6999441375798196E-16</v>
      </c>
      <c r="T7" s="1">
        <v>3.3778573354117299E-15</v>
      </c>
      <c r="U7" s="1">
        <v>7.4420986950874002E-17</v>
      </c>
      <c r="W7">
        <v>5</v>
      </c>
      <c r="X7">
        <f>LOG10(S7)</f>
        <v>-15.32790730395471</v>
      </c>
      <c r="Y7">
        <f>LOG10(T7)</f>
        <v>-14.471358696905876</v>
      </c>
      <c r="Z7">
        <v>56.264737742332798</v>
      </c>
    </row>
    <row r="8" spans="1:26" x14ac:dyDescent="0.25">
      <c r="A8" s="4"/>
      <c r="B8">
        <v>3</v>
      </c>
      <c r="D8" s="1">
        <v>-2.6645352591003702E-15</v>
      </c>
      <c r="E8" s="1">
        <v>-1.7763568394002501E-15</v>
      </c>
      <c r="F8" s="1">
        <v>-2.1316282072802999E-14</v>
      </c>
      <c r="G8" s="1">
        <v>-4.15667500419658E-13</v>
      </c>
      <c r="H8" s="1">
        <v>-4.6362913508346497E-12</v>
      </c>
      <c r="I8" s="1">
        <v>-4.1772807435336199E-11</v>
      </c>
      <c r="J8" s="1">
        <v>-4.1715253473739701E-10</v>
      </c>
      <c r="K8" s="1">
        <v>2.2064483573558301E-10</v>
      </c>
      <c r="L8" s="1">
        <v>-9.4296126462722896E-11</v>
      </c>
      <c r="M8" s="1">
        <v>-4.0856207306205696E-12</v>
      </c>
      <c r="N8" s="1">
        <f>AVERAGE(D8:M8)</f>
        <v>-3.4173996965591933E-11</v>
      </c>
      <c r="P8">
        <v>2.2270241737365699E-2</v>
      </c>
      <c r="Q8">
        <v>5.2145030021667399E-2</v>
      </c>
      <c r="R8">
        <v>57.291727077130901</v>
      </c>
      <c r="S8" s="1">
        <v>2.6544903841156702E-16</v>
      </c>
      <c r="T8" s="1">
        <v>1.67669325791452E-15</v>
      </c>
      <c r="U8" s="1">
        <v>3.7044140164645699E-17</v>
      </c>
      <c r="W8">
        <v>3</v>
      </c>
      <c r="X8">
        <f>LOG10(S8)</f>
        <v>-15.576018843550576</v>
      </c>
      <c r="Y8">
        <f>LOG10(T8)</f>
        <v>-14.775546381985425</v>
      </c>
      <c r="Z8">
        <v>57.291727077130901</v>
      </c>
    </row>
    <row r="9" spans="1:26" x14ac:dyDescent="0.25">
      <c r="A9" s="4"/>
      <c r="B9">
        <v>2</v>
      </c>
      <c r="D9" s="1">
        <v>-1.7763568394002501E-15</v>
      </c>
      <c r="E9" s="1">
        <v>-2.8421709430404001E-14</v>
      </c>
      <c r="F9" s="1">
        <v>-1.8296475445822499E-13</v>
      </c>
      <c r="G9" s="1">
        <v>-1.9646506643766701E-12</v>
      </c>
      <c r="H9" s="1">
        <v>-2.2090773654781499E-11</v>
      </c>
      <c r="I9" s="1">
        <v>-1.3239898066785801E-10</v>
      </c>
      <c r="J9" s="1">
        <v>7.2746502155496199E-9</v>
      </c>
      <c r="K9" s="1">
        <v>-3.2316904707840799E-10</v>
      </c>
      <c r="L9" s="1">
        <v>9.0335561253596097E-10</v>
      </c>
      <c r="M9" s="1">
        <v>2.6858515411731698E-12</v>
      </c>
      <c r="N9" s="1">
        <f>AVERAGE(D9:M9)</f>
        <v>7.7008550647406016E-10</v>
      </c>
      <c r="P9">
        <v>5.9190971374511701E-2</v>
      </c>
      <c r="Q9">
        <v>0.14330319976806599</v>
      </c>
      <c r="R9">
        <v>58.695289797917098</v>
      </c>
      <c r="S9" s="1">
        <v>1.24344978758017E-16</v>
      </c>
      <c r="T9" s="1">
        <v>1.3687234132143401E-16</v>
      </c>
      <c r="U9" s="1">
        <v>4.0353032317253199E-18</v>
      </c>
      <c r="W9">
        <v>2</v>
      </c>
      <c r="X9">
        <f>LOG10(S9)</f>
        <v>-15.905371747520823</v>
      </c>
      <c r="Y9">
        <f>LOG10(T9)</f>
        <v>-15.863684303692661</v>
      </c>
      <c r="Z9">
        <v>58.695289797917098</v>
      </c>
    </row>
    <row r="10" spans="1:26" x14ac:dyDescent="0.25">
      <c r="N10" s="1"/>
    </row>
    <row r="11" spans="1:26" x14ac:dyDescent="0.25">
      <c r="A11" s="30" t="s">
        <v>7</v>
      </c>
      <c r="B11">
        <v>50</v>
      </c>
      <c r="D11" s="1">
        <v>-5.3290705182007498E-15</v>
      </c>
      <c r="E11" s="1">
        <v>-5.3290705182007501E-14</v>
      </c>
      <c r="F11" s="1">
        <v>-5.2757798130187398E-13</v>
      </c>
      <c r="G11" s="1">
        <v>-5.5315751978923799E-12</v>
      </c>
      <c r="H11" s="1">
        <v>-5.2942539241485E-11</v>
      </c>
      <c r="I11" s="1">
        <v>-1.0444409781484801E-9</v>
      </c>
      <c r="J11" s="1">
        <v>-1.1848655390167499E-10</v>
      </c>
      <c r="K11" s="1">
        <v>-2.36610731008113E-12</v>
      </c>
      <c r="L11" s="1">
        <v>3.9079850466805498E-14</v>
      </c>
      <c r="M11" s="1">
        <v>-1.06581410364015E-14</v>
      </c>
      <c r="N11" s="1">
        <f>AVERAGE(D11:M11)</f>
        <v>-1.2243255298471851E-10</v>
      </c>
      <c r="P11">
        <v>5.8344914436340302E-2</v>
      </c>
      <c r="Q11">
        <v>0.14225327873229901</v>
      </c>
      <c r="R11">
        <v>58.9851882808711</v>
      </c>
      <c r="S11" s="1">
        <v>8.8394899865393395E-17</v>
      </c>
      <c r="T11" s="1">
        <v>3.0718497897262698E-16</v>
      </c>
      <c r="U11" s="1">
        <v>6.9753398834624497E-18</v>
      </c>
    </row>
    <row r="12" spans="1:26" x14ac:dyDescent="0.25">
      <c r="A12" s="30"/>
      <c r="B12">
        <v>40</v>
      </c>
      <c r="D12" s="1">
        <v>-7.1054273576010003E-15</v>
      </c>
      <c r="E12" s="1">
        <v>-6.2172489379008703E-14</v>
      </c>
      <c r="F12" s="1">
        <v>-6.09290395914285E-13</v>
      </c>
      <c r="G12" s="1">
        <v>-6.9917405198793802E-12</v>
      </c>
      <c r="H12" s="1">
        <v>-7.1167960413731596E-11</v>
      </c>
      <c r="I12" s="1">
        <v>-1.3097078976898E-10</v>
      </c>
      <c r="J12" s="1">
        <v>1.9286616748104199E-10</v>
      </c>
      <c r="K12" s="1">
        <v>-6.4694916090957098E-12</v>
      </c>
      <c r="L12" s="1">
        <v>3.3395508580724699E-13</v>
      </c>
      <c r="M12" s="1">
        <v>6.0396132539608503E-14</v>
      </c>
      <c r="N12" s="1">
        <f>AVERAGE(D12:M12)</f>
        <v>-2.3018031924948727E-12</v>
      </c>
      <c r="P12">
        <v>5.9984233856201101E-2</v>
      </c>
      <c r="Q12">
        <v>0.14618446445465</v>
      </c>
      <c r="R12">
        <v>58.966751986966798</v>
      </c>
      <c r="S12" s="1">
        <v>9.4924068605450796E-17</v>
      </c>
      <c r="T12" s="1">
        <v>3.3993583062036901E-16</v>
      </c>
      <c r="U12" s="1">
        <v>7.7017916202651796E-18</v>
      </c>
    </row>
    <row r="13" spans="1:26" x14ac:dyDescent="0.25">
      <c r="A13" s="30"/>
      <c r="B13">
        <v>30</v>
      </c>
      <c r="D13" s="1">
        <v>-7.9936057773011208E-15</v>
      </c>
      <c r="E13" s="1">
        <v>-9.2370555648812999E-14</v>
      </c>
      <c r="F13" s="1">
        <v>-9.965361869035399E-13</v>
      </c>
      <c r="G13" s="1">
        <v>-9.4857455223973294E-12</v>
      </c>
      <c r="H13" s="1">
        <v>-1.0404832551103E-10</v>
      </c>
      <c r="I13" s="1">
        <v>-7.9608497571825803E-10</v>
      </c>
      <c r="J13" s="1">
        <v>6.6851413293989E-11</v>
      </c>
      <c r="K13" s="1">
        <v>9.1588958639476898E-12</v>
      </c>
      <c r="L13" s="1">
        <v>-9.9475983006414006E-13</v>
      </c>
      <c r="M13" s="1">
        <v>1.06581410364015E-14</v>
      </c>
      <c r="N13" s="1">
        <f>AVERAGE(D13:M13)</f>
        <v>-8.3568973963110605E-11</v>
      </c>
      <c r="P13">
        <v>5.8211275100707997E-2</v>
      </c>
      <c r="Q13">
        <v>0.14214899349212601</v>
      </c>
      <c r="R13">
        <v>59.049112012226601</v>
      </c>
      <c r="S13" s="1">
        <v>1.34733494202724E-16</v>
      </c>
      <c r="T13" s="1">
        <v>4.0264649503123602E-16</v>
      </c>
      <c r="U13" s="1">
        <v>9.2653300103387297E-18</v>
      </c>
    </row>
    <row r="14" spans="1:26" x14ac:dyDescent="0.25">
      <c r="A14" s="30"/>
      <c r="B14">
        <v>20</v>
      </c>
      <c r="D14" s="1">
        <v>-4.4408920985006199E-15</v>
      </c>
      <c r="E14" s="1">
        <v>-3.7303493627405203E-14</v>
      </c>
      <c r="F14" s="1">
        <v>-3.92574861507455E-13</v>
      </c>
      <c r="G14" s="1">
        <v>-3.6912695122737197E-12</v>
      </c>
      <c r="H14" s="1">
        <v>-3.8181013906068899E-11</v>
      </c>
      <c r="I14" s="1">
        <v>-9.6341423727608303E-10</v>
      </c>
      <c r="J14" s="1">
        <v>2.4970958634184998E-10</v>
      </c>
      <c r="K14" s="1">
        <v>1.69286806794843E-11</v>
      </c>
      <c r="L14" s="1">
        <v>1.3500311979441899E-12</v>
      </c>
      <c r="M14" s="1">
        <v>6.5369931689929197E-13</v>
      </c>
      <c r="N14" s="1">
        <f>AVERAGE(D14:M14)</f>
        <v>-7.3707884240548132E-11</v>
      </c>
      <c r="P14">
        <v>5.82887325286865E-2</v>
      </c>
      <c r="Q14">
        <v>0.142739356040954</v>
      </c>
      <c r="R14">
        <v>59.164217812526402</v>
      </c>
      <c r="S14" s="1">
        <v>9.0853250848491906E-17</v>
      </c>
      <c r="T14" s="1">
        <v>2.6938308264536802E-16</v>
      </c>
      <c r="U14" s="1">
        <v>6.2037453512742899E-18</v>
      </c>
    </row>
    <row r="15" spans="1:26" x14ac:dyDescent="0.25">
      <c r="A15" s="30"/>
      <c r="B15">
        <v>10</v>
      </c>
      <c r="D15">
        <v>0</v>
      </c>
      <c r="E15" s="1">
        <v>3.5527136788005001E-15</v>
      </c>
      <c r="F15" s="1">
        <v>1.9539925233402701E-14</v>
      </c>
      <c r="G15" s="1">
        <v>2.8776980798284002E-13</v>
      </c>
      <c r="H15" s="1">
        <v>3.1334934647020398E-12</v>
      </c>
      <c r="I15" s="1">
        <v>1.6171952665899799E-11</v>
      </c>
      <c r="J15" s="1">
        <v>1.5507950479331999E-10</v>
      </c>
      <c r="K15" s="1">
        <v>2.3909763058327299E-12</v>
      </c>
      <c r="L15" s="1">
        <v>1.8829382497642598E-12</v>
      </c>
      <c r="M15" s="1">
        <v>-1.10134124042815E-13</v>
      </c>
      <c r="N15" s="1">
        <f>AVERAGE(D15:M15)</f>
        <v>1.7885959380237107E-11</v>
      </c>
      <c r="P15">
        <v>5.85586528778076E-2</v>
      </c>
      <c r="Q15">
        <v>0.14462984943389801</v>
      </c>
      <c r="R15">
        <v>59.511364281291698</v>
      </c>
      <c r="S15" s="1">
        <v>4.1712665068059398E-17</v>
      </c>
      <c r="T15" s="1">
        <v>8.0372546100166604E-17</v>
      </c>
      <c r="U15" s="1">
        <v>1.9760100001799499E-18</v>
      </c>
    </row>
    <row r="16" spans="1:26" x14ac:dyDescent="0.25">
      <c r="A16" s="30"/>
      <c r="B16">
        <v>5</v>
      </c>
      <c r="D16" s="1">
        <v>8.8817841970012504E-16</v>
      </c>
      <c r="E16" s="1">
        <v>1.7763568394002501E-15</v>
      </c>
      <c r="F16" s="1">
        <v>3.9079850466805498E-14</v>
      </c>
      <c r="G16" s="1">
        <v>3.69482222595252E-13</v>
      </c>
      <c r="H16" s="1">
        <v>4.8316906031686796E-12</v>
      </c>
      <c r="I16" s="1">
        <v>4.8430592869408403E-11</v>
      </c>
      <c r="J16" s="1">
        <v>-2.8888891279166201E-10</v>
      </c>
      <c r="K16" s="1">
        <v>-4.0751757524049E-10</v>
      </c>
      <c r="L16" s="1">
        <v>-5.7411853049415998E-12</v>
      </c>
      <c r="M16" s="1">
        <v>5.5067062021407704E-13</v>
      </c>
      <c r="N16" s="1">
        <f>AVERAGE(D16:M16)</f>
        <v>-6.479234926359812E-11</v>
      </c>
      <c r="P16">
        <v>6.2102997779846097E-2</v>
      </c>
      <c r="Q16">
        <v>0.153621138572692</v>
      </c>
      <c r="R16">
        <v>59.573924293980298</v>
      </c>
      <c r="S16" s="1">
        <v>5.76787295174307E-17</v>
      </c>
      <c r="T16" s="1">
        <v>9.3209614653424905E-17</v>
      </c>
      <c r="U16" s="1">
        <v>2.3919376587059398E-18</v>
      </c>
    </row>
    <row r="17" spans="1:21" x14ac:dyDescent="0.25">
      <c r="A17" s="4"/>
      <c r="B17">
        <v>3</v>
      </c>
      <c r="D17" s="1">
        <v>1.7763568394002501E-15</v>
      </c>
      <c r="E17" s="1">
        <v>7.1054273576010003E-15</v>
      </c>
      <c r="F17" s="1">
        <v>6.9277916736609705E-14</v>
      </c>
      <c r="G17" s="1">
        <v>6.2527760746888796E-13</v>
      </c>
      <c r="H17" s="1">
        <v>5.0981441290787099E-12</v>
      </c>
      <c r="I17" s="1">
        <v>7.8891559951443898E-11</v>
      </c>
      <c r="J17" s="1">
        <v>-2.0666114153300401E-8</v>
      </c>
      <c r="K17" s="1">
        <v>-2.0307311388023599E-11</v>
      </c>
      <c r="L17" s="1">
        <v>1.8065549056700499E-11</v>
      </c>
      <c r="M17" s="1">
        <v>-6.0751403907488495E-13</v>
      </c>
      <c r="N17" s="1">
        <f>AVERAGE(D17:M17)</f>
        <v>-2.0584270288281875E-9</v>
      </c>
      <c r="P17">
        <v>6.4453776359558096E-2</v>
      </c>
      <c r="Q17">
        <v>0.156573809623718</v>
      </c>
      <c r="R17">
        <v>58.834892939978303</v>
      </c>
      <c r="S17" s="1">
        <v>9.0456742625411494E-17</v>
      </c>
      <c r="T17" s="1">
        <v>1.12673830139724E-16</v>
      </c>
      <c r="U17" s="1">
        <v>3.15306459275322E-18</v>
      </c>
    </row>
    <row r="18" spans="1:21" x14ac:dyDescent="0.25">
      <c r="B18">
        <v>2</v>
      </c>
      <c r="D18" s="1">
        <v>8.8817841970012504E-16</v>
      </c>
      <c r="E18" s="1">
        <v>1.7763568394002501E-15</v>
      </c>
      <c r="F18" s="1">
        <v>-2.3092638912203199E-14</v>
      </c>
      <c r="G18" s="1">
        <v>1.2079226507921701E-13</v>
      </c>
      <c r="H18" s="1">
        <v>2.3909763058327299E-12</v>
      </c>
      <c r="I18" s="1">
        <v>1.00008890058234E-11</v>
      </c>
      <c r="J18" s="1">
        <v>1.5326975244533901E-9</v>
      </c>
      <c r="K18" s="1">
        <v>1.2381349279166801E-9</v>
      </c>
      <c r="L18" s="1">
        <v>-5.5297988410529797E-11</v>
      </c>
      <c r="M18" s="1">
        <v>1.05266906302858E-11</v>
      </c>
      <c r="N18" s="1">
        <f>AVERAGE(D18:M18)</f>
        <v>2.7385533840629086E-10</v>
      </c>
      <c r="P18">
        <v>5.9176881790161097E-2</v>
      </c>
      <c r="Q18">
        <v>0.14389848518371501</v>
      </c>
      <c r="R18">
        <v>58.875952227982197</v>
      </c>
      <c r="S18" s="1">
        <v>1.18318053767195E-16</v>
      </c>
      <c r="T18" s="1">
        <v>1.2534851860215401E-16</v>
      </c>
      <c r="U18" s="1">
        <v>3.7614215247893101E-18</v>
      </c>
    </row>
    <row r="19" spans="1:21" x14ac:dyDescent="0.25">
      <c r="S19" s="1"/>
      <c r="T19" s="1"/>
      <c r="U19" s="1"/>
    </row>
    <row r="21" spans="1:21" x14ac:dyDescent="0.25">
      <c r="O21" t="s">
        <v>37</v>
      </c>
      <c r="P21">
        <v>2.2042597770690901E-2</v>
      </c>
      <c r="Q21">
        <v>5.2513141155242901E-2</v>
      </c>
      <c r="R21">
        <v>58.024606249458401</v>
      </c>
      <c r="S21" s="1">
        <v>8.1983722008190395E-18</v>
      </c>
      <c r="T21" s="1">
        <v>3.2581465859295201E-17</v>
      </c>
      <c r="U21" s="1">
        <v>5.1841452991734695E-19</v>
      </c>
    </row>
    <row r="22" spans="1:21" x14ac:dyDescent="0.25">
      <c r="O22" t="s">
        <v>38</v>
      </c>
      <c r="P22">
        <v>2.3577807426452602E-2</v>
      </c>
      <c r="Q22">
        <v>5.5518845558166503E-2</v>
      </c>
      <c r="R22">
        <v>57.531884553056102</v>
      </c>
      <c r="S22" s="1">
        <v>8.1106583089896506E-18</v>
      </c>
      <c r="T22" s="1">
        <v>2.9899573426861797E-17</v>
      </c>
      <c r="U22" s="1">
        <v>4.7803348889299599E-19</v>
      </c>
    </row>
    <row r="23" spans="1:21" x14ac:dyDescent="0.25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t="s">
        <v>39</v>
      </c>
      <c r="P23">
        <v>2.3302588939666701E-2</v>
      </c>
      <c r="Q23">
        <v>5.40640940666198E-2</v>
      </c>
      <c r="R23">
        <v>56.898216196959801</v>
      </c>
      <c r="S23" s="1">
        <v>2.09329959533594E-16</v>
      </c>
      <c r="T23" s="1">
        <v>1.1519992846382399E-15</v>
      </c>
      <c r="U23" s="1">
        <v>1.8066816356997399E-17</v>
      </c>
    </row>
    <row r="24" spans="1:21" x14ac:dyDescent="0.25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 t="s">
        <v>5</v>
      </c>
      <c r="P24">
        <v>2.3704538345336899E-2</v>
      </c>
      <c r="Q24">
        <v>5.3572732925414999E-2</v>
      </c>
      <c r="R24">
        <v>55.752605754985801</v>
      </c>
      <c r="S24" s="1">
        <v>2.5951463200612999E-16</v>
      </c>
      <c r="T24" s="1">
        <v>1.6103345210180101E-15</v>
      </c>
      <c r="U24" s="1">
        <v>2.5168598698186901E-17</v>
      </c>
    </row>
    <row r="25" spans="1:21" x14ac:dyDescent="0.25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21" x14ac:dyDescent="0.25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t="s">
        <v>37</v>
      </c>
      <c r="S26" s="1"/>
      <c r="T26" s="1"/>
      <c r="U26" s="1"/>
    </row>
    <row r="27" spans="1:21" x14ac:dyDescent="0.2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t="s">
        <v>38</v>
      </c>
    </row>
    <row r="28" spans="1:21" x14ac:dyDescent="0.25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t="s">
        <v>39</v>
      </c>
    </row>
    <row r="29" spans="1:21" x14ac:dyDescent="0.25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 t="s">
        <v>5</v>
      </c>
      <c r="P29">
        <v>4.6994063854217498E-2</v>
      </c>
      <c r="Q29">
        <v>0.110607402324676</v>
      </c>
      <c r="R29">
        <v>57.512731637733097</v>
      </c>
      <c r="S29" s="1">
        <v>4.99692879666705E-16</v>
      </c>
      <c r="T29" s="1">
        <v>2.41372566882703E-15</v>
      </c>
      <c r="U29" s="1">
        <v>3.8034334671339403E-17</v>
      </c>
    </row>
    <row r="30" spans="1:21" x14ac:dyDescent="0.25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</sheetData>
  <mergeCells count="2">
    <mergeCell ref="A2:A7"/>
    <mergeCell ref="A11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Shirantha Welikala</dc:creator>
  <cp:lastModifiedBy>Shirantha Welikala</cp:lastModifiedBy>
  <dcterms:created xsi:type="dcterms:W3CDTF">2015-06-05T18:17:20Z</dcterms:created>
  <dcterms:modified xsi:type="dcterms:W3CDTF">2021-09-09T02:44:34Z</dcterms:modified>
</cp:coreProperties>
</file>