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ND\Research\STL_Boost\pythonCodes\Data\"/>
    </mc:Choice>
  </mc:AlternateContent>
  <xr:revisionPtr revIDLastSave="0" documentId="13_ncr:1_{BACB09FF-469A-46CB-B48B-86DCDD3B132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CSL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" i="3" l="1"/>
  <c r="Q60" i="3"/>
  <c r="Q62" i="3"/>
  <c r="Q63" i="3"/>
  <c r="Q65" i="3"/>
  <c r="Q66" i="3"/>
  <c r="Q68" i="3"/>
  <c r="Q69" i="3"/>
  <c r="N83" i="3"/>
  <c r="N82" i="3"/>
  <c r="N81" i="3"/>
  <c r="N80" i="3"/>
  <c r="N79" i="3"/>
  <c r="N78" i="3"/>
  <c r="N77" i="3"/>
  <c r="N76" i="3"/>
  <c r="W60" i="3"/>
  <c r="W62" i="3"/>
  <c r="W63" i="3"/>
  <c r="W65" i="3"/>
  <c r="W66" i="3"/>
  <c r="W68" i="3"/>
  <c r="W69" i="3"/>
  <c r="W59" i="3"/>
  <c r="T60" i="3"/>
  <c r="T62" i="3"/>
  <c r="T63" i="3"/>
  <c r="T65" i="3"/>
  <c r="T66" i="3"/>
  <c r="T68" i="3"/>
  <c r="T69" i="3"/>
  <c r="T59" i="3"/>
  <c r="N60" i="3"/>
  <c r="N62" i="3"/>
  <c r="N63" i="3"/>
  <c r="N65" i="3"/>
  <c r="N66" i="3"/>
  <c r="N68" i="3"/>
  <c r="N69" i="3"/>
  <c r="N59" i="3"/>
  <c r="BI28" i="3"/>
  <c r="BH28" i="3"/>
  <c r="BG28" i="3"/>
  <c r="BF28" i="3"/>
  <c r="BE28" i="3"/>
  <c r="BD28" i="3"/>
  <c r="BC28" i="3"/>
  <c r="BB28" i="3"/>
  <c r="BI27" i="3"/>
  <c r="BH27" i="3"/>
  <c r="BG27" i="3"/>
  <c r="BF27" i="3"/>
  <c r="BE27" i="3"/>
  <c r="BD27" i="3"/>
  <c r="BC27" i="3"/>
  <c r="BB27" i="3"/>
  <c r="BI26" i="3"/>
  <c r="BJ45" i="3" s="1"/>
  <c r="BH26" i="3"/>
  <c r="BH45" i="3" s="1"/>
  <c r="BG26" i="3"/>
  <c r="BG45" i="3" s="1"/>
  <c r="BF26" i="3"/>
  <c r="BF45" i="3" s="1"/>
  <c r="BE26" i="3"/>
  <c r="BE45" i="3" s="1"/>
  <c r="BD26" i="3"/>
  <c r="BD45" i="3" s="1"/>
  <c r="BC26" i="3"/>
  <c r="BI45" i="3" s="1"/>
  <c r="BB26" i="3"/>
  <c r="BB45" i="3" s="1"/>
  <c r="BI25" i="3"/>
  <c r="BJ44" i="3" s="1"/>
  <c r="BH25" i="3"/>
  <c r="BH44" i="3" s="1"/>
  <c r="BG25" i="3"/>
  <c r="BG44" i="3" s="1"/>
  <c r="BF25" i="3"/>
  <c r="BF44" i="3" s="1"/>
  <c r="BE25" i="3"/>
  <c r="BE44" i="3" s="1"/>
  <c r="BD25" i="3"/>
  <c r="BD44" i="3" s="1"/>
  <c r="BC25" i="3"/>
  <c r="BC44" i="3" s="1"/>
  <c r="BB25" i="3"/>
  <c r="BB44" i="3" s="1"/>
  <c r="BI23" i="3"/>
  <c r="BH23" i="3"/>
  <c r="BG23" i="3"/>
  <c r="BF23" i="3"/>
  <c r="BE23" i="3"/>
  <c r="BD23" i="3"/>
  <c r="BC23" i="3"/>
  <c r="BB23" i="3"/>
  <c r="BI22" i="3"/>
  <c r="BH22" i="3"/>
  <c r="BG22" i="3"/>
  <c r="BF22" i="3"/>
  <c r="BE22" i="3"/>
  <c r="BD22" i="3"/>
  <c r="BC22" i="3"/>
  <c r="BB22" i="3"/>
  <c r="BI21" i="3"/>
  <c r="BJ42" i="3" s="1"/>
  <c r="BH21" i="3"/>
  <c r="BH42" i="3" s="1"/>
  <c r="BG21" i="3"/>
  <c r="BG42" i="3" s="1"/>
  <c r="BF21" i="3"/>
  <c r="BF42" i="3" s="1"/>
  <c r="BE21" i="3"/>
  <c r="BE42" i="3" s="1"/>
  <c r="BD21" i="3"/>
  <c r="BD42" i="3" s="1"/>
  <c r="BC21" i="3"/>
  <c r="BC42" i="3" s="1"/>
  <c r="BB21" i="3"/>
  <c r="BB42" i="3" s="1"/>
  <c r="BI20" i="3"/>
  <c r="BJ41" i="3" s="1"/>
  <c r="BH20" i="3"/>
  <c r="BH41" i="3" s="1"/>
  <c r="BG20" i="3"/>
  <c r="BG41" i="3" s="1"/>
  <c r="BF20" i="3"/>
  <c r="BF41" i="3" s="1"/>
  <c r="BE20" i="3"/>
  <c r="BE41" i="3" s="1"/>
  <c r="BD20" i="3"/>
  <c r="BD41" i="3" s="1"/>
  <c r="BC20" i="3"/>
  <c r="BC41" i="3" s="1"/>
  <c r="BB20" i="3"/>
  <c r="BB41" i="3" s="1"/>
  <c r="BI18" i="3"/>
  <c r="BH18" i="3"/>
  <c r="BG18" i="3"/>
  <c r="BF18" i="3"/>
  <c r="BE18" i="3"/>
  <c r="BD18" i="3"/>
  <c r="BC18" i="3"/>
  <c r="BB18" i="3"/>
  <c r="BI17" i="3"/>
  <c r="BH17" i="3"/>
  <c r="BG17" i="3"/>
  <c r="BF17" i="3"/>
  <c r="BE17" i="3"/>
  <c r="BD17" i="3"/>
  <c r="BC17" i="3"/>
  <c r="BB17" i="3"/>
  <c r="BI16" i="3"/>
  <c r="BJ39" i="3" s="1"/>
  <c r="BH16" i="3"/>
  <c r="BH39" i="3" s="1"/>
  <c r="BG16" i="3"/>
  <c r="BG39" i="3" s="1"/>
  <c r="BF16" i="3"/>
  <c r="BF39" i="3" s="1"/>
  <c r="BE16" i="3"/>
  <c r="BE39" i="3" s="1"/>
  <c r="BD16" i="3"/>
  <c r="BD39" i="3" s="1"/>
  <c r="BC16" i="3"/>
  <c r="BC39" i="3" s="1"/>
  <c r="BB16" i="3"/>
  <c r="BB39" i="3" s="1"/>
  <c r="BI15" i="3"/>
  <c r="BJ38" i="3" s="1"/>
  <c r="BH15" i="3"/>
  <c r="BH38" i="3" s="1"/>
  <c r="BG15" i="3"/>
  <c r="BG38" i="3" s="1"/>
  <c r="BF15" i="3"/>
  <c r="BF38" i="3" s="1"/>
  <c r="BE15" i="3"/>
  <c r="BE38" i="3" s="1"/>
  <c r="BD15" i="3"/>
  <c r="BD38" i="3" s="1"/>
  <c r="BC15" i="3"/>
  <c r="BC38" i="3" s="1"/>
  <c r="BB15" i="3"/>
  <c r="BB38" i="3" s="1"/>
  <c r="BI13" i="3"/>
  <c r="BH13" i="3"/>
  <c r="BG13" i="3"/>
  <c r="BF13" i="3"/>
  <c r="BE13" i="3"/>
  <c r="BD13" i="3"/>
  <c r="BC13" i="3"/>
  <c r="BB13" i="3"/>
  <c r="BI12" i="3"/>
  <c r="BH12" i="3"/>
  <c r="BG12" i="3"/>
  <c r="BF12" i="3"/>
  <c r="BE12" i="3"/>
  <c r="BD12" i="3"/>
  <c r="BC12" i="3"/>
  <c r="BB12" i="3"/>
  <c r="BI11" i="3"/>
  <c r="BJ36" i="3" s="1"/>
  <c r="BH11" i="3"/>
  <c r="BH36" i="3" s="1"/>
  <c r="BG11" i="3"/>
  <c r="BG36" i="3" s="1"/>
  <c r="BF11" i="3"/>
  <c r="BF36" i="3" s="1"/>
  <c r="BE11" i="3"/>
  <c r="BE36" i="3" s="1"/>
  <c r="BD11" i="3"/>
  <c r="BD36" i="3" s="1"/>
  <c r="BC11" i="3"/>
  <c r="BI36" i="3" s="1"/>
  <c r="BB11" i="3"/>
  <c r="BB36" i="3" s="1"/>
  <c r="BI10" i="3"/>
  <c r="BJ35" i="3" s="1"/>
  <c r="BH10" i="3"/>
  <c r="BH35" i="3" s="1"/>
  <c r="BG10" i="3"/>
  <c r="BG35" i="3" s="1"/>
  <c r="BF10" i="3"/>
  <c r="BF35" i="3" s="1"/>
  <c r="BE10" i="3"/>
  <c r="BE35" i="3" s="1"/>
  <c r="BD10" i="3"/>
  <c r="BD35" i="3" s="1"/>
  <c r="BC10" i="3"/>
  <c r="BI35" i="3" s="1"/>
  <c r="BB10" i="3"/>
  <c r="BB35" i="3" s="1"/>
  <c r="AB28" i="3"/>
  <c r="AA28" i="3"/>
  <c r="Z28" i="3"/>
  <c r="Y28" i="3"/>
  <c r="X28" i="3"/>
  <c r="W28" i="3"/>
  <c r="V28" i="3"/>
  <c r="U28" i="3"/>
  <c r="AB27" i="3"/>
  <c r="AA27" i="3"/>
  <c r="Z27" i="3"/>
  <c r="Y27" i="3"/>
  <c r="X27" i="3"/>
  <c r="W27" i="3"/>
  <c r="V27" i="3"/>
  <c r="U27" i="3"/>
  <c r="AB26" i="3"/>
  <c r="AC45" i="3" s="1"/>
  <c r="AA26" i="3"/>
  <c r="AA45" i="3" s="1"/>
  <c r="Z26" i="3"/>
  <c r="Z45" i="3" s="1"/>
  <c r="Y26" i="3"/>
  <c r="Y45" i="3" s="1"/>
  <c r="X26" i="3"/>
  <c r="X45" i="3" s="1"/>
  <c r="W26" i="3"/>
  <c r="W45" i="3" s="1"/>
  <c r="V26" i="3"/>
  <c r="U26" i="3"/>
  <c r="U45" i="3" s="1"/>
  <c r="AB25" i="3"/>
  <c r="AC44" i="3" s="1"/>
  <c r="AA25" i="3"/>
  <c r="AA44" i="3" s="1"/>
  <c r="Z25" i="3"/>
  <c r="Z44" i="3" s="1"/>
  <c r="Y25" i="3"/>
  <c r="Y44" i="3" s="1"/>
  <c r="X25" i="3"/>
  <c r="X44" i="3" s="1"/>
  <c r="W25" i="3"/>
  <c r="W44" i="3" s="1"/>
  <c r="V25" i="3"/>
  <c r="V44" i="3" s="1"/>
  <c r="U25" i="3"/>
  <c r="U44" i="3" s="1"/>
  <c r="AB23" i="3"/>
  <c r="AA23" i="3"/>
  <c r="Z23" i="3"/>
  <c r="Y23" i="3"/>
  <c r="X23" i="3"/>
  <c r="W23" i="3"/>
  <c r="V23" i="3"/>
  <c r="U23" i="3"/>
  <c r="AB22" i="3"/>
  <c r="AA22" i="3"/>
  <c r="Z22" i="3"/>
  <c r="Y22" i="3"/>
  <c r="X22" i="3"/>
  <c r="W22" i="3"/>
  <c r="V22" i="3"/>
  <c r="U22" i="3"/>
  <c r="AB21" i="3"/>
  <c r="AC42" i="3" s="1"/>
  <c r="AA21" i="3"/>
  <c r="AA42" i="3" s="1"/>
  <c r="Z21" i="3"/>
  <c r="Z42" i="3" s="1"/>
  <c r="Y21" i="3"/>
  <c r="Y42" i="3" s="1"/>
  <c r="X21" i="3"/>
  <c r="X42" i="3" s="1"/>
  <c r="W21" i="3"/>
  <c r="W42" i="3" s="1"/>
  <c r="V21" i="3"/>
  <c r="U21" i="3"/>
  <c r="U42" i="3" s="1"/>
  <c r="AB20" i="3"/>
  <c r="AC41" i="3" s="1"/>
  <c r="AA20" i="3"/>
  <c r="AA41" i="3" s="1"/>
  <c r="Z20" i="3"/>
  <c r="Z41" i="3" s="1"/>
  <c r="Y20" i="3"/>
  <c r="Y41" i="3" s="1"/>
  <c r="X20" i="3"/>
  <c r="X41" i="3" s="1"/>
  <c r="W20" i="3"/>
  <c r="W41" i="3" s="1"/>
  <c r="V20" i="3"/>
  <c r="U20" i="3"/>
  <c r="U41" i="3" s="1"/>
  <c r="AB18" i="3"/>
  <c r="AA18" i="3"/>
  <c r="Z18" i="3"/>
  <c r="Y18" i="3"/>
  <c r="X18" i="3"/>
  <c r="W18" i="3"/>
  <c r="V18" i="3"/>
  <c r="U18" i="3"/>
  <c r="AB17" i="3"/>
  <c r="AA17" i="3"/>
  <c r="Z17" i="3"/>
  <c r="Y17" i="3"/>
  <c r="X17" i="3"/>
  <c r="W17" i="3"/>
  <c r="V17" i="3"/>
  <c r="U17" i="3"/>
  <c r="AB16" i="3"/>
  <c r="AC39" i="3" s="1"/>
  <c r="AA16" i="3"/>
  <c r="AA39" i="3" s="1"/>
  <c r="Z16" i="3"/>
  <c r="Z39" i="3" s="1"/>
  <c r="Y16" i="3"/>
  <c r="Y39" i="3" s="1"/>
  <c r="X16" i="3"/>
  <c r="X39" i="3" s="1"/>
  <c r="W16" i="3"/>
  <c r="W39" i="3" s="1"/>
  <c r="V16" i="3"/>
  <c r="U16" i="3"/>
  <c r="U39" i="3" s="1"/>
  <c r="AB15" i="3"/>
  <c r="AC38" i="3" s="1"/>
  <c r="AA15" i="3"/>
  <c r="AA38" i="3" s="1"/>
  <c r="Z15" i="3"/>
  <c r="Z38" i="3" s="1"/>
  <c r="Y15" i="3"/>
  <c r="Y38" i="3" s="1"/>
  <c r="X15" i="3"/>
  <c r="X38" i="3" s="1"/>
  <c r="W15" i="3"/>
  <c r="W38" i="3" s="1"/>
  <c r="V15" i="3"/>
  <c r="U15" i="3"/>
  <c r="U38" i="3" s="1"/>
  <c r="AB13" i="3"/>
  <c r="AA13" i="3"/>
  <c r="Z13" i="3"/>
  <c r="Y13" i="3"/>
  <c r="X13" i="3"/>
  <c r="W13" i="3"/>
  <c r="V13" i="3"/>
  <c r="U13" i="3"/>
  <c r="AB12" i="3"/>
  <c r="AA12" i="3"/>
  <c r="Z12" i="3"/>
  <c r="Y12" i="3"/>
  <c r="X12" i="3"/>
  <c r="W12" i="3"/>
  <c r="V12" i="3"/>
  <c r="U12" i="3"/>
  <c r="AB11" i="3"/>
  <c r="AC36" i="3" s="1"/>
  <c r="AA11" i="3"/>
  <c r="AA36" i="3" s="1"/>
  <c r="Z11" i="3"/>
  <c r="Z36" i="3" s="1"/>
  <c r="Y11" i="3"/>
  <c r="Y36" i="3" s="1"/>
  <c r="X11" i="3"/>
  <c r="X36" i="3" s="1"/>
  <c r="W11" i="3"/>
  <c r="W36" i="3" s="1"/>
  <c r="V11" i="3"/>
  <c r="AB36" i="3" s="1"/>
  <c r="U11" i="3"/>
  <c r="U36" i="3" s="1"/>
  <c r="AB10" i="3"/>
  <c r="AC35" i="3" s="1"/>
  <c r="AA10" i="3"/>
  <c r="AA35" i="3" s="1"/>
  <c r="Z10" i="3"/>
  <c r="Z35" i="3" s="1"/>
  <c r="Y10" i="3"/>
  <c r="Y35" i="3" s="1"/>
  <c r="X10" i="3"/>
  <c r="X35" i="3" s="1"/>
  <c r="W10" i="3"/>
  <c r="W35" i="3" s="1"/>
  <c r="V10" i="3"/>
  <c r="AB35" i="3" s="1"/>
  <c r="U10" i="3"/>
  <c r="U35" i="3" s="1"/>
  <c r="BO38" i="1"/>
  <c r="BL48" i="1"/>
  <c r="BL38" i="1"/>
  <c r="BL43" i="1"/>
  <c r="BL32" i="1"/>
  <c r="BK32" i="1"/>
  <c r="BM70" i="1"/>
  <c r="BM71" i="1"/>
  <c r="BM72" i="1"/>
  <c r="BM69" i="1"/>
  <c r="BK48" i="1"/>
  <c r="BK43" i="1"/>
  <c r="BK38" i="1"/>
  <c r="AG84" i="1"/>
  <c r="AN83" i="1"/>
  <c r="AT83" i="1"/>
  <c r="BB7" i="1"/>
  <c r="BB32" i="1" s="1"/>
  <c r="DI7" i="1"/>
  <c r="DI32" i="1" s="1"/>
  <c r="DI6" i="1"/>
  <c r="DI31" i="1" s="1"/>
  <c r="CJ8" i="1"/>
  <c r="CJ33" i="1" s="1"/>
  <c r="EI21" i="1"/>
  <c r="EI46" i="1" s="1"/>
  <c r="EJ21" i="1"/>
  <c r="EJ46" i="1" s="1"/>
  <c r="EK21" i="1"/>
  <c r="EK46" i="1" s="1"/>
  <c r="EL21" i="1"/>
  <c r="EL46" i="1" s="1"/>
  <c r="EM21" i="1"/>
  <c r="EM46" i="1" s="1"/>
  <c r="EN21" i="1"/>
  <c r="EN46" i="1" s="1"/>
  <c r="EO21" i="1"/>
  <c r="EP46" i="1" s="1"/>
  <c r="EO24" i="1"/>
  <c r="EP49" i="1" s="1"/>
  <c r="EN24" i="1"/>
  <c r="EN49" i="1" s="1"/>
  <c r="EM24" i="1"/>
  <c r="EM49" i="1" s="1"/>
  <c r="EL24" i="1"/>
  <c r="EL49" i="1" s="1"/>
  <c r="EK24" i="1"/>
  <c r="EK49" i="1" s="1"/>
  <c r="EJ24" i="1"/>
  <c r="EJ49" i="1" s="1"/>
  <c r="EI24" i="1"/>
  <c r="EH24" i="1"/>
  <c r="EH49" i="1" s="1"/>
  <c r="EO23" i="1"/>
  <c r="EP48" i="1" s="1"/>
  <c r="EN23" i="1"/>
  <c r="EN48" i="1" s="1"/>
  <c r="EM23" i="1"/>
  <c r="EM48" i="1" s="1"/>
  <c r="EL23" i="1"/>
  <c r="EL48" i="1" s="1"/>
  <c r="EK23" i="1"/>
  <c r="EK48" i="1" s="1"/>
  <c r="EJ23" i="1"/>
  <c r="EJ48" i="1" s="1"/>
  <c r="EI23" i="1"/>
  <c r="EH23" i="1"/>
  <c r="EH48" i="1" s="1"/>
  <c r="EO22" i="1"/>
  <c r="EP47" i="1" s="1"/>
  <c r="EN22" i="1"/>
  <c r="EN47" i="1" s="1"/>
  <c r="EM22" i="1"/>
  <c r="EM47" i="1" s="1"/>
  <c r="EL22" i="1"/>
  <c r="EL47" i="1" s="1"/>
  <c r="EK22" i="1"/>
  <c r="EK47" i="1" s="1"/>
  <c r="EJ22" i="1"/>
  <c r="EJ47" i="1" s="1"/>
  <c r="EI22" i="1"/>
  <c r="EI47" i="1" s="1"/>
  <c r="EH22" i="1"/>
  <c r="EH47" i="1" s="1"/>
  <c r="EH21" i="1"/>
  <c r="EH46" i="1" s="1"/>
  <c r="EO20" i="1"/>
  <c r="EN20" i="1"/>
  <c r="EM20" i="1"/>
  <c r="EL20" i="1"/>
  <c r="EK20" i="1"/>
  <c r="EJ20" i="1"/>
  <c r="EI20" i="1"/>
  <c r="EH20" i="1"/>
  <c r="EO19" i="1"/>
  <c r="EP44" i="1" s="1"/>
  <c r="EN19" i="1"/>
  <c r="EN44" i="1" s="1"/>
  <c r="EM19" i="1"/>
  <c r="EM44" i="1" s="1"/>
  <c r="EL19" i="1"/>
  <c r="EL44" i="1" s="1"/>
  <c r="EK19" i="1"/>
  <c r="EK44" i="1" s="1"/>
  <c r="EJ19" i="1"/>
  <c r="EJ44" i="1" s="1"/>
  <c r="EI19" i="1"/>
  <c r="EO44" i="1" s="1"/>
  <c r="EH19" i="1"/>
  <c r="EH44" i="1" s="1"/>
  <c r="EO18" i="1"/>
  <c r="EP43" i="1" s="1"/>
  <c r="EN18" i="1"/>
  <c r="EN43" i="1" s="1"/>
  <c r="EM18" i="1"/>
  <c r="EM43" i="1" s="1"/>
  <c r="EL18" i="1"/>
  <c r="EL43" i="1" s="1"/>
  <c r="EK18" i="1"/>
  <c r="EK43" i="1" s="1"/>
  <c r="EJ18" i="1"/>
  <c r="EJ43" i="1" s="1"/>
  <c r="EI18" i="1"/>
  <c r="EO43" i="1" s="1"/>
  <c r="EH18" i="1"/>
  <c r="EH43" i="1" s="1"/>
  <c r="EO17" i="1"/>
  <c r="EP42" i="1" s="1"/>
  <c r="EN17" i="1"/>
  <c r="EN42" i="1" s="1"/>
  <c r="EM17" i="1"/>
  <c r="EM42" i="1" s="1"/>
  <c r="EL17" i="1"/>
  <c r="EL42" i="1" s="1"/>
  <c r="EK17" i="1"/>
  <c r="EK42" i="1" s="1"/>
  <c r="EJ17" i="1"/>
  <c r="EJ42" i="1" s="1"/>
  <c r="EI17" i="1"/>
  <c r="EH17" i="1"/>
  <c r="EH42" i="1" s="1"/>
  <c r="EO16" i="1"/>
  <c r="EP41" i="1" s="1"/>
  <c r="EN16" i="1"/>
  <c r="EN41" i="1" s="1"/>
  <c r="EM16" i="1"/>
  <c r="EM41" i="1" s="1"/>
  <c r="EL16" i="1"/>
  <c r="EL41" i="1" s="1"/>
  <c r="EK16" i="1"/>
  <c r="EK41" i="1" s="1"/>
  <c r="EJ16" i="1"/>
  <c r="EJ41" i="1" s="1"/>
  <c r="EI16" i="1"/>
  <c r="EO41" i="1" s="1"/>
  <c r="EH16" i="1"/>
  <c r="EH41" i="1" s="1"/>
  <c r="EO15" i="1"/>
  <c r="EN15" i="1"/>
  <c r="EM15" i="1"/>
  <c r="EL15" i="1"/>
  <c r="EK15" i="1"/>
  <c r="EJ15" i="1"/>
  <c r="EI15" i="1"/>
  <c r="EH15" i="1"/>
  <c r="EO14" i="1"/>
  <c r="EP39" i="1" s="1"/>
  <c r="EN14" i="1"/>
  <c r="EN39" i="1" s="1"/>
  <c r="EM14" i="1"/>
  <c r="EM39" i="1" s="1"/>
  <c r="EL14" i="1"/>
  <c r="EL39" i="1" s="1"/>
  <c r="EK14" i="1"/>
  <c r="EK39" i="1" s="1"/>
  <c r="EJ14" i="1"/>
  <c r="EJ39" i="1" s="1"/>
  <c r="EI14" i="1"/>
  <c r="EH14" i="1"/>
  <c r="EH39" i="1" s="1"/>
  <c r="EO13" i="1"/>
  <c r="EP38" i="1" s="1"/>
  <c r="EN13" i="1"/>
  <c r="EN38" i="1" s="1"/>
  <c r="EM13" i="1"/>
  <c r="EM38" i="1" s="1"/>
  <c r="EL13" i="1"/>
  <c r="EL38" i="1" s="1"/>
  <c r="EK13" i="1"/>
  <c r="EK38" i="1" s="1"/>
  <c r="EJ13" i="1"/>
  <c r="EJ38" i="1" s="1"/>
  <c r="EI13" i="1"/>
  <c r="EH13" i="1"/>
  <c r="EH38" i="1" s="1"/>
  <c r="EO12" i="1"/>
  <c r="EP37" i="1" s="1"/>
  <c r="EN12" i="1"/>
  <c r="EN37" i="1" s="1"/>
  <c r="EM12" i="1"/>
  <c r="EM37" i="1" s="1"/>
  <c r="EL12" i="1"/>
  <c r="EL37" i="1" s="1"/>
  <c r="EK12" i="1"/>
  <c r="EK37" i="1" s="1"/>
  <c r="EJ12" i="1"/>
  <c r="EJ37" i="1" s="1"/>
  <c r="EI12" i="1"/>
  <c r="EI37" i="1" s="1"/>
  <c r="EH12" i="1"/>
  <c r="EH37" i="1" s="1"/>
  <c r="EO11" i="1"/>
  <c r="EP36" i="1" s="1"/>
  <c r="EN11" i="1"/>
  <c r="EN36" i="1" s="1"/>
  <c r="EM11" i="1"/>
  <c r="EM36" i="1" s="1"/>
  <c r="EL11" i="1"/>
  <c r="EL36" i="1" s="1"/>
  <c r="EK11" i="1"/>
  <c r="EK36" i="1" s="1"/>
  <c r="EJ11" i="1"/>
  <c r="EJ36" i="1" s="1"/>
  <c r="EI11" i="1"/>
  <c r="EI36" i="1" s="1"/>
  <c r="EH11" i="1"/>
  <c r="EH36" i="1" s="1"/>
  <c r="EO10" i="1"/>
  <c r="EN10" i="1"/>
  <c r="EM10" i="1"/>
  <c r="EL10" i="1"/>
  <c r="EK10" i="1"/>
  <c r="EJ10" i="1"/>
  <c r="EI10" i="1"/>
  <c r="EH10" i="1"/>
  <c r="EO9" i="1"/>
  <c r="EP34" i="1" s="1"/>
  <c r="EN9" i="1"/>
  <c r="EN34" i="1" s="1"/>
  <c r="EM9" i="1"/>
  <c r="EM34" i="1" s="1"/>
  <c r="EL9" i="1"/>
  <c r="EL34" i="1" s="1"/>
  <c r="EK9" i="1"/>
  <c r="EK34" i="1" s="1"/>
  <c r="EJ9" i="1"/>
  <c r="EJ34" i="1" s="1"/>
  <c r="EI9" i="1"/>
  <c r="EO34" i="1" s="1"/>
  <c r="EH9" i="1"/>
  <c r="EH34" i="1" s="1"/>
  <c r="EO8" i="1"/>
  <c r="EP33" i="1" s="1"/>
  <c r="EN8" i="1"/>
  <c r="EN33" i="1" s="1"/>
  <c r="EM8" i="1"/>
  <c r="EM33" i="1" s="1"/>
  <c r="EL8" i="1"/>
  <c r="EL33" i="1" s="1"/>
  <c r="EK8" i="1"/>
  <c r="EK33" i="1" s="1"/>
  <c r="EJ8" i="1"/>
  <c r="EJ33" i="1" s="1"/>
  <c r="EI8" i="1"/>
  <c r="EO33" i="1" s="1"/>
  <c r="EH8" i="1"/>
  <c r="EH33" i="1" s="1"/>
  <c r="EO7" i="1"/>
  <c r="EP32" i="1" s="1"/>
  <c r="EN7" i="1"/>
  <c r="EN32" i="1" s="1"/>
  <c r="EM7" i="1"/>
  <c r="EM32" i="1" s="1"/>
  <c r="EL7" i="1"/>
  <c r="EL32" i="1" s="1"/>
  <c r="EK7" i="1"/>
  <c r="EK32" i="1" s="1"/>
  <c r="EJ7" i="1"/>
  <c r="EJ32" i="1" s="1"/>
  <c r="EI7" i="1"/>
  <c r="EH7" i="1"/>
  <c r="EH32" i="1" s="1"/>
  <c r="EO6" i="1"/>
  <c r="EP31" i="1" s="1"/>
  <c r="EN6" i="1"/>
  <c r="EN31" i="1" s="1"/>
  <c r="EM6" i="1"/>
  <c r="EM31" i="1" s="1"/>
  <c r="EL6" i="1"/>
  <c r="EL31" i="1" s="1"/>
  <c r="EK6" i="1"/>
  <c r="EK31" i="1" s="1"/>
  <c r="EJ6" i="1"/>
  <c r="EJ31" i="1" s="1"/>
  <c r="EI6" i="1"/>
  <c r="EO31" i="1" s="1"/>
  <c r="EH6" i="1"/>
  <c r="EH31" i="1" s="1"/>
  <c r="DM24" i="1"/>
  <c r="DN49" i="1" s="1"/>
  <c r="DL24" i="1"/>
  <c r="DL49" i="1" s="1"/>
  <c r="DK24" i="1"/>
  <c r="DK49" i="1" s="1"/>
  <c r="DJ24" i="1"/>
  <c r="DJ49" i="1" s="1"/>
  <c r="DI24" i="1"/>
  <c r="DI49" i="1" s="1"/>
  <c r="DH24" i="1"/>
  <c r="DH49" i="1" s="1"/>
  <c r="DG24" i="1"/>
  <c r="DG49" i="1" s="1"/>
  <c r="DF24" i="1"/>
  <c r="DF49" i="1" s="1"/>
  <c r="DM23" i="1"/>
  <c r="DN48" i="1" s="1"/>
  <c r="DL23" i="1"/>
  <c r="DL48" i="1" s="1"/>
  <c r="DK23" i="1"/>
  <c r="DK48" i="1" s="1"/>
  <c r="DJ23" i="1"/>
  <c r="DJ48" i="1" s="1"/>
  <c r="DI23" i="1"/>
  <c r="DI48" i="1" s="1"/>
  <c r="DH23" i="1"/>
  <c r="DH48" i="1" s="1"/>
  <c r="DG23" i="1"/>
  <c r="DG48" i="1" s="1"/>
  <c r="DF23" i="1"/>
  <c r="DF48" i="1" s="1"/>
  <c r="DM22" i="1"/>
  <c r="DN47" i="1" s="1"/>
  <c r="DL22" i="1"/>
  <c r="DL47" i="1" s="1"/>
  <c r="DK22" i="1"/>
  <c r="DK47" i="1" s="1"/>
  <c r="DJ22" i="1"/>
  <c r="DJ47" i="1" s="1"/>
  <c r="DI22" i="1"/>
  <c r="DI47" i="1" s="1"/>
  <c r="DH22" i="1"/>
  <c r="DH47" i="1" s="1"/>
  <c r="DG22" i="1"/>
  <c r="DG47" i="1" s="1"/>
  <c r="DF22" i="1"/>
  <c r="DF47" i="1" s="1"/>
  <c r="DM21" i="1"/>
  <c r="DN46" i="1" s="1"/>
  <c r="DL21" i="1"/>
  <c r="DL46" i="1" s="1"/>
  <c r="DK21" i="1"/>
  <c r="DK46" i="1" s="1"/>
  <c r="DJ21" i="1"/>
  <c r="DJ46" i="1" s="1"/>
  <c r="DI21" i="1"/>
  <c r="DI46" i="1" s="1"/>
  <c r="DH21" i="1"/>
  <c r="DH46" i="1" s="1"/>
  <c r="DG21" i="1"/>
  <c r="DG46" i="1" s="1"/>
  <c r="DF21" i="1"/>
  <c r="DF46" i="1" s="1"/>
  <c r="DM20" i="1"/>
  <c r="DL20" i="1"/>
  <c r="DK20" i="1"/>
  <c r="DJ20" i="1"/>
  <c r="DI20" i="1"/>
  <c r="DH20" i="1"/>
  <c r="DG20" i="1"/>
  <c r="DF20" i="1"/>
  <c r="DM19" i="1"/>
  <c r="DN44" i="1" s="1"/>
  <c r="DL19" i="1"/>
  <c r="DL44" i="1" s="1"/>
  <c r="DK19" i="1"/>
  <c r="DK44" i="1" s="1"/>
  <c r="DJ19" i="1"/>
  <c r="DJ44" i="1" s="1"/>
  <c r="DI19" i="1"/>
  <c r="DI44" i="1" s="1"/>
  <c r="DH19" i="1"/>
  <c r="DH44" i="1" s="1"/>
  <c r="DG19" i="1"/>
  <c r="DM44" i="1" s="1"/>
  <c r="DF19" i="1"/>
  <c r="DF44" i="1" s="1"/>
  <c r="DM18" i="1"/>
  <c r="DN43" i="1" s="1"/>
  <c r="DL18" i="1"/>
  <c r="DL43" i="1" s="1"/>
  <c r="DK18" i="1"/>
  <c r="DK43" i="1" s="1"/>
  <c r="DJ18" i="1"/>
  <c r="DJ43" i="1" s="1"/>
  <c r="DI18" i="1"/>
  <c r="DI43" i="1" s="1"/>
  <c r="DH18" i="1"/>
  <c r="DH43" i="1" s="1"/>
  <c r="DG18" i="1"/>
  <c r="DG43" i="1" s="1"/>
  <c r="DF18" i="1"/>
  <c r="DF43" i="1" s="1"/>
  <c r="DM17" i="1"/>
  <c r="DN42" i="1" s="1"/>
  <c r="DL17" i="1"/>
  <c r="DL42" i="1" s="1"/>
  <c r="DK17" i="1"/>
  <c r="DK42" i="1" s="1"/>
  <c r="DJ17" i="1"/>
  <c r="DJ42" i="1" s="1"/>
  <c r="DI17" i="1"/>
  <c r="DI42" i="1" s="1"/>
  <c r="DH17" i="1"/>
  <c r="DH42" i="1" s="1"/>
  <c r="DG17" i="1"/>
  <c r="DF17" i="1"/>
  <c r="DF42" i="1" s="1"/>
  <c r="DM16" i="1"/>
  <c r="DN41" i="1" s="1"/>
  <c r="DL16" i="1"/>
  <c r="DL41" i="1" s="1"/>
  <c r="DK16" i="1"/>
  <c r="DK41" i="1" s="1"/>
  <c r="DJ16" i="1"/>
  <c r="DJ41" i="1" s="1"/>
  <c r="DI16" i="1"/>
  <c r="DI41" i="1" s="1"/>
  <c r="DH16" i="1"/>
  <c r="DH41" i="1" s="1"/>
  <c r="DG16" i="1"/>
  <c r="DM41" i="1" s="1"/>
  <c r="DF16" i="1"/>
  <c r="DF41" i="1" s="1"/>
  <c r="DM15" i="1"/>
  <c r="DL15" i="1"/>
  <c r="DK15" i="1"/>
  <c r="DJ15" i="1"/>
  <c r="DI15" i="1"/>
  <c r="DH15" i="1"/>
  <c r="DG15" i="1"/>
  <c r="DF15" i="1"/>
  <c r="DM14" i="1"/>
  <c r="DN39" i="1" s="1"/>
  <c r="DL14" i="1"/>
  <c r="DL39" i="1" s="1"/>
  <c r="DK14" i="1"/>
  <c r="DK39" i="1" s="1"/>
  <c r="DJ14" i="1"/>
  <c r="DJ39" i="1" s="1"/>
  <c r="DI14" i="1"/>
  <c r="DI39" i="1" s="1"/>
  <c r="DH14" i="1"/>
  <c r="DH39" i="1" s="1"/>
  <c r="DG14" i="1"/>
  <c r="DF14" i="1"/>
  <c r="DF39" i="1" s="1"/>
  <c r="DM13" i="1"/>
  <c r="DN38" i="1" s="1"/>
  <c r="DL13" i="1"/>
  <c r="DL38" i="1" s="1"/>
  <c r="DK13" i="1"/>
  <c r="DK38" i="1" s="1"/>
  <c r="DJ13" i="1"/>
  <c r="DJ38" i="1" s="1"/>
  <c r="DI13" i="1"/>
  <c r="DI38" i="1" s="1"/>
  <c r="DH13" i="1"/>
  <c r="DH38" i="1" s="1"/>
  <c r="DG13" i="1"/>
  <c r="DF13" i="1"/>
  <c r="DF38" i="1" s="1"/>
  <c r="DM12" i="1"/>
  <c r="DN37" i="1" s="1"/>
  <c r="DL12" i="1"/>
  <c r="DL37" i="1" s="1"/>
  <c r="DK12" i="1"/>
  <c r="DK37" i="1" s="1"/>
  <c r="DJ12" i="1"/>
  <c r="DJ37" i="1" s="1"/>
  <c r="DI12" i="1"/>
  <c r="DI37" i="1" s="1"/>
  <c r="DH12" i="1"/>
  <c r="DH37" i="1" s="1"/>
  <c r="DG12" i="1"/>
  <c r="DG37" i="1" s="1"/>
  <c r="DF12" i="1"/>
  <c r="DF37" i="1" s="1"/>
  <c r="DM11" i="1"/>
  <c r="DN36" i="1" s="1"/>
  <c r="DL11" i="1"/>
  <c r="DL36" i="1" s="1"/>
  <c r="DK11" i="1"/>
  <c r="DK36" i="1" s="1"/>
  <c r="DJ11" i="1"/>
  <c r="DJ36" i="1" s="1"/>
  <c r="DI11" i="1"/>
  <c r="DI36" i="1" s="1"/>
  <c r="DH11" i="1"/>
  <c r="DH36" i="1" s="1"/>
  <c r="DG11" i="1"/>
  <c r="DG36" i="1" s="1"/>
  <c r="DF11" i="1"/>
  <c r="DF36" i="1" s="1"/>
  <c r="DM10" i="1"/>
  <c r="DL10" i="1"/>
  <c r="DK10" i="1"/>
  <c r="DJ10" i="1"/>
  <c r="DI10" i="1"/>
  <c r="DH10" i="1"/>
  <c r="DG10" i="1"/>
  <c r="DF10" i="1"/>
  <c r="DM9" i="1"/>
  <c r="DN34" i="1" s="1"/>
  <c r="DL9" i="1"/>
  <c r="DL34" i="1" s="1"/>
  <c r="DK9" i="1"/>
  <c r="DK34" i="1" s="1"/>
  <c r="DJ9" i="1"/>
  <c r="DJ34" i="1" s="1"/>
  <c r="DI9" i="1"/>
  <c r="DI34" i="1" s="1"/>
  <c r="DH9" i="1"/>
  <c r="DH34" i="1" s="1"/>
  <c r="DG9" i="1"/>
  <c r="DM34" i="1" s="1"/>
  <c r="DF9" i="1"/>
  <c r="DF34" i="1" s="1"/>
  <c r="DM8" i="1"/>
  <c r="DN33" i="1" s="1"/>
  <c r="DL8" i="1"/>
  <c r="DL33" i="1" s="1"/>
  <c r="DK8" i="1"/>
  <c r="DK33" i="1" s="1"/>
  <c r="DJ8" i="1"/>
  <c r="DJ33" i="1" s="1"/>
  <c r="DI8" i="1"/>
  <c r="DI33" i="1" s="1"/>
  <c r="DH8" i="1"/>
  <c r="DH33" i="1" s="1"/>
  <c r="DG8" i="1"/>
  <c r="DM33" i="1" s="1"/>
  <c r="DF8" i="1"/>
  <c r="DF33" i="1" s="1"/>
  <c r="DM7" i="1"/>
  <c r="DN32" i="1" s="1"/>
  <c r="DL7" i="1"/>
  <c r="DL32" i="1" s="1"/>
  <c r="DK7" i="1"/>
  <c r="DK32" i="1" s="1"/>
  <c r="DJ7" i="1"/>
  <c r="DJ32" i="1" s="1"/>
  <c r="DH7" i="1"/>
  <c r="DH32" i="1" s="1"/>
  <c r="DG7" i="1"/>
  <c r="DM32" i="1" s="1"/>
  <c r="DF7" i="1"/>
  <c r="DF32" i="1" s="1"/>
  <c r="DM6" i="1"/>
  <c r="DN31" i="1" s="1"/>
  <c r="DL6" i="1"/>
  <c r="DL31" i="1" s="1"/>
  <c r="DK6" i="1"/>
  <c r="DK31" i="1" s="1"/>
  <c r="DJ6" i="1"/>
  <c r="DJ31" i="1" s="1"/>
  <c r="DH6" i="1"/>
  <c r="DH31" i="1" s="1"/>
  <c r="DG6" i="1"/>
  <c r="DM31" i="1" s="1"/>
  <c r="DF6" i="1"/>
  <c r="DF31" i="1" s="1"/>
  <c r="CK24" i="1"/>
  <c r="CL49" i="1" s="1"/>
  <c r="CJ24" i="1"/>
  <c r="CJ49" i="1" s="1"/>
  <c r="CI24" i="1"/>
  <c r="CI49" i="1" s="1"/>
  <c r="CH24" i="1"/>
  <c r="CH49" i="1" s="1"/>
  <c r="CG24" i="1"/>
  <c r="CG49" i="1" s="1"/>
  <c r="CF24" i="1"/>
  <c r="CF49" i="1" s="1"/>
  <c r="CE24" i="1"/>
  <c r="CD24" i="1"/>
  <c r="CD49" i="1" s="1"/>
  <c r="CK23" i="1"/>
  <c r="CL48" i="1" s="1"/>
  <c r="CJ23" i="1"/>
  <c r="CJ48" i="1" s="1"/>
  <c r="CI23" i="1"/>
  <c r="CI48" i="1" s="1"/>
  <c r="CH23" i="1"/>
  <c r="CH48" i="1" s="1"/>
  <c r="CG23" i="1"/>
  <c r="CG48" i="1" s="1"/>
  <c r="CF23" i="1"/>
  <c r="CF48" i="1" s="1"/>
  <c r="CE23" i="1"/>
  <c r="CD23" i="1"/>
  <c r="CD48" i="1" s="1"/>
  <c r="CK22" i="1"/>
  <c r="CL47" i="1" s="1"/>
  <c r="CJ22" i="1"/>
  <c r="CJ47" i="1" s="1"/>
  <c r="CI22" i="1"/>
  <c r="CI47" i="1" s="1"/>
  <c r="CH22" i="1"/>
  <c r="CH47" i="1" s="1"/>
  <c r="CG22" i="1"/>
  <c r="CG47" i="1" s="1"/>
  <c r="CF22" i="1"/>
  <c r="CF47" i="1" s="1"/>
  <c r="CE22" i="1"/>
  <c r="CE47" i="1" s="1"/>
  <c r="CD22" i="1"/>
  <c r="CD47" i="1" s="1"/>
  <c r="CK21" i="1"/>
  <c r="CL46" i="1" s="1"/>
  <c r="CJ21" i="1"/>
  <c r="CJ46" i="1" s="1"/>
  <c r="CI21" i="1"/>
  <c r="CI46" i="1" s="1"/>
  <c r="CH21" i="1"/>
  <c r="CH46" i="1" s="1"/>
  <c r="CG21" i="1"/>
  <c r="CG46" i="1" s="1"/>
  <c r="CF21" i="1"/>
  <c r="CF46" i="1" s="1"/>
  <c r="CE21" i="1"/>
  <c r="CE46" i="1" s="1"/>
  <c r="CD21" i="1"/>
  <c r="CD46" i="1" s="1"/>
  <c r="CK20" i="1"/>
  <c r="CJ20" i="1"/>
  <c r="CI20" i="1"/>
  <c r="CH20" i="1"/>
  <c r="CG20" i="1"/>
  <c r="CF20" i="1"/>
  <c r="CE20" i="1"/>
  <c r="CD20" i="1"/>
  <c r="CK19" i="1"/>
  <c r="CL44" i="1" s="1"/>
  <c r="CJ19" i="1"/>
  <c r="CJ44" i="1" s="1"/>
  <c r="CI19" i="1"/>
  <c r="CI44" i="1" s="1"/>
  <c r="CH19" i="1"/>
  <c r="CH44" i="1" s="1"/>
  <c r="CG19" i="1"/>
  <c r="CG44" i="1" s="1"/>
  <c r="CF19" i="1"/>
  <c r="CF44" i="1" s="1"/>
  <c r="CE19" i="1"/>
  <c r="CK44" i="1" s="1"/>
  <c r="CD19" i="1"/>
  <c r="CD44" i="1" s="1"/>
  <c r="CK18" i="1"/>
  <c r="CL43" i="1" s="1"/>
  <c r="CJ18" i="1"/>
  <c r="CJ43" i="1" s="1"/>
  <c r="CI18" i="1"/>
  <c r="CI43" i="1" s="1"/>
  <c r="CH18" i="1"/>
  <c r="CH43" i="1" s="1"/>
  <c r="CG18" i="1"/>
  <c r="CG43" i="1" s="1"/>
  <c r="CF18" i="1"/>
  <c r="CF43" i="1" s="1"/>
  <c r="CE18" i="1"/>
  <c r="CE43" i="1" s="1"/>
  <c r="CD18" i="1"/>
  <c r="CD43" i="1" s="1"/>
  <c r="CK17" i="1"/>
  <c r="CL42" i="1" s="1"/>
  <c r="CJ17" i="1"/>
  <c r="CJ42" i="1" s="1"/>
  <c r="CI17" i="1"/>
  <c r="CI42" i="1" s="1"/>
  <c r="CH17" i="1"/>
  <c r="CH42" i="1" s="1"/>
  <c r="CG17" i="1"/>
  <c r="CG42" i="1" s="1"/>
  <c r="CF17" i="1"/>
  <c r="CF42" i="1" s="1"/>
  <c r="CE17" i="1"/>
  <c r="CK42" i="1" s="1"/>
  <c r="CD17" i="1"/>
  <c r="CD42" i="1" s="1"/>
  <c r="CK16" i="1"/>
  <c r="CL41" i="1" s="1"/>
  <c r="CJ16" i="1"/>
  <c r="CJ41" i="1" s="1"/>
  <c r="CI16" i="1"/>
  <c r="CI41" i="1" s="1"/>
  <c r="CH16" i="1"/>
  <c r="CH41" i="1" s="1"/>
  <c r="CG16" i="1"/>
  <c r="CG41" i="1" s="1"/>
  <c r="CF16" i="1"/>
  <c r="CF41" i="1" s="1"/>
  <c r="CE16" i="1"/>
  <c r="CK41" i="1" s="1"/>
  <c r="CD16" i="1"/>
  <c r="CD41" i="1" s="1"/>
  <c r="CK15" i="1"/>
  <c r="CJ15" i="1"/>
  <c r="CI15" i="1"/>
  <c r="CH15" i="1"/>
  <c r="CG15" i="1"/>
  <c r="CF15" i="1"/>
  <c r="CE15" i="1"/>
  <c r="CD15" i="1"/>
  <c r="CK14" i="1"/>
  <c r="CL39" i="1" s="1"/>
  <c r="CJ14" i="1"/>
  <c r="CJ39" i="1" s="1"/>
  <c r="CI14" i="1"/>
  <c r="CI39" i="1" s="1"/>
  <c r="CH14" i="1"/>
  <c r="CH39" i="1" s="1"/>
  <c r="CG14" i="1"/>
  <c r="CG39" i="1" s="1"/>
  <c r="CF14" i="1"/>
  <c r="CF39" i="1" s="1"/>
  <c r="CE14" i="1"/>
  <c r="CD14" i="1"/>
  <c r="CD39" i="1" s="1"/>
  <c r="CK13" i="1"/>
  <c r="CL38" i="1" s="1"/>
  <c r="CJ13" i="1"/>
  <c r="CJ38" i="1" s="1"/>
  <c r="CI13" i="1"/>
  <c r="CI38" i="1" s="1"/>
  <c r="CH13" i="1"/>
  <c r="CH38" i="1" s="1"/>
  <c r="CG13" i="1"/>
  <c r="CG38" i="1" s="1"/>
  <c r="CF13" i="1"/>
  <c r="CF38" i="1" s="1"/>
  <c r="CE13" i="1"/>
  <c r="CD13" i="1"/>
  <c r="CD38" i="1" s="1"/>
  <c r="CK12" i="1"/>
  <c r="CL37" i="1" s="1"/>
  <c r="CJ12" i="1"/>
  <c r="CJ37" i="1" s="1"/>
  <c r="CI12" i="1"/>
  <c r="CI37" i="1" s="1"/>
  <c r="CH12" i="1"/>
  <c r="CH37" i="1" s="1"/>
  <c r="CG12" i="1"/>
  <c r="CG37" i="1" s="1"/>
  <c r="CF12" i="1"/>
  <c r="CF37" i="1" s="1"/>
  <c r="CE12" i="1"/>
  <c r="CE37" i="1" s="1"/>
  <c r="CD12" i="1"/>
  <c r="CD37" i="1" s="1"/>
  <c r="CK11" i="1"/>
  <c r="CL36" i="1" s="1"/>
  <c r="CJ11" i="1"/>
  <c r="CJ36" i="1" s="1"/>
  <c r="CI11" i="1"/>
  <c r="CI36" i="1" s="1"/>
  <c r="CH11" i="1"/>
  <c r="CH36" i="1" s="1"/>
  <c r="CG11" i="1"/>
  <c r="CG36" i="1" s="1"/>
  <c r="CF11" i="1"/>
  <c r="CF36" i="1" s="1"/>
  <c r="CE11" i="1"/>
  <c r="CE36" i="1" s="1"/>
  <c r="CD11" i="1"/>
  <c r="CD36" i="1" s="1"/>
  <c r="CK10" i="1"/>
  <c r="CJ10" i="1"/>
  <c r="CI10" i="1"/>
  <c r="CH10" i="1"/>
  <c r="CG10" i="1"/>
  <c r="CF10" i="1"/>
  <c r="CE10" i="1"/>
  <c r="CD10" i="1"/>
  <c r="CK9" i="1"/>
  <c r="CL34" i="1" s="1"/>
  <c r="CJ9" i="1"/>
  <c r="CJ34" i="1" s="1"/>
  <c r="CI9" i="1"/>
  <c r="CI34" i="1" s="1"/>
  <c r="CH9" i="1"/>
  <c r="CH34" i="1" s="1"/>
  <c r="CG9" i="1"/>
  <c r="CG34" i="1" s="1"/>
  <c r="CF9" i="1"/>
  <c r="CF34" i="1" s="1"/>
  <c r="CE9" i="1"/>
  <c r="CE34" i="1" s="1"/>
  <c r="CD9" i="1"/>
  <c r="CD34" i="1" s="1"/>
  <c r="CK8" i="1"/>
  <c r="CL33" i="1" s="1"/>
  <c r="CI8" i="1"/>
  <c r="CI33" i="1" s="1"/>
  <c r="CH8" i="1"/>
  <c r="CH33" i="1" s="1"/>
  <c r="CG8" i="1"/>
  <c r="CG33" i="1" s="1"/>
  <c r="CF8" i="1"/>
  <c r="CF33" i="1" s="1"/>
  <c r="CE8" i="1"/>
  <c r="CK33" i="1" s="1"/>
  <c r="CD8" i="1"/>
  <c r="CD33" i="1" s="1"/>
  <c r="CK7" i="1"/>
  <c r="CL32" i="1" s="1"/>
  <c r="CJ7" i="1"/>
  <c r="CJ32" i="1" s="1"/>
  <c r="CI7" i="1"/>
  <c r="CI32" i="1" s="1"/>
  <c r="CH7" i="1"/>
  <c r="CH32" i="1" s="1"/>
  <c r="CG7" i="1"/>
  <c r="CG32" i="1" s="1"/>
  <c r="CF7" i="1"/>
  <c r="CF32" i="1" s="1"/>
  <c r="CE7" i="1"/>
  <c r="CK32" i="1" s="1"/>
  <c r="CD7" i="1"/>
  <c r="CD32" i="1" s="1"/>
  <c r="CK6" i="1"/>
  <c r="CL31" i="1" s="1"/>
  <c r="CJ6" i="1"/>
  <c r="CJ31" i="1" s="1"/>
  <c r="CI6" i="1"/>
  <c r="CI31" i="1" s="1"/>
  <c r="CH6" i="1"/>
  <c r="CH31" i="1" s="1"/>
  <c r="CG6" i="1"/>
  <c r="CG31" i="1" s="1"/>
  <c r="CF6" i="1"/>
  <c r="CF31" i="1" s="1"/>
  <c r="CE6" i="1"/>
  <c r="CK31" i="1" s="1"/>
  <c r="CD6" i="1"/>
  <c r="CD31" i="1" s="1"/>
  <c r="BB6" i="1"/>
  <c r="BB31" i="1" s="1"/>
  <c r="BC6" i="1"/>
  <c r="BD6" i="1"/>
  <c r="BD31" i="1" s="1"/>
  <c r="BE6" i="1"/>
  <c r="BE31" i="1" s="1"/>
  <c r="BF6" i="1"/>
  <c r="BF31" i="1" s="1"/>
  <c r="BG6" i="1"/>
  <c r="BG31" i="1" s="1"/>
  <c r="BH6" i="1"/>
  <c r="BH31" i="1" s="1"/>
  <c r="BI6" i="1"/>
  <c r="BJ31" i="1" s="1"/>
  <c r="BI7" i="1"/>
  <c r="BJ32" i="1" s="1"/>
  <c r="BI8" i="1"/>
  <c r="BJ33" i="1" s="1"/>
  <c r="BI9" i="1"/>
  <c r="BJ34" i="1" s="1"/>
  <c r="BI11" i="1"/>
  <c r="BJ36" i="1" s="1"/>
  <c r="BI12" i="1"/>
  <c r="BJ37" i="1" s="1"/>
  <c r="BI13" i="1"/>
  <c r="BJ38" i="1" s="1"/>
  <c r="BI14" i="1"/>
  <c r="BJ39" i="1" s="1"/>
  <c r="BI16" i="1"/>
  <c r="BJ41" i="1" s="1"/>
  <c r="BI17" i="1"/>
  <c r="BJ42" i="1" s="1"/>
  <c r="BI18" i="1"/>
  <c r="BJ43" i="1" s="1"/>
  <c r="BI19" i="1"/>
  <c r="BJ44" i="1" s="1"/>
  <c r="BI21" i="1"/>
  <c r="BJ46" i="1" s="1"/>
  <c r="BI22" i="1"/>
  <c r="BJ47" i="1" s="1"/>
  <c r="BI23" i="1"/>
  <c r="BJ48" i="1" s="1"/>
  <c r="BI24" i="1"/>
  <c r="BJ49" i="1" s="1"/>
  <c r="Z7" i="1"/>
  <c r="AA32" i="1" s="1"/>
  <c r="Z8" i="1"/>
  <c r="AA33" i="1" s="1"/>
  <c r="Z9" i="1"/>
  <c r="AA34" i="1" s="1"/>
  <c r="Z10" i="1"/>
  <c r="Z11" i="1"/>
  <c r="AA36" i="1" s="1"/>
  <c r="Z12" i="1"/>
  <c r="AA37" i="1" s="1"/>
  <c r="Z13" i="1"/>
  <c r="AA38" i="1" s="1"/>
  <c r="Z14" i="1"/>
  <c r="AA39" i="1" s="1"/>
  <c r="Z15" i="1"/>
  <c r="Z16" i="1"/>
  <c r="AA41" i="1" s="1"/>
  <c r="Z17" i="1"/>
  <c r="AA42" i="1" s="1"/>
  <c r="Z18" i="1"/>
  <c r="AA43" i="1" s="1"/>
  <c r="Z19" i="1"/>
  <c r="AA44" i="1" s="1"/>
  <c r="Z20" i="1"/>
  <c r="Z21" i="1"/>
  <c r="AA46" i="1" s="1"/>
  <c r="Z22" i="1"/>
  <c r="AA47" i="1" s="1"/>
  <c r="Z23" i="1"/>
  <c r="AA48" i="1" s="1"/>
  <c r="Z24" i="1"/>
  <c r="AA49" i="1" s="1"/>
  <c r="Z6" i="1"/>
  <c r="AA31" i="1" s="1"/>
  <c r="Y24" i="1"/>
  <c r="Y49" i="1" s="1"/>
  <c r="X24" i="1"/>
  <c r="X49" i="1" s="1"/>
  <c r="W24" i="1"/>
  <c r="W49" i="1" s="1"/>
  <c r="V24" i="1"/>
  <c r="V49" i="1" s="1"/>
  <c r="U24" i="1"/>
  <c r="U49" i="1" s="1"/>
  <c r="T24" i="1"/>
  <c r="S24" i="1"/>
  <c r="S49" i="1" s="1"/>
  <c r="Y23" i="1"/>
  <c r="Y48" i="1" s="1"/>
  <c r="X23" i="1"/>
  <c r="X48" i="1" s="1"/>
  <c r="W23" i="1"/>
  <c r="W48" i="1" s="1"/>
  <c r="V23" i="1"/>
  <c r="V48" i="1" s="1"/>
  <c r="U23" i="1"/>
  <c r="U48" i="1" s="1"/>
  <c r="T23" i="1"/>
  <c r="S23" i="1"/>
  <c r="S48" i="1" s="1"/>
  <c r="Y22" i="1"/>
  <c r="Y47" i="1" s="1"/>
  <c r="X22" i="1"/>
  <c r="X47" i="1" s="1"/>
  <c r="W22" i="1"/>
  <c r="W47" i="1" s="1"/>
  <c r="V22" i="1"/>
  <c r="V47" i="1" s="1"/>
  <c r="U22" i="1"/>
  <c r="U47" i="1" s="1"/>
  <c r="T22" i="1"/>
  <c r="T47" i="1" s="1"/>
  <c r="S22" i="1"/>
  <c r="S47" i="1" s="1"/>
  <c r="Y21" i="1"/>
  <c r="Y46" i="1" s="1"/>
  <c r="X21" i="1"/>
  <c r="X46" i="1" s="1"/>
  <c r="W21" i="1"/>
  <c r="W46" i="1" s="1"/>
  <c r="V21" i="1"/>
  <c r="V46" i="1" s="1"/>
  <c r="U21" i="1"/>
  <c r="U46" i="1" s="1"/>
  <c r="T21" i="1"/>
  <c r="T46" i="1" s="1"/>
  <c r="S21" i="1"/>
  <c r="S46" i="1" s="1"/>
  <c r="Y20" i="1"/>
  <c r="X20" i="1"/>
  <c r="W20" i="1"/>
  <c r="V20" i="1"/>
  <c r="U20" i="1"/>
  <c r="T20" i="1"/>
  <c r="S20" i="1"/>
  <c r="Y19" i="1"/>
  <c r="Y44" i="1" s="1"/>
  <c r="X19" i="1"/>
  <c r="X44" i="1" s="1"/>
  <c r="W19" i="1"/>
  <c r="W44" i="1" s="1"/>
  <c r="V19" i="1"/>
  <c r="V44" i="1" s="1"/>
  <c r="U19" i="1"/>
  <c r="U44" i="1" s="1"/>
  <c r="T19" i="1"/>
  <c r="Z44" i="1" s="1"/>
  <c r="S19" i="1"/>
  <c r="S44" i="1" s="1"/>
  <c r="Y18" i="1"/>
  <c r="Y43" i="1" s="1"/>
  <c r="X18" i="1"/>
  <c r="X43" i="1" s="1"/>
  <c r="W18" i="1"/>
  <c r="W43" i="1" s="1"/>
  <c r="V18" i="1"/>
  <c r="V43" i="1" s="1"/>
  <c r="U18" i="1"/>
  <c r="U43" i="1" s="1"/>
  <c r="T18" i="1"/>
  <c r="T43" i="1" s="1"/>
  <c r="S18" i="1"/>
  <c r="S43" i="1" s="1"/>
  <c r="Y17" i="1"/>
  <c r="Y42" i="1" s="1"/>
  <c r="X17" i="1"/>
  <c r="X42" i="1" s="1"/>
  <c r="W17" i="1"/>
  <c r="W42" i="1" s="1"/>
  <c r="V17" i="1"/>
  <c r="V42" i="1" s="1"/>
  <c r="U17" i="1"/>
  <c r="U42" i="1" s="1"/>
  <c r="T17" i="1"/>
  <c r="Z42" i="1" s="1"/>
  <c r="S17" i="1"/>
  <c r="S42" i="1" s="1"/>
  <c r="Y16" i="1"/>
  <c r="Y41" i="1" s="1"/>
  <c r="X16" i="1"/>
  <c r="X41" i="1" s="1"/>
  <c r="W16" i="1"/>
  <c r="W41" i="1" s="1"/>
  <c r="V16" i="1"/>
  <c r="V41" i="1" s="1"/>
  <c r="U16" i="1"/>
  <c r="U41" i="1" s="1"/>
  <c r="T16" i="1"/>
  <c r="Z41" i="1" s="1"/>
  <c r="S16" i="1"/>
  <c r="S41" i="1" s="1"/>
  <c r="Y15" i="1"/>
  <c r="X15" i="1"/>
  <c r="W15" i="1"/>
  <c r="V15" i="1"/>
  <c r="U15" i="1"/>
  <c r="T15" i="1"/>
  <c r="S15" i="1"/>
  <c r="Y14" i="1"/>
  <c r="Y39" i="1" s="1"/>
  <c r="X14" i="1"/>
  <c r="X39" i="1" s="1"/>
  <c r="W14" i="1"/>
  <c r="W39" i="1" s="1"/>
  <c r="V14" i="1"/>
  <c r="V39" i="1" s="1"/>
  <c r="U14" i="1"/>
  <c r="U39" i="1" s="1"/>
  <c r="T14" i="1"/>
  <c r="Z39" i="1" s="1"/>
  <c r="S14" i="1"/>
  <c r="S39" i="1" s="1"/>
  <c r="Y13" i="1"/>
  <c r="Y38" i="1" s="1"/>
  <c r="X13" i="1"/>
  <c r="X38" i="1" s="1"/>
  <c r="W13" i="1"/>
  <c r="W38" i="1" s="1"/>
  <c r="V13" i="1"/>
  <c r="V38" i="1" s="1"/>
  <c r="U13" i="1"/>
  <c r="U38" i="1" s="1"/>
  <c r="T13" i="1"/>
  <c r="S13" i="1"/>
  <c r="S38" i="1" s="1"/>
  <c r="Y12" i="1"/>
  <c r="Y37" i="1" s="1"/>
  <c r="X12" i="1"/>
  <c r="X37" i="1" s="1"/>
  <c r="W12" i="1"/>
  <c r="W37" i="1" s="1"/>
  <c r="V12" i="1"/>
  <c r="V37" i="1" s="1"/>
  <c r="U12" i="1"/>
  <c r="U37" i="1" s="1"/>
  <c r="T12" i="1"/>
  <c r="T37" i="1" s="1"/>
  <c r="S12" i="1"/>
  <c r="S37" i="1" s="1"/>
  <c r="Y11" i="1"/>
  <c r="Y36" i="1" s="1"/>
  <c r="X11" i="1"/>
  <c r="X36" i="1" s="1"/>
  <c r="W11" i="1"/>
  <c r="W36" i="1" s="1"/>
  <c r="V11" i="1"/>
  <c r="V36" i="1" s="1"/>
  <c r="U11" i="1"/>
  <c r="U36" i="1" s="1"/>
  <c r="T11" i="1"/>
  <c r="T36" i="1" s="1"/>
  <c r="S11" i="1"/>
  <c r="S36" i="1" s="1"/>
  <c r="Y10" i="1"/>
  <c r="X10" i="1"/>
  <c r="W10" i="1"/>
  <c r="V10" i="1"/>
  <c r="U10" i="1"/>
  <c r="T10" i="1"/>
  <c r="S10" i="1"/>
  <c r="Y9" i="1"/>
  <c r="Y34" i="1" s="1"/>
  <c r="X9" i="1"/>
  <c r="X34" i="1" s="1"/>
  <c r="W9" i="1"/>
  <c r="W34" i="1" s="1"/>
  <c r="V9" i="1"/>
  <c r="V34" i="1" s="1"/>
  <c r="U9" i="1"/>
  <c r="U34" i="1" s="1"/>
  <c r="T9" i="1"/>
  <c r="Z34" i="1" s="1"/>
  <c r="S9" i="1"/>
  <c r="S34" i="1" s="1"/>
  <c r="Y8" i="1"/>
  <c r="Y33" i="1" s="1"/>
  <c r="X8" i="1"/>
  <c r="X33" i="1" s="1"/>
  <c r="W8" i="1"/>
  <c r="W33" i="1" s="1"/>
  <c r="V8" i="1"/>
  <c r="V33" i="1" s="1"/>
  <c r="U8" i="1"/>
  <c r="U33" i="1" s="1"/>
  <c r="T8" i="1"/>
  <c r="Z33" i="1" s="1"/>
  <c r="S8" i="1"/>
  <c r="S33" i="1" s="1"/>
  <c r="Y7" i="1"/>
  <c r="Y32" i="1" s="1"/>
  <c r="X7" i="1"/>
  <c r="X32" i="1" s="1"/>
  <c r="W7" i="1"/>
  <c r="W32" i="1" s="1"/>
  <c r="V7" i="1"/>
  <c r="V32" i="1" s="1"/>
  <c r="U7" i="1"/>
  <c r="U32" i="1" s="1"/>
  <c r="T7" i="1"/>
  <c r="T32" i="1" s="1"/>
  <c r="S7" i="1"/>
  <c r="S32" i="1" s="1"/>
  <c r="Y6" i="1"/>
  <c r="Y31" i="1" s="1"/>
  <c r="X6" i="1"/>
  <c r="X31" i="1" s="1"/>
  <c r="W6" i="1"/>
  <c r="W31" i="1" s="1"/>
  <c r="V6" i="1"/>
  <c r="V31" i="1" s="1"/>
  <c r="U6" i="1"/>
  <c r="U31" i="1" s="1"/>
  <c r="T6" i="1"/>
  <c r="Z31" i="1" s="1"/>
  <c r="S6" i="1"/>
  <c r="S31" i="1" s="1"/>
  <c r="BC7" i="1"/>
  <c r="BC32" i="1" s="1"/>
  <c r="BD7" i="1"/>
  <c r="BD32" i="1" s="1"/>
  <c r="BE7" i="1"/>
  <c r="BE32" i="1" s="1"/>
  <c r="BF7" i="1"/>
  <c r="BF32" i="1" s="1"/>
  <c r="BG7" i="1"/>
  <c r="BG32" i="1" s="1"/>
  <c r="BH7" i="1"/>
  <c r="BH32" i="1" s="1"/>
  <c r="BB8" i="1"/>
  <c r="BB33" i="1" s="1"/>
  <c r="BC8" i="1"/>
  <c r="BC33" i="1" s="1"/>
  <c r="BD8" i="1"/>
  <c r="BD33" i="1" s="1"/>
  <c r="BE8" i="1"/>
  <c r="BE33" i="1" s="1"/>
  <c r="BF8" i="1"/>
  <c r="BF33" i="1" s="1"/>
  <c r="BG8" i="1"/>
  <c r="BG33" i="1" s="1"/>
  <c r="BH8" i="1"/>
  <c r="BH33" i="1" s="1"/>
  <c r="BB9" i="1"/>
  <c r="BB34" i="1" s="1"/>
  <c r="BC9" i="1"/>
  <c r="BC34" i="1" s="1"/>
  <c r="BD9" i="1"/>
  <c r="BD34" i="1" s="1"/>
  <c r="BE9" i="1"/>
  <c r="BE34" i="1" s="1"/>
  <c r="BF9" i="1"/>
  <c r="BF34" i="1" s="1"/>
  <c r="BG9" i="1"/>
  <c r="BG34" i="1" s="1"/>
  <c r="BH9" i="1"/>
  <c r="BH34" i="1" s="1"/>
  <c r="BB11" i="1"/>
  <c r="BB36" i="1" s="1"/>
  <c r="BC11" i="1"/>
  <c r="BC36" i="1" s="1"/>
  <c r="BD11" i="1"/>
  <c r="BD36" i="1" s="1"/>
  <c r="BE11" i="1"/>
  <c r="BE36" i="1" s="1"/>
  <c r="BF11" i="1"/>
  <c r="BF36" i="1" s="1"/>
  <c r="BG11" i="1"/>
  <c r="BG36" i="1" s="1"/>
  <c r="BH11" i="1"/>
  <c r="BH36" i="1" s="1"/>
  <c r="BB12" i="1"/>
  <c r="BB37" i="1" s="1"/>
  <c r="BC12" i="1"/>
  <c r="BC37" i="1" s="1"/>
  <c r="BD12" i="1"/>
  <c r="BD37" i="1" s="1"/>
  <c r="BE12" i="1"/>
  <c r="BE37" i="1" s="1"/>
  <c r="BF12" i="1"/>
  <c r="BF37" i="1" s="1"/>
  <c r="BG12" i="1"/>
  <c r="BG37" i="1" s="1"/>
  <c r="BH12" i="1"/>
  <c r="BH37" i="1" s="1"/>
  <c r="BB13" i="1"/>
  <c r="BB38" i="1" s="1"/>
  <c r="BC13" i="1"/>
  <c r="BC38" i="1" s="1"/>
  <c r="BD13" i="1"/>
  <c r="BD38" i="1" s="1"/>
  <c r="BE13" i="1"/>
  <c r="BE38" i="1" s="1"/>
  <c r="BF13" i="1"/>
  <c r="BF38" i="1" s="1"/>
  <c r="BG13" i="1"/>
  <c r="BG38" i="1" s="1"/>
  <c r="BH13" i="1"/>
  <c r="BH38" i="1" s="1"/>
  <c r="BB14" i="1"/>
  <c r="BB39" i="1" s="1"/>
  <c r="BC14" i="1"/>
  <c r="BC39" i="1" s="1"/>
  <c r="BD14" i="1"/>
  <c r="BD39" i="1" s="1"/>
  <c r="BE14" i="1"/>
  <c r="BE39" i="1" s="1"/>
  <c r="BF14" i="1"/>
  <c r="BF39" i="1" s="1"/>
  <c r="BG14" i="1"/>
  <c r="BG39" i="1" s="1"/>
  <c r="BH14" i="1"/>
  <c r="BH39" i="1" s="1"/>
  <c r="BB16" i="1"/>
  <c r="BB41" i="1" s="1"/>
  <c r="BC16" i="1"/>
  <c r="BC41" i="1" s="1"/>
  <c r="BD16" i="1"/>
  <c r="BD41" i="1" s="1"/>
  <c r="BE16" i="1"/>
  <c r="BE41" i="1" s="1"/>
  <c r="BF16" i="1"/>
  <c r="BF41" i="1" s="1"/>
  <c r="BG16" i="1"/>
  <c r="BG41" i="1" s="1"/>
  <c r="BH16" i="1"/>
  <c r="BH41" i="1" s="1"/>
  <c r="BB17" i="1"/>
  <c r="BB42" i="1" s="1"/>
  <c r="BC17" i="1"/>
  <c r="BC42" i="1" s="1"/>
  <c r="BD17" i="1"/>
  <c r="BD42" i="1" s="1"/>
  <c r="BE17" i="1"/>
  <c r="BE42" i="1" s="1"/>
  <c r="BF17" i="1"/>
  <c r="BF42" i="1" s="1"/>
  <c r="BG17" i="1"/>
  <c r="BG42" i="1" s="1"/>
  <c r="BH17" i="1"/>
  <c r="BH42" i="1" s="1"/>
  <c r="BB18" i="1"/>
  <c r="BB43" i="1" s="1"/>
  <c r="BC18" i="1"/>
  <c r="BC43" i="1" s="1"/>
  <c r="BD18" i="1"/>
  <c r="BD43" i="1" s="1"/>
  <c r="BE18" i="1"/>
  <c r="BE43" i="1" s="1"/>
  <c r="BF18" i="1"/>
  <c r="BF43" i="1" s="1"/>
  <c r="BG18" i="1"/>
  <c r="BG43" i="1" s="1"/>
  <c r="BH18" i="1"/>
  <c r="BH43" i="1" s="1"/>
  <c r="BB19" i="1"/>
  <c r="BB44" i="1" s="1"/>
  <c r="BC19" i="1"/>
  <c r="BC44" i="1" s="1"/>
  <c r="BD19" i="1"/>
  <c r="BD44" i="1" s="1"/>
  <c r="BE19" i="1"/>
  <c r="BE44" i="1" s="1"/>
  <c r="BF19" i="1"/>
  <c r="BF44" i="1" s="1"/>
  <c r="BG19" i="1"/>
  <c r="BG44" i="1" s="1"/>
  <c r="BH19" i="1"/>
  <c r="BH44" i="1" s="1"/>
  <c r="BB21" i="1"/>
  <c r="BB46" i="1" s="1"/>
  <c r="BC21" i="1"/>
  <c r="BC46" i="1" s="1"/>
  <c r="BD21" i="1"/>
  <c r="BD46" i="1" s="1"/>
  <c r="BE21" i="1"/>
  <c r="BE46" i="1" s="1"/>
  <c r="BF21" i="1"/>
  <c r="BF46" i="1" s="1"/>
  <c r="BG21" i="1"/>
  <c r="BG46" i="1" s="1"/>
  <c r="BH21" i="1"/>
  <c r="BH46" i="1" s="1"/>
  <c r="BB22" i="1"/>
  <c r="BB47" i="1" s="1"/>
  <c r="BC22" i="1"/>
  <c r="BI47" i="1" s="1"/>
  <c r="BD22" i="1"/>
  <c r="BD47" i="1" s="1"/>
  <c r="BE22" i="1"/>
  <c r="BE47" i="1" s="1"/>
  <c r="BF22" i="1"/>
  <c r="BF47" i="1" s="1"/>
  <c r="BG22" i="1"/>
  <c r="BG47" i="1" s="1"/>
  <c r="BH22" i="1"/>
  <c r="BH47" i="1" s="1"/>
  <c r="BB23" i="1"/>
  <c r="BB48" i="1" s="1"/>
  <c r="BC23" i="1"/>
  <c r="BI48" i="1" s="1"/>
  <c r="BD23" i="1"/>
  <c r="BD48" i="1" s="1"/>
  <c r="BE23" i="1"/>
  <c r="BE48" i="1" s="1"/>
  <c r="BF23" i="1"/>
  <c r="BF48" i="1" s="1"/>
  <c r="BG23" i="1"/>
  <c r="BG48" i="1" s="1"/>
  <c r="BH23" i="1"/>
  <c r="BH48" i="1" s="1"/>
  <c r="BB24" i="1"/>
  <c r="BB49" i="1" s="1"/>
  <c r="BC24" i="1"/>
  <c r="BI49" i="1" s="1"/>
  <c r="BD24" i="1"/>
  <c r="BD49" i="1" s="1"/>
  <c r="BE24" i="1"/>
  <c r="BE49" i="1" s="1"/>
  <c r="BF24" i="1"/>
  <c r="BF49" i="1" s="1"/>
  <c r="BG24" i="1"/>
  <c r="BG49" i="1" s="1"/>
  <c r="BH24" i="1"/>
  <c r="BH49" i="1" s="1"/>
  <c r="P56" i="2"/>
  <c r="O56" i="2"/>
  <c r="P55" i="2"/>
  <c r="O55" i="2"/>
  <c r="P54" i="2"/>
  <c r="O54" i="2"/>
  <c r="P53" i="2"/>
  <c r="O53" i="2"/>
  <c r="P51" i="2"/>
  <c r="O51" i="2"/>
  <c r="P50" i="2"/>
  <c r="O50" i="2"/>
  <c r="P49" i="2"/>
  <c r="O49" i="2"/>
  <c r="P48" i="2"/>
  <c r="O48" i="2"/>
  <c r="P46" i="2"/>
  <c r="O46" i="2"/>
  <c r="P45" i="2"/>
  <c r="O45" i="2"/>
  <c r="P44" i="2"/>
  <c r="O44" i="2"/>
  <c r="P43" i="2"/>
  <c r="O43" i="2"/>
  <c r="P41" i="2"/>
  <c r="O41" i="2"/>
  <c r="P40" i="2"/>
  <c r="O40" i="2"/>
  <c r="P39" i="2"/>
  <c r="O39" i="2"/>
  <c r="P38" i="2"/>
  <c r="O38" i="2"/>
  <c r="N18" i="2"/>
  <c r="N17" i="2"/>
  <c r="N16" i="2"/>
  <c r="N15" i="2"/>
  <c r="N14" i="2"/>
  <c r="N13" i="2"/>
  <c r="N12" i="2"/>
  <c r="N11" i="2"/>
  <c r="Y9" i="2"/>
  <c r="X9" i="2"/>
  <c r="N9" i="2"/>
  <c r="Y8" i="2"/>
  <c r="X8" i="2"/>
  <c r="N8" i="2"/>
  <c r="Y7" i="2"/>
  <c r="X7" i="2"/>
  <c r="N7" i="2"/>
  <c r="Y6" i="2"/>
  <c r="X6" i="2"/>
  <c r="N6" i="2"/>
  <c r="Y5" i="2"/>
  <c r="X5" i="2"/>
  <c r="N5" i="2"/>
  <c r="Y4" i="2"/>
  <c r="X4" i="2"/>
  <c r="N4" i="2"/>
  <c r="Y3" i="2"/>
  <c r="X3" i="2"/>
  <c r="N3" i="2"/>
  <c r="Y2" i="2"/>
  <c r="X2" i="2"/>
  <c r="N2" i="2"/>
  <c r="AG132" i="1"/>
  <c r="AF132" i="1"/>
  <c r="AF133" i="1"/>
  <c r="AF134" i="1"/>
  <c r="AF135" i="1"/>
  <c r="AE132" i="1"/>
  <c r="AJ95" i="1"/>
  <c r="AJ96" i="1"/>
  <c r="AJ97" i="1"/>
  <c r="AJ98" i="1"/>
  <c r="AJ100" i="1"/>
  <c r="AJ101" i="1"/>
  <c r="AJ102" i="1"/>
  <c r="AJ103" i="1"/>
  <c r="AJ105" i="1"/>
  <c r="AJ106" i="1"/>
  <c r="AJ107" i="1"/>
  <c r="AJ108" i="1"/>
  <c r="AJ110" i="1"/>
  <c r="AJ111" i="1"/>
  <c r="AJ112" i="1"/>
  <c r="AJ113" i="1"/>
  <c r="AI96" i="1"/>
  <c r="AI97" i="1"/>
  <c r="AI98" i="1"/>
  <c r="AI100" i="1"/>
  <c r="AI101" i="1"/>
  <c r="AI102" i="1"/>
  <c r="AI103" i="1"/>
  <c r="AI105" i="1"/>
  <c r="AI106" i="1"/>
  <c r="AI107" i="1"/>
  <c r="AI108" i="1"/>
  <c r="AI110" i="1"/>
  <c r="AI111" i="1"/>
  <c r="AI112" i="1"/>
  <c r="AI113" i="1"/>
  <c r="AI95" i="1"/>
  <c r="AM95" i="1"/>
  <c r="AM96" i="1"/>
  <c r="AM97" i="1"/>
  <c r="AM98" i="1"/>
  <c r="AM100" i="1"/>
  <c r="AM101" i="1"/>
  <c r="AM102" i="1"/>
  <c r="AM103" i="1"/>
  <c r="AM105" i="1"/>
  <c r="AM106" i="1"/>
  <c r="AM107" i="1"/>
  <c r="AM108" i="1"/>
  <c r="AM110" i="1"/>
  <c r="AM111" i="1"/>
  <c r="AM112" i="1"/>
  <c r="AM113" i="1"/>
  <c r="AL96" i="1"/>
  <c r="AL97" i="1"/>
  <c r="AL98" i="1"/>
  <c r="AL100" i="1"/>
  <c r="AL101" i="1"/>
  <c r="AL102" i="1"/>
  <c r="AL103" i="1"/>
  <c r="AL105" i="1"/>
  <c r="AL106" i="1"/>
  <c r="AL107" i="1"/>
  <c r="AL108" i="1"/>
  <c r="AL110" i="1"/>
  <c r="AL111" i="1"/>
  <c r="AL112" i="1"/>
  <c r="AL113" i="1"/>
  <c r="AL95" i="1"/>
  <c r="AG133" i="1"/>
  <c r="AG134" i="1"/>
  <c r="AG135" i="1"/>
  <c r="AH132" i="1"/>
  <c r="AE133" i="1"/>
  <c r="AH133" i="1"/>
  <c r="AE134" i="1"/>
  <c r="AH134" i="1"/>
  <c r="AE135" i="1"/>
  <c r="AH135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B132" i="1"/>
  <c r="AC132" i="1"/>
  <c r="AD132" i="1"/>
  <c r="AA132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95" i="1"/>
  <c r="AD96" i="1"/>
  <c r="AE96" i="1"/>
  <c r="AD97" i="1"/>
  <c r="AE97" i="1"/>
  <c r="AD98" i="1"/>
  <c r="AE98" i="1"/>
  <c r="AD100" i="1"/>
  <c r="AE100" i="1"/>
  <c r="AD101" i="1"/>
  <c r="AE101" i="1"/>
  <c r="AD102" i="1"/>
  <c r="AE102" i="1"/>
  <c r="AD103" i="1"/>
  <c r="AE103" i="1"/>
  <c r="AD105" i="1"/>
  <c r="AE105" i="1"/>
  <c r="AD106" i="1"/>
  <c r="AE106" i="1"/>
  <c r="AD107" i="1"/>
  <c r="AE107" i="1"/>
  <c r="AD108" i="1"/>
  <c r="AE108" i="1"/>
  <c r="AD110" i="1"/>
  <c r="AE110" i="1"/>
  <c r="AD111" i="1"/>
  <c r="AE111" i="1"/>
  <c r="AD112" i="1"/>
  <c r="AE112" i="1"/>
  <c r="AD113" i="1"/>
  <c r="AE113" i="1"/>
  <c r="AE95" i="1"/>
  <c r="AD95" i="1"/>
  <c r="BI39" i="3" l="1"/>
  <c r="BC36" i="3"/>
  <c r="BC45" i="3"/>
  <c r="BC35" i="3"/>
  <c r="BI38" i="3"/>
  <c r="BI41" i="3"/>
  <c r="BI42" i="3"/>
  <c r="BI44" i="3"/>
  <c r="V35" i="3"/>
  <c r="V38" i="3"/>
  <c r="AB38" i="3"/>
  <c r="V39" i="3"/>
  <c r="AB39" i="3"/>
  <c r="V41" i="3"/>
  <c r="AB41" i="3"/>
  <c r="V42" i="3"/>
  <c r="AB42" i="3"/>
  <c r="V45" i="3"/>
  <c r="AB45" i="3"/>
  <c r="AB44" i="3"/>
  <c r="V36" i="3"/>
  <c r="T31" i="1"/>
  <c r="DM43" i="1"/>
  <c r="EI31" i="1"/>
  <c r="Z32" i="1"/>
  <c r="CE31" i="1"/>
  <c r="BI43" i="1"/>
  <c r="DG33" i="1"/>
  <c r="DG44" i="1"/>
  <c r="EI33" i="1"/>
  <c r="T42" i="1"/>
  <c r="CK46" i="1"/>
  <c r="DM37" i="1"/>
  <c r="BI33" i="1"/>
  <c r="CE42" i="1"/>
  <c r="DM48" i="1"/>
  <c r="EI44" i="1"/>
  <c r="BI41" i="1"/>
  <c r="T34" i="1"/>
  <c r="Z43" i="1"/>
  <c r="CE33" i="1"/>
  <c r="DG31" i="1"/>
  <c r="CK43" i="1"/>
  <c r="EO36" i="1"/>
  <c r="EO47" i="1"/>
  <c r="CK34" i="1"/>
  <c r="T38" i="1"/>
  <c r="Z38" i="1"/>
  <c r="BI31" i="1"/>
  <c r="BC31" i="1"/>
  <c r="DG38" i="1"/>
  <c r="DM38" i="1"/>
  <c r="DM39" i="1"/>
  <c r="DG39" i="1"/>
  <c r="DG42" i="1"/>
  <c r="DM42" i="1"/>
  <c r="EI32" i="1"/>
  <c r="EO32" i="1"/>
  <c r="EI38" i="1"/>
  <c r="EO38" i="1"/>
  <c r="EO39" i="1"/>
  <c r="EI39" i="1"/>
  <c r="EI42" i="1"/>
  <c r="EO42" i="1"/>
  <c r="BI44" i="1"/>
  <c r="BI34" i="1"/>
  <c r="Z36" i="1"/>
  <c r="T44" i="1"/>
  <c r="CK37" i="1"/>
  <c r="CE44" i="1"/>
  <c r="EI48" i="1"/>
  <c r="EO48" i="1"/>
  <c r="EO49" i="1"/>
  <c r="EI49" i="1"/>
  <c r="BC49" i="1"/>
  <c r="BC48" i="1"/>
  <c r="BC47" i="1"/>
  <c r="BI38" i="1"/>
  <c r="T33" i="1"/>
  <c r="T41" i="1"/>
  <c r="CE41" i="1"/>
  <c r="DM36" i="1"/>
  <c r="DM47" i="1"/>
  <c r="EI43" i="1"/>
  <c r="Z49" i="1"/>
  <c r="T49" i="1"/>
  <c r="CE38" i="1"/>
  <c r="CK38" i="1"/>
  <c r="CK39" i="1"/>
  <c r="CE39" i="1"/>
  <c r="CE48" i="1"/>
  <c r="CK48" i="1"/>
  <c r="CK49" i="1"/>
  <c r="CE49" i="1"/>
  <c r="BI42" i="1"/>
  <c r="BI32" i="1"/>
  <c r="CE32" i="1"/>
  <c r="DG32" i="1"/>
  <c r="EI34" i="1"/>
  <c r="EI41" i="1"/>
  <c r="EO46" i="1"/>
  <c r="BI37" i="1"/>
  <c r="Z37" i="1"/>
  <c r="Z46" i="1"/>
  <c r="T48" i="1"/>
  <c r="Z48" i="1"/>
  <c r="BI46" i="1"/>
  <c r="BI36" i="1"/>
  <c r="CK36" i="1"/>
  <c r="DM49" i="1"/>
  <c r="EO37" i="1"/>
  <c r="BI39" i="1"/>
  <c r="T39" i="1"/>
  <c r="Z47" i="1"/>
  <c r="CK47" i="1"/>
  <c r="DG34" i="1"/>
  <c r="DG41" i="1"/>
  <c r="DM46" i="1"/>
</calcChain>
</file>

<file path=xl/sharedStrings.xml><?xml version="1.0" encoding="utf-8"?>
<sst xmlns="http://schemas.openxmlformats.org/spreadsheetml/2006/main" count="1016" uniqueCount="124">
  <si>
    <t>k</t>
  </si>
  <si>
    <t>%ET impr.</t>
  </si>
  <si>
    <t>RMS Error</t>
  </si>
  <si>
    <t>Mean Err</t>
  </si>
  <si>
    <t>STd err</t>
  </si>
  <si>
    <t>SRM4</t>
  </si>
  <si>
    <t>SRM4 for reach avoid</t>
  </si>
  <si>
    <t>SRM1 for traj followAdv</t>
  </si>
  <si>
    <t>Cost</t>
  </si>
  <si>
    <t>Robustness</t>
  </si>
  <si>
    <t>Control</t>
  </si>
  <si>
    <t>Total</t>
  </si>
  <si>
    <t>Exec Time</t>
  </si>
  <si>
    <t>Robustness (smooth)</t>
  </si>
  <si>
    <t>Obstacle</t>
  </si>
  <si>
    <t>Goal</t>
  </si>
  <si>
    <t>GreedyI</t>
  </si>
  <si>
    <t>Standard Robustness</t>
  </si>
  <si>
    <t>Error Bound</t>
  </si>
  <si>
    <t>Low</t>
  </si>
  <si>
    <t>High</t>
  </si>
  <si>
    <t>Experiment</t>
  </si>
  <si>
    <t>Width</t>
  </si>
  <si>
    <t>k=1</t>
  </si>
  <si>
    <t>k=5</t>
  </si>
  <si>
    <t xml:space="preserve">k </t>
  </si>
  <si>
    <t>log(Mean Abs Error)</t>
  </si>
  <si>
    <t>Log(Std Abs Error )</t>
  </si>
  <si>
    <t>%ETImpr</t>
  </si>
  <si>
    <t>k=3</t>
  </si>
  <si>
    <t>SRM1</t>
  </si>
  <si>
    <t>SRM2</t>
  </si>
  <si>
    <t>SRM3</t>
  </si>
  <si>
    <t>Lower Bound</t>
  </si>
  <si>
    <t>Upper Bound</t>
  </si>
  <si>
    <t>Error Bound Information</t>
  </si>
  <si>
    <t>Smooth Robustness</t>
  </si>
  <si>
    <t>Non-Smooth Robustness</t>
  </si>
  <si>
    <t>SRM Type</t>
  </si>
  <si>
    <t>Exp 4</t>
  </si>
  <si>
    <t>Exp 3</t>
  </si>
  <si>
    <t>Exp 2</t>
  </si>
  <si>
    <t>Exp 1</t>
  </si>
  <si>
    <t>Average Values Over 50 Realizations</t>
  </si>
  <si>
    <t>Actual Abs. Error</t>
  </si>
  <si>
    <t xml:space="preserve">Average Values Over 50 Realizations </t>
  </si>
  <si>
    <t>SRM1+SRM3</t>
  </si>
  <si>
    <t>'Data/Exp4_k/RA_3i1Data.npy'</t>
  </si>
  <si>
    <t>'Data/Exp3_k/RA_3i1Data.npy'</t>
  </si>
  <si>
    <t>'Data/Exp2_k/RA_3i1Data.npy'</t>
  </si>
  <si>
    <t>'Data/Exp1_k/RA_3i2Data.npy'</t>
  </si>
  <si>
    <t>% ET Impr.</t>
  </si>
  <si>
    <t>log(Mean)</t>
  </si>
  <si>
    <t>log(Std)</t>
  </si>
  <si>
    <t>k=7</t>
  </si>
  <si>
    <t>k=9</t>
  </si>
  <si>
    <t>k=20</t>
  </si>
  <si>
    <t xml:space="preserve">With initialization </t>
  </si>
  <si>
    <t>Without initialization</t>
  </si>
  <si>
    <t>k=15</t>
  </si>
  <si>
    <t>k=30</t>
  </si>
  <si>
    <t xml:space="preserve">Without initialization </t>
  </si>
  <si>
    <t>500 relaizations</t>
  </si>
  <si>
    <t>Explicit</t>
  </si>
  <si>
    <t>AutoGrad</t>
  </si>
  <si>
    <t>Mean Exec Time</t>
  </si>
  <si>
    <t xml:space="preserve">Abs Component Error </t>
  </si>
  <si>
    <t>log(Mean Abs Comp Error)</t>
  </si>
  <si>
    <t>Mean Exec Time (ms)</t>
  </si>
  <si>
    <t>K=11</t>
  </si>
  <si>
    <t>k=11</t>
  </si>
  <si>
    <t>k=100</t>
  </si>
  <si>
    <t>K=3</t>
  </si>
  <si>
    <t>K=1</t>
  </si>
  <si>
    <t>Control Cost</t>
  </si>
  <si>
    <t>ReachAvoid (Exp4)</t>
  </si>
  <si>
    <t>ReachAvoidAdv (Exp3)</t>
  </si>
  <si>
    <t>TrajFolAdv (Exp1)</t>
  </si>
  <si>
    <t>TrajFol (Exp2)</t>
  </si>
  <si>
    <t>\tilde{\rho}</t>
  </si>
  <si>
    <t>\tilde{J}</t>
  </si>
  <si>
    <t>Con Cost</t>
  </si>
  <si>
    <t>width</t>
  </si>
  <si>
    <t>\rho</t>
  </si>
  <si>
    <t>J</t>
  </si>
  <si>
    <t>Smooth-Cost</t>
  </si>
  <si>
    <t>Non-Smooth Cost</t>
  </si>
  <si>
    <t>Error Band</t>
  </si>
  <si>
    <t>SRM</t>
  </si>
  <si>
    <t>SMR1</t>
  </si>
  <si>
    <t>SMR2</t>
  </si>
  <si>
    <t>SMR3</t>
  </si>
  <si>
    <t>SMR4</t>
  </si>
  <si>
    <t>K=5</t>
  </si>
  <si>
    <t>K=7</t>
  </si>
  <si>
    <t>K=9</t>
  </si>
  <si>
    <t>Tot. Cost</t>
  </si>
  <si>
    <t>Con. Cost</t>
  </si>
  <si>
    <t>Rob. Cost</t>
  </si>
  <si>
    <t>k_1 = k_2=k Value</t>
  </si>
  <si>
    <t>Error width</t>
  </si>
  <si>
    <t>Rob Cost</t>
  </si>
  <si>
    <t>Tot Cost</t>
  </si>
  <si>
    <t>K=3: Explicit Grad</t>
  </si>
  <si>
    <t>Over solving SCP</t>
  </si>
  <si>
    <t>Over Random 500 Samples</t>
  </si>
  <si>
    <t>ExGr</t>
  </si>
  <si>
    <t>AuGr</t>
  </si>
  <si>
    <t>%Impr.</t>
  </si>
  <si>
    <t>SCP1</t>
  </si>
  <si>
    <t>SCP2</t>
  </si>
  <si>
    <t>SCP3</t>
  </si>
  <si>
    <t>SCP4</t>
  </si>
  <si>
    <t>Exec. Time</t>
  </si>
  <si>
    <t>ExecTime</t>
  </si>
  <si>
    <t>Avg Over Random 500 Samples</t>
  </si>
  <si>
    <t>Avg Over solving 50 SCPs</t>
  </si>
  <si>
    <t>Mean Exec. Time (ms)</t>
  </si>
  <si>
    <t>Mean Exec Time (s)</t>
  </si>
  <si>
    <t>ExGr=AuGr</t>
  </si>
  <si>
    <t>Problem</t>
  </si>
  <si>
    <t>Used SRM</t>
  </si>
  <si>
    <t>%Impr</t>
  </si>
  <si>
    <t xml:space="preserve">Abs Comp. Err.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</si>
</sst>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9">
      <alignment vertical="center"/>
    </xf>
  </cellStyleXfs>
  <cellXfs count="8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/>
    <xf numFmtId="0" fontId="1" fillId="2" borderId="1" xfId="1"/>
    <xf numFmtId="165" fontId="4" fillId="2" borderId="1" xfId="1" applyNumberFormat="1" applyFon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5" fontId="1" fillId="2" borderId="1" xfId="1" applyNumberFormat="1" applyFont="1"/>
    <xf numFmtId="166" fontId="4" fillId="2" borderId="1" xfId="1" applyNumberFormat="1" applyFont="1"/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4" xfId="1" applyBorder="1"/>
    <xf numFmtId="11" fontId="1" fillId="2" borderId="1" xfId="1" applyNumberFormat="1"/>
    <xf numFmtId="0" fontId="1" fillId="2" borderId="3" xfId="1" applyBorder="1" applyAlignment="1">
      <alignment vertical="center" wrapText="1"/>
    </xf>
    <xf numFmtId="0" fontId="0" fillId="0" borderId="0" xfId="0" applyNumberFormat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2" fillId="0" borderId="9" xfId="0" applyNumberFormat="1" applyFont="1" applyBorder="1"/>
    <xf numFmtId="165" fontId="0" fillId="0" borderId="9" xfId="0" applyNumberFormat="1" applyBorder="1"/>
    <xf numFmtId="165" fontId="0" fillId="0" borderId="9" xfId="0" applyNumberFormat="1" applyFont="1" applyBorder="1"/>
    <xf numFmtId="165" fontId="0" fillId="0" borderId="12" xfId="0" applyNumberFormat="1" applyBorder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6" fillId="0" borderId="9" xfId="0" applyNumberFormat="1" applyFont="1" applyBorder="1"/>
    <xf numFmtId="165" fontId="0" fillId="0" borderId="0" xfId="0" applyNumberFormat="1" applyAlignment="1"/>
    <xf numFmtId="0" fontId="0" fillId="0" borderId="15" xfId="0" applyBorder="1" applyAlignment="1">
      <alignment horizontal="center" vertical="center"/>
    </xf>
    <xf numFmtId="0" fontId="5" fillId="0" borderId="9" xfId="2">
      <alignment vertical="center"/>
    </xf>
    <xf numFmtId="0" fontId="5" fillId="0" borderId="10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1" xfId="2" applyBorder="1" applyAlignment="1">
      <alignment horizontal="center"/>
    </xf>
    <xf numFmtId="0" fontId="5" fillId="0" borderId="9" xfId="2">
      <alignment vertical="center"/>
    </xf>
    <xf numFmtId="166" fontId="5" fillId="0" borderId="9" xfId="2" applyNumberFormat="1" applyAlignment="1">
      <alignment horizontal="right" vertical="center"/>
    </xf>
    <xf numFmtId="0" fontId="5" fillId="0" borderId="9" xfId="2" applyAlignment="1">
      <alignment horizontal="center" vertical="center"/>
    </xf>
    <xf numFmtId="0" fontId="5" fillId="0" borderId="9" xfId="2" applyAlignment="1">
      <alignment horizontal="center" vertical="center"/>
    </xf>
    <xf numFmtId="165" fontId="5" fillId="0" borderId="9" xfId="2" applyNumberFormat="1" applyAlignment="1">
      <alignment horizontal="right" vertical="center"/>
    </xf>
    <xf numFmtId="0" fontId="5" fillId="0" borderId="10" xfId="2" applyBorder="1" applyAlignment="1">
      <alignment horizontal="center" vertical="center"/>
    </xf>
    <xf numFmtId="0" fontId="5" fillId="0" borderId="11" xfId="2" applyBorder="1" applyAlignment="1">
      <alignment horizontal="center" vertical="center"/>
    </xf>
    <xf numFmtId="0" fontId="5" fillId="0" borderId="12" xfId="2" applyBorder="1" applyAlignment="1">
      <alignment horizontal="center" vertical="center"/>
    </xf>
    <xf numFmtId="165" fontId="2" fillId="0" borderId="9" xfId="2" applyNumberFormat="1" applyFont="1" applyAlignment="1">
      <alignment horizontal="right" vertical="center"/>
    </xf>
    <xf numFmtId="165" fontId="5" fillId="0" borderId="9" xfId="2" applyNumberFormat="1" applyFont="1" applyAlignment="1">
      <alignment horizontal="right" vertical="center"/>
    </xf>
    <xf numFmtId="0" fontId="5" fillId="0" borderId="9" xfId="2" applyAlignment="1">
      <alignment horizontal="center" vertical="center" wrapText="1"/>
    </xf>
    <xf numFmtId="0" fontId="5" fillId="0" borderId="9" xfId="2" applyAlignment="1">
      <alignment horizontal="center" vertical="center" wrapText="1"/>
    </xf>
    <xf numFmtId="167" fontId="5" fillId="0" borderId="9" xfId="2" applyNumberFormat="1" applyAlignment="1">
      <alignment horizontal="center" vertical="center"/>
    </xf>
    <xf numFmtId="167" fontId="5" fillId="0" borderId="9" xfId="2" applyNumberFormat="1" applyAlignment="1">
      <alignment horizontal="right" vertical="center"/>
    </xf>
  </cellXfs>
  <cellStyles count="3">
    <cellStyle name="My" xfId="2" xr:uid="{4AF154F0-13F4-4B0D-9297-5A03F701077A}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Sheet1!$Z$132</c:f>
              <c:strCache>
                <c:ptCount val="1"/>
                <c:pt idx="0">
                  <c:v>SRM1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Sheet1!$AA$132:$AE$132</c:f>
              <c:numCache>
                <c:formatCode>General</c:formatCode>
                <c:ptCount val="5"/>
                <c:pt idx="0">
                  <c:v>-15.244296099866057</c:v>
                </c:pt>
                <c:pt idx="1">
                  <c:v>-15.494755480291994</c:v>
                </c:pt>
                <c:pt idx="2">
                  <c:v>-15.567969544048941</c:v>
                </c:pt>
                <c:pt idx="3">
                  <c:v>-15.620399361957364</c:v>
                </c:pt>
                <c:pt idx="4">
                  <c:v>-15.64618821388634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116-A601-18480A35978E}"/>
            </c:ext>
          </c:extLst>
        </c:ser>
        <c:ser>
          <c:idx val="1"/>
          <c:order val="1"/>
          <c:tx>
            <c:strRef>
              <c:f>Sheet1!$Z$133</c:f>
              <c:strCache>
                <c:ptCount val="1"/>
                <c:pt idx="0">
                  <c:v>SRM2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Sheet1!$AA$133:$AE$133</c:f>
              <c:numCache>
                <c:formatCode>General</c:formatCode>
                <c:ptCount val="5"/>
                <c:pt idx="0">
                  <c:v>-14.292782901626152</c:v>
                </c:pt>
                <c:pt idx="1">
                  <c:v>-13.924411242724743</c:v>
                </c:pt>
                <c:pt idx="2">
                  <c:v>-13.857670603150821</c:v>
                </c:pt>
                <c:pt idx="3">
                  <c:v>-13.873544783447372</c:v>
                </c:pt>
                <c:pt idx="4">
                  <c:v>-13.892790098845639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116-A601-18480A35978E}"/>
            </c:ext>
          </c:extLst>
        </c:ser>
        <c:ser>
          <c:idx val="2"/>
          <c:order val="2"/>
          <c:tx>
            <c:strRef>
              <c:f>Sheet1!$Z$134</c:f>
              <c:strCache>
                <c:ptCount val="1"/>
                <c:pt idx="0">
                  <c:v>SRM3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Sheet1!$AA$134:$AE$134</c:f>
              <c:numCache>
                <c:formatCode>General</c:formatCode>
                <c:ptCount val="5"/>
                <c:pt idx="0">
                  <c:v>-14.168829265145181</c:v>
                </c:pt>
                <c:pt idx="1">
                  <c:v>-14.190738496955875</c:v>
                </c:pt>
                <c:pt idx="2">
                  <c:v>-14.259941315050531</c:v>
                </c:pt>
                <c:pt idx="3">
                  <c:v>-14.19444624126645</c:v>
                </c:pt>
                <c:pt idx="4">
                  <c:v>-14.170685500045032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116-A601-18480A35978E}"/>
            </c:ext>
          </c:extLst>
        </c:ser>
        <c:ser>
          <c:idx val="3"/>
          <c:order val="3"/>
          <c:tx>
            <c:strRef>
              <c:f>Sheet1!$Z$135</c:f>
              <c:strCache>
                <c:ptCount val="1"/>
                <c:pt idx="0">
                  <c:v>SRM4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Sheet1!$AA$135:$AE$135</c:f>
              <c:numCache>
                <c:formatCode>General</c:formatCode>
                <c:ptCount val="5"/>
                <c:pt idx="0">
                  <c:v>-14.032188587953858</c:v>
                </c:pt>
                <c:pt idx="1">
                  <c:v>-13.841838504921267</c:v>
                </c:pt>
                <c:pt idx="2">
                  <c:v>-13.768453012761304</c:v>
                </c:pt>
                <c:pt idx="3">
                  <c:v>-13.756239952588047</c:v>
                </c:pt>
                <c:pt idx="4">
                  <c:v>-13.740598262259654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116-A601-18480A35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20015"/>
        <c:axId val="850320431"/>
      </c:lineChart>
      <c:catAx>
        <c:axId val="8503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20431"/>
        <c:crosses val="autoZero"/>
        <c:auto val="1"/>
        <c:lblAlgn val="ctr"/>
        <c:lblOffset val="100"/>
        <c:noMultiLvlLbl val="0"/>
      </c:catAx>
      <c:valAx>
        <c:axId val="8503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135</xdr:row>
      <xdr:rowOff>80962</xdr:rowOff>
    </xdr:from>
    <xdr:to>
      <xdr:col>32</xdr:col>
      <xdr:colOff>552450</xdr:colOff>
      <xdr:row>154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33048-C0E3-45FF-A60B-ABAE621C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P160"/>
  <sheetViews>
    <sheetView topLeftCell="V82" zoomScaleNormal="100" workbookViewId="0">
      <selection activeCell="AG91" sqref="AG91:AM113"/>
    </sheetView>
  </sheetViews>
  <sheetFormatPr defaultRowHeight="15" x14ac:dyDescent="0.25"/>
  <cols>
    <col min="2" max="2" width="11.28515625" bestFit="1" customWidth="1"/>
    <col min="3" max="3" width="9.5703125" style="12" bestFit="1" customWidth="1"/>
    <col min="6" max="6" width="12.7109375" bestFit="1" customWidth="1"/>
    <col min="16" max="17" width="10.28515625" bestFit="1" customWidth="1"/>
    <col min="23" max="26" width="9.140625" style="12"/>
    <col min="28" max="28" width="11.28515625" bestFit="1" customWidth="1"/>
    <col min="29" max="29" width="9" style="2" customWidth="1"/>
    <col min="30" max="30" width="11.85546875" customWidth="1"/>
    <col min="31" max="32" width="12.5703125" bestFit="1" customWidth="1"/>
    <col min="33" max="33" width="13.5703125" customWidth="1"/>
    <col min="34" max="34" width="12.140625" bestFit="1" customWidth="1"/>
    <col min="35" max="35" width="12" customWidth="1"/>
    <col min="36" max="36" width="12.7109375" bestFit="1" customWidth="1"/>
    <col min="37" max="37" width="11" customWidth="1"/>
    <col min="38" max="38" width="14.85546875" bestFit="1" customWidth="1"/>
    <col min="39" max="39" width="9.5703125" bestFit="1" customWidth="1"/>
    <col min="40" max="40" width="10.7109375" bestFit="1" customWidth="1"/>
    <col min="41" max="42" width="9.28515625" bestFit="1" customWidth="1"/>
    <col min="43" max="43" width="10.28515625" bestFit="1" customWidth="1"/>
    <col min="44" max="44" width="9.28515625" bestFit="1" customWidth="1"/>
    <col min="45" max="45" width="9.5703125" bestFit="1" customWidth="1"/>
    <col min="46" max="47" width="9.28515625" bestFit="1" customWidth="1"/>
  </cols>
  <sheetData>
    <row r="3" spans="1:145" x14ac:dyDescent="0.25">
      <c r="B3" s="28" t="s">
        <v>73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K3" s="28" t="s">
        <v>72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M3" s="28" t="s">
        <v>93</v>
      </c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O3" s="28" t="s">
        <v>94</v>
      </c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Q3" s="28" t="s">
        <v>95</v>
      </c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</row>
    <row r="4" spans="1:145" x14ac:dyDescent="0.25">
      <c r="A4" s="12"/>
      <c r="B4" s="12"/>
      <c r="D4" s="28" t="s">
        <v>8</v>
      </c>
      <c r="E4" s="28"/>
      <c r="F4" s="28"/>
      <c r="G4" s="12"/>
      <c r="H4" s="28" t="s">
        <v>13</v>
      </c>
      <c r="I4" s="28"/>
      <c r="J4" s="28"/>
      <c r="K4" s="12"/>
      <c r="L4" s="28" t="s">
        <v>17</v>
      </c>
      <c r="M4" s="28"/>
      <c r="N4" s="28"/>
      <c r="O4" s="28"/>
      <c r="P4" s="28" t="s">
        <v>18</v>
      </c>
      <c r="Q4" s="28"/>
      <c r="R4" s="3"/>
      <c r="S4" s="28" t="s">
        <v>85</v>
      </c>
      <c r="T4" s="28"/>
      <c r="U4" s="28"/>
      <c r="V4" s="28" t="s">
        <v>87</v>
      </c>
      <c r="W4" s="28"/>
      <c r="X4" s="28"/>
      <c r="Y4" s="28" t="s">
        <v>86</v>
      </c>
      <c r="Z4" s="28"/>
      <c r="AM4" s="28" t="s">
        <v>8</v>
      </c>
      <c r="AN4" s="28"/>
      <c r="AO4" s="28"/>
      <c r="AQ4" s="28" t="s">
        <v>13</v>
      </c>
      <c r="AR4" s="28"/>
      <c r="AS4" s="28"/>
      <c r="AU4" s="28" t="s">
        <v>17</v>
      </c>
      <c r="AV4" s="28"/>
      <c r="AW4" s="28"/>
      <c r="AX4" s="28"/>
      <c r="AY4" s="28" t="s">
        <v>18</v>
      </c>
      <c r="AZ4" s="28"/>
      <c r="BA4" s="2"/>
      <c r="BB4" s="28" t="s">
        <v>85</v>
      </c>
      <c r="BC4" s="28"/>
      <c r="BD4" s="28"/>
      <c r="BE4" s="28" t="s">
        <v>87</v>
      </c>
      <c r="BF4" s="28"/>
      <c r="BG4" s="28"/>
      <c r="BH4" s="28" t="s">
        <v>86</v>
      </c>
      <c r="BI4" s="28"/>
      <c r="BJ4" s="12"/>
      <c r="BM4" s="12"/>
      <c r="BN4" s="12"/>
      <c r="BO4" s="28" t="s">
        <v>8</v>
      </c>
      <c r="BP4" s="28"/>
      <c r="BQ4" s="28"/>
      <c r="BR4" s="12"/>
      <c r="BS4" s="28" t="s">
        <v>13</v>
      </c>
      <c r="BT4" s="28"/>
      <c r="BU4" s="28"/>
      <c r="BV4" s="12"/>
      <c r="BW4" s="28" t="s">
        <v>17</v>
      </c>
      <c r="BX4" s="28"/>
      <c r="BY4" s="28"/>
      <c r="BZ4" s="28"/>
      <c r="CA4" s="28" t="s">
        <v>18</v>
      </c>
      <c r="CB4" s="28"/>
      <c r="CC4" s="3"/>
      <c r="CD4" s="28" t="s">
        <v>85</v>
      </c>
      <c r="CE4" s="28"/>
      <c r="CF4" s="28"/>
      <c r="CG4" s="28" t="s">
        <v>87</v>
      </c>
      <c r="CH4" s="28"/>
      <c r="CI4" s="28"/>
      <c r="CJ4" s="28" t="s">
        <v>86</v>
      </c>
      <c r="CK4" s="28"/>
      <c r="CO4" s="12"/>
      <c r="CP4" s="12"/>
      <c r="CQ4" s="28" t="s">
        <v>8</v>
      </c>
      <c r="CR4" s="28"/>
      <c r="CS4" s="28"/>
      <c r="CT4" s="12"/>
      <c r="CU4" s="28" t="s">
        <v>13</v>
      </c>
      <c r="CV4" s="28"/>
      <c r="CW4" s="28"/>
      <c r="CX4" s="12"/>
      <c r="CY4" s="28" t="s">
        <v>17</v>
      </c>
      <c r="CZ4" s="28"/>
      <c r="DA4" s="28"/>
      <c r="DB4" s="28"/>
      <c r="DC4" s="28" t="s">
        <v>18</v>
      </c>
      <c r="DD4" s="28"/>
      <c r="DE4" s="3"/>
      <c r="DF4" s="28" t="s">
        <v>85</v>
      </c>
      <c r="DG4" s="28"/>
      <c r="DH4" s="28"/>
      <c r="DI4" s="28" t="s">
        <v>87</v>
      </c>
      <c r="DJ4" s="28"/>
      <c r="DK4" s="28"/>
      <c r="DL4" s="28" t="s">
        <v>86</v>
      </c>
      <c r="DM4" s="28"/>
      <c r="DQ4" s="12"/>
      <c r="DR4" s="12"/>
      <c r="DS4" s="28" t="s">
        <v>8</v>
      </c>
      <c r="DT4" s="28"/>
      <c r="DU4" s="28"/>
      <c r="DV4" s="12"/>
      <c r="DW4" s="28" t="s">
        <v>13</v>
      </c>
      <c r="DX4" s="28"/>
      <c r="DY4" s="28"/>
      <c r="DZ4" s="12"/>
      <c r="EA4" s="28" t="s">
        <v>17</v>
      </c>
      <c r="EB4" s="28"/>
      <c r="EC4" s="28"/>
      <c r="ED4" s="28"/>
      <c r="EE4" s="28" t="s">
        <v>18</v>
      </c>
      <c r="EF4" s="28"/>
      <c r="EG4" s="3"/>
      <c r="EH4" s="28" t="s">
        <v>85</v>
      </c>
      <c r="EI4" s="28"/>
      <c r="EJ4" s="28"/>
      <c r="EK4" s="28" t="s">
        <v>87</v>
      </c>
      <c r="EL4" s="28"/>
      <c r="EM4" s="28"/>
      <c r="EN4" s="28" t="s">
        <v>86</v>
      </c>
      <c r="EO4" s="28"/>
    </row>
    <row r="5" spans="1:145" ht="30" customHeight="1" x14ac:dyDescent="0.25">
      <c r="A5" s="12"/>
      <c r="B5" s="12" t="s">
        <v>21</v>
      </c>
      <c r="C5" s="12" t="s">
        <v>88</v>
      </c>
      <c r="D5" s="12" t="s">
        <v>11</v>
      </c>
      <c r="E5" s="12" t="s">
        <v>10</v>
      </c>
      <c r="F5" s="12" t="s">
        <v>9</v>
      </c>
      <c r="G5" s="12" t="s">
        <v>12</v>
      </c>
      <c r="H5" s="12" t="s">
        <v>10</v>
      </c>
      <c r="I5" s="12" t="s">
        <v>14</v>
      </c>
      <c r="J5" s="12" t="s">
        <v>15</v>
      </c>
      <c r="K5" s="12" t="s">
        <v>16</v>
      </c>
      <c r="L5" s="12" t="s">
        <v>11</v>
      </c>
      <c r="M5" s="12" t="s">
        <v>10</v>
      </c>
      <c r="N5" s="12" t="s">
        <v>14</v>
      </c>
      <c r="O5" s="12" t="s">
        <v>15</v>
      </c>
      <c r="P5" s="12" t="s">
        <v>19</v>
      </c>
      <c r="Q5" s="12" t="s">
        <v>20</v>
      </c>
      <c r="R5" s="12"/>
      <c r="S5" s="38" t="s">
        <v>80</v>
      </c>
      <c r="T5" s="5" t="s">
        <v>81</v>
      </c>
      <c r="U5" s="39" t="s">
        <v>79</v>
      </c>
      <c r="V5" s="38" t="s">
        <v>19</v>
      </c>
      <c r="W5" s="40" t="s">
        <v>20</v>
      </c>
      <c r="X5" s="41" t="s">
        <v>82</v>
      </c>
      <c r="Y5" s="42" t="s">
        <v>83</v>
      </c>
      <c r="Z5" s="41" t="s">
        <v>84</v>
      </c>
      <c r="AD5" s="3" t="s">
        <v>23</v>
      </c>
      <c r="AE5" s="3" t="s">
        <v>29</v>
      </c>
      <c r="AF5" s="3" t="s">
        <v>24</v>
      </c>
      <c r="AG5" s="3" t="s">
        <v>54</v>
      </c>
      <c r="AH5" s="3" t="s">
        <v>55</v>
      </c>
      <c r="AK5" s="12" t="s">
        <v>21</v>
      </c>
      <c r="AL5" t="s">
        <v>88</v>
      </c>
      <c r="AM5" t="s">
        <v>11</v>
      </c>
      <c r="AN5" t="s">
        <v>10</v>
      </c>
      <c r="AO5" t="s">
        <v>9</v>
      </c>
      <c r="AP5" t="s">
        <v>12</v>
      </c>
      <c r="AQ5" t="s">
        <v>10</v>
      </c>
      <c r="AR5" t="s">
        <v>14</v>
      </c>
      <c r="AS5" t="s">
        <v>15</v>
      </c>
      <c r="AT5" t="s">
        <v>16</v>
      </c>
      <c r="AU5" t="s">
        <v>11</v>
      </c>
      <c r="AV5" t="s">
        <v>10</v>
      </c>
      <c r="AW5" t="s">
        <v>14</v>
      </c>
      <c r="AX5" t="s">
        <v>15</v>
      </c>
      <c r="AY5" t="s">
        <v>19</v>
      </c>
      <c r="AZ5" t="s">
        <v>20</v>
      </c>
      <c r="BB5" s="38" t="s">
        <v>80</v>
      </c>
      <c r="BC5" s="5" t="s">
        <v>81</v>
      </c>
      <c r="BD5" s="39" t="s">
        <v>79</v>
      </c>
      <c r="BE5" s="38" t="s">
        <v>19</v>
      </c>
      <c r="BF5" s="40" t="s">
        <v>20</v>
      </c>
      <c r="BG5" s="41" t="s">
        <v>82</v>
      </c>
      <c r="BH5" s="42" t="s">
        <v>83</v>
      </c>
      <c r="BI5" s="41" t="s">
        <v>84</v>
      </c>
      <c r="BJ5" s="12"/>
      <c r="BK5" s="12"/>
      <c r="BL5" s="12"/>
      <c r="BM5" s="12" t="s">
        <v>21</v>
      </c>
      <c r="BN5" s="12" t="s">
        <v>88</v>
      </c>
      <c r="BO5" s="6" t="s">
        <v>11</v>
      </c>
      <c r="BP5" s="6" t="s">
        <v>10</v>
      </c>
      <c r="BQ5" s="12" t="s">
        <v>9</v>
      </c>
      <c r="BR5" s="12" t="s">
        <v>12</v>
      </c>
      <c r="BS5" s="12" t="s">
        <v>10</v>
      </c>
      <c r="BT5" s="12" t="s">
        <v>14</v>
      </c>
      <c r="BU5" s="12" t="s">
        <v>15</v>
      </c>
      <c r="BV5" s="12" t="s">
        <v>16</v>
      </c>
      <c r="BW5" s="6" t="s">
        <v>11</v>
      </c>
      <c r="BX5" s="12" t="s">
        <v>10</v>
      </c>
      <c r="BY5" s="12" t="s">
        <v>14</v>
      </c>
      <c r="BZ5" s="12" t="s">
        <v>15</v>
      </c>
      <c r="CA5" s="12" t="s">
        <v>19</v>
      </c>
      <c r="CB5" s="12" t="s">
        <v>20</v>
      </c>
      <c r="CC5" s="12"/>
      <c r="CD5" s="38" t="s">
        <v>80</v>
      </c>
      <c r="CE5" s="5" t="s">
        <v>81</v>
      </c>
      <c r="CF5" s="39" t="s">
        <v>79</v>
      </c>
      <c r="CG5" s="38" t="s">
        <v>19</v>
      </c>
      <c r="CH5" s="40" t="s">
        <v>20</v>
      </c>
      <c r="CI5" s="41" t="s">
        <v>82</v>
      </c>
      <c r="CJ5" s="42" t="s">
        <v>83</v>
      </c>
      <c r="CK5" s="41" t="s">
        <v>84</v>
      </c>
      <c r="CO5" s="12" t="s">
        <v>21</v>
      </c>
      <c r="CP5" s="12" t="s">
        <v>88</v>
      </c>
      <c r="CQ5" s="6" t="s">
        <v>11</v>
      </c>
      <c r="CR5" s="5" t="s">
        <v>10</v>
      </c>
      <c r="CS5" s="12" t="s">
        <v>9</v>
      </c>
      <c r="CT5" s="12" t="s">
        <v>12</v>
      </c>
      <c r="CU5" s="12" t="s">
        <v>10</v>
      </c>
      <c r="CV5" s="12" t="s">
        <v>14</v>
      </c>
      <c r="CW5" s="12" t="s">
        <v>15</v>
      </c>
      <c r="CX5" s="12" t="s">
        <v>16</v>
      </c>
      <c r="CY5" s="6" t="s">
        <v>11</v>
      </c>
      <c r="CZ5" s="12" t="s">
        <v>10</v>
      </c>
      <c r="DA5" s="12" t="s">
        <v>14</v>
      </c>
      <c r="DB5" s="12" t="s">
        <v>15</v>
      </c>
      <c r="DC5" s="12" t="s">
        <v>19</v>
      </c>
      <c r="DD5" s="12" t="s">
        <v>20</v>
      </c>
      <c r="DE5" s="12"/>
      <c r="DF5" s="38" t="s">
        <v>80</v>
      </c>
      <c r="DG5" s="5" t="s">
        <v>81</v>
      </c>
      <c r="DH5" s="39" t="s">
        <v>79</v>
      </c>
      <c r="DI5" s="38" t="s">
        <v>19</v>
      </c>
      <c r="DJ5" s="40" t="s">
        <v>20</v>
      </c>
      <c r="DK5" s="41" t="s">
        <v>82</v>
      </c>
      <c r="DL5" s="42" t="s">
        <v>83</v>
      </c>
      <c r="DM5" s="41" t="s">
        <v>84</v>
      </c>
      <c r="DQ5" s="12" t="s">
        <v>21</v>
      </c>
      <c r="DR5" s="12" t="s">
        <v>88</v>
      </c>
      <c r="DS5" s="6" t="s">
        <v>11</v>
      </c>
      <c r="DT5" s="5" t="s">
        <v>10</v>
      </c>
      <c r="DU5" s="12" t="s">
        <v>9</v>
      </c>
      <c r="DV5" s="12" t="s">
        <v>12</v>
      </c>
      <c r="DW5" s="12" t="s">
        <v>10</v>
      </c>
      <c r="DX5" s="12" t="s">
        <v>14</v>
      </c>
      <c r="DY5" s="12" t="s">
        <v>15</v>
      </c>
      <c r="DZ5" s="12" t="s">
        <v>16</v>
      </c>
      <c r="EA5" s="6" t="s">
        <v>11</v>
      </c>
      <c r="EB5" s="12" t="s">
        <v>10</v>
      </c>
      <c r="EC5" s="12" t="s">
        <v>14</v>
      </c>
      <c r="ED5" s="12" t="s">
        <v>15</v>
      </c>
      <c r="EE5" s="12" t="s">
        <v>19</v>
      </c>
      <c r="EF5" s="12" t="s">
        <v>20</v>
      </c>
      <c r="EG5" s="12"/>
      <c r="EH5" s="38" t="s">
        <v>80</v>
      </c>
      <c r="EI5" s="5" t="s">
        <v>81</v>
      </c>
      <c r="EJ5" s="39" t="s">
        <v>79</v>
      </c>
      <c r="EK5" s="38" t="s">
        <v>19</v>
      </c>
      <c r="EL5" s="40" t="s">
        <v>20</v>
      </c>
      <c r="EM5" s="41" t="s">
        <v>82</v>
      </c>
      <c r="EN5" s="42" t="s">
        <v>83</v>
      </c>
      <c r="EO5" s="41" t="s">
        <v>84</v>
      </c>
    </row>
    <row r="6" spans="1:145" ht="15" customHeight="1" x14ac:dyDescent="0.25">
      <c r="A6" s="12"/>
      <c r="B6" s="29" t="s">
        <v>75</v>
      </c>
      <c r="C6" s="39" t="s">
        <v>89</v>
      </c>
      <c r="D6" s="6">
        <v>3.6616025063847402</v>
      </c>
      <c r="E6" s="6">
        <v>6.7566013358126106E-2</v>
      </c>
      <c r="F6" s="6">
        <v>-3.5940364930266102</v>
      </c>
      <c r="G6" s="6">
        <v>0.52943728446960403</v>
      </c>
      <c r="H6" s="6">
        <v>-3.5098817223196699</v>
      </c>
      <c r="I6" s="6">
        <v>-0.56723706069059299</v>
      </c>
      <c r="J6" s="6">
        <v>-0.155676248766693</v>
      </c>
      <c r="K6" s="6">
        <v>0</v>
      </c>
      <c r="L6" s="6">
        <v>-1.21347545415153</v>
      </c>
      <c r="M6" s="6">
        <v>0.40332350565293501</v>
      </c>
      <c r="N6" s="6">
        <v>0.99941615371787895</v>
      </c>
      <c r="O6" s="6">
        <v>-1.21347545415153</v>
      </c>
      <c r="P6" s="6">
        <v>-6.6485589307500401</v>
      </c>
      <c r="Q6" s="6">
        <v>1.9453925944848001</v>
      </c>
      <c r="R6" s="12"/>
      <c r="S6" s="6">
        <f>F6-E6</f>
        <v>-3.6616025063847362</v>
      </c>
      <c r="T6" s="6">
        <f>E6</f>
        <v>6.7566013358126106E-2</v>
      </c>
      <c r="U6" s="12">
        <f>F6</f>
        <v>-3.5940364930266102</v>
      </c>
      <c r="V6" s="12">
        <f>P6-F6</f>
        <v>-3.0545224377234299</v>
      </c>
      <c r="W6" s="12">
        <f>Q6-F6</f>
        <v>5.5394290875114098</v>
      </c>
      <c r="X6" s="6">
        <f>Q6-P6</f>
        <v>8.5939515252348393</v>
      </c>
      <c r="Y6" s="12">
        <f>L6</f>
        <v>-1.21347545415153</v>
      </c>
      <c r="Z6" s="12">
        <f>L6-E6</f>
        <v>-1.2810414675096562</v>
      </c>
      <c r="AD6">
        <v>-1.21347545415153</v>
      </c>
      <c r="AE6" s="7">
        <v>0.18168532819344099</v>
      </c>
      <c r="AF6">
        <v>0.34949571668431101</v>
      </c>
      <c r="AG6" s="12">
        <v>0.39977030564809901</v>
      </c>
      <c r="AH6" s="5">
        <v>0.41604433531208701</v>
      </c>
      <c r="AK6" s="29" t="s">
        <v>75</v>
      </c>
      <c r="AL6" s="39" t="s">
        <v>89</v>
      </c>
      <c r="AM6" s="6">
        <v>0.81035413207394902</v>
      </c>
      <c r="AN6" s="6">
        <v>7.17031146423939E-2</v>
      </c>
      <c r="AO6" s="6">
        <v>-0.73865101743155503</v>
      </c>
      <c r="AP6" s="6">
        <v>0.62852252960205002</v>
      </c>
      <c r="AQ6" s="6">
        <v>-0.69583479742118803</v>
      </c>
      <c r="AR6" s="6">
        <v>0.26452128816073001</v>
      </c>
      <c r="AS6" s="6">
        <v>0.14322098148921</v>
      </c>
      <c r="AT6" s="6">
        <v>0</v>
      </c>
      <c r="AU6" s="6">
        <v>0.18168532819344099</v>
      </c>
      <c r="AV6" s="6">
        <v>0.42758598706378997</v>
      </c>
      <c r="AW6" s="6">
        <v>0.53309916038179395</v>
      </c>
      <c r="AX6" s="6">
        <v>0.18168532819344099</v>
      </c>
      <c r="AY6" s="6">
        <v>-1.7634918300060201</v>
      </c>
      <c r="AZ6" s="6">
        <v>1.1144920117389101</v>
      </c>
      <c r="BB6" s="6">
        <f>AO6-AN6</f>
        <v>-0.81035413207394891</v>
      </c>
      <c r="BC6" s="5">
        <f>AN6</f>
        <v>7.17031146423939E-2</v>
      </c>
      <c r="BD6">
        <f>AO6</f>
        <v>-0.73865101743155503</v>
      </c>
      <c r="BE6">
        <f>AY6-AO6</f>
        <v>-1.024840812574465</v>
      </c>
      <c r="BF6">
        <f>AZ6-AO6</f>
        <v>1.8531430291704651</v>
      </c>
      <c r="BG6" s="5">
        <f>AZ6-AY6</f>
        <v>2.8779838417449302</v>
      </c>
      <c r="BH6">
        <f>AU6</f>
        <v>0.18168532819344099</v>
      </c>
      <c r="BI6">
        <f>AU6-AN6</f>
        <v>0.10998221355104709</v>
      </c>
      <c r="BM6" s="29" t="s">
        <v>75</v>
      </c>
      <c r="BN6" s="39" t="s">
        <v>89</v>
      </c>
      <c r="BO6" s="6">
        <v>0.29605036781378002</v>
      </c>
      <c r="BP6" s="6">
        <v>7.2157195667757204E-2</v>
      </c>
      <c r="BQ6" s="6">
        <v>-0.223893172146023</v>
      </c>
      <c r="BR6" s="6">
        <v>0.74502178192138602</v>
      </c>
      <c r="BS6" s="6">
        <v>-0.18851637542090899</v>
      </c>
      <c r="BT6" s="6">
        <v>0.344186585713539</v>
      </c>
      <c r="BU6" s="6">
        <v>0.23013018908162799</v>
      </c>
      <c r="BV6" s="6">
        <v>0</v>
      </c>
      <c r="BW6" s="6">
        <v>0.34949571668431101</v>
      </c>
      <c r="BX6" s="6">
        <v>0.44012915774690903</v>
      </c>
      <c r="BY6" s="6">
        <v>0.48518727554758001</v>
      </c>
      <c r="BZ6" s="6">
        <v>0.34949571668431101</v>
      </c>
      <c r="CA6" s="6">
        <v>-0.84279765969070697</v>
      </c>
      <c r="CB6" s="6">
        <v>0.89199264535626099</v>
      </c>
      <c r="CC6" s="12"/>
      <c r="CD6" s="6">
        <f>BQ6-BP6</f>
        <v>-0.29605036781378019</v>
      </c>
      <c r="CE6" s="5">
        <f>BP6</f>
        <v>7.2157195667757204E-2</v>
      </c>
      <c r="CF6" s="6">
        <f>BQ6</f>
        <v>-0.223893172146023</v>
      </c>
      <c r="CG6" s="6">
        <f>CA6-BQ6</f>
        <v>-0.61890448754468397</v>
      </c>
      <c r="CH6" s="6">
        <f>CB6-BQ6</f>
        <v>1.1158858175022841</v>
      </c>
      <c r="CI6" s="5">
        <f>CB6-CA6</f>
        <v>1.734790305046968</v>
      </c>
      <c r="CJ6" s="6">
        <f>BW6</f>
        <v>0.34949571668431101</v>
      </c>
      <c r="CK6" s="6">
        <f>BW6-BP6</f>
        <v>0.27733852101655382</v>
      </c>
      <c r="CO6" s="29" t="s">
        <v>75</v>
      </c>
      <c r="CP6" s="39" t="s">
        <v>89</v>
      </c>
      <c r="CQ6" s="6">
        <v>8.9267906367146696E-2</v>
      </c>
      <c r="CR6" s="6">
        <v>7.2823196643304694E-2</v>
      </c>
      <c r="CS6" s="6">
        <v>-1.6444709723841999E-2</v>
      </c>
      <c r="CT6" s="6">
        <v>0.881873617172241</v>
      </c>
      <c r="CU6" s="6">
        <v>1.20434485499053E-2</v>
      </c>
      <c r="CV6" s="6">
        <v>0.37254692224917402</v>
      </c>
      <c r="CW6" s="6">
        <v>0.293212569199574</v>
      </c>
      <c r="CX6" s="6">
        <v>0</v>
      </c>
      <c r="CY6" s="6">
        <v>0.39977030564809901</v>
      </c>
      <c r="CZ6" s="6">
        <v>0.44512786135856303</v>
      </c>
      <c r="DA6" s="6">
        <v>0.446512365727886</v>
      </c>
      <c r="DB6" s="6">
        <v>0.39977030564809901</v>
      </c>
      <c r="DC6" s="6">
        <v>-0.46137648654147301</v>
      </c>
      <c r="DD6" s="6">
        <v>0.78347373134921805</v>
      </c>
      <c r="DE6" s="12"/>
      <c r="DF6" s="6">
        <f>CS6-CR6</f>
        <v>-8.9267906367146696E-2</v>
      </c>
      <c r="DG6" s="5">
        <f>CR6</f>
        <v>7.2823196643304694E-2</v>
      </c>
      <c r="DH6" s="6">
        <f>CS6</f>
        <v>-1.6444709723841999E-2</v>
      </c>
      <c r="DI6" s="6">
        <f>DC6-CS6</f>
        <v>-0.44493177681763102</v>
      </c>
      <c r="DJ6" s="6">
        <f>DD6-CS6</f>
        <v>0.79991844107306009</v>
      </c>
      <c r="DK6" s="5">
        <f>DD6-DC6</f>
        <v>1.2448502178906911</v>
      </c>
      <c r="DL6" s="6">
        <f>CY6</f>
        <v>0.39977030564809901</v>
      </c>
      <c r="DM6" s="5">
        <f>CY6-CR6</f>
        <v>0.32694710900479429</v>
      </c>
      <c r="DQ6" s="29" t="s">
        <v>75</v>
      </c>
      <c r="DR6" s="39" t="s">
        <v>89</v>
      </c>
      <c r="DS6" s="6">
        <v>-2.3169738242448799E-2</v>
      </c>
      <c r="DT6" s="6">
        <v>7.2890147654650295E-2</v>
      </c>
      <c r="DU6" s="6">
        <v>9.6059885897099198E-2</v>
      </c>
      <c r="DV6" s="6">
        <v>1.0366091680526699</v>
      </c>
      <c r="DW6" s="6">
        <v>0.119512336251701</v>
      </c>
      <c r="DX6" s="6">
        <v>0.38942188019069301</v>
      </c>
      <c r="DY6" s="6">
        <v>0.33383365304837698</v>
      </c>
      <c r="DZ6" s="6">
        <v>0</v>
      </c>
      <c r="EA6" s="6">
        <v>0.41604433531208701</v>
      </c>
      <c r="EB6" s="6">
        <v>0.44364150717229001</v>
      </c>
      <c r="EC6" s="6">
        <v>0.440557841160582</v>
      </c>
      <c r="ED6" s="6">
        <v>0.42065010129666902</v>
      </c>
      <c r="EE6" s="6">
        <v>-0.25222038496105798</v>
      </c>
      <c r="EF6" s="6">
        <v>0.72044089562058999</v>
      </c>
      <c r="EG6" s="12"/>
      <c r="EH6" s="6">
        <f>DU6-DT6</f>
        <v>2.3169738242448903E-2</v>
      </c>
      <c r="EI6" s="5">
        <f>DT6</f>
        <v>7.2890147654650295E-2</v>
      </c>
      <c r="EJ6" s="6">
        <f>DU6</f>
        <v>9.6059885897099198E-2</v>
      </c>
      <c r="EK6" s="6">
        <f>EE6-DU6</f>
        <v>-0.34828027085815716</v>
      </c>
      <c r="EL6" s="6">
        <f>EF6-DU6</f>
        <v>0.62438100972349075</v>
      </c>
      <c r="EM6" s="5">
        <f>EF6-EE6</f>
        <v>0.97266128058164791</v>
      </c>
      <c r="EN6" s="5">
        <f>EA6</f>
        <v>0.41604433531208701</v>
      </c>
      <c r="EO6" s="5">
        <f>EA6-DT6</f>
        <v>0.34315418765743672</v>
      </c>
    </row>
    <row r="7" spans="1:145" x14ac:dyDescent="0.25">
      <c r="A7" s="12"/>
      <c r="B7" s="29"/>
      <c r="C7" s="39" t="s">
        <v>90</v>
      </c>
      <c r="D7" s="6">
        <v>3.7876369198156201</v>
      </c>
      <c r="E7" s="6">
        <v>9.2359482999011505E-2</v>
      </c>
      <c r="F7" s="6">
        <v>-3.6952774368166001</v>
      </c>
      <c r="G7" s="6">
        <v>0.68795630931854201</v>
      </c>
      <c r="H7" s="6">
        <v>-3.5387673234324999</v>
      </c>
      <c r="I7" s="6">
        <v>-0.72945134158283698</v>
      </c>
      <c r="J7" s="6">
        <v>-1.3232814132684401</v>
      </c>
      <c r="K7" s="6">
        <v>0</v>
      </c>
      <c r="L7" s="6">
        <v>0.15944482219183401</v>
      </c>
      <c r="M7" s="6">
        <v>0.16066659238352399</v>
      </c>
      <c r="N7" s="6">
        <v>1.48270481081867</v>
      </c>
      <c r="O7" s="6">
        <v>0.16015121159483001</v>
      </c>
      <c r="P7" s="6">
        <v>-3.7052774368165999</v>
      </c>
      <c r="Q7" s="6">
        <v>4.4331750739309799</v>
      </c>
      <c r="R7" s="12"/>
      <c r="S7" s="6">
        <f t="shared" ref="S7:S24" si="0">F7-E7</f>
        <v>-3.7876369198156117</v>
      </c>
      <c r="T7" s="12">
        <f t="shared" ref="T7:T24" si="1">E7</f>
        <v>9.2359482999011505E-2</v>
      </c>
      <c r="U7" s="12">
        <f t="shared" ref="U7:U24" si="2">F7</f>
        <v>-3.6952774368166001</v>
      </c>
      <c r="V7" s="12">
        <f t="shared" ref="V7:V24" si="3">P7-F7</f>
        <v>-9.9999999999997868E-3</v>
      </c>
      <c r="W7" s="12">
        <f t="shared" ref="W7:W24" si="4">Q7-F7</f>
        <v>8.1284525107475805</v>
      </c>
      <c r="X7" s="5">
        <f t="shared" ref="X7:X24" si="5">Q7-P7</f>
        <v>8.1384525107475802</v>
      </c>
      <c r="Y7" s="12">
        <f t="shared" ref="Y7:Y24" si="6">L7</f>
        <v>0.15944482219183401</v>
      </c>
      <c r="Z7" s="12">
        <f t="shared" ref="Z7:Z24" si="7">L7-E7</f>
        <v>6.7085339192822502E-2</v>
      </c>
      <c r="AD7">
        <v>0.15944482219183401</v>
      </c>
      <c r="AE7" s="7">
        <v>0.33827220842940697</v>
      </c>
      <c r="AF7">
        <v>0.36140878093037498</v>
      </c>
      <c r="AG7" s="12">
        <v>0.38414962311142398</v>
      </c>
      <c r="AH7" s="12">
        <v>0.39489912520868298</v>
      </c>
      <c r="AK7" s="29"/>
      <c r="AL7" s="39" t="s">
        <v>90</v>
      </c>
      <c r="AM7" s="6">
        <v>0.84677180136493102</v>
      </c>
      <c r="AN7" s="6">
        <v>7.4480159993680101E-2</v>
      </c>
      <c r="AO7" s="6">
        <v>-0.77229164137125095</v>
      </c>
      <c r="AP7" s="6">
        <v>0.88791914939880301</v>
      </c>
      <c r="AQ7" s="6">
        <v>-0.70390267533658701</v>
      </c>
      <c r="AR7" s="6">
        <v>0.26265619527185202</v>
      </c>
      <c r="AS7" s="6">
        <v>-0.117860425721055</v>
      </c>
      <c r="AT7" s="6">
        <v>0</v>
      </c>
      <c r="AU7" s="6">
        <v>0.33827220842940697</v>
      </c>
      <c r="AV7" s="6">
        <v>0.33828871584421</v>
      </c>
      <c r="AW7" s="6">
        <v>0.69936865627001898</v>
      </c>
      <c r="AX7" s="6">
        <v>0.34394138765029397</v>
      </c>
      <c r="AY7" s="6">
        <v>-0.78229164137125096</v>
      </c>
      <c r="AZ7" s="6">
        <v>3.4722600941549402</v>
      </c>
      <c r="BB7" s="6">
        <f>AO7-AN7</f>
        <v>-0.84677180136493102</v>
      </c>
      <c r="BC7" s="12">
        <f t="shared" ref="BC7:BC24" si="8">AN7</f>
        <v>7.4480159993680101E-2</v>
      </c>
      <c r="BD7" s="12">
        <f t="shared" ref="BD7:BD24" si="9">AO7</f>
        <v>-0.77229164137125095</v>
      </c>
      <c r="BE7" s="12">
        <f t="shared" ref="BE7:BE24" si="10">AY7-AO7</f>
        <v>-1.0000000000000009E-2</v>
      </c>
      <c r="BF7" s="12">
        <f t="shared" ref="BF7:BF24" si="11">AZ7-AO7</f>
        <v>4.2445517355261915</v>
      </c>
      <c r="BG7" s="12">
        <f t="shared" ref="BG7:BG24" si="12">AZ7-AY7</f>
        <v>4.2545517355261913</v>
      </c>
      <c r="BH7" s="12">
        <f t="shared" ref="BH7:BH24" si="13">AU7</f>
        <v>0.33827220842940697</v>
      </c>
      <c r="BI7" s="12">
        <f>AU7-AN7</f>
        <v>0.2637920484357269</v>
      </c>
      <c r="BM7" s="29"/>
      <c r="BN7" s="39" t="s">
        <v>90</v>
      </c>
      <c r="BO7" s="6">
        <v>0.31389854826798602</v>
      </c>
      <c r="BP7" s="6">
        <v>7.3575854167656995E-2</v>
      </c>
      <c r="BQ7" s="6">
        <v>-0.240322694100328</v>
      </c>
      <c r="BR7" s="6">
        <v>0.82820686340331995</v>
      </c>
      <c r="BS7" s="6">
        <v>-0.19629636187055199</v>
      </c>
      <c r="BT7" s="6">
        <v>0.34410396675718602</v>
      </c>
      <c r="BU7" s="6">
        <v>0.14860956738952599</v>
      </c>
      <c r="BV7" s="6">
        <v>0</v>
      </c>
      <c r="BW7" s="6">
        <v>0.36140878093037498</v>
      </c>
      <c r="BX7" s="6">
        <v>0.39175047854644901</v>
      </c>
      <c r="BY7" s="6">
        <v>0.51715680302289402</v>
      </c>
      <c r="BZ7" s="6">
        <v>0.36497569452941397</v>
      </c>
      <c r="CA7" s="6">
        <v>-0.25032269410032898</v>
      </c>
      <c r="CB7" s="6">
        <v>3.1871055960903898</v>
      </c>
      <c r="CC7" s="12"/>
      <c r="CD7" s="6">
        <f t="shared" ref="CD7:CD24" si="14">BQ7-BP7</f>
        <v>-0.31389854826798502</v>
      </c>
      <c r="CE7" s="6">
        <f t="shared" ref="CE7:CE24" si="15">BP7</f>
        <v>7.3575854167656995E-2</v>
      </c>
      <c r="CF7" s="6">
        <f t="shared" ref="CF7:CF24" si="16">BQ7</f>
        <v>-0.240322694100328</v>
      </c>
      <c r="CG7" s="6">
        <f t="shared" ref="CG7:CG24" si="17">CA7-BQ7</f>
        <v>-1.000000000000098E-2</v>
      </c>
      <c r="CH7" s="6">
        <f t="shared" ref="CH7:CH24" si="18">CB7-BQ7</f>
        <v>3.4274282901907176</v>
      </c>
      <c r="CI7" s="6">
        <f t="shared" ref="CI7:CI24" si="19">CB7-CA7</f>
        <v>3.4374282901907187</v>
      </c>
      <c r="CJ7" s="6">
        <f t="shared" ref="CJ7:CJ24" si="20">BW7</f>
        <v>0.36140878093037498</v>
      </c>
      <c r="CK7" s="6">
        <f t="shared" ref="CK7:CK24" si="21">BW7-BP7</f>
        <v>0.28783292676271799</v>
      </c>
      <c r="CO7" s="29"/>
      <c r="CP7" s="39" t="s">
        <v>90</v>
      </c>
      <c r="CQ7" s="6">
        <v>0.10096955163643501</v>
      </c>
      <c r="CR7" s="6">
        <v>7.3520087641430906E-2</v>
      </c>
      <c r="CS7" s="6">
        <v>-2.74494639950046E-2</v>
      </c>
      <c r="CT7" s="6">
        <v>0.98747988224029504</v>
      </c>
      <c r="CU7" s="6">
        <v>3.9109763427764401E-3</v>
      </c>
      <c r="CV7" s="6">
        <v>0.36486962219893598</v>
      </c>
      <c r="CW7" s="6">
        <v>0.26256692457483399</v>
      </c>
      <c r="CX7" s="6">
        <v>0</v>
      </c>
      <c r="CY7" s="6">
        <v>0.38414962311142398</v>
      </c>
      <c r="CZ7" s="6">
        <v>0.40817427475816098</v>
      </c>
      <c r="DA7" s="6">
        <v>0.45980153578406502</v>
      </c>
      <c r="DB7" s="6">
        <v>0.397585853013668</v>
      </c>
      <c r="DC7" s="6">
        <v>-3.7449463995004602E-2</v>
      </c>
      <c r="DD7" s="6">
        <v>3.1230415895129302</v>
      </c>
      <c r="DE7" s="12"/>
      <c r="DF7" s="6">
        <f t="shared" ref="DF7:DF24" si="22">CS7-CR7</f>
        <v>-0.10096955163643551</v>
      </c>
      <c r="DG7" s="6">
        <f t="shared" ref="DG7:DG24" si="23">CR7</f>
        <v>7.3520087641430906E-2</v>
      </c>
      <c r="DH7" s="6">
        <f t="shared" ref="DH7:DH24" si="24">CS7</f>
        <v>-2.74494639950046E-2</v>
      </c>
      <c r="DI7" s="6">
        <f>DC7-CS7</f>
        <v>-1.0000000000000002E-2</v>
      </c>
      <c r="DJ7" s="6">
        <f t="shared" ref="DJ7:DJ24" si="25">DD7-CS7</f>
        <v>3.1504910535079347</v>
      </c>
      <c r="DK7" s="6">
        <f t="shared" ref="DK7:DK24" si="26">DD7-DC7</f>
        <v>3.1604910535079349</v>
      </c>
      <c r="DL7" s="6">
        <f t="shared" ref="DL7:DL24" si="27">CY7</f>
        <v>0.38414962311142398</v>
      </c>
      <c r="DM7" s="6">
        <f t="shared" ref="DM7:DM24" si="28">CY7-CR7</f>
        <v>0.31062953546999306</v>
      </c>
      <c r="DQ7" s="29"/>
      <c r="DR7" s="39" t="s">
        <v>90</v>
      </c>
      <c r="DS7" s="6">
        <v>-7.9611377664200508E-3</v>
      </c>
      <c r="DT7" s="6">
        <v>7.4039437542888303E-2</v>
      </c>
      <c r="DU7" s="6">
        <v>8.2000575309308404E-2</v>
      </c>
      <c r="DV7" s="6">
        <v>1.11067720413208</v>
      </c>
      <c r="DW7" s="6">
        <v>0.105818134503848</v>
      </c>
      <c r="DX7" s="6">
        <v>0.37289306841109898</v>
      </c>
      <c r="DY7" s="6">
        <v>0.32089040620843601</v>
      </c>
      <c r="DZ7" s="6">
        <v>0</v>
      </c>
      <c r="EA7" s="6">
        <v>0.39489912520868298</v>
      </c>
      <c r="EB7" s="6">
        <v>0.409254307716929</v>
      </c>
      <c r="EC7" s="6">
        <v>0.42895715667904899</v>
      </c>
      <c r="ED7" s="6">
        <v>0.41933045023614601</v>
      </c>
      <c r="EE7" s="6">
        <v>7.2000575309308396E-2</v>
      </c>
      <c r="EF7" s="6">
        <v>3.09021148111434</v>
      </c>
      <c r="EG7" s="12"/>
      <c r="EH7" s="6">
        <f t="shared" ref="EH7:EH24" si="29">DU7-DT7</f>
        <v>7.9611377664201011E-3</v>
      </c>
      <c r="EI7" s="6">
        <f t="shared" ref="EI7:EI24" si="30">DT7</f>
        <v>7.4039437542888303E-2</v>
      </c>
      <c r="EJ7" s="6">
        <f t="shared" ref="EJ7:EJ24" si="31">DU7</f>
        <v>8.2000575309308404E-2</v>
      </c>
      <c r="EK7" s="6">
        <f t="shared" ref="EK7:EK24" si="32">EE7-DU7</f>
        <v>-1.0000000000000009E-2</v>
      </c>
      <c r="EL7" s="6">
        <f t="shared" ref="EL7:EL24" si="33">EF7-DU7</f>
        <v>3.0082109058050315</v>
      </c>
      <c r="EM7" s="6">
        <f t="shared" ref="EM7:EM24" si="34">EF7-EE7</f>
        <v>3.0182109058050317</v>
      </c>
      <c r="EN7" s="6">
        <f t="shared" ref="EN7:EN24" si="35">EA7</f>
        <v>0.39489912520868298</v>
      </c>
      <c r="EO7" s="6">
        <f t="shared" ref="EO7:EO24" si="36">EA7-DT7</f>
        <v>0.32085968766579465</v>
      </c>
    </row>
    <row r="8" spans="1:145" x14ac:dyDescent="0.25">
      <c r="A8" s="12"/>
      <c r="B8" s="29"/>
      <c r="C8" s="39" t="s">
        <v>91</v>
      </c>
      <c r="D8" s="6">
        <v>-1.1736764178897301</v>
      </c>
      <c r="E8" s="6">
        <v>8.0182272777559099E-2</v>
      </c>
      <c r="F8" s="6">
        <v>1.2538586906672899</v>
      </c>
      <c r="G8" s="6">
        <v>0.57853801250457704</v>
      </c>
      <c r="H8" s="6">
        <v>0.81224187706721995</v>
      </c>
      <c r="I8" s="6">
        <v>1.9375795020245199</v>
      </c>
      <c r="J8" s="6">
        <v>1.91858334397772</v>
      </c>
      <c r="K8" s="6">
        <v>0</v>
      </c>
      <c r="L8" s="6">
        <v>0.19217531990322301</v>
      </c>
      <c r="M8" s="6">
        <v>0.337549351454633</v>
      </c>
      <c r="N8" s="6">
        <v>0.69441512510288395</v>
      </c>
      <c r="O8" s="6">
        <v>0.19217531990322301</v>
      </c>
      <c r="P8" s="6">
        <v>-7.3716075133090397</v>
      </c>
      <c r="Q8" s="6">
        <v>1.26385869066729</v>
      </c>
      <c r="R8" s="12"/>
      <c r="S8" s="6">
        <f t="shared" si="0"/>
        <v>1.1736764178897308</v>
      </c>
      <c r="T8" s="5">
        <f t="shared" si="1"/>
        <v>8.0182272777559099E-2</v>
      </c>
      <c r="U8" s="12">
        <f t="shared" si="2"/>
        <v>1.2538586906672899</v>
      </c>
      <c r="V8" s="12">
        <f t="shared" si="3"/>
        <v>-8.6254662039763303</v>
      </c>
      <c r="W8" s="12">
        <f t="shared" si="4"/>
        <v>1.0000000000000009E-2</v>
      </c>
      <c r="X8" s="12">
        <f t="shared" si="5"/>
        <v>8.6354662039763301</v>
      </c>
      <c r="Y8" s="5">
        <f t="shared" si="6"/>
        <v>0.19217531990322301</v>
      </c>
      <c r="Z8" s="5">
        <f t="shared" si="7"/>
        <v>0.11199304712566391</v>
      </c>
      <c r="AB8" s="12"/>
      <c r="AD8" s="5">
        <v>0.19217531990322301</v>
      </c>
      <c r="AE8" s="8">
        <v>0.40131693741854302</v>
      </c>
      <c r="AF8" s="5">
        <v>0.416373312647216</v>
      </c>
      <c r="AG8" s="5">
        <v>0.40121951638146702</v>
      </c>
      <c r="AH8" s="12">
        <v>0.39882913650336599</v>
      </c>
      <c r="AK8" s="29"/>
      <c r="AL8" s="39" t="s">
        <v>91</v>
      </c>
      <c r="AM8" s="6">
        <v>-0.61967625857521502</v>
      </c>
      <c r="AN8" s="6">
        <v>7.8586169088971494E-2</v>
      </c>
      <c r="AO8" s="6">
        <v>0.698262427664186</v>
      </c>
      <c r="AP8" s="6">
        <v>1.0416213417053199</v>
      </c>
      <c r="AQ8" s="6">
        <v>0.57354326861961802</v>
      </c>
      <c r="AR8" s="6">
        <v>0.90886608747291997</v>
      </c>
      <c r="AS8" s="6">
        <v>0.78959794946630701</v>
      </c>
      <c r="AT8" s="6">
        <v>0</v>
      </c>
      <c r="AU8" s="6">
        <v>0.40131693741854302</v>
      </c>
      <c r="AV8" s="6">
        <v>0.40131693741854302</v>
      </c>
      <c r="AW8" s="6">
        <v>0.61170987919800801</v>
      </c>
      <c r="AX8" s="6">
        <v>0.49601827722721298</v>
      </c>
      <c r="AY8" s="6">
        <v>-3.2837502667270799</v>
      </c>
      <c r="AZ8" s="6">
        <v>0.70826242766418601</v>
      </c>
      <c r="BB8" s="6">
        <f t="shared" ref="BB8:BB24" si="37">AO8-AN8</f>
        <v>0.61967625857521447</v>
      </c>
      <c r="BC8" s="12">
        <f t="shared" si="8"/>
        <v>7.8586169088971494E-2</v>
      </c>
      <c r="BD8" s="12">
        <f t="shared" si="9"/>
        <v>0.698262427664186</v>
      </c>
      <c r="BE8" s="12">
        <f t="shared" si="10"/>
        <v>-3.9820126943912659</v>
      </c>
      <c r="BF8" s="12">
        <f t="shared" si="11"/>
        <v>1.0000000000000009E-2</v>
      </c>
      <c r="BG8" s="12">
        <f t="shared" si="12"/>
        <v>3.9920126943912662</v>
      </c>
      <c r="BH8" s="5">
        <f t="shared" si="13"/>
        <v>0.40131693741854302</v>
      </c>
      <c r="BI8" s="5">
        <f>AU8-AN8</f>
        <v>0.32273076832957154</v>
      </c>
      <c r="BM8" s="29"/>
      <c r="BN8" s="39" t="s">
        <v>91</v>
      </c>
      <c r="BO8" s="6">
        <v>-0.493672805924465</v>
      </c>
      <c r="BP8" s="6">
        <v>7.8747254823681806E-2</v>
      </c>
      <c r="BQ8" s="6">
        <v>0.572420060748147</v>
      </c>
      <c r="BR8" s="6">
        <v>1.28632872104644</v>
      </c>
      <c r="BS8" s="6">
        <v>0.49899233578212798</v>
      </c>
      <c r="BT8" s="6">
        <v>0.68949470462803997</v>
      </c>
      <c r="BU8" s="6">
        <v>0.627652172439225</v>
      </c>
      <c r="BV8" s="6">
        <v>0</v>
      </c>
      <c r="BW8" s="6">
        <v>0.416373312647216</v>
      </c>
      <c r="BX8" s="6">
        <v>0.415373312647216</v>
      </c>
      <c r="BY8" s="6">
        <v>0.55267677072900201</v>
      </c>
      <c r="BZ8" s="6">
        <v>0.49909134896799501</v>
      </c>
      <c r="CA8" s="6">
        <v>-2.8374976902830702</v>
      </c>
      <c r="CB8" s="6">
        <v>0.58242006074814701</v>
      </c>
      <c r="CC8" s="12"/>
      <c r="CD8" s="6">
        <f t="shared" si="14"/>
        <v>0.49367280592446516</v>
      </c>
      <c r="CE8" s="6">
        <f t="shared" si="15"/>
        <v>7.8747254823681806E-2</v>
      </c>
      <c r="CF8" s="6">
        <f t="shared" si="16"/>
        <v>0.572420060748147</v>
      </c>
      <c r="CG8" s="6">
        <f t="shared" si="17"/>
        <v>-3.4099177510312173</v>
      </c>
      <c r="CH8" s="6">
        <f t="shared" si="18"/>
        <v>1.0000000000000009E-2</v>
      </c>
      <c r="CI8" s="6">
        <f t="shared" si="19"/>
        <v>3.4199177510312171</v>
      </c>
      <c r="CJ8" s="5">
        <f>BW8</f>
        <v>0.416373312647216</v>
      </c>
      <c r="CK8" s="5">
        <f t="shared" si="21"/>
        <v>0.33762605782353416</v>
      </c>
      <c r="CO8" s="29"/>
      <c r="CP8" s="39" t="s">
        <v>91</v>
      </c>
      <c r="CQ8" s="6">
        <v>-0.44455182946120902</v>
      </c>
      <c r="CR8" s="6">
        <v>7.8683324715163802E-2</v>
      </c>
      <c r="CS8" s="6">
        <v>0.52323515417637301</v>
      </c>
      <c r="CT8" s="6">
        <v>1.7853123664855901</v>
      </c>
      <c r="CU8" s="6">
        <v>0.47601760038743002</v>
      </c>
      <c r="CV8" s="6">
        <v>0.60576180374495803</v>
      </c>
      <c r="CW8" s="6">
        <v>0.55885199984961598</v>
      </c>
      <c r="CX8" s="6">
        <v>0</v>
      </c>
      <c r="CY8" s="6">
        <v>0.40121951638146702</v>
      </c>
      <c r="CZ8" s="6">
        <v>0.40121951638146702</v>
      </c>
      <c r="DA8" s="6">
        <v>0.50722859872356996</v>
      </c>
      <c r="DB8" s="6">
        <v>0.49606843224645703</v>
      </c>
      <c r="DC8" s="6">
        <v>-2.2324915188163401</v>
      </c>
      <c r="DD8" s="6">
        <v>0.53323515417637302</v>
      </c>
      <c r="DE8" s="12"/>
      <c r="DF8" s="6">
        <f t="shared" si="22"/>
        <v>0.44455182946120919</v>
      </c>
      <c r="DG8" s="6">
        <f t="shared" si="23"/>
        <v>7.8683324715163802E-2</v>
      </c>
      <c r="DH8" s="6">
        <f t="shared" si="24"/>
        <v>0.52323515417637301</v>
      </c>
      <c r="DI8" s="6">
        <f t="shared" ref="DI8:DI24" si="38">DC8-CS8</f>
        <v>-2.7557266729927132</v>
      </c>
      <c r="DJ8" s="6">
        <f t="shared" si="25"/>
        <v>1.0000000000000009E-2</v>
      </c>
      <c r="DK8" s="6">
        <f t="shared" si="26"/>
        <v>2.765726672992713</v>
      </c>
      <c r="DL8" s="5">
        <f t="shared" si="27"/>
        <v>0.40121951638146702</v>
      </c>
      <c r="DM8" s="6">
        <f t="shared" si="28"/>
        <v>0.32253619166630321</v>
      </c>
      <c r="DQ8" s="29"/>
      <c r="DR8" s="39" t="s">
        <v>91</v>
      </c>
      <c r="DS8" s="6">
        <v>-0.41842973095589198</v>
      </c>
      <c r="DT8" s="6">
        <v>7.84839687547602E-2</v>
      </c>
      <c r="DU8" s="6">
        <v>0.49691369971065302</v>
      </c>
      <c r="DV8" s="6">
        <v>2.1828812599182101</v>
      </c>
      <c r="DW8" s="6">
        <v>0.45893330649434</v>
      </c>
      <c r="DX8" s="6">
        <v>0.559463092313777</v>
      </c>
      <c r="DY8" s="6">
        <v>0.53197021432069702</v>
      </c>
      <c r="DZ8" s="6">
        <v>0</v>
      </c>
      <c r="EA8" s="6">
        <v>0.39882913650336599</v>
      </c>
      <c r="EB8" s="6">
        <v>0.39882913650336599</v>
      </c>
      <c r="EC8" s="6">
        <v>0.48323789561325198</v>
      </c>
      <c r="ED8" s="6">
        <v>0.49314729426691001</v>
      </c>
      <c r="EE8" s="6">
        <v>-2.4389058249148499</v>
      </c>
      <c r="EF8" s="6">
        <v>0.50691369971065303</v>
      </c>
      <c r="EG8" s="12"/>
      <c r="EH8" s="6">
        <f t="shared" si="29"/>
        <v>0.41842973095589281</v>
      </c>
      <c r="EI8" s="6">
        <f t="shared" si="30"/>
        <v>7.84839687547602E-2</v>
      </c>
      <c r="EJ8" s="6">
        <f t="shared" si="31"/>
        <v>0.49691369971065302</v>
      </c>
      <c r="EK8" s="6">
        <f t="shared" si="32"/>
        <v>-2.935819524625503</v>
      </c>
      <c r="EL8" s="6">
        <f t="shared" si="33"/>
        <v>1.0000000000000009E-2</v>
      </c>
      <c r="EM8" s="6">
        <f t="shared" si="34"/>
        <v>2.9458195246255028</v>
      </c>
      <c r="EN8" s="6">
        <f t="shared" si="35"/>
        <v>0.39882913650336599</v>
      </c>
      <c r="EO8" s="6">
        <f t="shared" si="36"/>
        <v>0.32034516774860577</v>
      </c>
    </row>
    <row r="9" spans="1:145" x14ac:dyDescent="0.25">
      <c r="A9" s="12"/>
      <c r="B9" s="29"/>
      <c r="C9" s="39" t="s">
        <v>92</v>
      </c>
      <c r="D9" s="6">
        <v>-0.56213185369065599</v>
      </c>
      <c r="E9" s="6">
        <v>0.11130021323144899</v>
      </c>
      <c r="F9" s="6">
        <v>0.673432066922106</v>
      </c>
      <c r="G9" s="6">
        <v>1.3441502332687301</v>
      </c>
      <c r="H9" s="6">
        <v>0.71965463242664796</v>
      </c>
      <c r="I9" s="6">
        <v>1.5229558920030699</v>
      </c>
      <c r="J9" s="6">
        <v>0.37211198177202598</v>
      </c>
      <c r="K9" s="6">
        <v>0</v>
      </c>
      <c r="L9" s="6">
        <v>-0.166510103818379</v>
      </c>
      <c r="M9" s="6">
        <v>-0.166510103818379</v>
      </c>
      <c r="N9" s="6">
        <v>0.91963677904362595</v>
      </c>
      <c r="O9" s="6">
        <v>0.49953721468090601</v>
      </c>
      <c r="P9" s="6">
        <v>-4.9106904653471197</v>
      </c>
      <c r="Q9" s="6">
        <v>7.7843972577126204</v>
      </c>
      <c r="R9" s="12"/>
      <c r="S9" s="6">
        <f t="shared" si="0"/>
        <v>0.56213185369065699</v>
      </c>
      <c r="T9" s="12">
        <f t="shared" si="1"/>
        <v>0.11130021323144899</v>
      </c>
      <c r="U9" s="12">
        <f t="shared" si="2"/>
        <v>0.673432066922106</v>
      </c>
      <c r="V9" s="12">
        <f t="shared" si="3"/>
        <v>-5.5841225322692258</v>
      </c>
      <c r="W9" s="12">
        <f t="shared" si="4"/>
        <v>7.1109651907905143</v>
      </c>
      <c r="X9" s="12">
        <f t="shared" si="5"/>
        <v>12.695087723059739</v>
      </c>
      <c r="Y9" s="12">
        <f t="shared" si="6"/>
        <v>-0.166510103818379</v>
      </c>
      <c r="Z9" s="12">
        <f t="shared" si="7"/>
        <v>-0.277810317049828</v>
      </c>
      <c r="AB9" s="12"/>
      <c r="AD9">
        <v>-0.166510103818379</v>
      </c>
      <c r="AE9" s="7">
        <v>0.15239858872411499</v>
      </c>
      <c r="AF9">
        <v>0.25826842063753203</v>
      </c>
      <c r="AG9" s="12">
        <v>0.29795765704662303</v>
      </c>
      <c r="AH9" s="12">
        <v>0.31233806226459598</v>
      </c>
      <c r="AK9" s="29"/>
      <c r="AL9" s="39" t="s">
        <v>92</v>
      </c>
      <c r="AM9" s="6">
        <v>-0.39507047072726897</v>
      </c>
      <c r="AN9" s="6">
        <v>9.5524112658981405E-2</v>
      </c>
      <c r="AO9" s="6">
        <v>0.49059458338625</v>
      </c>
      <c r="AP9" s="6">
        <v>1.2942591238021799</v>
      </c>
      <c r="AQ9" s="6">
        <v>0.48030652427408499</v>
      </c>
      <c r="AR9" s="6">
        <v>0.74379362187446196</v>
      </c>
      <c r="AS9" s="6">
        <v>0.41048061467006303</v>
      </c>
      <c r="AT9" s="6">
        <v>0</v>
      </c>
      <c r="AU9" s="6">
        <v>0.15239858872411499</v>
      </c>
      <c r="AV9" s="6">
        <v>0.15239858872411499</v>
      </c>
      <c r="AW9" s="6">
        <v>0.58986363018326304</v>
      </c>
      <c r="AX9" s="6">
        <v>0.47621931427470598</v>
      </c>
      <c r="AY9" s="6">
        <v>-2.8825787411229</v>
      </c>
      <c r="AZ9" s="6">
        <v>4.9094537676137797</v>
      </c>
      <c r="BB9" s="6">
        <f t="shared" si="37"/>
        <v>0.39507047072726859</v>
      </c>
      <c r="BC9" s="12">
        <f t="shared" si="8"/>
        <v>9.5524112658981405E-2</v>
      </c>
      <c r="BD9" s="12">
        <f t="shared" si="9"/>
        <v>0.49059458338625</v>
      </c>
      <c r="BE9" s="12">
        <f t="shared" si="10"/>
        <v>-3.3731733245091502</v>
      </c>
      <c r="BF9" s="12">
        <f t="shared" si="11"/>
        <v>4.4188591842275295</v>
      </c>
      <c r="BG9" s="12">
        <f t="shared" si="12"/>
        <v>7.7920325087366802</v>
      </c>
      <c r="BH9" s="12">
        <f t="shared" si="13"/>
        <v>0.15239858872411499</v>
      </c>
      <c r="BI9" s="12">
        <f>AU9-AN9</f>
        <v>5.6874476065133586E-2</v>
      </c>
      <c r="BM9" s="29"/>
      <c r="BN9" s="39" t="s">
        <v>92</v>
      </c>
      <c r="BO9" s="6">
        <v>-0.35433296505873701</v>
      </c>
      <c r="BP9" s="6">
        <v>9.4383042123755201E-2</v>
      </c>
      <c r="BQ9" s="6">
        <v>0.44871600718249299</v>
      </c>
      <c r="BR9" s="6">
        <v>1.42750882625579</v>
      </c>
      <c r="BS9" s="6">
        <v>0.40703591189491201</v>
      </c>
      <c r="BT9" s="6">
        <v>0.57047776481714396</v>
      </c>
      <c r="BU9" s="6">
        <v>0.44589517829893899</v>
      </c>
      <c r="BV9" s="6">
        <v>0</v>
      </c>
      <c r="BW9" s="6">
        <v>0.25826842063753203</v>
      </c>
      <c r="BX9" s="6">
        <v>0.25826842063753203</v>
      </c>
      <c r="BY9" s="6">
        <v>0.47642916549914599</v>
      </c>
      <c r="BZ9" s="6">
        <v>0.45610882927412899</v>
      </c>
      <c r="CA9" s="6">
        <v>-2.6808266156752998</v>
      </c>
      <c r="CB9" s="6">
        <v>3.5991919274074502</v>
      </c>
      <c r="CC9" s="12"/>
      <c r="CD9" s="6">
        <f t="shared" si="14"/>
        <v>0.35433296505873779</v>
      </c>
      <c r="CE9" s="6">
        <f t="shared" si="15"/>
        <v>9.4383042123755201E-2</v>
      </c>
      <c r="CF9" s="6">
        <f t="shared" si="16"/>
        <v>0.44871600718249299</v>
      </c>
      <c r="CG9" s="6">
        <f t="shared" si="17"/>
        <v>-3.1295426228577927</v>
      </c>
      <c r="CH9" s="6">
        <f t="shared" si="18"/>
        <v>3.1504759202249573</v>
      </c>
      <c r="CI9" s="6">
        <f t="shared" si="19"/>
        <v>6.2800185430827504</v>
      </c>
      <c r="CJ9" s="6">
        <f t="shared" si="20"/>
        <v>0.25826842063753203</v>
      </c>
      <c r="CK9" s="6">
        <f t="shared" si="21"/>
        <v>0.16388537851377682</v>
      </c>
      <c r="CO9" s="29"/>
      <c r="CP9" s="39" t="s">
        <v>92</v>
      </c>
      <c r="CQ9" s="6">
        <v>-0.34069781200890698</v>
      </c>
      <c r="CR9" s="6">
        <v>9.2046779482862898E-2</v>
      </c>
      <c r="CS9" s="6">
        <v>0.43274459149177003</v>
      </c>
      <c r="CT9" s="6">
        <v>1.73142158031463</v>
      </c>
      <c r="CU9" s="6">
        <v>0.38951399646899598</v>
      </c>
      <c r="CV9" s="6">
        <v>0.50869682951006501</v>
      </c>
      <c r="CW9" s="6">
        <v>0.46022375755941802</v>
      </c>
      <c r="CX9" s="6">
        <v>0</v>
      </c>
      <c r="CY9" s="6">
        <v>0.29795765704662303</v>
      </c>
      <c r="CZ9" s="6">
        <v>0.29795765704662303</v>
      </c>
      <c r="DA9" s="6">
        <v>0.43233085665885101</v>
      </c>
      <c r="DB9" s="6">
        <v>0.44071434153975703</v>
      </c>
      <c r="DC9" s="6">
        <v>-2.2291765883097301</v>
      </c>
      <c r="DD9" s="6">
        <v>3.2598346194982</v>
      </c>
      <c r="DE9" s="12"/>
      <c r="DF9" s="6">
        <f t="shared" si="22"/>
        <v>0.34069781200890714</v>
      </c>
      <c r="DG9" s="6">
        <f t="shared" si="23"/>
        <v>9.2046779482862898E-2</v>
      </c>
      <c r="DH9" s="6">
        <f t="shared" si="24"/>
        <v>0.43274459149177003</v>
      </c>
      <c r="DI9" s="6">
        <f t="shared" si="38"/>
        <v>-2.6619211798015003</v>
      </c>
      <c r="DJ9" s="6">
        <f t="shared" si="25"/>
        <v>2.8270900280064302</v>
      </c>
      <c r="DK9" s="6">
        <f t="shared" si="26"/>
        <v>5.4890112078079305</v>
      </c>
      <c r="DL9" s="6">
        <f t="shared" si="27"/>
        <v>0.29795765704662303</v>
      </c>
      <c r="DM9" s="6">
        <f t="shared" si="28"/>
        <v>0.20591087756376014</v>
      </c>
      <c r="DQ9" s="29"/>
      <c r="DR9" s="39" t="s">
        <v>92</v>
      </c>
      <c r="DS9" s="6">
        <v>-0.32993235943438998</v>
      </c>
      <c r="DT9" s="6">
        <v>9.0138448030507107E-2</v>
      </c>
      <c r="DU9" s="6">
        <v>0.420070807464897</v>
      </c>
      <c r="DV9" s="6">
        <v>1.8355722045898399</v>
      </c>
      <c r="DW9" s="6">
        <v>0.381319723415948</v>
      </c>
      <c r="DX9" s="6">
        <v>0.47568689850330897</v>
      </c>
      <c r="DY9" s="6">
        <v>0.456989483216103</v>
      </c>
      <c r="DZ9" s="6">
        <v>0</v>
      </c>
      <c r="EA9" s="6">
        <v>0.31233806226459598</v>
      </c>
      <c r="EB9" s="6">
        <v>0.31233806226459598</v>
      </c>
      <c r="EC9" s="6">
        <v>0.41021364909535102</v>
      </c>
      <c r="ED9" s="6">
        <v>0.429636218027105</v>
      </c>
      <c r="EE9" s="6">
        <v>-2.12360329373753</v>
      </c>
      <c r="EF9" s="6">
        <v>2.9753440228925601</v>
      </c>
      <c r="EG9" s="12"/>
      <c r="EH9" s="6">
        <f t="shared" si="29"/>
        <v>0.32993235943438992</v>
      </c>
      <c r="EI9" s="6">
        <f t="shared" si="30"/>
        <v>9.0138448030507107E-2</v>
      </c>
      <c r="EJ9" s="6">
        <f t="shared" si="31"/>
        <v>0.420070807464897</v>
      </c>
      <c r="EK9" s="6">
        <f t="shared" si="32"/>
        <v>-2.5436741012024271</v>
      </c>
      <c r="EL9" s="6">
        <f t="shared" si="33"/>
        <v>2.5552732154276629</v>
      </c>
      <c r="EM9" s="6">
        <f t="shared" si="34"/>
        <v>5.09894731663009</v>
      </c>
      <c r="EN9" s="6">
        <f t="shared" si="35"/>
        <v>0.31233806226459598</v>
      </c>
      <c r="EO9" s="6">
        <f t="shared" si="36"/>
        <v>0.22219961423408888</v>
      </c>
    </row>
    <row r="10" spans="1:145" ht="15" customHeight="1" x14ac:dyDescent="0.25">
      <c r="A10" s="12"/>
      <c r="B10" s="12"/>
      <c r="C10" s="3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/>
      <c r="S10" s="6">
        <f t="shared" si="0"/>
        <v>0</v>
      </c>
      <c r="T10" s="12">
        <f t="shared" si="1"/>
        <v>0</v>
      </c>
      <c r="U10" s="12">
        <f t="shared" si="2"/>
        <v>0</v>
      </c>
      <c r="V10" s="12">
        <f t="shared" si="3"/>
        <v>0</v>
      </c>
      <c r="W10" s="12">
        <f t="shared" si="4"/>
        <v>0</v>
      </c>
      <c r="X10" s="12">
        <f t="shared" si="5"/>
        <v>0</v>
      </c>
      <c r="Y10" s="12">
        <f t="shared" si="6"/>
        <v>0</v>
      </c>
      <c r="Z10" s="12">
        <f t="shared" si="7"/>
        <v>0</v>
      </c>
      <c r="AB10" s="5"/>
      <c r="AK10" s="12"/>
      <c r="AL10" s="39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B10" s="6"/>
      <c r="BC10" s="12"/>
      <c r="BD10" s="12"/>
      <c r="BE10" s="12"/>
      <c r="BF10" s="12"/>
      <c r="BG10" s="12"/>
      <c r="BH10" s="12"/>
      <c r="BI10" s="12"/>
      <c r="BM10" s="12"/>
      <c r="BN10" s="39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12"/>
      <c r="CD10" s="6">
        <f t="shared" si="14"/>
        <v>0</v>
      </c>
      <c r="CE10" s="6">
        <f t="shared" si="15"/>
        <v>0</v>
      </c>
      <c r="CF10" s="6">
        <f t="shared" si="16"/>
        <v>0</v>
      </c>
      <c r="CG10" s="6">
        <f t="shared" si="17"/>
        <v>0</v>
      </c>
      <c r="CH10" s="6">
        <f t="shared" si="18"/>
        <v>0</v>
      </c>
      <c r="CI10" s="6">
        <f t="shared" si="19"/>
        <v>0</v>
      </c>
      <c r="CJ10" s="6">
        <f t="shared" si="20"/>
        <v>0</v>
      </c>
      <c r="CK10" s="6">
        <f t="shared" si="21"/>
        <v>0</v>
      </c>
      <c r="CO10" s="12"/>
      <c r="CP10" s="39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12"/>
      <c r="DF10" s="6">
        <f t="shared" si="22"/>
        <v>0</v>
      </c>
      <c r="DG10" s="6">
        <f t="shared" si="23"/>
        <v>0</v>
      </c>
      <c r="DH10" s="6">
        <f t="shared" si="24"/>
        <v>0</v>
      </c>
      <c r="DI10" s="6">
        <f t="shared" si="38"/>
        <v>0</v>
      </c>
      <c r="DJ10" s="6">
        <f t="shared" si="25"/>
        <v>0</v>
      </c>
      <c r="DK10" s="6">
        <f t="shared" si="26"/>
        <v>0</v>
      </c>
      <c r="DL10" s="6">
        <f t="shared" si="27"/>
        <v>0</v>
      </c>
      <c r="DM10" s="6">
        <f t="shared" si="28"/>
        <v>0</v>
      </c>
      <c r="DQ10" s="12"/>
      <c r="DR10" s="39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12"/>
      <c r="EH10" s="6">
        <f t="shared" si="29"/>
        <v>0</v>
      </c>
      <c r="EI10" s="6">
        <f t="shared" si="30"/>
        <v>0</v>
      </c>
      <c r="EJ10" s="6">
        <f t="shared" si="31"/>
        <v>0</v>
      </c>
      <c r="EK10" s="6">
        <f t="shared" si="32"/>
        <v>0</v>
      </c>
      <c r="EL10" s="6">
        <f t="shared" si="33"/>
        <v>0</v>
      </c>
      <c r="EM10" s="6">
        <f t="shared" si="34"/>
        <v>0</v>
      </c>
      <c r="EN10" s="6">
        <f t="shared" si="35"/>
        <v>0</v>
      </c>
      <c r="EO10" s="6">
        <f t="shared" si="36"/>
        <v>0</v>
      </c>
    </row>
    <row r="11" spans="1:145" ht="15" customHeight="1" x14ac:dyDescent="0.25">
      <c r="A11" s="12"/>
      <c r="B11" s="29" t="s">
        <v>76</v>
      </c>
      <c r="C11" s="39" t="s">
        <v>89</v>
      </c>
      <c r="D11" s="6">
        <v>3.7239058130777001</v>
      </c>
      <c r="E11" s="6">
        <v>9.7431090911380497E-2</v>
      </c>
      <c r="F11" s="6">
        <v>-3.6264747221663201</v>
      </c>
      <c r="G11" s="6">
        <v>1.2361277437210001</v>
      </c>
      <c r="H11" s="6">
        <v>-3.5442881589213302</v>
      </c>
      <c r="I11" s="6">
        <v>-0.51344190036967496</v>
      </c>
      <c r="J11" s="6">
        <v>-0.22163936836640699</v>
      </c>
      <c r="K11" s="6">
        <v>0</v>
      </c>
      <c r="L11" s="6">
        <v>-0.89558439443339899</v>
      </c>
      <c r="M11" s="6">
        <v>0.21988663818856599</v>
      </c>
      <c r="N11" s="6">
        <v>1.0256224504592599</v>
      </c>
      <c r="O11" s="6">
        <v>-0.89558439443339899</v>
      </c>
      <c r="P11" s="6">
        <v>-6.6809971598897402</v>
      </c>
      <c r="Q11" s="6">
        <v>1.91295436534509</v>
      </c>
      <c r="R11" s="12"/>
      <c r="S11" s="6">
        <f t="shared" si="0"/>
        <v>-3.7239058130777005</v>
      </c>
      <c r="T11" s="12">
        <f t="shared" si="1"/>
        <v>9.7431090911380497E-2</v>
      </c>
      <c r="U11" s="12">
        <f t="shared" si="2"/>
        <v>-3.6264747221663201</v>
      </c>
      <c r="V11" s="12">
        <f t="shared" si="3"/>
        <v>-3.0545224377234201</v>
      </c>
      <c r="W11" s="12">
        <f t="shared" si="4"/>
        <v>5.5394290875114098</v>
      </c>
      <c r="X11" s="5">
        <f t="shared" si="5"/>
        <v>8.5939515252348304</v>
      </c>
      <c r="Y11" s="12">
        <f t="shared" si="6"/>
        <v>-0.89558439443339899</v>
      </c>
      <c r="Z11" s="12">
        <f t="shared" si="7"/>
        <v>-0.99301548534477946</v>
      </c>
      <c r="AB11" s="12"/>
      <c r="AD11">
        <v>-0.89558439443339899</v>
      </c>
      <c r="AE11" s="7">
        <v>0.26382269334698599</v>
      </c>
      <c r="AF11">
        <v>0.33472549973198901</v>
      </c>
      <c r="AG11" s="5">
        <v>0.36040655284772699</v>
      </c>
      <c r="AH11" s="5">
        <v>0.37190986462353898</v>
      </c>
      <c r="AI11" s="9"/>
      <c r="AK11" s="29" t="s">
        <v>76</v>
      </c>
      <c r="AL11" s="39" t="s">
        <v>89</v>
      </c>
      <c r="AM11" s="6">
        <v>0.89214441812850498</v>
      </c>
      <c r="AN11" s="6">
        <v>9.3330209169556005E-2</v>
      </c>
      <c r="AO11" s="6">
        <v>-0.79881420895894895</v>
      </c>
      <c r="AP11" s="6">
        <v>1.7505439329147301</v>
      </c>
      <c r="AQ11" s="6">
        <v>-0.75085899708989601</v>
      </c>
      <c r="AR11" s="6">
        <v>2.9182341590824099E-2</v>
      </c>
      <c r="AS11" s="6">
        <v>0.201843683391739</v>
      </c>
      <c r="AT11" s="6">
        <v>0</v>
      </c>
      <c r="AU11" s="6">
        <v>0.26382269334698599</v>
      </c>
      <c r="AV11" s="6">
        <v>0.26877054898585601</v>
      </c>
      <c r="AW11" s="6">
        <v>0.532215676536829</v>
      </c>
      <c r="AX11" s="6">
        <v>0.284258369167534</v>
      </c>
      <c r="AY11" s="6">
        <v>-1.82365502153342</v>
      </c>
      <c r="AZ11" s="6">
        <v>1.05432882021152</v>
      </c>
      <c r="BB11" s="6">
        <f t="shared" si="37"/>
        <v>-0.89214441812850498</v>
      </c>
      <c r="BC11" s="5">
        <f t="shared" si="8"/>
        <v>9.3330209169556005E-2</v>
      </c>
      <c r="BD11" s="12">
        <f t="shared" si="9"/>
        <v>-0.79881420895894895</v>
      </c>
      <c r="BE11" s="12">
        <f t="shared" si="10"/>
        <v>-1.024840812574471</v>
      </c>
      <c r="BF11" s="12">
        <f t="shared" si="11"/>
        <v>1.8531430291704689</v>
      </c>
      <c r="BG11" s="5">
        <f t="shared" si="12"/>
        <v>2.8779838417449399</v>
      </c>
      <c r="BH11" s="12">
        <f t="shared" si="13"/>
        <v>0.26382269334698599</v>
      </c>
      <c r="BI11" s="12">
        <f>AU11-AN11</f>
        <v>0.17049248417742999</v>
      </c>
      <c r="BM11" s="29" t="s">
        <v>76</v>
      </c>
      <c r="BN11" s="39" t="s">
        <v>89</v>
      </c>
      <c r="BO11" s="6">
        <v>0.37495290777047102</v>
      </c>
      <c r="BP11" s="6">
        <v>9.3561126567929795E-2</v>
      </c>
      <c r="BQ11" s="6">
        <v>-0.28139178120254099</v>
      </c>
      <c r="BR11" s="6">
        <v>1.83468566417694</v>
      </c>
      <c r="BS11" s="6">
        <v>-0.252648143082285</v>
      </c>
      <c r="BT11" s="6">
        <v>0.228110997608405</v>
      </c>
      <c r="BU11" s="6">
        <v>0.30149062695180001</v>
      </c>
      <c r="BV11" s="6">
        <v>0</v>
      </c>
      <c r="BW11" s="6">
        <v>0.33472549973198901</v>
      </c>
      <c r="BX11" s="6">
        <v>0.33472549973198901</v>
      </c>
      <c r="BY11" s="6">
        <v>0.50081220973727103</v>
      </c>
      <c r="BZ11" s="6">
        <v>0.36748110095690101</v>
      </c>
      <c r="CA11" s="6">
        <v>-0.90029626874722601</v>
      </c>
      <c r="CB11" s="6">
        <v>0.83449403629974195</v>
      </c>
      <c r="CC11" s="12"/>
      <c r="CD11" s="6">
        <f t="shared" si="14"/>
        <v>-0.3749529077704708</v>
      </c>
      <c r="CE11" s="5">
        <f t="shared" si="15"/>
        <v>9.3561126567929795E-2</v>
      </c>
      <c r="CF11" s="6">
        <f t="shared" si="16"/>
        <v>-0.28139178120254099</v>
      </c>
      <c r="CG11" s="6">
        <f t="shared" si="17"/>
        <v>-0.61890448754468497</v>
      </c>
      <c r="CH11" s="6">
        <f t="shared" si="18"/>
        <v>1.115885817502283</v>
      </c>
      <c r="CI11" s="5">
        <f t="shared" si="19"/>
        <v>1.734790305046968</v>
      </c>
      <c r="CJ11" s="6">
        <f t="shared" si="20"/>
        <v>0.33472549973198901</v>
      </c>
      <c r="CK11" s="6">
        <f t="shared" si="21"/>
        <v>0.2411643731640592</v>
      </c>
      <c r="CO11" s="29" t="s">
        <v>76</v>
      </c>
      <c r="CP11" s="39" t="s">
        <v>89</v>
      </c>
      <c r="CQ11" s="6">
        <v>0.16732803073643701</v>
      </c>
      <c r="CR11" s="6">
        <v>9.3919344680765904E-2</v>
      </c>
      <c r="CS11" s="6">
        <v>-7.3408686055671593E-2</v>
      </c>
      <c r="CT11" s="6">
        <v>2.34043484687805</v>
      </c>
      <c r="CU11" s="6">
        <v>-5.3548913601986499E-2</v>
      </c>
      <c r="CV11" s="6">
        <v>0.29514126782599898</v>
      </c>
      <c r="CW11" s="6">
        <v>0.34680636133158599</v>
      </c>
      <c r="CX11" s="6">
        <v>0</v>
      </c>
      <c r="CY11" s="6">
        <v>0.36040655284772699</v>
      </c>
      <c r="CZ11" s="6">
        <v>0.36040655284772699</v>
      </c>
      <c r="DA11" s="6">
        <v>0.456545423822941</v>
      </c>
      <c r="DB11" s="6">
        <v>0.39144032352638802</v>
      </c>
      <c r="DC11" s="6">
        <v>-0.51834046287330304</v>
      </c>
      <c r="DD11" s="6">
        <v>0.72650975501738901</v>
      </c>
      <c r="DE11" s="12"/>
      <c r="DF11" s="6">
        <f t="shared" si="22"/>
        <v>-0.16732803073643748</v>
      </c>
      <c r="DG11" s="5">
        <f t="shared" si="23"/>
        <v>9.3919344680765904E-2</v>
      </c>
      <c r="DH11" s="6">
        <f t="shared" si="24"/>
        <v>-7.3408686055671593E-2</v>
      </c>
      <c r="DI11" s="6">
        <f t="shared" si="38"/>
        <v>-0.44493177681763146</v>
      </c>
      <c r="DJ11" s="6">
        <f t="shared" si="25"/>
        <v>0.79991844107306065</v>
      </c>
      <c r="DK11" s="5">
        <f t="shared" si="26"/>
        <v>1.2448502178906922</v>
      </c>
      <c r="DL11" s="5">
        <f t="shared" si="27"/>
        <v>0.36040655284772699</v>
      </c>
      <c r="DM11" s="5">
        <f t="shared" si="28"/>
        <v>0.26648720816696109</v>
      </c>
      <c r="DQ11" s="29" t="s">
        <v>76</v>
      </c>
      <c r="DR11" s="39" t="s">
        <v>89</v>
      </c>
      <c r="DS11" s="6">
        <v>5.0873921696161603E-2</v>
      </c>
      <c r="DT11" s="6">
        <v>9.3413518652221597E-2</v>
      </c>
      <c r="DU11" s="6">
        <v>4.2539596956059897E-2</v>
      </c>
      <c r="DV11" s="6">
        <v>2.6051696014404202</v>
      </c>
      <c r="DW11" s="6">
        <v>5.7992691866772098E-2</v>
      </c>
      <c r="DX11" s="6">
        <v>0.32880923090839698</v>
      </c>
      <c r="DY11" s="6">
        <v>0.37060225367609601</v>
      </c>
      <c r="DZ11" s="6">
        <v>0</v>
      </c>
      <c r="EA11" s="6">
        <v>0.37190986462353898</v>
      </c>
      <c r="EB11" s="6">
        <v>0.37190986462353898</v>
      </c>
      <c r="EC11" s="6">
        <v>0.44107882921626901</v>
      </c>
      <c r="ED11" s="6">
        <v>0.40316461985302698</v>
      </c>
      <c r="EE11" s="6">
        <v>-0.30574067390209803</v>
      </c>
      <c r="EF11" s="6">
        <v>0.666920606679551</v>
      </c>
      <c r="EG11" s="12"/>
      <c r="EH11" s="6">
        <f t="shared" si="29"/>
        <v>-5.08739216961617E-2</v>
      </c>
      <c r="EI11" s="5">
        <f t="shared" si="30"/>
        <v>9.3413518652221597E-2</v>
      </c>
      <c r="EJ11" s="6">
        <f t="shared" si="31"/>
        <v>4.2539596956059897E-2</v>
      </c>
      <c r="EK11" s="6">
        <f t="shared" si="32"/>
        <v>-0.34828027085815794</v>
      </c>
      <c r="EL11" s="6">
        <f t="shared" si="33"/>
        <v>0.62438100972349109</v>
      </c>
      <c r="EM11" s="5">
        <f t="shared" si="34"/>
        <v>0.97266128058164902</v>
      </c>
      <c r="EN11" s="5">
        <f t="shared" si="35"/>
        <v>0.37190986462353898</v>
      </c>
      <c r="EO11" s="5">
        <f t="shared" si="36"/>
        <v>0.27849634597131739</v>
      </c>
    </row>
    <row r="12" spans="1:145" x14ac:dyDescent="0.25">
      <c r="A12" s="12"/>
      <c r="B12" s="29"/>
      <c r="C12" s="39" t="s">
        <v>90</v>
      </c>
      <c r="D12" s="6">
        <v>3.8612499819541899</v>
      </c>
      <c r="E12" s="6">
        <v>0.121290487126355</v>
      </c>
      <c r="F12" s="6">
        <v>-3.7399594948278301</v>
      </c>
      <c r="G12" s="6">
        <v>1.9451404476165699</v>
      </c>
      <c r="H12" s="6">
        <v>-3.5734255341902599</v>
      </c>
      <c r="I12" s="6">
        <v>-1.34446406654366</v>
      </c>
      <c r="J12" s="6">
        <v>-0.78331166454251799</v>
      </c>
      <c r="K12" s="6">
        <v>0</v>
      </c>
      <c r="L12" s="6">
        <v>-0.27721494454033202</v>
      </c>
      <c r="M12" s="6">
        <v>-0.27721494454033202</v>
      </c>
      <c r="N12" s="6">
        <v>0.79382934916109305</v>
      </c>
      <c r="O12" s="6">
        <v>0.28574335106035997</v>
      </c>
      <c r="P12" s="6">
        <v>-3.7499594948278299</v>
      </c>
      <c r="Q12" s="6">
        <v>10.373469215722199</v>
      </c>
      <c r="R12" s="12"/>
      <c r="S12" s="6">
        <f t="shared" si="0"/>
        <v>-3.861249981954185</v>
      </c>
      <c r="T12" s="12">
        <f t="shared" si="1"/>
        <v>0.121290487126355</v>
      </c>
      <c r="U12" s="12">
        <f t="shared" si="2"/>
        <v>-3.7399594948278301</v>
      </c>
      <c r="V12" s="12">
        <f t="shared" si="3"/>
        <v>-9.9999999999997868E-3</v>
      </c>
      <c r="W12" s="12">
        <f t="shared" si="4"/>
        <v>14.113428710550028</v>
      </c>
      <c r="X12" s="12">
        <f t="shared" si="5"/>
        <v>14.12342871055003</v>
      </c>
      <c r="Y12" s="12">
        <f t="shared" si="6"/>
        <v>-0.27721494454033202</v>
      </c>
      <c r="Z12" s="12">
        <f t="shared" si="7"/>
        <v>-0.398505431666687</v>
      </c>
      <c r="AB12" s="5"/>
      <c r="AD12">
        <v>-0.27721494454033202</v>
      </c>
      <c r="AE12" s="7">
        <v>0.14971208607376599</v>
      </c>
      <c r="AF12">
        <v>0.20435851306280201</v>
      </c>
      <c r="AG12" s="12">
        <v>0.16550376927180499</v>
      </c>
      <c r="AH12" s="12">
        <v>0.19024772842261001</v>
      </c>
      <c r="AK12" s="29"/>
      <c r="AL12" s="39" t="s">
        <v>90</v>
      </c>
      <c r="AM12" s="6">
        <v>0.94249807499903404</v>
      </c>
      <c r="AN12" s="6">
        <v>9.9940854645897803E-2</v>
      </c>
      <c r="AO12" s="6">
        <v>-0.84255722035313696</v>
      </c>
      <c r="AP12" s="6">
        <v>2.0756570816040001</v>
      </c>
      <c r="AQ12" s="6">
        <v>-0.77771098911299896</v>
      </c>
      <c r="AR12" s="6">
        <v>-7.0413176052577298E-2</v>
      </c>
      <c r="AS12" s="6">
        <v>0.107520978999486</v>
      </c>
      <c r="AT12" s="6">
        <v>0</v>
      </c>
      <c r="AU12" s="6">
        <v>0.14971208607376599</v>
      </c>
      <c r="AV12" s="6">
        <v>0.14971208607376599</v>
      </c>
      <c r="AW12" s="6">
        <v>0.51743100367374595</v>
      </c>
      <c r="AX12" s="6">
        <v>0.30760598925508298</v>
      </c>
      <c r="AY12" s="6">
        <v>-0.85255722035313697</v>
      </c>
      <c r="AZ12" s="6">
        <v>4.3409663741577598</v>
      </c>
      <c r="BB12" s="6">
        <f t="shared" si="37"/>
        <v>-0.94249807499903482</v>
      </c>
      <c r="BC12" s="12">
        <f t="shared" si="8"/>
        <v>9.9940854645897803E-2</v>
      </c>
      <c r="BD12" s="12">
        <f t="shared" si="9"/>
        <v>-0.84255722035313696</v>
      </c>
      <c r="BE12" s="12">
        <f t="shared" si="10"/>
        <v>-1.0000000000000009E-2</v>
      </c>
      <c r="BF12" s="12">
        <f t="shared" si="11"/>
        <v>5.1835235945108966</v>
      </c>
      <c r="BG12" s="12">
        <f t="shared" si="12"/>
        <v>5.1935235945108964</v>
      </c>
      <c r="BH12" s="12">
        <f t="shared" si="13"/>
        <v>0.14971208607376599</v>
      </c>
      <c r="BI12" s="12">
        <f>AU12-AN12</f>
        <v>4.9771231427868184E-2</v>
      </c>
      <c r="BM12" s="29"/>
      <c r="BN12" s="39" t="s">
        <v>90</v>
      </c>
      <c r="BO12" s="6">
        <v>0.44673752984290799</v>
      </c>
      <c r="BP12" s="6">
        <v>0.100556159882635</v>
      </c>
      <c r="BQ12" s="6">
        <v>-0.34618136996027299</v>
      </c>
      <c r="BR12" s="6">
        <v>1.8113540172576901</v>
      </c>
      <c r="BS12" s="6">
        <v>-0.30261333761921899</v>
      </c>
      <c r="BT12" s="6">
        <v>0.107319793208669</v>
      </c>
      <c r="BU12" s="6">
        <v>0.27186558815787198</v>
      </c>
      <c r="BV12" s="6">
        <v>0</v>
      </c>
      <c r="BW12" s="6">
        <v>0.20435851306280201</v>
      </c>
      <c r="BX12" s="6">
        <v>0.204497628372414</v>
      </c>
      <c r="BY12" s="6">
        <v>0.39642293092525399</v>
      </c>
      <c r="BZ12" s="6">
        <v>0.352303108334941</v>
      </c>
      <c r="CA12" s="6">
        <v>-0.356181369960273</v>
      </c>
      <c r="CB12" s="6">
        <v>3.1398504685753599</v>
      </c>
      <c r="CC12" s="12"/>
      <c r="CD12" s="6">
        <f t="shared" si="14"/>
        <v>-0.44673752984290799</v>
      </c>
      <c r="CE12" s="6">
        <f t="shared" si="15"/>
        <v>0.100556159882635</v>
      </c>
      <c r="CF12" s="6">
        <f t="shared" si="16"/>
        <v>-0.34618136996027299</v>
      </c>
      <c r="CG12" s="6">
        <f t="shared" si="17"/>
        <v>-1.0000000000000009E-2</v>
      </c>
      <c r="CH12" s="6">
        <f t="shared" si="18"/>
        <v>3.486031838535633</v>
      </c>
      <c r="CI12" s="6">
        <f t="shared" si="19"/>
        <v>3.4960318385356328</v>
      </c>
      <c r="CJ12" s="6">
        <f t="shared" si="20"/>
        <v>0.20435851306280201</v>
      </c>
      <c r="CK12" s="6">
        <f t="shared" si="21"/>
        <v>0.10380235318016701</v>
      </c>
      <c r="CO12" s="29"/>
      <c r="CP12" s="39" t="s">
        <v>90</v>
      </c>
      <c r="CQ12" s="6">
        <v>0.30210017048964</v>
      </c>
      <c r="CR12" s="6">
        <v>9.8009050056448999E-2</v>
      </c>
      <c r="CS12" s="6">
        <v>-0.204091120433191</v>
      </c>
      <c r="CT12" s="6">
        <v>2.1054859256744298</v>
      </c>
      <c r="CU12" s="6">
        <v>-0.15755832594925001</v>
      </c>
      <c r="CV12" s="6">
        <v>9.4570788435880501E-2</v>
      </c>
      <c r="CW12" s="6">
        <v>0.27050656112719301</v>
      </c>
      <c r="CX12" s="6">
        <v>0</v>
      </c>
      <c r="CY12" s="6">
        <v>0.16550376927180499</v>
      </c>
      <c r="CZ12" s="6">
        <v>0.166846990104006</v>
      </c>
      <c r="DA12" s="6">
        <v>0.26495083826897198</v>
      </c>
      <c r="DB12" s="6">
        <v>0.308685488728488</v>
      </c>
      <c r="DC12" s="6">
        <v>-0.21409112043319101</v>
      </c>
      <c r="DD12" s="6">
        <v>2.7952513526437301</v>
      </c>
      <c r="DE12" s="12"/>
      <c r="DF12" s="6">
        <f t="shared" si="22"/>
        <v>-0.30210017048964</v>
      </c>
      <c r="DG12" s="6">
        <f t="shared" si="23"/>
        <v>9.8009050056448999E-2</v>
      </c>
      <c r="DH12" s="6">
        <f t="shared" si="24"/>
        <v>-0.204091120433191</v>
      </c>
      <c r="DI12" s="6">
        <f t="shared" si="38"/>
        <v>-1.0000000000000009E-2</v>
      </c>
      <c r="DJ12" s="6">
        <f t="shared" si="25"/>
        <v>2.9993424730769211</v>
      </c>
      <c r="DK12" s="6">
        <f t="shared" si="26"/>
        <v>3.0093424730769209</v>
      </c>
      <c r="DL12" s="6">
        <f t="shared" si="27"/>
        <v>0.16550376927180499</v>
      </c>
      <c r="DM12" s="6">
        <f t="shared" si="28"/>
        <v>6.7494719215355992E-2</v>
      </c>
      <c r="DQ12" s="29"/>
      <c r="DR12" s="39" t="s">
        <v>90</v>
      </c>
      <c r="DS12" s="6">
        <v>0.190627346744972</v>
      </c>
      <c r="DT12" s="6">
        <v>9.8580485966119499E-2</v>
      </c>
      <c r="DU12" s="6">
        <v>-9.2046860778852505E-2</v>
      </c>
      <c r="DV12" s="6">
        <v>2.4093096828460601</v>
      </c>
      <c r="DW12" s="6">
        <v>-5.7536832527085302E-2</v>
      </c>
      <c r="DX12" s="6">
        <v>0.14185650634991701</v>
      </c>
      <c r="DY12" s="6">
        <v>0.26445261971919798</v>
      </c>
      <c r="DZ12" s="6">
        <v>0</v>
      </c>
      <c r="EA12" s="6">
        <v>0.19024772842261001</v>
      </c>
      <c r="EB12" s="6">
        <v>0.19118801709474101</v>
      </c>
      <c r="EC12" s="6">
        <v>0.25315584690619303</v>
      </c>
      <c r="ED12" s="6">
        <v>0.29432096799427299</v>
      </c>
      <c r="EE12" s="6">
        <v>-0.102046860778852</v>
      </c>
      <c r="EF12" s="6">
        <v>2.40371451131537</v>
      </c>
      <c r="EG12" s="12"/>
      <c r="EH12" s="6">
        <f t="shared" si="29"/>
        <v>-0.190627346744972</v>
      </c>
      <c r="EI12" s="6">
        <f t="shared" si="30"/>
        <v>9.8580485966119499E-2</v>
      </c>
      <c r="EJ12" s="6">
        <f t="shared" si="31"/>
        <v>-9.2046860778852505E-2</v>
      </c>
      <c r="EK12" s="6">
        <f t="shared" si="32"/>
        <v>-9.9999999999994954E-3</v>
      </c>
      <c r="EL12" s="6">
        <f t="shared" si="33"/>
        <v>2.4957613720942224</v>
      </c>
      <c r="EM12" s="6">
        <f t="shared" si="34"/>
        <v>2.5057613720942218</v>
      </c>
      <c r="EN12" s="6">
        <f t="shared" si="35"/>
        <v>0.19024772842261001</v>
      </c>
      <c r="EO12" s="6">
        <f t="shared" si="36"/>
        <v>9.1667242456490508E-2</v>
      </c>
    </row>
    <row r="13" spans="1:145" x14ac:dyDescent="0.25">
      <c r="A13" s="12"/>
      <c r="B13" s="29"/>
      <c r="C13" s="39" t="s">
        <v>91</v>
      </c>
      <c r="D13" s="6">
        <v>-1.0945710998074101</v>
      </c>
      <c r="E13" s="6">
        <v>0.102277217934899</v>
      </c>
      <c r="F13" s="6">
        <v>1.1968483177422999</v>
      </c>
      <c r="G13" s="6">
        <v>1.34101978778839</v>
      </c>
      <c r="H13" s="6">
        <v>0.76284562509332199</v>
      </c>
      <c r="I13" s="6">
        <v>1.7931382313031801</v>
      </c>
      <c r="J13" s="6">
        <v>1.8586884079881301</v>
      </c>
      <c r="K13" s="6">
        <v>0</v>
      </c>
      <c r="L13" s="6">
        <v>0.185400405293039</v>
      </c>
      <c r="M13" s="6">
        <v>0.185400405293039</v>
      </c>
      <c r="N13" s="6">
        <v>0.47996254778034703</v>
      </c>
      <c r="O13" s="6">
        <v>0.46637696166491099</v>
      </c>
      <c r="P13" s="6">
        <v>-10.441332327223799</v>
      </c>
      <c r="Q13" s="6">
        <v>1.2068483177422999</v>
      </c>
      <c r="R13" s="12"/>
      <c r="S13" s="6">
        <f t="shared" si="0"/>
        <v>1.094571099807401</v>
      </c>
      <c r="T13" s="5">
        <f t="shared" si="1"/>
        <v>0.102277217934899</v>
      </c>
      <c r="U13" s="12">
        <f t="shared" si="2"/>
        <v>1.1968483177422999</v>
      </c>
      <c r="V13" s="12">
        <f t="shared" si="3"/>
        <v>-11.638180644966098</v>
      </c>
      <c r="W13" s="12">
        <f t="shared" si="4"/>
        <v>1.0000000000000009E-2</v>
      </c>
      <c r="X13" s="12">
        <f t="shared" si="5"/>
        <v>11.6481806449661</v>
      </c>
      <c r="Y13" s="5">
        <f t="shared" si="6"/>
        <v>0.185400405293039</v>
      </c>
      <c r="Z13" s="5">
        <f t="shared" si="7"/>
        <v>8.3123187358140005E-2</v>
      </c>
      <c r="AB13" s="12"/>
      <c r="AD13" s="5">
        <v>0.185400405293039</v>
      </c>
      <c r="AE13" s="8">
        <v>0.32121620691678898</v>
      </c>
      <c r="AF13" s="5">
        <v>0.37173825380817199</v>
      </c>
      <c r="AG13" s="12">
        <v>0.35994982214992799</v>
      </c>
      <c r="AH13" s="12">
        <v>0.34609865154042602</v>
      </c>
      <c r="AK13" s="29"/>
      <c r="AL13" s="39" t="s">
        <v>91</v>
      </c>
      <c r="AM13" s="6">
        <v>-0.52794125044140205</v>
      </c>
      <c r="AN13" s="6">
        <v>0.101589241098855</v>
      </c>
      <c r="AO13" s="6">
        <v>0.62953049154025698</v>
      </c>
      <c r="AP13" s="6">
        <v>3.0154196882247901</v>
      </c>
      <c r="AQ13" s="6">
        <v>0.49338484945176903</v>
      </c>
      <c r="AR13" s="6">
        <v>0.82137952831118499</v>
      </c>
      <c r="AS13" s="6">
        <v>0.78556641037733399</v>
      </c>
      <c r="AT13" s="6">
        <v>0</v>
      </c>
      <c r="AU13" s="6">
        <v>0.32121620691678898</v>
      </c>
      <c r="AV13" s="6">
        <v>0.32121620691678898</v>
      </c>
      <c r="AW13" s="6">
        <v>0.54200174682955904</v>
      </c>
      <c r="AX13" s="6">
        <v>0.53765781067094498</v>
      </c>
      <c r="AY13" s="6">
        <v>-9.4077889222587601</v>
      </c>
      <c r="AZ13" s="6">
        <v>0.63953049154025698</v>
      </c>
      <c r="BB13" s="6">
        <f t="shared" si="37"/>
        <v>0.52794125044140194</v>
      </c>
      <c r="BC13" s="12">
        <f t="shared" si="8"/>
        <v>0.101589241098855</v>
      </c>
      <c r="BD13" s="12">
        <f t="shared" si="9"/>
        <v>0.62953049154025698</v>
      </c>
      <c r="BE13" s="12">
        <f t="shared" si="10"/>
        <v>-10.037319413799016</v>
      </c>
      <c r="BF13" s="12">
        <f t="shared" si="11"/>
        <v>1.0000000000000009E-2</v>
      </c>
      <c r="BG13" s="12">
        <f t="shared" si="12"/>
        <v>10.047319413799016</v>
      </c>
      <c r="BH13" s="5">
        <f t="shared" si="13"/>
        <v>0.32121620691678898</v>
      </c>
      <c r="BI13" s="5">
        <f>AU13-AN13</f>
        <v>0.21962696581793398</v>
      </c>
      <c r="BM13" s="29"/>
      <c r="BN13" s="39" t="s">
        <v>91</v>
      </c>
      <c r="BO13" s="6">
        <v>-0.43165208635271501</v>
      </c>
      <c r="BP13" s="6">
        <v>9.7915922448854095E-2</v>
      </c>
      <c r="BQ13" s="6">
        <v>0.52956800880156896</v>
      </c>
      <c r="BR13" s="6">
        <v>3.46753877162933</v>
      </c>
      <c r="BS13" s="6">
        <v>0.4530252139605</v>
      </c>
      <c r="BT13" s="6">
        <v>0.65803061398416995</v>
      </c>
      <c r="BU13" s="6">
        <v>0.59272684309331602</v>
      </c>
      <c r="BV13" s="6">
        <v>0</v>
      </c>
      <c r="BW13" s="6">
        <v>0.37173825380817199</v>
      </c>
      <c r="BX13" s="6">
        <v>0.37173825380817199</v>
      </c>
      <c r="BY13" s="6">
        <v>0.46951909646911699</v>
      </c>
      <c r="BZ13" s="6">
        <v>0.557771461121366</v>
      </c>
      <c r="CA13" s="6">
        <v>-8.9165202249937803</v>
      </c>
      <c r="CB13" s="6">
        <v>0.53956800880156897</v>
      </c>
      <c r="CC13" s="12"/>
      <c r="CD13" s="6">
        <f t="shared" si="14"/>
        <v>0.43165208635271485</v>
      </c>
      <c r="CE13" s="6">
        <f t="shared" si="15"/>
        <v>9.7915922448854095E-2</v>
      </c>
      <c r="CF13" s="6">
        <f t="shared" si="16"/>
        <v>0.52956800880156896</v>
      </c>
      <c r="CG13" s="6">
        <f t="shared" si="17"/>
        <v>-9.4460882337953489</v>
      </c>
      <c r="CH13" s="6">
        <f t="shared" si="18"/>
        <v>1.0000000000000009E-2</v>
      </c>
      <c r="CI13" s="6">
        <f t="shared" si="19"/>
        <v>9.4560882337953487</v>
      </c>
      <c r="CJ13" s="5">
        <f t="shared" si="20"/>
        <v>0.37173825380817199</v>
      </c>
      <c r="CK13" s="5">
        <f t="shared" si="21"/>
        <v>0.27382233135931788</v>
      </c>
      <c r="CO13" s="29"/>
      <c r="CP13" s="39" t="s">
        <v>91</v>
      </c>
      <c r="CQ13" s="6">
        <v>-0.37914201634597799</v>
      </c>
      <c r="CR13" s="6">
        <v>0.10039494214160501</v>
      </c>
      <c r="CS13" s="6">
        <v>0.47953695848758299</v>
      </c>
      <c r="CT13" s="6">
        <v>4.0660689926147402</v>
      </c>
      <c r="CU13" s="6">
        <v>0.41841468401078102</v>
      </c>
      <c r="CV13" s="6">
        <v>0.56807552191341604</v>
      </c>
      <c r="CW13" s="6">
        <v>0.56383971017091405</v>
      </c>
      <c r="CX13" s="6">
        <v>0</v>
      </c>
      <c r="CY13" s="6">
        <v>0.35994982214992799</v>
      </c>
      <c r="CZ13" s="6">
        <v>0.35998199532033998</v>
      </c>
      <c r="DA13" s="6">
        <v>0.45025042343185501</v>
      </c>
      <c r="DB13" s="6">
        <v>0.52614764491622701</v>
      </c>
      <c r="DC13" s="6">
        <v>-8.4920098569061508</v>
      </c>
      <c r="DD13" s="6">
        <v>0.489536958487583</v>
      </c>
      <c r="DE13" s="12"/>
      <c r="DF13" s="6">
        <f t="shared" si="22"/>
        <v>0.37914201634597799</v>
      </c>
      <c r="DG13" s="6">
        <f t="shared" si="23"/>
        <v>0.10039494214160501</v>
      </c>
      <c r="DH13" s="6">
        <f t="shared" si="24"/>
        <v>0.47953695848758299</v>
      </c>
      <c r="DI13" s="6">
        <f t="shared" si="38"/>
        <v>-8.971546815393733</v>
      </c>
      <c r="DJ13" s="6">
        <f t="shared" si="25"/>
        <v>1.0000000000000009E-2</v>
      </c>
      <c r="DK13" s="6">
        <f t="shared" si="26"/>
        <v>8.9815468153937346</v>
      </c>
      <c r="DL13" s="6">
        <f t="shared" si="27"/>
        <v>0.35994982214992799</v>
      </c>
      <c r="DM13" s="6">
        <f t="shared" si="28"/>
        <v>0.259554880008323</v>
      </c>
      <c r="DQ13" s="29"/>
      <c r="DR13" s="39" t="s">
        <v>91</v>
      </c>
      <c r="DS13" s="6">
        <v>-0.33863440087558</v>
      </c>
      <c r="DT13" s="6">
        <v>9.8044770086923999E-2</v>
      </c>
      <c r="DU13" s="6">
        <v>0.43667917096250403</v>
      </c>
      <c r="DV13" s="6">
        <v>4.6285558795928896</v>
      </c>
      <c r="DW13" s="6">
        <v>0.38930016596999101</v>
      </c>
      <c r="DX13" s="6">
        <v>0.50497707823960503</v>
      </c>
      <c r="DY13" s="6">
        <v>0.51233451740867098</v>
      </c>
      <c r="DZ13" s="6">
        <v>0</v>
      </c>
      <c r="EA13" s="6">
        <v>0.34609865154042602</v>
      </c>
      <c r="EB13" s="6">
        <v>0.347519332256154</v>
      </c>
      <c r="EC13" s="6">
        <v>0.42062999469106699</v>
      </c>
      <c r="ED13" s="6">
        <v>0.48381207037228202</v>
      </c>
      <c r="EE13" s="6">
        <v>-8.2947177673269508</v>
      </c>
      <c r="EF13" s="6">
        <v>0.44667917096250398</v>
      </c>
      <c r="EG13" s="12"/>
      <c r="EH13" s="6">
        <f t="shared" si="29"/>
        <v>0.33863440087558005</v>
      </c>
      <c r="EI13" s="6">
        <f t="shared" si="30"/>
        <v>9.8044770086923999E-2</v>
      </c>
      <c r="EJ13" s="6">
        <f t="shared" si="31"/>
        <v>0.43667917096250403</v>
      </c>
      <c r="EK13" s="6">
        <f t="shared" si="32"/>
        <v>-8.7313969382894552</v>
      </c>
      <c r="EL13" s="6">
        <f t="shared" si="33"/>
        <v>9.9999999999999534E-3</v>
      </c>
      <c r="EM13" s="6">
        <f t="shared" si="34"/>
        <v>8.741396938289455</v>
      </c>
      <c r="EN13" s="6">
        <f t="shared" si="35"/>
        <v>0.34609865154042602</v>
      </c>
      <c r="EO13" s="6">
        <f t="shared" si="36"/>
        <v>0.24805388145350202</v>
      </c>
    </row>
    <row r="14" spans="1:145" x14ac:dyDescent="0.25">
      <c r="A14" s="12"/>
      <c r="B14" s="29"/>
      <c r="C14" s="39" t="s">
        <v>92</v>
      </c>
      <c r="D14" s="6">
        <v>-0.55993498771230399</v>
      </c>
      <c r="E14" s="6">
        <v>0.14229716039850801</v>
      </c>
      <c r="F14" s="6">
        <v>0.70223214811081303</v>
      </c>
      <c r="G14" s="6">
        <v>1.99796236038208</v>
      </c>
      <c r="H14" s="6">
        <v>0.64877926736093094</v>
      </c>
      <c r="I14" s="6">
        <v>1.2331332397285999</v>
      </c>
      <c r="J14" s="6">
        <v>0.49648431507190199</v>
      </c>
      <c r="K14" s="6">
        <v>0</v>
      </c>
      <c r="L14" s="6">
        <v>-0.20480666810656101</v>
      </c>
      <c r="M14" s="6">
        <v>-0.20480666810656101</v>
      </c>
      <c r="N14" s="6">
        <v>0.66791282593076295</v>
      </c>
      <c r="O14" s="6">
        <v>0.46314260299132798</v>
      </c>
      <c r="P14" s="6">
        <v>-9.52867341575773</v>
      </c>
      <c r="Q14" s="6">
        <v>12.3413621304553</v>
      </c>
      <c r="R14" s="12"/>
      <c r="S14" s="6">
        <f t="shared" si="0"/>
        <v>0.55993498771230499</v>
      </c>
      <c r="T14" s="12">
        <f t="shared" si="1"/>
        <v>0.14229716039850801</v>
      </c>
      <c r="U14" s="12">
        <f t="shared" si="2"/>
        <v>0.70223214811081303</v>
      </c>
      <c r="V14" s="12">
        <f t="shared" si="3"/>
        <v>-10.230905563868543</v>
      </c>
      <c r="W14" s="12">
        <f t="shared" si="4"/>
        <v>11.639129982344487</v>
      </c>
      <c r="X14" s="12">
        <f t="shared" si="5"/>
        <v>21.870035546213032</v>
      </c>
      <c r="Y14" s="12">
        <f t="shared" si="6"/>
        <v>-0.20480666810656101</v>
      </c>
      <c r="Z14" s="12">
        <f t="shared" si="7"/>
        <v>-0.34710382850506905</v>
      </c>
      <c r="AB14" s="6"/>
      <c r="AD14">
        <v>-0.20480666810656101</v>
      </c>
      <c r="AE14" s="7">
        <v>0.15543976154113601</v>
      </c>
      <c r="AF14">
        <v>0.187848447103416</v>
      </c>
      <c r="AG14" s="12">
        <v>0.22445905581388501</v>
      </c>
      <c r="AH14" s="12">
        <v>0.17555987859327901</v>
      </c>
      <c r="AK14" s="29"/>
      <c r="AL14" s="39" t="s">
        <v>92</v>
      </c>
      <c r="AM14" s="6">
        <v>-0.35220609241404899</v>
      </c>
      <c r="AN14" s="6">
        <v>0.115618699446993</v>
      </c>
      <c r="AO14" s="6">
        <v>0.46782479186104298</v>
      </c>
      <c r="AP14" s="6">
        <v>3.4097567176818799</v>
      </c>
      <c r="AQ14" s="6">
        <v>0.38214270150683499</v>
      </c>
      <c r="AR14" s="6">
        <v>0.63199713378137101</v>
      </c>
      <c r="AS14" s="6">
        <v>0.52919791596630406</v>
      </c>
      <c r="AT14" s="6">
        <v>0</v>
      </c>
      <c r="AU14" s="6">
        <v>0.15543976154113601</v>
      </c>
      <c r="AV14" s="6">
        <v>0.15543976154113601</v>
      </c>
      <c r="AW14" s="6">
        <v>0.50485661471944998</v>
      </c>
      <c r="AX14" s="6">
        <v>0.50143478376697803</v>
      </c>
      <c r="AY14" s="6">
        <v>-9.0748701909793095</v>
      </c>
      <c r="AZ14" s="6">
        <v>4.5779457806034296</v>
      </c>
      <c r="BB14" s="6">
        <f t="shared" si="37"/>
        <v>0.35220609241404999</v>
      </c>
      <c r="BC14" s="12">
        <f t="shared" si="8"/>
        <v>0.115618699446993</v>
      </c>
      <c r="BD14" s="12">
        <f t="shared" si="9"/>
        <v>0.46782479186104298</v>
      </c>
      <c r="BE14" s="12">
        <f t="shared" si="10"/>
        <v>-9.5426949828403522</v>
      </c>
      <c r="BF14" s="12">
        <f t="shared" si="11"/>
        <v>4.1101209887423868</v>
      </c>
      <c r="BG14" s="12">
        <f t="shared" si="12"/>
        <v>13.65281597158274</v>
      </c>
      <c r="BH14" s="12">
        <f t="shared" si="13"/>
        <v>0.15543976154113601</v>
      </c>
      <c r="BI14" s="12">
        <f>AU14-AN14</f>
        <v>3.9821062094143003E-2</v>
      </c>
      <c r="BM14" s="29"/>
      <c r="BN14" s="39" t="s">
        <v>92</v>
      </c>
      <c r="BO14" s="6">
        <v>-0.26130139066795799</v>
      </c>
      <c r="BP14" s="6">
        <v>0.11440381233047101</v>
      </c>
      <c r="BQ14" s="6">
        <v>0.37570520299842902</v>
      </c>
      <c r="BR14" s="6">
        <v>3.3996738052368101</v>
      </c>
      <c r="BS14" s="6">
        <v>0.306845381959089</v>
      </c>
      <c r="BT14" s="6">
        <v>0.47054017915889501</v>
      </c>
      <c r="BU14" s="6">
        <v>0.48271037075003298</v>
      </c>
      <c r="BV14" s="6">
        <v>0</v>
      </c>
      <c r="BW14" s="6">
        <v>0.187848447103416</v>
      </c>
      <c r="BX14" s="6">
        <v>0.19403087312390199</v>
      </c>
      <c r="BY14" s="6">
        <v>0.38090880251203202</v>
      </c>
      <c r="BZ14" s="6">
        <v>0.4418392104044</v>
      </c>
      <c r="CA14" s="6">
        <v>-8.7511340965817208</v>
      </c>
      <c r="CB14" s="6">
        <v>3.0179422673540599</v>
      </c>
      <c r="CC14" s="12"/>
      <c r="CD14" s="6">
        <f t="shared" si="14"/>
        <v>0.26130139066795799</v>
      </c>
      <c r="CE14" s="6">
        <f t="shared" si="15"/>
        <v>0.11440381233047101</v>
      </c>
      <c r="CF14" s="6">
        <f t="shared" si="16"/>
        <v>0.37570520299842902</v>
      </c>
      <c r="CG14" s="6">
        <f t="shared" si="17"/>
        <v>-9.1268392995801495</v>
      </c>
      <c r="CH14" s="6">
        <f t="shared" si="18"/>
        <v>2.6422370643556308</v>
      </c>
      <c r="CI14" s="6">
        <f t="shared" si="19"/>
        <v>11.769076363935781</v>
      </c>
      <c r="CJ14" s="6">
        <f t="shared" si="20"/>
        <v>0.187848447103416</v>
      </c>
      <c r="CK14" s="6">
        <f t="shared" si="21"/>
        <v>7.3444634772944994E-2</v>
      </c>
      <c r="CO14" s="29"/>
      <c r="CP14" s="39" t="s">
        <v>92</v>
      </c>
      <c r="CQ14" s="6">
        <v>-0.24796999815735299</v>
      </c>
      <c r="CR14" s="6">
        <v>0.10912763388919799</v>
      </c>
      <c r="CS14" s="6">
        <v>0.35709763204655198</v>
      </c>
      <c r="CT14" s="6">
        <v>3.6998519182205198</v>
      </c>
      <c r="CU14" s="6">
        <v>0.30340917778983201</v>
      </c>
      <c r="CV14" s="6">
        <v>0.42449961666137198</v>
      </c>
      <c r="CW14" s="6">
        <v>0.45308799632608499</v>
      </c>
      <c r="CX14" s="6">
        <v>0</v>
      </c>
      <c r="CY14" s="6">
        <v>0.22445905581388501</v>
      </c>
      <c r="CZ14" s="6">
        <v>0.22887013219498401</v>
      </c>
      <c r="DA14" s="6">
        <v>0.34780204463983899</v>
      </c>
      <c r="DB14" s="6">
        <v>0.41633331374771598</v>
      </c>
      <c r="DC14" s="6">
        <v>-8.3435809269901196</v>
      </c>
      <c r="DD14" s="6">
        <v>2.70834577269583</v>
      </c>
      <c r="DE14" s="12"/>
      <c r="DF14" s="6">
        <f t="shared" si="22"/>
        <v>0.24796999815735399</v>
      </c>
      <c r="DG14" s="6">
        <f t="shared" si="23"/>
        <v>0.10912763388919799</v>
      </c>
      <c r="DH14" s="6">
        <f t="shared" si="24"/>
        <v>0.35709763204655198</v>
      </c>
      <c r="DI14" s="6">
        <f t="shared" si="38"/>
        <v>-8.7006785590366711</v>
      </c>
      <c r="DJ14" s="6">
        <f t="shared" si="25"/>
        <v>2.351248140649278</v>
      </c>
      <c r="DK14" s="6">
        <f t="shared" si="26"/>
        <v>11.05192669968595</v>
      </c>
      <c r="DL14" s="6">
        <f t="shared" si="27"/>
        <v>0.22445905581388501</v>
      </c>
      <c r="DM14" s="6">
        <f t="shared" si="28"/>
        <v>0.11533142192468701</v>
      </c>
      <c r="DQ14" s="29"/>
      <c r="DR14" s="39" t="s">
        <v>92</v>
      </c>
      <c r="DS14" s="6">
        <v>-0.17015879753485599</v>
      </c>
      <c r="DT14" s="6">
        <v>0.10897007386003101</v>
      </c>
      <c r="DU14" s="6">
        <v>0.27912887139488701</v>
      </c>
      <c r="DV14" s="6">
        <v>4.0020954847335801</v>
      </c>
      <c r="DW14" s="6">
        <v>0.23980237014922801</v>
      </c>
      <c r="DX14" s="6">
        <v>0.32648480543816</v>
      </c>
      <c r="DY14" s="6">
        <v>0.36016919732386798</v>
      </c>
      <c r="DZ14" s="6">
        <v>0</v>
      </c>
      <c r="EA14" s="6">
        <v>0.17555987859327901</v>
      </c>
      <c r="EB14" s="6">
        <v>0.18173498586436301</v>
      </c>
      <c r="EC14" s="6">
        <v>0.25686156752933398</v>
      </c>
      <c r="ED14" s="6">
        <v>0.33737820259301998</v>
      </c>
      <c r="EE14" s="6">
        <v>-7.9730389604979504</v>
      </c>
      <c r="EF14" s="6">
        <v>2.30367664145815</v>
      </c>
      <c r="EG14" s="12"/>
      <c r="EH14" s="6">
        <f t="shared" si="29"/>
        <v>0.17015879753485602</v>
      </c>
      <c r="EI14" s="6">
        <f t="shared" si="30"/>
        <v>0.10897007386003101</v>
      </c>
      <c r="EJ14" s="6">
        <f t="shared" si="31"/>
        <v>0.27912887139488701</v>
      </c>
      <c r="EK14" s="6">
        <f t="shared" si="32"/>
        <v>-8.2521678318928373</v>
      </c>
      <c r="EL14" s="6">
        <f t="shared" si="33"/>
        <v>2.024547770063263</v>
      </c>
      <c r="EM14" s="6">
        <f t="shared" si="34"/>
        <v>10.2767156019561</v>
      </c>
      <c r="EN14" s="6">
        <f t="shared" si="35"/>
        <v>0.17555987859327901</v>
      </c>
      <c r="EO14" s="6">
        <f t="shared" si="36"/>
        <v>6.6589804733248006E-2</v>
      </c>
    </row>
    <row r="15" spans="1:145" ht="15" customHeight="1" x14ac:dyDescent="0.25">
      <c r="A15" s="12"/>
      <c r="B15" s="12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6">
        <f t="shared" si="0"/>
        <v>0</v>
      </c>
      <c r="T15" s="12">
        <f t="shared" si="1"/>
        <v>0</v>
      </c>
      <c r="U15" s="12">
        <f t="shared" si="2"/>
        <v>0</v>
      </c>
      <c r="V15" s="12">
        <f t="shared" si="3"/>
        <v>0</v>
      </c>
      <c r="W15" s="12">
        <f t="shared" si="4"/>
        <v>0</v>
      </c>
      <c r="X15" s="12">
        <f t="shared" si="5"/>
        <v>0</v>
      </c>
      <c r="Y15" s="12">
        <f t="shared" si="6"/>
        <v>0</v>
      </c>
      <c r="Z15" s="12">
        <f t="shared" si="7"/>
        <v>0</v>
      </c>
      <c r="AB15" s="12"/>
      <c r="AK15" s="12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B15" s="6"/>
      <c r="BC15" s="12"/>
      <c r="BD15" s="12"/>
      <c r="BE15" s="12"/>
      <c r="BF15" s="12"/>
      <c r="BG15" s="12"/>
      <c r="BH15" s="12"/>
      <c r="BI15" s="12"/>
      <c r="BM15" s="12"/>
      <c r="BN15" s="12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12"/>
      <c r="CD15" s="6">
        <f t="shared" si="14"/>
        <v>0</v>
      </c>
      <c r="CE15" s="6">
        <f t="shared" si="15"/>
        <v>0</v>
      </c>
      <c r="CF15" s="6">
        <f t="shared" si="16"/>
        <v>0</v>
      </c>
      <c r="CG15" s="6">
        <f t="shared" si="17"/>
        <v>0</v>
      </c>
      <c r="CH15" s="6">
        <f t="shared" si="18"/>
        <v>0</v>
      </c>
      <c r="CI15" s="6">
        <f t="shared" si="19"/>
        <v>0</v>
      </c>
      <c r="CJ15" s="6">
        <f t="shared" si="20"/>
        <v>0</v>
      </c>
      <c r="CK15" s="6">
        <f t="shared" si="21"/>
        <v>0</v>
      </c>
      <c r="CO15" s="12"/>
      <c r="CP15" s="12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12"/>
      <c r="DF15" s="6">
        <f t="shared" si="22"/>
        <v>0</v>
      </c>
      <c r="DG15" s="6">
        <f t="shared" si="23"/>
        <v>0</v>
      </c>
      <c r="DH15" s="6">
        <f t="shared" si="24"/>
        <v>0</v>
      </c>
      <c r="DI15" s="6">
        <f t="shared" si="38"/>
        <v>0</v>
      </c>
      <c r="DJ15" s="6">
        <f t="shared" si="25"/>
        <v>0</v>
      </c>
      <c r="DK15" s="6">
        <f t="shared" si="26"/>
        <v>0</v>
      </c>
      <c r="DL15" s="6">
        <f t="shared" si="27"/>
        <v>0</v>
      </c>
      <c r="DM15" s="6">
        <f t="shared" si="28"/>
        <v>0</v>
      </c>
      <c r="DQ15" s="12"/>
      <c r="DR15" s="12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12"/>
      <c r="EH15" s="6">
        <f t="shared" si="29"/>
        <v>0</v>
      </c>
      <c r="EI15" s="6">
        <f t="shared" si="30"/>
        <v>0</v>
      </c>
      <c r="EJ15" s="6">
        <f t="shared" si="31"/>
        <v>0</v>
      </c>
      <c r="EK15" s="6">
        <f t="shared" si="32"/>
        <v>0</v>
      </c>
      <c r="EL15" s="6">
        <f t="shared" si="33"/>
        <v>0</v>
      </c>
      <c r="EM15" s="6">
        <f t="shared" si="34"/>
        <v>0</v>
      </c>
      <c r="EN15" s="6">
        <f t="shared" si="35"/>
        <v>0</v>
      </c>
      <c r="EO15" s="6">
        <f t="shared" si="36"/>
        <v>0</v>
      </c>
    </row>
    <row r="16" spans="1:145" ht="15" customHeight="1" x14ac:dyDescent="0.25">
      <c r="A16" s="12"/>
      <c r="B16" s="29" t="s">
        <v>78</v>
      </c>
      <c r="C16" s="39" t="s">
        <v>89</v>
      </c>
      <c r="D16" s="6">
        <v>2.86621774810693</v>
      </c>
      <c r="E16" s="6">
        <v>0.117831732564326</v>
      </c>
      <c r="F16" s="6">
        <v>-2.7483860155426001</v>
      </c>
      <c r="G16" s="6">
        <v>1.6877183294296201</v>
      </c>
      <c r="H16" s="6">
        <v>-2.5696208368929798</v>
      </c>
      <c r="I16" s="6">
        <v>-0.152139971500689</v>
      </c>
      <c r="J16" s="6">
        <v>-0.21700715259487299</v>
      </c>
      <c r="K16" s="6">
        <v>0</v>
      </c>
      <c r="L16" s="6">
        <v>0.18660491235107399</v>
      </c>
      <c r="M16" s="6">
        <v>0.89758701636288896</v>
      </c>
      <c r="N16" s="6">
        <v>1.3333393859121201</v>
      </c>
      <c r="O16" s="6">
        <v>0.18660491235107399</v>
      </c>
      <c r="P16" s="6">
        <v>-4.8378275572224396</v>
      </c>
      <c r="Q16" s="6">
        <v>2.7910430719688102</v>
      </c>
      <c r="R16" s="12"/>
      <c r="S16" s="6">
        <f t="shared" si="0"/>
        <v>-2.866217748106926</v>
      </c>
      <c r="T16" s="5">
        <f t="shared" si="1"/>
        <v>0.117831732564326</v>
      </c>
      <c r="U16" s="12">
        <f t="shared" si="2"/>
        <v>-2.7483860155426001</v>
      </c>
      <c r="V16" s="12">
        <f t="shared" si="3"/>
        <v>-2.0894415416798395</v>
      </c>
      <c r="W16" s="12">
        <f t="shared" si="4"/>
        <v>5.5394290875114098</v>
      </c>
      <c r="X16" s="12">
        <f t="shared" si="5"/>
        <v>7.6288706291912494</v>
      </c>
      <c r="Y16" s="12">
        <f t="shared" si="6"/>
        <v>0.18660491235107399</v>
      </c>
      <c r="Z16" s="12">
        <f t="shared" si="7"/>
        <v>6.877317978674799E-2</v>
      </c>
      <c r="AB16" s="12"/>
      <c r="AD16">
        <v>0.18660491235107399</v>
      </c>
      <c r="AE16" s="7">
        <v>0.52421133453679902</v>
      </c>
      <c r="AF16" s="5">
        <v>0.60153285005276003</v>
      </c>
      <c r="AG16" s="5">
        <v>0.59622529086021303</v>
      </c>
      <c r="AH16" s="5">
        <v>0.59034726633796397</v>
      </c>
      <c r="AI16" s="9"/>
      <c r="AK16" s="29" t="s">
        <v>78</v>
      </c>
      <c r="AL16" s="39" t="s">
        <v>89</v>
      </c>
      <c r="AM16" s="6">
        <v>0.41593364532124999</v>
      </c>
      <c r="AN16" s="6">
        <v>0.213885037723032</v>
      </c>
      <c r="AO16" s="6">
        <v>-0.20204860759821799</v>
      </c>
      <c r="AP16" s="6">
        <v>2.8756200361251798</v>
      </c>
      <c r="AQ16" s="6">
        <v>-6.9618375716412897E-2</v>
      </c>
      <c r="AR16" s="6">
        <v>0.46337593715160302</v>
      </c>
      <c r="AS16" s="6">
        <v>0.35829164393511898</v>
      </c>
      <c r="AT16" s="6">
        <v>0</v>
      </c>
      <c r="AU16" s="6">
        <v>0.52421133453679902</v>
      </c>
      <c r="AV16" s="6">
        <v>0.59902528722111603</v>
      </c>
      <c r="AW16" s="6">
        <v>0.91707022428859397</v>
      </c>
      <c r="AX16" s="6">
        <v>0.534588124239322</v>
      </c>
      <c r="AY16" s="6">
        <v>-0.90519578815816304</v>
      </c>
      <c r="AZ16" s="6">
        <v>1.6510944215722501</v>
      </c>
      <c r="BB16" s="6">
        <f t="shared" si="37"/>
        <v>-0.41593364532124999</v>
      </c>
      <c r="BC16" s="5">
        <f t="shared" si="8"/>
        <v>0.213885037723032</v>
      </c>
      <c r="BD16" s="12">
        <f t="shared" si="9"/>
        <v>-0.20204860759821799</v>
      </c>
      <c r="BE16" s="12">
        <f t="shared" si="10"/>
        <v>-0.70314718055994507</v>
      </c>
      <c r="BF16" s="12">
        <f t="shared" si="11"/>
        <v>1.853143029170468</v>
      </c>
      <c r="BG16" s="5">
        <f t="shared" si="12"/>
        <v>2.5562902097304132</v>
      </c>
      <c r="BH16" s="12">
        <f t="shared" si="13"/>
        <v>0.52421133453679902</v>
      </c>
      <c r="BI16" s="12">
        <f>AU16-AN16</f>
        <v>0.310326296813767</v>
      </c>
      <c r="BM16" s="29" t="s">
        <v>78</v>
      </c>
      <c r="BN16" s="39" t="s">
        <v>89</v>
      </c>
      <c r="BO16" s="6">
        <v>-2.1359785504348399E-2</v>
      </c>
      <c r="BP16" s="6">
        <v>0.22540702513826799</v>
      </c>
      <c r="BQ16" s="6">
        <v>0.24676681064261599</v>
      </c>
      <c r="BR16" s="6">
        <v>2.3961915588378901</v>
      </c>
      <c r="BS16" s="6">
        <v>0.30939796149181897</v>
      </c>
      <c r="BT16" s="6">
        <v>0.71692376193728102</v>
      </c>
      <c r="BU16" s="6">
        <v>0.60526066033305903</v>
      </c>
      <c r="BV16" s="6">
        <v>0</v>
      </c>
      <c r="BW16" s="6">
        <v>0.60153285005276003</v>
      </c>
      <c r="BX16" s="6">
        <v>0.60735644614754403</v>
      </c>
      <c r="BY16" s="6">
        <v>1.0135715899204101</v>
      </c>
      <c r="BZ16" s="6">
        <v>0.768372071522054</v>
      </c>
      <c r="CA16" s="6">
        <v>-0.17912149769335001</v>
      </c>
      <c r="CB16" s="6">
        <v>1.3626526281449001</v>
      </c>
      <c r="CC16" s="12"/>
      <c r="CD16" s="6">
        <f t="shared" si="14"/>
        <v>2.1359785504348E-2</v>
      </c>
      <c r="CE16" s="5">
        <f t="shared" si="15"/>
        <v>0.22540702513826799</v>
      </c>
      <c r="CF16" s="6">
        <f t="shared" si="16"/>
        <v>0.24676681064261599</v>
      </c>
      <c r="CG16" s="6">
        <f t="shared" si="17"/>
        <v>-0.42588830833596603</v>
      </c>
      <c r="CH16" s="6">
        <f t="shared" si="18"/>
        <v>1.1158858175022841</v>
      </c>
      <c r="CI16" s="5">
        <f t="shared" si="19"/>
        <v>1.54177412583825</v>
      </c>
      <c r="CJ16" s="5">
        <f t="shared" si="20"/>
        <v>0.60153285005276003</v>
      </c>
      <c r="CK16" s="5">
        <f t="shared" si="21"/>
        <v>0.37612582491449204</v>
      </c>
      <c r="CO16" s="29" t="s">
        <v>78</v>
      </c>
      <c r="CP16" s="39" t="s">
        <v>89</v>
      </c>
      <c r="CQ16" s="6">
        <v>-0.15564118437562299</v>
      </c>
      <c r="CR16" s="6">
        <v>0.222651995265648</v>
      </c>
      <c r="CS16" s="6">
        <v>0.37829317964127201</v>
      </c>
      <c r="CT16" s="6">
        <v>2.3692863559722901</v>
      </c>
      <c r="CU16" s="6">
        <v>0.41628380435486401</v>
      </c>
      <c r="CV16" s="6">
        <v>0.76051487068320101</v>
      </c>
      <c r="CW16" s="6">
        <v>0.64479658718669597</v>
      </c>
      <c r="CX16" s="6">
        <v>0</v>
      </c>
      <c r="CY16" s="6">
        <v>0.59622529086021303</v>
      </c>
      <c r="CZ16" s="6">
        <v>0.59683782001868302</v>
      </c>
      <c r="DA16" s="6">
        <v>0.95012209719787299</v>
      </c>
      <c r="DB16" s="6">
        <v>0.77155977407996701</v>
      </c>
      <c r="DC16" s="6">
        <v>7.1230102258438593E-2</v>
      </c>
      <c r="DD16" s="6">
        <v>1.1782116207143301</v>
      </c>
      <c r="DE16" s="12"/>
      <c r="DF16" s="6">
        <f t="shared" si="22"/>
        <v>0.15564118437562402</v>
      </c>
      <c r="DG16" s="5">
        <f t="shared" si="23"/>
        <v>0.222651995265648</v>
      </c>
      <c r="DH16" s="6">
        <f t="shared" si="24"/>
        <v>0.37829317964127201</v>
      </c>
      <c r="DI16" s="6">
        <f t="shared" si="38"/>
        <v>-0.30706307738283345</v>
      </c>
      <c r="DJ16" s="6">
        <f t="shared" si="25"/>
        <v>0.79991844107305798</v>
      </c>
      <c r="DK16" s="5">
        <f t="shared" si="26"/>
        <v>1.1069815184558915</v>
      </c>
      <c r="DL16" s="5">
        <f t="shared" si="27"/>
        <v>0.59622529086021303</v>
      </c>
      <c r="DM16" s="5">
        <f t="shared" si="28"/>
        <v>0.37357329559456504</v>
      </c>
      <c r="DQ16" s="29" t="s">
        <v>78</v>
      </c>
      <c r="DR16" s="39" t="s">
        <v>89</v>
      </c>
      <c r="DS16" s="6">
        <v>-0.21346552161992699</v>
      </c>
      <c r="DT16" s="6">
        <v>0.21934574387189301</v>
      </c>
      <c r="DU16" s="6">
        <v>0.43281126549182097</v>
      </c>
      <c r="DV16" s="6">
        <v>2.3953015518188399</v>
      </c>
      <c r="DW16" s="6">
        <v>0.459025928511819</v>
      </c>
      <c r="DX16" s="6">
        <v>0.74298842193094505</v>
      </c>
      <c r="DY16" s="6">
        <v>0.65116535059271496</v>
      </c>
      <c r="DZ16" s="6">
        <v>0</v>
      </c>
      <c r="EA16" s="6">
        <v>0.59034726633796397</v>
      </c>
      <c r="EB16" s="6">
        <v>0.59034726633796397</v>
      </c>
      <c r="EC16" s="6">
        <v>0.904980203745959</v>
      </c>
      <c r="ED16" s="6">
        <v>0.75878541266322896</v>
      </c>
      <c r="EE16" s="6">
        <v>0.19176220530517299</v>
      </c>
      <c r="EF16" s="6">
        <v>1.05719227521531</v>
      </c>
      <c r="EG16" s="12"/>
      <c r="EH16" s="6">
        <f t="shared" si="29"/>
        <v>0.21346552161992796</v>
      </c>
      <c r="EI16" s="5">
        <f t="shared" si="30"/>
        <v>0.21934574387189301</v>
      </c>
      <c r="EJ16" s="6">
        <f t="shared" si="31"/>
        <v>0.43281126549182097</v>
      </c>
      <c r="EK16" s="6">
        <f t="shared" si="32"/>
        <v>-0.24104906018664798</v>
      </c>
      <c r="EL16" s="6">
        <f t="shared" si="33"/>
        <v>0.62438100972348898</v>
      </c>
      <c r="EM16" s="5">
        <f t="shared" si="34"/>
        <v>0.86543006991013705</v>
      </c>
      <c r="EN16" s="5">
        <f t="shared" si="35"/>
        <v>0.59034726633796397</v>
      </c>
      <c r="EO16" s="5">
        <f t="shared" si="36"/>
        <v>0.37100152246607099</v>
      </c>
    </row>
    <row r="17" spans="1:146" x14ac:dyDescent="0.25">
      <c r="A17" s="12"/>
      <c r="B17" s="29"/>
      <c r="C17" s="39" t="s">
        <v>90</v>
      </c>
      <c r="D17" s="6">
        <v>3.3491895424598002</v>
      </c>
      <c r="E17" s="6">
        <v>0.227398624390483</v>
      </c>
      <c r="F17" s="6">
        <v>-3.12179091806932</v>
      </c>
      <c r="G17" s="6">
        <v>2.3808250236511199</v>
      </c>
      <c r="H17" s="6">
        <v>-2.6915705520008499</v>
      </c>
      <c r="I17" s="6">
        <v>-1.2091801849470201</v>
      </c>
      <c r="J17" s="6">
        <v>-1.4920660302675499</v>
      </c>
      <c r="K17" s="6">
        <v>0</v>
      </c>
      <c r="L17" s="6">
        <v>-4.5554199041936798E-2</v>
      </c>
      <c r="M17" s="6">
        <v>0.55508589685168797</v>
      </c>
      <c r="N17" s="6">
        <v>1.32817246508799</v>
      </c>
      <c r="O17" s="6">
        <v>-4.5419981304295497E-2</v>
      </c>
      <c r="P17" s="6">
        <v>-3.1317909180693202</v>
      </c>
      <c r="Q17" s="6">
        <v>23.2986387798077</v>
      </c>
      <c r="R17" s="12"/>
      <c r="S17" s="6">
        <f t="shared" si="0"/>
        <v>-3.3491895424598028</v>
      </c>
      <c r="T17" s="12">
        <f t="shared" si="1"/>
        <v>0.227398624390483</v>
      </c>
      <c r="U17" s="12">
        <f t="shared" si="2"/>
        <v>-3.12179091806932</v>
      </c>
      <c r="V17" s="12">
        <f t="shared" si="3"/>
        <v>-1.0000000000000231E-2</v>
      </c>
      <c r="W17" s="12">
        <f t="shared" si="4"/>
        <v>26.420429697877019</v>
      </c>
      <c r="X17" s="12">
        <f t="shared" si="5"/>
        <v>26.43042969787702</v>
      </c>
      <c r="Y17" s="12">
        <f t="shared" si="6"/>
        <v>-4.5554199041936798E-2</v>
      </c>
      <c r="Z17" s="12">
        <f t="shared" si="7"/>
        <v>-0.27295282343241978</v>
      </c>
      <c r="AB17" s="12"/>
      <c r="AD17">
        <v>-4.5554199041936798E-2</v>
      </c>
      <c r="AE17" s="7">
        <v>0.52274539221178196</v>
      </c>
      <c r="AF17">
        <v>0.56321171811635695</v>
      </c>
      <c r="AG17" s="12">
        <v>0.57120425060534796</v>
      </c>
      <c r="AH17" s="12">
        <v>0.54457157277206003</v>
      </c>
      <c r="AK17" s="29"/>
      <c r="AL17" s="39" t="s">
        <v>90</v>
      </c>
      <c r="AM17" s="6">
        <v>0.52155186079972204</v>
      </c>
      <c r="AN17" s="6">
        <v>0.24515972453420601</v>
      </c>
      <c r="AO17" s="6">
        <v>-0.27639213626551501</v>
      </c>
      <c r="AP17" s="6">
        <v>2.0266295766830398</v>
      </c>
      <c r="AQ17" s="6">
        <v>-0.132827347213689</v>
      </c>
      <c r="AR17" s="6">
        <v>0.40165377853046702</v>
      </c>
      <c r="AS17" s="6">
        <v>0.24037673119922001</v>
      </c>
      <c r="AT17" s="6">
        <v>0</v>
      </c>
      <c r="AU17" s="6">
        <v>0.52274539221178196</v>
      </c>
      <c r="AV17" s="6">
        <v>0.53865777654819902</v>
      </c>
      <c r="AW17" s="6">
        <v>1.0814037081993599</v>
      </c>
      <c r="AX17" s="6">
        <v>0.62984682261604796</v>
      </c>
      <c r="AY17" s="6">
        <v>-0.28639213626551502</v>
      </c>
      <c r="AZ17" s="6">
        <v>5.9893076753623999</v>
      </c>
      <c r="BB17" s="6">
        <f t="shared" si="37"/>
        <v>-0.52155186079972105</v>
      </c>
      <c r="BC17" s="12">
        <f t="shared" si="8"/>
        <v>0.24515972453420601</v>
      </c>
      <c r="BD17" s="12">
        <f t="shared" si="9"/>
        <v>-0.27639213626551501</v>
      </c>
      <c r="BE17" s="12">
        <f t="shared" si="10"/>
        <v>-1.0000000000000009E-2</v>
      </c>
      <c r="BF17" s="12">
        <f t="shared" si="11"/>
        <v>6.2656998116279148</v>
      </c>
      <c r="BG17" s="12">
        <f t="shared" si="12"/>
        <v>6.2756998116279146</v>
      </c>
      <c r="BH17" s="12">
        <f t="shared" si="13"/>
        <v>0.52274539221178196</v>
      </c>
      <c r="BI17" s="12">
        <f>AU17-AN17</f>
        <v>0.27758566767757598</v>
      </c>
      <c r="BM17" s="29"/>
      <c r="BN17" s="39" t="s">
        <v>90</v>
      </c>
      <c r="BO17" s="6">
        <v>4.2334264199020998E-2</v>
      </c>
      <c r="BP17" s="6">
        <v>0.236841794301832</v>
      </c>
      <c r="BQ17" s="6">
        <v>0.19450753010281099</v>
      </c>
      <c r="BR17" s="6">
        <v>2.04612563610076</v>
      </c>
      <c r="BS17" s="6">
        <v>0.26579319821980701</v>
      </c>
      <c r="BT17" s="6">
        <v>0.646956675678941</v>
      </c>
      <c r="BU17" s="6">
        <v>0.53847351421307799</v>
      </c>
      <c r="BV17" s="6">
        <v>0</v>
      </c>
      <c r="BW17" s="6">
        <v>0.56321171811635695</v>
      </c>
      <c r="BX17" s="6">
        <v>0.57820368817611101</v>
      </c>
      <c r="BY17" s="6">
        <v>0.98146126130630995</v>
      </c>
      <c r="BZ17" s="6">
        <v>0.72187867109041903</v>
      </c>
      <c r="CA17" s="6">
        <v>0.18450753010281101</v>
      </c>
      <c r="CB17" s="6">
        <v>3.8082106265826199</v>
      </c>
      <c r="CC17" s="12"/>
      <c r="CD17" s="6">
        <f t="shared" si="14"/>
        <v>-4.2334264199021004E-2</v>
      </c>
      <c r="CE17" s="6">
        <f t="shared" si="15"/>
        <v>0.236841794301832</v>
      </c>
      <c r="CF17" s="6">
        <f t="shared" si="16"/>
        <v>0.19450753010281099</v>
      </c>
      <c r="CG17" s="6">
        <f t="shared" si="17"/>
        <v>-9.9999999999999811E-3</v>
      </c>
      <c r="CH17" s="6">
        <f t="shared" si="18"/>
        <v>3.6137030964798087</v>
      </c>
      <c r="CI17" s="6">
        <f t="shared" si="19"/>
        <v>3.6237030964798089</v>
      </c>
      <c r="CJ17" s="6">
        <f t="shared" si="20"/>
        <v>0.56321171811635695</v>
      </c>
      <c r="CK17" s="6">
        <f t="shared" si="21"/>
        <v>0.32636992381452495</v>
      </c>
      <c r="CO17" s="29"/>
      <c r="CP17" s="39" t="s">
        <v>90</v>
      </c>
      <c r="CQ17" s="6">
        <v>-0.11503734800948601</v>
      </c>
      <c r="CR17" s="6">
        <v>0.22359817662806</v>
      </c>
      <c r="CS17" s="6">
        <v>0.33863552463754598</v>
      </c>
      <c r="CT17" s="6">
        <v>2.36604148387908</v>
      </c>
      <c r="CU17" s="6">
        <v>0.38187715458090599</v>
      </c>
      <c r="CV17" s="6">
        <v>0.69346949892908305</v>
      </c>
      <c r="CW17" s="6">
        <v>0.59898940878497797</v>
      </c>
      <c r="CX17" s="6">
        <v>0</v>
      </c>
      <c r="CY17" s="6">
        <v>0.57120425060534796</v>
      </c>
      <c r="CZ17" s="6">
        <v>0.585030443456524</v>
      </c>
      <c r="DA17" s="6">
        <v>0.88399627932583202</v>
      </c>
      <c r="DB17" s="6">
        <v>0.71716903091405704</v>
      </c>
      <c r="DC17" s="6">
        <v>0.32863552463754597</v>
      </c>
      <c r="DD17" s="6">
        <v>3.3545709034354201</v>
      </c>
      <c r="DE17" s="12"/>
      <c r="DF17" s="6">
        <f t="shared" si="22"/>
        <v>0.11503734800948598</v>
      </c>
      <c r="DG17" s="6">
        <f t="shared" si="23"/>
        <v>0.22359817662806</v>
      </c>
      <c r="DH17" s="6">
        <f t="shared" si="24"/>
        <v>0.33863552463754598</v>
      </c>
      <c r="DI17" s="6">
        <f t="shared" si="38"/>
        <v>-1.0000000000000009E-2</v>
      </c>
      <c r="DJ17" s="6">
        <f t="shared" si="25"/>
        <v>3.0159353787978742</v>
      </c>
      <c r="DK17" s="6">
        <f t="shared" si="26"/>
        <v>3.025935378797874</v>
      </c>
      <c r="DL17" s="6">
        <f t="shared" si="27"/>
        <v>0.57120425060534796</v>
      </c>
      <c r="DM17" s="6">
        <f t="shared" si="28"/>
        <v>0.34760607397728793</v>
      </c>
      <c r="DQ17" s="29"/>
      <c r="DR17" s="39" t="s">
        <v>90</v>
      </c>
      <c r="DS17" s="6">
        <v>-0.16276476567290801</v>
      </c>
      <c r="DT17" s="6">
        <v>0.219572513937554</v>
      </c>
      <c r="DU17" s="6">
        <v>0.38233727961046299</v>
      </c>
      <c r="DV17" s="6">
        <v>2.4958074569702098</v>
      </c>
      <c r="DW17" s="6">
        <v>0.412138568565729</v>
      </c>
      <c r="DX17" s="6">
        <v>0.67716324489803303</v>
      </c>
      <c r="DY17" s="6">
        <v>0.59368342421281695</v>
      </c>
      <c r="DZ17" s="6">
        <v>0</v>
      </c>
      <c r="EA17" s="6">
        <v>0.54457157277206003</v>
      </c>
      <c r="EB17" s="6">
        <v>0.55260033981418299</v>
      </c>
      <c r="EC17" s="6">
        <v>0.82285627125037797</v>
      </c>
      <c r="ED17" s="6">
        <v>0.69152307715264605</v>
      </c>
      <c r="EE17" s="6">
        <v>0.37233727961046298</v>
      </c>
      <c r="EF17" s="6">
        <v>2.63419295647194</v>
      </c>
      <c r="EG17" s="12"/>
      <c r="EH17" s="6">
        <f t="shared" si="29"/>
        <v>0.16276476567290898</v>
      </c>
      <c r="EI17" s="6">
        <f t="shared" si="30"/>
        <v>0.219572513937554</v>
      </c>
      <c r="EJ17" s="6">
        <f t="shared" si="31"/>
        <v>0.38233727961046299</v>
      </c>
      <c r="EK17" s="6">
        <f t="shared" si="32"/>
        <v>-1.0000000000000009E-2</v>
      </c>
      <c r="EL17" s="6">
        <f t="shared" si="33"/>
        <v>2.251855676861477</v>
      </c>
      <c r="EM17" s="6">
        <f t="shared" si="34"/>
        <v>2.2618556768614768</v>
      </c>
      <c r="EN17" s="6">
        <f t="shared" si="35"/>
        <v>0.54457157277206003</v>
      </c>
      <c r="EO17" s="6">
        <f t="shared" si="36"/>
        <v>0.32499905883450603</v>
      </c>
    </row>
    <row r="18" spans="1:146" x14ac:dyDescent="0.25">
      <c r="A18" s="12"/>
      <c r="B18" s="29"/>
      <c r="C18" s="39" t="s">
        <v>91</v>
      </c>
      <c r="D18" s="6">
        <v>-1.74519212529644</v>
      </c>
      <c r="E18" s="6">
        <v>0.16526839159610701</v>
      </c>
      <c r="F18" s="6">
        <v>1.9104605168925399</v>
      </c>
      <c r="G18" s="6">
        <v>2.1097107791900598</v>
      </c>
      <c r="H18" s="6">
        <v>1.5916789699751599</v>
      </c>
      <c r="I18" s="6">
        <v>2.3350103997629899</v>
      </c>
      <c r="J18" s="6">
        <v>2.14535671716652</v>
      </c>
      <c r="K18" s="6">
        <v>0</v>
      </c>
      <c r="L18" s="6">
        <v>0.54157020607888795</v>
      </c>
      <c r="M18" s="6">
        <v>0.72021590306556005</v>
      </c>
      <c r="N18" s="6">
        <v>1.1207031827948899</v>
      </c>
      <c r="O18" s="6">
        <v>0.58407903816983497</v>
      </c>
      <c r="P18" s="6">
        <v>-5.33087468457739</v>
      </c>
      <c r="Q18" s="6">
        <v>1.9204605168925399</v>
      </c>
      <c r="R18" s="12"/>
      <c r="S18" s="6">
        <f t="shared" si="0"/>
        <v>1.7451921252964329</v>
      </c>
      <c r="T18" s="12">
        <f t="shared" si="1"/>
        <v>0.16526839159610701</v>
      </c>
      <c r="U18" s="12">
        <f t="shared" si="2"/>
        <v>1.9104605168925399</v>
      </c>
      <c r="V18" s="12">
        <f t="shared" si="3"/>
        <v>-7.2413352014699299</v>
      </c>
      <c r="W18" s="12">
        <f t="shared" si="4"/>
        <v>1.0000000000000009E-2</v>
      </c>
      <c r="X18" s="5">
        <f t="shared" si="5"/>
        <v>7.2513352014699297</v>
      </c>
      <c r="Y18" s="5">
        <f t="shared" si="6"/>
        <v>0.54157020607888795</v>
      </c>
      <c r="Z18" s="5">
        <f t="shared" si="7"/>
        <v>0.37630181448278094</v>
      </c>
      <c r="AB18" s="12"/>
      <c r="AD18" s="5">
        <v>0.54157020607888795</v>
      </c>
      <c r="AE18" s="8">
        <v>0.62015581848550805</v>
      </c>
      <c r="AF18">
        <v>0.56803911409248597</v>
      </c>
      <c r="AG18" s="12">
        <v>0.59038792270131502</v>
      </c>
      <c r="AH18" s="12">
        <v>0.57430587837435698</v>
      </c>
      <c r="AK18" s="29"/>
      <c r="AL18" s="39" t="s">
        <v>91</v>
      </c>
      <c r="AM18" s="6">
        <v>-0.855564223475895</v>
      </c>
      <c r="AN18" s="6">
        <v>0.23565414151990999</v>
      </c>
      <c r="AO18" s="6">
        <v>1.0912183649958</v>
      </c>
      <c r="AP18" s="6">
        <v>2.7767403411865201</v>
      </c>
      <c r="AQ18" s="6">
        <v>0.96629108666460595</v>
      </c>
      <c r="AR18" s="6">
        <v>1.2992969971464901</v>
      </c>
      <c r="AS18" s="6">
        <v>1.1912356228746399</v>
      </c>
      <c r="AT18" s="6">
        <v>0</v>
      </c>
      <c r="AU18" s="6">
        <v>0.62015581848550805</v>
      </c>
      <c r="AV18" s="6">
        <v>0.62015581848550805</v>
      </c>
      <c r="AW18" s="6">
        <v>1.0058691082851099</v>
      </c>
      <c r="AX18" s="6">
        <v>0.94745269749654604</v>
      </c>
      <c r="AY18" s="6">
        <v>-5.0844430933703197</v>
      </c>
      <c r="AZ18" s="6">
        <v>1.1012183649958001</v>
      </c>
      <c r="BB18" s="6">
        <f t="shared" si="37"/>
        <v>0.85556422347589001</v>
      </c>
      <c r="BC18" s="12">
        <f t="shared" si="8"/>
        <v>0.23565414151990999</v>
      </c>
      <c r="BD18" s="12">
        <f t="shared" si="9"/>
        <v>1.0912183649958</v>
      </c>
      <c r="BE18" s="12">
        <f t="shared" si="10"/>
        <v>-6.17566145836612</v>
      </c>
      <c r="BF18" s="12">
        <f t="shared" si="11"/>
        <v>1.0000000000000009E-2</v>
      </c>
      <c r="BG18" s="12">
        <f t="shared" si="12"/>
        <v>6.1856614583661198</v>
      </c>
      <c r="BH18" s="5">
        <f t="shared" si="13"/>
        <v>0.62015581848550805</v>
      </c>
      <c r="BI18" s="5">
        <f>AU18-AN18</f>
        <v>0.38450167696559806</v>
      </c>
      <c r="BM18" s="29"/>
      <c r="BN18" s="39" t="s">
        <v>91</v>
      </c>
      <c r="BO18" s="6">
        <v>-0.59083681351244799</v>
      </c>
      <c r="BP18" s="6">
        <v>0.247593591757338</v>
      </c>
      <c r="BQ18" s="6">
        <v>0.83843040526978696</v>
      </c>
      <c r="BR18" s="6">
        <v>2.79931516647338</v>
      </c>
      <c r="BS18" s="6">
        <v>0.75541394909808202</v>
      </c>
      <c r="BT18" s="6">
        <v>0.98945026300338201</v>
      </c>
      <c r="BU18" s="6">
        <v>0.92564548700819405</v>
      </c>
      <c r="BV18" s="6">
        <v>0</v>
      </c>
      <c r="BW18" s="6">
        <v>0.56803911409248597</v>
      </c>
      <c r="BX18" s="6">
        <v>0.56803911409248597</v>
      </c>
      <c r="BY18" s="6">
        <v>0.82766917579364996</v>
      </c>
      <c r="BZ18" s="6">
        <v>0.83605961999188505</v>
      </c>
      <c r="CA18" s="6">
        <v>-4.64934462306831</v>
      </c>
      <c r="CB18" s="6">
        <v>0.84843040526978697</v>
      </c>
      <c r="CC18" s="12"/>
      <c r="CD18" s="6">
        <f t="shared" si="14"/>
        <v>0.59083681351244899</v>
      </c>
      <c r="CE18" s="6">
        <f t="shared" si="15"/>
        <v>0.247593591757338</v>
      </c>
      <c r="CF18" s="6">
        <f t="shared" si="16"/>
        <v>0.83843040526978696</v>
      </c>
      <c r="CG18" s="6">
        <f t="shared" si="17"/>
        <v>-5.4877750283380973</v>
      </c>
      <c r="CH18" s="6">
        <f t="shared" si="18"/>
        <v>1.0000000000000009E-2</v>
      </c>
      <c r="CI18" s="6">
        <f t="shared" si="19"/>
        <v>5.4977750283380971</v>
      </c>
      <c r="CJ18" s="6">
        <f t="shared" si="20"/>
        <v>0.56803911409248597</v>
      </c>
      <c r="CK18" s="6">
        <f t="shared" si="21"/>
        <v>0.320445522335148</v>
      </c>
      <c r="CO18" s="29"/>
      <c r="CP18" s="39" t="s">
        <v>91</v>
      </c>
      <c r="CQ18" s="6">
        <v>-0.52466931792138205</v>
      </c>
      <c r="CR18" s="6">
        <v>0.235132133209385</v>
      </c>
      <c r="CS18" s="6">
        <v>0.75980145113076702</v>
      </c>
      <c r="CT18" s="6">
        <v>3.0194782018661499</v>
      </c>
      <c r="CU18" s="6">
        <v>0.70099618902388505</v>
      </c>
      <c r="CV18" s="6">
        <v>0.87017546418880198</v>
      </c>
      <c r="CW18" s="6">
        <v>0.82049631225901698</v>
      </c>
      <c r="CX18" s="6">
        <v>0</v>
      </c>
      <c r="CY18" s="6">
        <v>0.59038792270131502</v>
      </c>
      <c r="CZ18" s="6">
        <v>0.59100231063611497</v>
      </c>
      <c r="DA18" s="6">
        <v>0.77056100711730302</v>
      </c>
      <c r="DB18" s="6">
        <v>0.76161894775517902</v>
      </c>
      <c r="DC18" s="6">
        <v>-4.33542719011401</v>
      </c>
      <c r="DD18" s="6">
        <v>0.76980145113076703</v>
      </c>
      <c r="DE18" s="12"/>
      <c r="DF18" s="6">
        <f t="shared" si="22"/>
        <v>0.52466931792138205</v>
      </c>
      <c r="DG18" s="6">
        <f t="shared" si="23"/>
        <v>0.235132133209385</v>
      </c>
      <c r="DH18" s="6">
        <f t="shared" si="24"/>
        <v>0.75980145113076702</v>
      </c>
      <c r="DI18" s="6">
        <f t="shared" si="38"/>
        <v>-5.0952286412447769</v>
      </c>
      <c r="DJ18" s="6">
        <f t="shared" si="25"/>
        <v>1.0000000000000009E-2</v>
      </c>
      <c r="DK18" s="6">
        <f t="shared" si="26"/>
        <v>5.1052286412447767</v>
      </c>
      <c r="DL18" s="6">
        <f t="shared" si="27"/>
        <v>0.59038792270131502</v>
      </c>
      <c r="DM18" s="6">
        <f t="shared" si="28"/>
        <v>0.35525578949193004</v>
      </c>
      <c r="DQ18" s="29"/>
      <c r="DR18" s="39" t="s">
        <v>91</v>
      </c>
      <c r="DS18" s="6">
        <v>-0.466082053031592</v>
      </c>
      <c r="DT18" s="6">
        <v>0.22647228187001001</v>
      </c>
      <c r="DU18" s="6">
        <v>0.69255433490160301</v>
      </c>
      <c r="DV18" s="6">
        <v>2.9973847341537398</v>
      </c>
      <c r="DW18" s="6">
        <v>0.64634850098886998</v>
      </c>
      <c r="DX18" s="6">
        <v>0.77561050733271497</v>
      </c>
      <c r="DY18" s="6">
        <v>0.74350657900085004</v>
      </c>
      <c r="DZ18" s="6">
        <v>0</v>
      </c>
      <c r="EA18" s="6">
        <v>0.57430587837435698</v>
      </c>
      <c r="EB18" s="6">
        <v>0.57436693327224697</v>
      </c>
      <c r="EC18" s="6">
        <v>0.69718077276022195</v>
      </c>
      <c r="ED18" s="6">
        <v>0.70684283091151801</v>
      </c>
      <c r="EE18" s="6">
        <v>-4.4768253393098298</v>
      </c>
      <c r="EF18" s="6">
        <v>0.70255433490160302</v>
      </c>
      <c r="EG18" s="12"/>
      <c r="EH18" s="6">
        <f t="shared" si="29"/>
        <v>0.466082053031593</v>
      </c>
      <c r="EI18" s="6">
        <f t="shared" si="30"/>
        <v>0.22647228187001001</v>
      </c>
      <c r="EJ18" s="6">
        <f t="shared" si="31"/>
        <v>0.69255433490160301</v>
      </c>
      <c r="EK18" s="6">
        <f t="shared" si="32"/>
        <v>-5.1693796742114326</v>
      </c>
      <c r="EL18" s="6">
        <f t="shared" si="33"/>
        <v>1.0000000000000009E-2</v>
      </c>
      <c r="EM18" s="6">
        <f t="shared" si="34"/>
        <v>5.1793796742114324</v>
      </c>
      <c r="EN18" s="6">
        <f t="shared" si="35"/>
        <v>0.57430587837435698</v>
      </c>
      <c r="EO18" s="6">
        <f t="shared" si="36"/>
        <v>0.34783359650434698</v>
      </c>
    </row>
    <row r="19" spans="1:146" x14ac:dyDescent="0.25">
      <c r="A19" s="12"/>
      <c r="B19" s="29"/>
      <c r="C19" s="39" t="s">
        <v>92</v>
      </c>
      <c r="D19" s="6">
        <v>-0.83864326474005602</v>
      </c>
      <c r="E19" s="6">
        <v>0.32349452488353397</v>
      </c>
      <c r="F19" s="6">
        <v>1.16213778962359</v>
      </c>
      <c r="G19" s="6">
        <v>2.3705176830291701</v>
      </c>
      <c r="H19" s="6">
        <v>1.1803906091960701</v>
      </c>
      <c r="I19" s="6">
        <v>1.5305337150848299</v>
      </c>
      <c r="J19" s="6">
        <v>0.94992848204640201</v>
      </c>
      <c r="K19" s="6">
        <v>0</v>
      </c>
      <c r="L19" s="6">
        <v>5.8245959042189099E-2</v>
      </c>
      <c r="M19" s="6">
        <v>5.8245959042189099E-2</v>
      </c>
      <c r="N19" s="6">
        <v>1.3490936976193599</v>
      </c>
      <c r="O19" s="6">
        <v>0.90559840355371102</v>
      </c>
      <c r="P19" s="6">
        <v>-5.3814250215043504</v>
      </c>
      <c r="Q19" s="6">
        <v>12.638332044304599</v>
      </c>
      <c r="R19" s="12"/>
      <c r="S19" s="6">
        <f t="shared" si="0"/>
        <v>0.83864326474005613</v>
      </c>
      <c r="T19" s="12">
        <f t="shared" si="1"/>
        <v>0.32349452488353397</v>
      </c>
      <c r="U19" s="12">
        <f t="shared" si="2"/>
        <v>1.16213778962359</v>
      </c>
      <c r="V19" s="12">
        <f t="shared" si="3"/>
        <v>-6.5435628111279405</v>
      </c>
      <c r="W19" s="12">
        <f t="shared" si="4"/>
        <v>11.476194254681008</v>
      </c>
      <c r="X19" s="12">
        <f t="shared" si="5"/>
        <v>18.01975706580895</v>
      </c>
      <c r="Y19" s="12">
        <f t="shared" si="6"/>
        <v>5.8245959042189099E-2</v>
      </c>
      <c r="Z19" s="12">
        <f t="shared" si="7"/>
        <v>-0.26524856584134487</v>
      </c>
      <c r="AB19" s="5"/>
      <c r="AD19">
        <v>5.8245959042189099E-2</v>
      </c>
      <c r="AE19" s="7">
        <v>0.46266229913925799</v>
      </c>
      <c r="AF19">
        <v>0.52158334879978296</v>
      </c>
      <c r="AG19" s="12">
        <v>0.48947150622535202</v>
      </c>
      <c r="AH19" s="12">
        <v>0.53842069085648903</v>
      </c>
      <c r="AK19" s="29"/>
      <c r="AL19" s="39" t="s">
        <v>92</v>
      </c>
      <c r="AM19" s="6">
        <v>-0.62490009642678601</v>
      </c>
      <c r="AN19" s="6">
        <v>0.275767291154077</v>
      </c>
      <c r="AO19" s="6">
        <v>0.90066738758086395</v>
      </c>
      <c r="AP19" s="6">
        <v>2.7114254951476999</v>
      </c>
      <c r="AQ19" s="6">
        <v>0.78421487542469304</v>
      </c>
      <c r="AR19" s="6">
        <v>1.08387512164637</v>
      </c>
      <c r="AS19" s="6">
        <v>0.98508964575204705</v>
      </c>
      <c r="AT19" s="6">
        <v>0</v>
      </c>
      <c r="AU19" s="6">
        <v>0.46266229913925799</v>
      </c>
      <c r="AV19" s="6">
        <v>0.46266229913925799</v>
      </c>
      <c r="AW19" s="6">
        <v>0.94304187022902497</v>
      </c>
      <c r="AX19" s="6">
        <v>0.86632827306371196</v>
      </c>
      <c r="AY19" s="6">
        <v>-4.45817573363116</v>
      </c>
      <c r="AZ19" s="6">
        <v>4.72363299892646</v>
      </c>
      <c r="BB19" s="6">
        <f t="shared" si="37"/>
        <v>0.62490009642678701</v>
      </c>
      <c r="BC19" s="12">
        <f t="shared" si="8"/>
        <v>0.275767291154077</v>
      </c>
      <c r="BD19" s="12">
        <f t="shared" si="9"/>
        <v>0.90066738758086395</v>
      </c>
      <c r="BE19" s="12">
        <f t="shared" si="10"/>
        <v>-5.3588431212120238</v>
      </c>
      <c r="BF19" s="12">
        <f t="shared" si="11"/>
        <v>3.8229656113455963</v>
      </c>
      <c r="BG19" s="12">
        <f t="shared" si="12"/>
        <v>9.1818087325576201</v>
      </c>
      <c r="BH19" s="12">
        <f t="shared" si="13"/>
        <v>0.46266229913925799</v>
      </c>
      <c r="BI19" s="12">
        <f>AU19-AN19</f>
        <v>0.18689500798518099</v>
      </c>
      <c r="BM19" s="29"/>
      <c r="BN19" s="39" t="s">
        <v>92</v>
      </c>
      <c r="BO19" s="6">
        <v>-0.52082250783543205</v>
      </c>
      <c r="BP19" s="6">
        <v>0.25831421872402699</v>
      </c>
      <c r="BQ19" s="6">
        <v>0.77913672655945998</v>
      </c>
      <c r="BR19" s="6">
        <v>2.8393350076675401</v>
      </c>
      <c r="BS19" s="6">
        <v>0.69812310513051001</v>
      </c>
      <c r="BT19" s="6">
        <v>0.91988174890004604</v>
      </c>
      <c r="BU19" s="6">
        <v>0.86216169660557596</v>
      </c>
      <c r="BV19" s="6">
        <v>0</v>
      </c>
      <c r="BW19" s="6">
        <v>0.52158334879978296</v>
      </c>
      <c r="BX19" s="6">
        <v>0.52158334879978296</v>
      </c>
      <c r="BY19" s="6">
        <v>0.81548699352439702</v>
      </c>
      <c r="BZ19" s="6">
        <v>0.78872495877598303</v>
      </c>
      <c r="CA19" s="6">
        <v>-4.4051578336376496</v>
      </c>
      <c r="CB19" s="6">
        <v>4.1668887235061698</v>
      </c>
      <c r="CC19" s="12"/>
      <c r="CD19" s="6">
        <f t="shared" si="14"/>
        <v>0.52082250783543294</v>
      </c>
      <c r="CE19" s="6">
        <f t="shared" si="15"/>
        <v>0.25831421872402699</v>
      </c>
      <c r="CF19" s="6">
        <f t="shared" si="16"/>
        <v>0.77913672655945998</v>
      </c>
      <c r="CG19" s="6">
        <f t="shared" si="17"/>
        <v>-5.1842945601971095</v>
      </c>
      <c r="CH19" s="6">
        <f t="shared" si="18"/>
        <v>3.3877519969467098</v>
      </c>
      <c r="CI19" s="6">
        <f t="shared" si="19"/>
        <v>8.5720465571438194</v>
      </c>
      <c r="CJ19" s="6">
        <f t="shared" si="20"/>
        <v>0.52158334879978296</v>
      </c>
      <c r="CK19" s="6">
        <f t="shared" si="21"/>
        <v>0.26326913007575597</v>
      </c>
      <c r="CO19" s="29"/>
      <c r="CP19" s="39" t="s">
        <v>92</v>
      </c>
      <c r="CQ19" s="6">
        <v>-0.41390374133829</v>
      </c>
      <c r="CR19" s="6">
        <v>0.237459361227539</v>
      </c>
      <c r="CS19" s="6">
        <v>0.65136310256582897</v>
      </c>
      <c r="CT19" s="6">
        <v>3.3189582204818699</v>
      </c>
      <c r="CU19" s="6">
        <v>0.59332828425693396</v>
      </c>
      <c r="CV19" s="6">
        <v>0.76215364058339297</v>
      </c>
      <c r="CW19" s="6">
        <v>0.71035545143861301</v>
      </c>
      <c r="CX19" s="6">
        <v>0</v>
      </c>
      <c r="CY19" s="6">
        <v>0.48947150622535202</v>
      </c>
      <c r="CZ19" s="6">
        <v>0.48947150622535202</v>
      </c>
      <c r="DA19" s="6">
        <v>0.68195176152012105</v>
      </c>
      <c r="DB19" s="6">
        <v>0.65841257605349901</v>
      </c>
      <c r="DC19" s="6">
        <v>-4.2898759095754402</v>
      </c>
      <c r="DD19" s="6">
        <v>3.4149805215226299</v>
      </c>
      <c r="DE19" s="12"/>
      <c r="DF19" s="6">
        <f t="shared" si="22"/>
        <v>0.41390374133829</v>
      </c>
      <c r="DG19" s="6">
        <f t="shared" si="23"/>
        <v>0.237459361227539</v>
      </c>
      <c r="DH19" s="6">
        <f t="shared" si="24"/>
        <v>0.65136310256582897</v>
      </c>
      <c r="DI19" s="6">
        <f t="shared" si="38"/>
        <v>-4.9412390121412688</v>
      </c>
      <c r="DJ19" s="6">
        <f t="shared" si="25"/>
        <v>2.7636174189568008</v>
      </c>
      <c r="DK19" s="6">
        <f t="shared" si="26"/>
        <v>7.7048564310980705</v>
      </c>
      <c r="DL19" s="6">
        <f t="shared" si="27"/>
        <v>0.48947150622535202</v>
      </c>
      <c r="DM19" s="6">
        <f t="shared" si="28"/>
        <v>0.25201214499781299</v>
      </c>
      <c r="DQ19" s="29"/>
      <c r="DR19" s="39" t="s">
        <v>92</v>
      </c>
      <c r="DS19" s="6">
        <v>-0.42496188640821803</v>
      </c>
      <c r="DT19" s="6">
        <v>0.23050172175582601</v>
      </c>
      <c r="DU19" s="6">
        <v>0.65546360816404403</v>
      </c>
      <c r="DV19" s="6">
        <v>3.0532711744308401</v>
      </c>
      <c r="DW19" s="6">
        <v>0.61201961871105803</v>
      </c>
      <c r="DX19" s="6">
        <v>0.73484884652122295</v>
      </c>
      <c r="DY19" s="6">
        <v>0.70015472741708795</v>
      </c>
      <c r="DZ19" s="6">
        <v>0</v>
      </c>
      <c r="EA19" s="6">
        <v>0.53842069085648903</v>
      </c>
      <c r="EB19" s="6">
        <v>0.53901717721299802</v>
      </c>
      <c r="EC19" s="6">
        <v>0.67094329785748097</v>
      </c>
      <c r="ED19" s="6">
        <v>0.66131199047383005</v>
      </c>
      <c r="EE19" s="6">
        <v>-4.2857671555002304</v>
      </c>
      <c r="EF19" s="6">
        <v>2.30269131853496</v>
      </c>
      <c r="EG19" s="12"/>
      <c r="EH19" s="6">
        <f t="shared" si="29"/>
        <v>0.42496188640821803</v>
      </c>
      <c r="EI19" s="6">
        <f t="shared" si="30"/>
        <v>0.23050172175582601</v>
      </c>
      <c r="EJ19" s="6">
        <f t="shared" si="31"/>
        <v>0.65546360816404403</v>
      </c>
      <c r="EK19" s="6">
        <f t="shared" si="32"/>
        <v>-4.9412307636642741</v>
      </c>
      <c r="EL19" s="6">
        <f t="shared" si="33"/>
        <v>1.6472277103709159</v>
      </c>
      <c r="EM19" s="6">
        <f t="shared" si="34"/>
        <v>6.5884584740351908</v>
      </c>
      <c r="EN19" s="6">
        <f t="shared" si="35"/>
        <v>0.53842069085648903</v>
      </c>
      <c r="EO19" s="6">
        <f t="shared" si="36"/>
        <v>0.30791896910066302</v>
      </c>
    </row>
    <row r="20" spans="1:146" ht="15" customHeight="1" x14ac:dyDescent="0.25">
      <c r="A20" s="12"/>
      <c r="B20" s="1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6">
        <f t="shared" si="0"/>
        <v>0</v>
      </c>
      <c r="T20" s="12">
        <f t="shared" si="1"/>
        <v>0</v>
      </c>
      <c r="U20" s="12">
        <f t="shared" si="2"/>
        <v>0</v>
      </c>
      <c r="V20" s="12">
        <f t="shared" si="3"/>
        <v>0</v>
      </c>
      <c r="W20" s="12">
        <f t="shared" si="4"/>
        <v>0</v>
      </c>
      <c r="X20" s="12">
        <f t="shared" si="5"/>
        <v>0</v>
      </c>
      <c r="Y20" s="12">
        <f t="shared" si="6"/>
        <v>0</v>
      </c>
      <c r="Z20" s="12">
        <f t="shared" si="7"/>
        <v>0</v>
      </c>
      <c r="AB20" s="12"/>
      <c r="AK20" s="12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B20" s="6"/>
      <c r="BC20" s="12"/>
      <c r="BD20" s="12"/>
      <c r="BE20" s="12"/>
      <c r="BF20" s="12"/>
      <c r="BG20" s="12"/>
      <c r="BH20" s="12"/>
      <c r="BI20" s="12"/>
      <c r="BM20" s="12"/>
      <c r="BN20" s="12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12"/>
      <c r="CD20" s="6">
        <f t="shared" si="14"/>
        <v>0</v>
      </c>
      <c r="CE20" s="6">
        <f t="shared" si="15"/>
        <v>0</v>
      </c>
      <c r="CF20" s="6">
        <f t="shared" si="16"/>
        <v>0</v>
      </c>
      <c r="CG20" s="6">
        <f t="shared" si="17"/>
        <v>0</v>
      </c>
      <c r="CH20" s="6">
        <f t="shared" si="18"/>
        <v>0</v>
      </c>
      <c r="CI20" s="6">
        <f t="shared" si="19"/>
        <v>0</v>
      </c>
      <c r="CJ20" s="6">
        <f t="shared" si="20"/>
        <v>0</v>
      </c>
      <c r="CK20" s="6">
        <f t="shared" si="21"/>
        <v>0</v>
      </c>
      <c r="CO20" s="12"/>
      <c r="CP20" s="12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12"/>
      <c r="DF20" s="6">
        <f t="shared" si="22"/>
        <v>0</v>
      </c>
      <c r="DG20" s="6">
        <f t="shared" si="23"/>
        <v>0</v>
      </c>
      <c r="DH20" s="6">
        <f t="shared" si="24"/>
        <v>0</v>
      </c>
      <c r="DI20" s="6">
        <f t="shared" si="38"/>
        <v>0</v>
      </c>
      <c r="DJ20" s="6">
        <f t="shared" si="25"/>
        <v>0</v>
      </c>
      <c r="DK20" s="6">
        <f t="shared" si="26"/>
        <v>0</v>
      </c>
      <c r="DL20" s="6">
        <f t="shared" si="27"/>
        <v>0</v>
      </c>
      <c r="DM20" s="6">
        <f t="shared" si="28"/>
        <v>0</v>
      </c>
      <c r="DQ20" s="12"/>
      <c r="DR20" s="12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12"/>
      <c r="EH20" s="6">
        <f t="shared" si="29"/>
        <v>0</v>
      </c>
      <c r="EI20" s="6">
        <f t="shared" si="30"/>
        <v>0</v>
      </c>
      <c r="EJ20" s="6">
        <f t="shared" si="31"/>
        <v>0</v>
      </c>
      <c r="EK20" s="6">
        <f t="shared" si="32"/>
        <v>0</v>
      </c>
      <c r="EL20" s="6">
        <f t="shared" si="33"/>
        <v>0</v>
      </c>
      <c r="EM20" s="6">
        <f t="shared" si="34"/>
        <v>0</v>
      </c>
      <c r="EN20" s="6">
        <f t="shared" si="35"/>
        <v>0</v>
      </c>
      <c r="EO20" s="6">
        <f t="shared" si="36"/>
        <v>0</v>
      </c>
    </row>
    <row r="21" spans="1:146" ht="15" customHeight="1" x14ac:dyDescent="0.25">
      <c r="A21" s="12"/>
      <c r="B21" s="29" t="s">
        <v>77</v>
      </c>
      <c r="C21" s="39" t="s">
        <v>89</v>
      </c>
      <c r="D21" s="6">
        <v>3.3607349295364601</v>
      </c>
      <c r="E21" s="6">
        <v>0.22725289295466899</v>
      </c>
      <c r="F21" s="6">
        <v>-3.1334820365817899</v>
      </c>
      <c r="G21" s="6">
        <v>4.6080752038955604</v>
      </c>
      <c r="H21" s="6">
        <v>-2.69820901427547</v>
      </c>
      <c r="I21" s="6">
        <v>-1.83763057925541</v>
      </c>
      <c r="J21" s="6">
        <v>-0.59406661375943703</v>
      </c>
      <c r="K21" s="6">
        <v>0</v>
      </c>
      <c r="L21" s="6">
        <v>6.0868999970048701E-2</v>
      </c>
      <c r="M21" s="6">
        <v>0.22116614564397999</v>
      </c>
      <c r="N21" s="6">
        <v>9.2236975075814701E-2</v>
      </c>
      <c r="O21" s="6">
        <v>0.25579931398035599</v>
      </c>
      <c r="P21" s="6">
        <v>-5.2229235782616303</v>
      </c>
      <c r="Q21" s="6">
        <v>2.8114121590377898</v>
      </c>
      <c r="R21" s="12"/>
      <c r="S21" s="6">
        <f t="shared" si="0"/>
        <v>-3.3607349295364588</v>
      </c>
      <c r="T21" s="5">
        <f t="shared" si="1"/>
        <v>0.22725289295466899</v>
      </c>
      <c r="U21" s="12">
        <f t="shared" si="2"/>
        <v>-3.1334820365817899</v>
      </c>
      <c r="V21" s="12">
        <f t="shared" si="3"/>
        <v>-2.0894415416798404</v>
      </c>
      <c r="W21" s="12">
        <f t="shared" si="4"/>
        <v>5.9448941956195798</v>
      </c>
      <c r="X21" s="5">
        <f t="shared" si="5"/>
        <v>8.0343357372994202</v>
      </c>
      <c r="Y21" s="12">
        <f t="shared" si="6"/>
        <v>6.0868999970048701E-2</v>
      </c>
      <c r="Z21" s="12">
        <f t="shared" si="7"/>
        <v>-0.16638389298462031</v>
      </c>
      <c r="AB21" s="12"/>
      <c r="AD21">
        <v>6.0868999970048701E-2</v>
      </c>
      <c r="AE21" s="7">
        <v>0.40975357369701798</v>
      </c>
      <c r="AF21" s="5">
        <v>0.50560832642998199</v>
      </c>
      <c r="AG21" s="12">
        <v>0.51179335524175096</v>
      </c>
      <c r="AH21" s="6">
        <v>0.52351516417481403</v>
      </c>
      <c r="AK21" s="29" t="s">
        <v>77</v>
      </c>
      <c r="AL21" s="39" t="s">
        <v>89</v>
      </c>
      <c r="AM21" s="6">
        <v>0.67305424822606696</v>
      </c>
      <c r="AN21" s="6">
        <v>0.23093960977872399</v>
      </c>
      <c r="AO21" s="6">
        <v>-0.442114638447342</v>
      </c>
      <c r="AP21" s="6">
        <v>4.2482412290573102</v>
      </c>
      <c r="AQ21" s="6">
        <v>-0.17296776241286299</v>
      </c>
      <c r="AR21" s="6">
        <v>-7.7694262315038606E-2</v>
      </c>
      <c r="AS21" s="6">
        <v>7.6682600375860999E-2</v>
      </c>
      <c r="AT21" s="6">
        <v>0</v>
      </c>
      <c r="AU21" s="6">
        <v>0.40975357369701798</v>
      </c>
      <c r="AV21" s="6">
        <v>0.45359244652355901</v>
      </c>
      <c r="AW21" s="6">
        <v>0.63793318175829095</v>
      </c>
      <c r="AX21" s="6">
        <v>0.43124056909597003</v>
      </c>
      <c r="AY21" s="6">
        <v>-1.1452618190072801</v>
      </c>
      <c r="AZ21" s="6">
        <v>1.5461834267591801</v>
      </c>
      <c r="BB21" s="6">
        <f t="shared" si="37"/>
        <v>-0.67305424822606597</v>
      </c>
      <c r="BC21" s="5">
        <f t="shared" si="8"/>
        <v>0.23093960977872399</v>
      </c>
      <c r="BD21" s="12">
        <f t="shared" si="9"/>
        <v>-0.442114638447342</v>
      </c>
      <c r="BE21" s="12">
        <f t="shared" si="10"/>
        <v>-0.70314718055993808</v>
      </c>
      <c r="BF21" s="12">
        <f t="shared" si="11"/>
        <v>1.9882980652065221</v>
      </c>
      <c r="BG21" s="5">
        <f t="shared" si="12"/>
        <v>2.6914452457664604</v>
      </c>
      <c r="BH21" s="12">
        <f t="shared" si="13"/>
        <v>0.40975357369701798</v>
      </c>
      <c r="BI21" s="12">
        <f>AU21-AN21</f>
        <v>0.17881396391829399</v>
      </c>
      <c r="BM21" s="29" t="s">
        <v>77</v>
      </c>
      <c r="BN21" s="39" t="s">
        <v>89</v>
      </c>
      <c r="BO21" s="6">
        <v>0.20181752059942201</v>
      </c>
      <c r="BP21" s="6">
        <v>0.22933938864259701</v>
      </c>
      <c r="BQ21" s="6">
        <v>2.7521868043175201E-2</v>
      </c>
      <c r="BR21" s="6">
        <v>4.8592982721328699</v>
      </c>
      <c r="BS21" s="6">
        <v>0.18110702793637901</v>
      </c>
      <c r="BT21" s="6">
        <v>0.27953381717713699</v>
      </c>
      <c r="BU21" s="6">
        <v>0.310316564342491</v>
      </c>
      <c r="BV21" s="6">
        <v>0</v>
      </c>
      <c r="BW21" s="6">
        <v>0.50560832642998199</v>
      </c>
      <c r="BX21" s="6">
        <v>0.51791240519383197</v>
      </c>
      <c r="BY21" s="6">
        <v>0.68706061966620602</v>
      </c>
      <c r="BZ21" s="6">
        <v>0.51552774303482496</v>
      </c>
      <c r="CA21" s="6">
        <v>-0.398366440292791</v>
      </c>
      <c r="CB21" s="6">
        <v>1.2245007071670899</v>
      </c>
      <c r="CC21" s="12"/>
      <c r="CD21" s="6">
        <f t="shared" si="14"/>
        <v>-0.20181752059942182</v>
      </c>
      <c r="CE21" s="5">
        <f t="shared" si="15"/>
        <v>0.22933938864259701</v>
      </c>
      <c r="CF21" s="6">
        <f t="shared" si="16"/>
        <v>2.7521868043175201E-2</v>
      </c>
      <c r="CG21" s="6">
        <f t="shared" si="17"/>
        <v>-0.42588830833596619</v>
      </c>
      <c r="CH21" s="6">
        <f t="shared" si="18"/>
        <v>1.1969788391239147</v>
      </c>
      <c r="CI21" s="5">
        <f t="shared" si="19"/>
        <v>1.622867147459881</v>
      </c>
      <c r="CJ21" s="5">
        <f t="shared" si="20"/>
        <v>0.50560832642998199</v>
      </c>
      <c r="CK21" s="5">
        <f t="shared" si="21"/>
        <v>0.27626893778738498</v>
      </c>
      <c r="CO21" s="29" t="s">
        <v>77</v>
      </c>
      <c r="CP21" s="39" t="s">
        <v>89</v>
      </c>
      <c r="CQ21" s="6">
        <v>2.69617579976765E-2</v>
      </c>
      <c r="CR21" s="6">
        <v>0.22210203383916499</v>
      </c>
      <c r="CS21" s="6">
        <v>0.19514027584148799</v>
      </c>
      <c r="CT21" s="6">
        <v>5.1466518688201903</v>
      </c>
      <c r="CU21" s="6">
        <v>0.29226233988998401</v>
      </c>
      <c r="CV21" s="6">
        <v>0.40330295138873501</v>
      </c>
      <c r="CW21" s="6">
        <v>0.39305417386514802</v>
      </c>
      <c r="CX21" s="6">
        <v>0</v>
      </c>
      <c r="CY21" s="6">
        <v>0.51179335524175096</v>
      </c>
      <c r="CZ21" s="6">
        <v>0.52449920759559299</v>
      </c>
      <c r="DA21" s="6">
        <v>0.66393142355415702</v>
      </c>
      <c r="DB21" s="6">
        <v>0.52009670662375596</v>
      </c>
      <c r="DC21" s="6">
        <v>-0.111922801541344</v>
      </c>
      <c r="DD21" s="6">
        <v>1.05298230378714</v>
      </c>
      <c r="DE21" s="12"/>
      <c r="DF21" s="6">
        <f t="shared" si="22"/>
        <v>-2.6961757997676999E-2</v>
      </c>
      <c r="DG21" s="6">
        <f t="shared" si="23"/>
        <v>0.22210203383916499</v>
      </c>
      <c r="DH21" s="6">
        <f t="shared" si="24"/>
        <v>0.19514027584148799</v>
      </c>
      <c r="DI21" s="6">
        <f t="shared" si="38"/>
        <v>-0.30706307738283201</v>
      </c>
      <c r="DJ21" s="6">
        <f t="shared" si="25"/>
        <v>0.85784202794565201</v>
      </c>
      <c r="DK21" s="5">
        <f t="shared" si="26"/>
        <v>1.164905105328484</v>
      </c>
      <c r="DL21" s="6">
        <f t="shared" si="27"/>
        <v>0.51179335524175096</v>
      </c>
      <c r="DM21" s="6">
        <f t="shared" si="28"/>
        <v>0.28969132140258597</v>
      </c>
      <c r="DQ21" s="29" t="s">
        <v>77</v>
      </c>
      <c r="DR21" s="39" t="s">
        <v>89</v>
      </c>
      <c r="DS21" s="6">
        <v>-6.9862247277486106E-2</v>
      </c>
      <c r="DT21" s="6">
        <v>0.21923659356770001</v>
      </c>
      <c r="DU21" s="6">
        <v>0.289098840845187</v>
      </c>
      <c r="DV21" s="6">
        <v>5.61827173233032</v>
      </c>
      <c r="DW21" s="6">
        <v>0.35624612691282997</v>
      </c>
      <c r="DX21" s="6">
        <v>0.472547577354758</v>
      </c>
      <c r="DY21" s="6">
        <v>0.44377805807137499</v>
      </c>
      <c r="DZ21" s="6">
        <v>0</v>
      </c>
      <c r="EA21" s="6">
        <v>0.52351516417481403</v>
      </c>
      <c r="EB21" s="6">
        <v>0.53347148405822398</v>
      </c>
      <c r="EC21" s="6">
        <v>0.66422730705019895</v>
      </c>
      <c r="ED21" s="6">
        <v>0.53348359969597703</v>
      </c>
      <c r="EE21" s="6">
        <v>4.8049780658538599E-2</v>
      </c>
      <c r="EF21" s="6">
        <v>0.95853152924736296</v>
      </c>
      <c r="EG21" s="12"/>
      <c r="EH21" s="6">
        <f t="shared" si="29"/>
        <v>6.9862247277486994E-2</v>
      </c>
      <c r="EI21" s="5">
        <f t="shared" si="30"/>
        <v>0.21923659356770001</v>
      </c>
      <c r="EJ21" s="6">
        <f t="shared" si="31"/>
        <v>0.289098840845187</v>
      </c>
      <c r="EK21" s="6">
        <f t="shared" si="32"/>
        <v>-0.2410490601866484</v>
      </c>
      <c r="EL21" s="6">
        <f t="shared" si="33"/>
        <v>0.66943268840217596</v>
      </c>
      <c r="EM21" s="5">
        <f t="shared" si="34"/>
        <v>0.91048174858882436</v>
      </c>
      <c r="EN21" s="6">
        <f t="shared" si="35"/>
        <v>0.52351516417481403</v>
      </c>
      <c r="EO21" s="6">
        <f t="shared" si="36"/>
        <v>0.30427857060711405</v>
      </c>
    </row>
    <row r="22" spans="1:146" x14ac:dyDescent="0.25">
      <c r="A22" s="12"/>
      <c r="B22" s="29"/>
      <c r="C22" s="39" t="s">
        <v>90</v>
      </c>
      <c r="D22" s="6">
        <v>3.9620130976829402</v>
      </c>
      <c r="E22" s="6">
        <v>0.29777152067583901</v>
      </c>
      <c r="F22" s="6">
        <v>-3.6642415770071</v>
      </c>
      <c r="G22" s="6">
        <v>4.19398736953735</v>
      </c>
      <c r="H22" s="6">
        <v>-2.7897897419547801</v>
      </c>
      <c r="I22" s="6">
        <v>-2.48110811464693</v>
      </c>
      <c r="J22" s="6">
        <v>-2.2432110583818901</v>
      </c>
      <c r="K22" s="6">
        <v>0</v>
      </c>
      <c r="L22" s="6">
        <v>-0.78942858481932998</v>
      </c>
      <c r="M22" s="6">
        <v>-6.59224198850097E-2</v>
      </c>
      <c r="N22" s="6">
        <v>0.50875234511932799</v>
      </c>
      <c r="O22" s="6">
        <v>-0.75511275780259202</v>
      </c>
      <c r="P22" s="6">
        <v>-3.6742415770071002</v>
      </c>
      <c r="Q22" s="6">
        <v>6.3541186072410802</v>
      </c>
      <c r="R22" s="12"/>
      <c r="S22" s="6">
        <f t="shared" si="0"/>
        <v>-3.9620130976829389</v>
      </c>
      <c r="T22" s="12">
        <f t="shared" si="1"/>
        <v>0.29777152067583901</v>
      </c>
      <c r="U22" s="12">
        <f t="shared" si="2"/>
        <v>-3.6642415770071</v>
      </c>
      <c r="V22" s="12">
        <f t="shared" si="3"/>
        <v>-1.0000000000000231E-2</v>
      </c>
      <c r="W22" s="12">
        <f t="shared" si="4"/>
        <v>10.018360184248181</v>
      </c>
      <c r="X22" s="12">
        <f t="shared" si="5"/>
        <v>10.02836018424818</v>
      </c>
      <c r="Y22" s="12">
        <f t="shared" si="6"/>
        <v>-0.78942858481932998</v>
      </c>
      <c r="Z22" s="12">
        <f t="shared" si="7"/>
        <v>-1.087200105495169</v>
      </c>
      <c r="AB22" s="5"/>
      <c r="AD22">
        <v>-0.78942858481932998</v>
      </c>
      <c r="AE22" s="7">
        <v>-1.34474802570472</v>
      </c>
      <c r="AF22">
        <v>-1.5993022417303899</v>
      </c>
      <c r="AG22" s="12">
        <v>-1.4527640782395801</v>
      </c>
      <c r="AH22" s="12">
        <v>-1.4935103523659801</v>
      </c>
      <c r="AK22" s="29"/>
      <c r="AL22" s="39" t="s">
        <v>90</v>
      </c>
      <c r="AM22" s="6">
        <v>1.89575468183212</v>
      </c>
      <c r="AN22" s="6">
        <v>0.16711741479654799</v>
      </c>
      <c r="AO22" s="6">
        <v>-1.7286372670355701</v>
      </c>
      <c r="AP22" s="6">
        <v>3.31803040027618</v>
      </c>
      <c r="AQ22" s="6">
        <v>-8.7617387719443704E-2</v>
      </c>
      <c r="AR22" s="6">
        <v>-0.47176405573515801</v>
      </c>
      <c r="AS22" s="6">
        <v>-1.62158787630385</v>
      </c>
      <c r="AT22" s="6">
        <v>0</v>
      </c>
      <c r="AU22" s="6">
        <v>-1.34474802570472</v>
      </c>
      <c r="AV22" s="6">
        <v>0.51389679835784396</v>
      </c>
      <c r="AW22" s="6">
        <v>0.13196018827009601</v>
      </c>
      <c r="AX22" s="6">
        <v>-1.33468792901527</v>
      </c>
      <c r="AY22" s="6">
        <v>-1.7386372670355701</v>
      </c>
      <c r="AZ22" s="6">
        <v>2.6803042875728802</v>
      </c>
      <c r="BB22" s="6">
        <f t="shared" si="37"/>
        <v>-1.895754681832118</v>
      </c>
      <c r="BC22" s="12">
        <f t="shared" si="8"/>
        <v>0.16711741479654799</v>
      </c>
      <c r="BD22" s="12">
        <f t="shared" si="9"/>
        <v>-1.7286372670355701</v>
      </c>
      <c r="BE22" s="12">
        <f t="shared" si="10"/>
        <v>-1.0000000000000009E-2</v>
      </c>
      <c r="BF22" s="12">
        <f t="shared" si="11"/>
        <v>4.4089415546084503</v>
      </c>
      <c r="BG22" s="12">
        <f t="shared" si="12"/>
        <v>4.4189415546084501</v>
      </c>
      <c r="BH22" s="12">
        <f t="shared" si="13"/>
        <v>-1.34474802570472</v>
      </c>
      <c r="BI22" s="12">
        <f>AU22-AN22</f>
        <v>-1.5118654405012679</v>
      </c>
      <c r="BM22" s="29"/>
      <c r="BN22" s="39" t="s">
        <v>90</v>
      </c>
      <c r="BO22" s="6">
        <v>1.9079724779537499</v>
      </c>
      <c r="BP22" s="6">
        <v>0.124121887197862</v>
      </c>
      <c r="BQ22" s="6">
        <v>-1.7838505907558899</v>
      </c>
      <c r="BR22" s="6">
        <v>3.0458560562133701</v>
      </c>
      <c r="BS22" s="6">
        <v>0.47346713147598102</v>
      </c>
      <c r="BT22" s="6">
        <v>-0.61828269412060299</v>
      </c>
      <c r="BU22" s="6">
        <v>-1.75437283405557</v>
      </c>
      <c r="BV22" s="6">
        <v>0</v>
      </c>
      <c r="BW22" s="6">
        <v>-1.5993022417303899</v>
      </c>
      <c r="BX22" s="6">
        <v>0.83535616294908799</v>
      </c>
      <c r="BY22" s="6">
        <v>-0.41766838173077597</v>
      </c>
      <c r="BZ22" s="6">
        <v>-1.59556672548203</v>
      </c>
      <c r="CA22" s="6">
        <v>-1.7938505907558899</v>
      </c>
      <c r="CB22" s="6">
        <v>1.83932502298782</v>
      </c>
      <c r="CC22" s="12"/>
      <c r="CD22" s="6">
        <f t="shared" si="14"/>
        <v>-1.9079724779537519</v>
      </c>
      <c r="CE22" s="6">
        <f t="shared" si="15"/>
        <v>0.124121887197862</v>
      </c>
      <c r="CF22" s="6">
        <f t="shared" si="16"/>
        <v>-1.7838505907558899</v>
      </c>
      <c r="CG22" s="6">
        <f t="shared" si="17"/>
        <v>-1.0000000000000009E-2</v>
      </c>
      <c r="CH22" s="6">
        <f t="shared" si="18"/>
        <v>3.6231756137437099</v>
      </c>
      <c r="CI22" s="6">
        <f t="shared" si="19"/>
        <v>3.6331756137437097</v>
      </c>
      <c r="CJ22" s="6">
        <f t="shared" si="20"/>
        <v>-1.5993022417303899</v>
      </c>
      <c r="CK22" s="6">
        <f t="shared" si="21"/>
        <v>-1.7234241289282519</v>
      </c>
      <c r="CO22" s="29"/>
      <c r="CP22" s="39" t="s">
        <v>90</v>
      </c>
      <c r="CQ22" s="6">
        <v>1.7158436571212801</v>
      </c>
      <c r="CR22" s="6">
        <v>0.127132867099082</v>
      </c>
      <c r="CS22" s="6">
        <v>-1.5887107900221999</v>
      </c>
      <c r="CT22" s="6">
        <v>2.9061258745193399</v>
      </c>
      <c r="CU22" s="6">
        <v>0.59006795766940201</v>
      </c>
      <c r="CV22" s="6">
        <v>-0.40272922156698798</v>
      </c>
      <c r="CW22" s="6">
        <v>-1.5641888474027801</v>
      </c>
      <c r="CX22" s="6">
        <v>0</v>
      </c>
      <c r="CY22" s="6">
        <v>-1.4527640782395801</v>
      </c>
      <c r="CZ22" s="6">
        <v>0.81752172432028403</v>
      </c>
      <c r="DA22" s="6">
        <v>-0.24083207568794099</v>
      </c>
      <c r="DB22" s="6">
        <v>-1.4513232254535899</v>
      </c>
      <c r="DC22" s="6">
        <v>-1.5987107900222</v>
      </c>
      <c r="DD22" s="6">
        <v>1.8872428967439701</v>
      </c>
      <c r="DE22" s="12"/>
      <c r="DF22" s="6">
        <f t="shared" si="22"/>
        <v>-1.7158436571212818</v>
      </c>
      <c r="DG22" s="6">
        <f t="shared" si="23"/>
        <v>0.127132867099082</v>
      </c>
      <c r="DH22" s="6">
        <f t="shared" si="24"/>
        <v>-1.5887107900221999</v>
      </c>
      <c r="DI22" s="6">
        <f t="shared" si="38"/>
        <v>-1.0000000000000009E-2</v>
      </c>
      <c r="DJ22" s="6">
        <f t="shared" si="25"/>
        <v>3.4759536867661698</v>
      </c>
      <c r="DK22" s="6">
        <f t="shared" si="26"/>
        <v>3.48595368676617</v>
      </c>
      <c r="DL22" s="6">
        <f t="shared" si="27"/>
        <v>-1.4527640782395801</v>
      </c>
      <c r="DM22" s="6">
        <f t="shared" si="28"/>
        <v>-1.5798969453386622</v>
      </c>
      <c r="DQ22" s="29"/>
      <c r="DR22" s="39" t="s">
        <v>90</v>
      </c>
      <c r="DS22" s="6">
        <v>1.7170379144771899</v>
      </c>
      <c r="DT22" s="6">
        <v>0.11970105152427001</v>
      </c>
      <c r="DU22" s="6">
        <v>-1.5973368629529201</v>
      </c>
      <c r="DV22" s="6">
        <v>2.9532081508636399</v>
      </c>
      <c r="DW22" s="6">
        <v>0.73314450829823796</v>
      </c>
      <c r="DX22" s="6">
        <v>-0.27056521795170502</v>
      </c>
      <c r="DY22" s="6">
        <v>-1.57543563631131</v>
      </c>
      <c r="DZ22" s="6">
        <v>0</v>
      </c>
      <c r="EA22" s="6">
        <v>-1.4935103523659801</v>
      </c>
      <c r="EB22" s="6">
        <v>0.91685876051869197</v>
      </c>
      <c r="EC22" s="6">
        <v>-0.170036132218082</v>
      </c>
      <c r="ED22" s="6">
        <v>-1.4909774547339401</v>
      </c>
      <c r="EE22" s="6">
        <v>-1.6073368629529201</v>
      </c>
      <c r="EF22" s="6">
        <v>1.6396170350002499</v>
      </c>
      <c r="EG22" s="12"/>
      <c r="EH22" s="6">
        <f t="shared" si="29"/>
        <v>-1.7170379144771901</v>
      </c>
      <c r="EI22" s="6">
        <f t="shared" si="30"/>
        <v>0.11970105152427001</v>
      </c>
      <c r="EJ22" s="6">
        <f t="shared" si="31"/>
        <v>-1.5973368629529201</v>
      </c>
      <c r="EK22" s="6">
        <f t="shared" si="32"/>
        <v>-1.0000000000000009E-2</v>
      </c>
      <c r="EL22" s="6">
        <f t="shared" si="33"/>
        <v>3.2369538979531702</v>
      </c>
      <c r="EM22" s="6">
        <f t="shared" si="34"/>
        <v>3.24695389795317</v>
      </c>
      <c r="EN22" s="6">
        <f t="shared" si="35"/>
        <v>-1.4935103523659801</v>
      </c>
      <c r="EO22" s="6">
        <f t="shared" si="36"/>
        <v>-1.6132114038902501</v>
      </c>
    </row>
    <row r="23" spans="1:146" x14ac:dyDescent="0.25">
      <c r="A23" s="12"/>
      <c r="B23" s="29"/>
      <c r="C23" s="39" t="s">
        <v>91</v>
      </c>
      <c r="D23" s="6">
        <v>-1.3662204551630199</v>
      </c>
      <c r="E23" s="6">
        <v>0.23115643745032999</v>
      </c>
      <c r="F23" s="6">
        <v>1.59737689261335</v>
      </c>
      <c r="G23" s="6">
        <v>4.2204560899734496</v>
      </c>
      <c r="H23" s="6">
        <v>1.385697891298</v>
      </c>
      <c r="I23" s="6">
        <v>1.81132745929965</v>
      </c>
      <c r="J23" s="6">
        <v>1.6962945926344899</v>
      </c>
      <c r="K23" s="6">
        <v>0</v>
      </c>
      <c r="L23" s="6">
        <v>0.150907098002766</v>
      </c>
      <c r="M23" s="6">
        <v>0.38610410218586799</v>
      </c>
      <c r="N23" s="6">
        <v>0.150907098002766</v>
      </c>
      <c r="O23" s="6">
        <v>0.68225680189030402</v>
      </c>
      <c r="P23" s="6">
        <v>-7.2586455010254998</v>
      </c>
      <c r="Q23" s="6">
        <v>1.60737689261335</v>
      </c>
      <c r="R23" s="12"/>
      <c r="S23" s="6">
        <f t="shared" si="0"/>
        <v>1.3662204551630199</v>
      </c>
      <c r="T23" s="12">
        <f t="shared" si="1"/>
        <v>0.23115643745032999</v>
      </c>
      <c r="U23" s="12">
        <f t="shared" si="2"/>
        <v>1.59737689261335</v>
      </c>
      <c r="V23" s="12">
        <f t="shared" si="3"/>
        <v>-8.8560223936388489</v>
      </c>
      <c r="W23" s="12">
        <f t="shared" si="4"/>
        <v>1.0000000000000009E-2</v>
      </c>
      <c r="X23" s="12">
        <f t="shared" si="5"/>
        <v>8.8660223936388505</v>
      </c>
      <c r="Y23" s="5">
        <f t="shared" si="6"/>
        <v>0.150907098002766</v>
      </c>
      <c r="Z23" s="5">
        <f t="shared" si="7"/>
        <v>-8.0249339447563989E-2</v>
      </c>
      <c r="AB23" s="12"/>
      <c r="AD23" s="5">
        <v>0.150907098002766</v>
      </c>
      <c r="AE23" s="8">
        <v>0.50578764068636095</v>
      </c>
      <c r="AF23">
        <v>0.49371141856756401</v>
      </c>
      <c r="AG23" s="5">
        <v>0.53242424345390005</v>
      </c>
      <c r="AH23" s="5">
        <v>0.53762968334663197</v>
      </c>
      <c r="AK23" s="29"/>
      <c r="AL23" s="39" t="s">
        <v>91</v>
      </c>
      <c r="AM23" s="6">
        <v>-0.57448499989809099</v>
      </c>
      <c r="AN23" s="6">
        <v>0.24191969215488801</v>
      </c>
      <c r="AO23" s="6">
        <v>0.81640469205297905</v>
      </c>
      <c r="AP23" s="6">
        <v>6.6520253562927198</v>
      </c>
      <c r="AQ23" s="6">
        <v>0.74290655013233897</v>
      </c>
      <c r="AR23" s="6">
        <v>0.92347622549932595</v>
      </c>
      <c r="AS23" s="6">
        <v>0.83368648222670505</v>
      </c>
      <c r="AT23" s="6">
        <v>0</v>
      </c>
      <c r="AU23" s="6">
        <v>0.50578764068636095</v>
      </c>
      <c r="AV23" s="6">
        <v>0.50578764068636095</v>
      </c>
      <c r="AW23" s="6">
        <v>0.63250144309883904</v>
      </c>
      <c r="AX23" s="6">
        <v>0.67213100552030003</v>
      </c>
      <c r="AY23" s="6">
        <v>-6.2901447991153603</v>
      </c>
      <c r="AZ23" s="6">
        <v>0.82640469205297995</v>
      </c>
      <c r="BB23" s="6">
        <f t="shared" si="37"/>
        <v>0.57448499989809099</v>
      </c>
      <c r="BC23" s="12">
        <f t="shared" si="8"/>
        <v>0.24191969215488801</v>
      </c>
      <c r="BD23" s="12">
        <f t="shared" si="9"/>
        <v>0.81640469205297905</v>
      </c>
      <c r="BE23" s="12">
        <f t="shared" si="10"/>
        <v>-7.1065494911683391</v>
      </c>
      <c r="BF23" s="12">
        <f t="shared" si="11"/>
        <v>1.0000000000000897E-2</v>
      </c>
      <c r="BG23" s="12">
        <f t="shared" si="12"/>
        <v>7.1165494911683407</v>
      </c>
      <c r="BH23" s="5">
        <f t="shared" si="13"/>
        <v>0.50578764068636095</v>
      </c>
      <c r="BI23" s="5">
        <f>AU23-AN23</f>
        <v>0.26386794853147294</v>
      </c>
      <c r="BM23" s="29"/>
      <c r="BN23" s="39" t="s">
        <v>91</v>
      </c>
      <c r="BO23" s="6">
        <v>-0.41601179640542002</v>
      </c>
      <c r="BP23" s="6">
        <v>0.23539897179545199</v>
      </c>
      <c r="BQ23" s="6">
        <v>0.65141076820087296</v>
      </c>
      <c r="BR23" s="6">
        <v>6.7325300264358496</v>
      </c>
      <c r="BS23" s="6">
        <v>0.597119371079606</v>
      </c>
      <c r="BT23" s="6">
        <v>0.75231450704613601</v>
      </c>
      <c r="BU23" s="6">
        <v>0.66924671601415398</v>
      </c>
      <c r="BV23" s="6">
        <v>0</v>
      </c>
      <c r="BW23" s="6">
        <v>0.49371141856756401</v>
      </c>
      <c r="BX23" s="6">
        <v>0.51279756427704803</v>
      </c>
      <c r="BY23" s="6">
        <v>0.55782008819200901</v>
      </c>
      <c r="BZ23" s="6">
        <v>0.57787455918630404</v>
      </c>
      <c r="CA23" s="6">
        <v>-5.7896759631959904</v>
      </c>
      <c r="CB23" s="6">
        <v>0.66141076820087297</v>
      </c>
      <c r="CC23" s="12"/>
      <c r="CD23" s="6">
        <f t="shared" si="14"/>
        <v>0.41601179640542096</v>
      </c>
      <c r="CE23" s="6">
        <f t="shared" si="15"/>
        <v>0.23539897179545199</v>
      </c>
      <c r="CF23" s="6">
        <f t="shared" si="16"/>
        <v>0.65141076820087296</v>
      </c>
      <c r="CG23" s="6">
        <f t="shared" si="17"/>
        <v>-6.4410867313968634</v>
      </c>
      <c r="CH23" s="6">
        <f t="shared" si="18"/>
        <v>1.0000000000000009E-2</v>
      </c>
      <c r="CI23" s="6">
        <f t="shared" si="19"/>
        <v>6.4510867313968632</v>
      </c>
      <c r="CJ23" s="6">
        <f t="shared" si="20"/>
        <v>0.49371141856756401</v>
      </c>
      <c r="CK23" s="6">
        <f t="shared" si="21"/>
        <v>0.25831244677211201</v>
      </c>
      <c r="CO23" s="29"/>
      <c r="CP23" s="39" t="s">
        <v>91</v>
      </c>
      <c r="CQ23" s="6">
        <v>-0.40280753382437001</v>
      </c>
      <c r="CR23" s="6">
        <v>0.21725420897768799</v>
      </c>
      <c r="CS23" s="6">
        <v>0.62006174280205895</v>
      </c>
      <c r="CT23" s="6">
        <v>7.4113475656509298</v>
      </c>
      <c r="CU23" s="6">
        <v>0.57693313019500603</v>
      </c>
      <c r="CV23" s="6">
        <v>0.71820421131462497</v>
      </c>
      <c r="CW23" s="6">
        <v>0.63224517291441895</v>
      </c>
      <c r="CX23" s="6">
        <v>0</v>
      </c>
      <c r="CY23" s="6">
        <v>0.53242424345390005</v>
      </c>
      <c r="CZ23" s="6">
        <v>0.53510935924560799</v>
      </c>
      <c r="DA23" s="6">
        <v>0.603616104450591</v>
      </c>
      <c r="DB23" s="6">
        <v>0.56591702042664904</v>
      </c>
      <c r="DC23" s="6">
        <v>-5.7181371186463297</v>
      </c>
      <c r="DD23" s="6">
        <v>0.63006174280205895</v>
      </c>
      <c r="DE23" s="12"/>
      <c r="DF23" s="6">
        <f t="shared" si="22"/>
        <v>0.40280753382437096</v>
      </c>
      <c r="DG23" s="5">
        <f t="shared" si="23"/>
        <v>0.21725420897768799</v>
      </c>
      <c r="DH23" s="6">
        <f t="shared" si="24"/>
        <v>0.62006174280205895</v>
      </c>
      <c r="DI23" s="6">
        <f t="shared" si="38"/>
        <v>-6.3381988614483884</v>
      </c>
      <c r="DJ23" s="6">
        <f t="shared" si="25"/>
        <v>1.0000000000000009E-2</v>
      </c>
      <c r="DK23" s="6">
        <f t="shared" si="26"/>
        <v>6.3481988614483882</v>
      </c>
      <c r="DL23" s="5">
        <f t="shared" si="27"/>
        <v>0.53242424345390005</v>
      </c>
      <c r="DM23" s="5">
        <f t="shared" si="28"/>
        <v>0.31517003447621206</v>
      </c>
      <c r="DQ23" s="29"/>
      <c r="DR23" s="39" t="s">
        <v>91</v>
      </c>
      <c r="DS23" s="6">
        <v>-0.382041680802848</v>
      </c>
      <c r="DT23" s="6">
        <v>0.22039405692758399</v>
      </c>
      <c r="DU23" s="6">
        <v>0.60243573773043202</v>
      </c>
      <c r="DV23" s="6">
        <v>7.1173455381393396</v>
      </c>
      <c r="DW23" s="6">
        <v>0.56966747481887703</v>
      </c>
      <c r="DX23" s="6">
        <v>0.67844180586049996</v>
      </c>
      <c r="DY23" s="6">
        <v>0.61187740724027095</v>
      </c>
      <c r="DZ23" s="6">
        <v>0</v>
      </c>
      <c r="EA23" s="6">
        <v>0.53762968334663197</v>
      </c>
      <c r="EB23" s="6">
        <v>0.53948110556528395</v>
      </c>
      <c r="EC23" s="6">
        <v>0.599699873408021</v>
      </c>
      <c r="ED23" s="6">
        <v>0.56178865843641901</v>
      </c>
      <c r="EE23" s="6">
        <v>-5.4083216341655396</v>
      </c>
      <c r="EF23" s="6">
        <v>0.61243573773043203</v>
      </c>
      <c r="EG23" s="12"/>
      <c r="EH23" s="6">
        <f t="shared" si="29"/>
        <v>0.38204168080284806</v>
      </c>
      <c r="EI23" s="6">
        <f t="shared" si="30"/>
        <v>0.22039405692758399</v>
      </c>
      <c r="EJ23" s="6">
        <f t="shared" si="31"/>
        <v>0.60243573773043202</v>
      </c>
      <c r="EK23" s="6">
        <f t="shared" si="32"/>
        <v>-6.0107573718959717</v>
      </c>
      <c r="EL23" s="6">
        <f t="shared" si="33"/>
        <v>1.0000000000000009E-2</v>
      </c>
      <c r="EM23" s="6">
        <f t="shared" si="34"/>
        <v>6.0207573718959715</v>
      </c>
      <c r="EN23" s="5">
        <f t="shared" si="35"/>
        <v>0.53762968334663197</v>
      </c>
      <c r="EO23" s="5">
        <f t="shared" si="36"/>
        <v>0.31723562641904801</v>
      </c>
    </row>
    <row r="24" spans="1:146" x14ac:dyDescent="0.25">
      <c r="A24" s="12"/>
      <c r="B24" s="29"/>
      <c r="C24" s="39" t="s">
        <v>92</v>
      </c>
      <c r="D24" s="6">
        <v>-5.2712547940610199E-2</v>
      </c>
      <c r="E24" s="6">
        <v>0.34649184069602001</v>
      </c>
      <c r="F24" s="6">
        <v>0.39920438863663099</v>
      </c>
      <c r="G24" s="6">
        <v>4.7184952354431102</v>
      </c>
      <c r="H24" s="6">
        <v>0.71681659277899701</v>
      </c>
      <c r="I24" s="6">
        <v>0.89475771529605697</v>
      </c>
      <c r="J24" s="6">
        <v>9.7207180090347706E-2</v>
      </c>
      <c r="K24" s="6">
        <v>0</v>
      </c>
      <c r="L24" s="6">
        <v>-0.79059022841014703</v>
      </c>
      <c r="M24" s="6">
        <v>-0.72121294855325202</v>
      </c>
      <c r="N24" s="6">
        <v>0.257642693221941</v>
      </c>
      <c r="O24" s="6">
        <v>1.84216194583685E-2</v>
      </c>
      <c r="P24" s="6">
        <v>-8.0929176324234806</v>
      </c>
      <c r="Q24" s="6">
        <v>5.5773738974740503</v>
      </c>
      <c r="R24" s="12"/>
      <c r="S24" s="6">
        <f t="shared" si="0"/>
        <v>5.2712547940610976E-2</v>
      </c>
      <c r="T24" s="12">
        <f t="shared" si="1"/>
        <v>0.34649184069602001</v>
      </c>
      <c r="U24" s="12">
        <f t="shared" si="2"/>
        <v>0.39920438863663099</v>
      </c>
      <c r="V24" s="12">
        <f t="shared" si="3"/>
        <v>-8.492122021060112</v>
      </c>
      <c r="W24" s="12">
        <f t="shared" si="4"/>
        <v>5.1781695088374189</v>
      </c>
      <c r="X24" s="12">
        <f t="shared" si="5"/>
        <v>13.670291529897531</v>
      </c>
      <c r="Y24" s="12">
        <f t="shared" si="6"/>
        <v>-0.79059022841014703</v>
      </c>
      <c r="Z24" s="12">
        <f t="shared" si="7"/>
        <v>-1.1370820691061669</v>
      </c>
      <c r="AB24" s="12"/>
      <c r="AD24">
        <v>-0.79059022841014703</v>
      </c>
      <c r="AE24" s="7">
        <v>-1.5346015471691199</v>
      </c>
      <c r="AF24">
        <v>-1.4772127428955999</v>
      </c>
      <c r="AG24" s="12">
        <v>-1.43469774687853</v>
      </c>
      <c r="AH24" s="12">
        <v>-1.4801838842380901</v>
      </c>
      <c r="AK24" s="29"/>
      <c r="AL24" s="39" t="s">
        <v>92</v>
      </c>
      <c r="AM24" s="6">
        <v>1.4501381503892801</v>
      </c>
      <c r="AN24" s="6">
        <v>0.146790396371792</v>
      </c>
      <c r="AO24" s="6">
        <v>-1.30334775401749</v>
      </c>
      <c r="AP24" s="6">
        <v>3.8420890569686801</v>
      </c>
      <c r="AQ24" s="6">
        <v>1.02394843045154</v>
      </c>
      <c r="AR24" s="6">
        <v>-0.56894562273087401</v>
      </c>
      <c r="AS24" s="6">
        <v>-1.36482395098973</v>
      </c>
      <c r="AT24" s="6">
        <v>0</v>
      </c>
      <c r="AU24" s="6">
        <v>-1.5346015471691199</v>
      </c>
      <c r="AV24" s="6">
        <v>0.71740894215337203</v>
      </c>
      <c r="AW24" s="6">
        <v>-0.65517516768680695</v>
      </c>
      <c r="AX24" s="6">
        <v>-1.5131015780770201</v>
      </c>
      <c r="AY24" s="6">
        <v>-10.598598752173499</v>
      </c>
      <c r="AZ24" s="6">
        <v>3.22295399865139</v>
      </c>
      <c r="BB24" s="6">
        <f t="shared" si="37"/>
        <v>-1.4501381503892821</v>
      </c>
      <c r="BC24" s="12">
        <f t="shared" si="8"/>
        <v>0.146790396371792</v>
      </c>
      <c r="BD24" s="12">
        <f t="shared" si="9"/>
        <v>-1.30334775401749</v>
      </c>
      <c r="BE24" s="12">
        <f t="shared" si="10"/>
        <v>-9.2952509981560087</v>
      </c>
      <c r="BF24" s="12">
        <f t="shared" si="11"/>
        <v>4.5263017526688802</v>
      </c>
      <c r="BG24" s="12">
        <f t="shared" si="12"/>
        <v>13.821552750824889</v>
      </c>
      <c r="BH24" s="12">
        <f t="shared" si="13"/>
        <v>-1.5346015471691199</v>
      </c>
      <c r="BI24" s="12">
        <f>AU24-AN24</f>
        <v>-1.6813919435409119</v>
      </c>
      <c r="BM24" s="29"/>
      <c r="BN24" s="39" t="s">
        <v>92</v>
      </c>
      <c r="BO24" s="6">
        <v>1.4862484586740701</v>
      </c>
      <c r="BP24" s="6">
        <v>0.126968824476721</v>
      </c>
      <c r="BQ24" s="6">
        <v>-1.3592796341973501</v>
      </c>
      <c r="BR24" s="6">
        <v>4.5315672636032103</v>
      </c>
      <c r="BS24" s="6">
        <v>1.01167914758911</v>
      </c>
      <c r="BT24" s="6">
        <v>-0.63724364722530202</v>
      </c>
      <c r="BU24" s="6">
        <v>-1.3750549325536201</v>
      </c>
      <c r="BV24" s="6">
        <v>0</v>
      </c>
      <c r="BW24" s="6">
        <v>-1.4772127428955999</v>
      </c>
      <c r="BX24" s="6">
        <v>0.87838789590251998</v>
      </c>
      <c r="BY24" s="6">
        <v>-0.68167960714599496</v>
      </c>
      <c r="BZ24" s="6">
        <v>-1.4681922269118199</v>
      </c>
      <c r="CA24" s="6">
        <v>-10.274539165328401</v>
      </c>
      <c r="CB24" s="6">
        <v>3.2974576881025701</v>
      </c>
      <c r="CC24" s="12"/>
      <c r="CD24" s="6">
        <f t="shared" si="14"/>
        <v>-1.4862484586740712</v>
      </c>
      <c r="CE24" s="6">
        <f t="shared" si="15"/>
        <v>0.126968824476721</v>
      </c>
      <c r="CF24" s="6">
        <f t="shared" si="16"/>
        <v>-1.3592796341973501</v>
      </c>
      <c r="CG24" s="6">
        <f t="shared" si="17"/>
        <v>-8.915259531131051</v>
      </c>
      <c r="CH24" s="6">
        <f t="shared" si="18"/>
        <v>4.6567373222999198</v>
      </c>
      <c r="CI24" s="6">
        <f t="shared" si="19"/>
        <v>13.571996853430971</v>
      </c>
      <c r="CJ24" s="6">
        <f t="shared" si="20"/>
        <v>-1.4772127428955999</v>
      </c>
      <c r="CK24" s="6">
        <f t="shared" si="21"/>
        <v>-1.604181567372321</v>
      </c>
      <c r="CO24" s="29"/>
      <c r="CP24" s="39" t="s">
        <v>92</v>
      </c>
      <c r="CQ24" s="6">
        <v>1.4810641302369401</v>
      </c>
      <c r="CR24" s="6">
        <v>0.12583238930100299</v>
      </c>
      <c r="CS24" s="6">
        <v>-1.35523174093594</v>
      </c>
      <c r="CT24" s="6">
        <v>4.2482252073287903</v>
      </c>
      <c r="CU24" s="6">
        <v>1.0261709149192799</v>
      </c>
      <c r="CV24" s="6">
        <v>-2.4756188803352501E-2</v>
      </c>
      <c r="CW24" s="6">
        <v>-1.3607102383873799</v>
      </c>
      <c r="CX24" s="6">
        <v>0</v>
      </c>
      <c r="CY24" s="6">
        <v>-1.43469774687853</v>
      </c>
      <c r="CZ24" s="6">
        <v>0.95787205811264597</v>
      </c>
      <c r="DA24" s="6">
        <v>-8.0841718851092703E-2</v>
      </c>
      <c r="DB24" s="6">
        <v>-1.42868953841138</v>
      </c>
      <c r="DC24" s="6">
        <v>-10.0306335769507</v>
      </c>
      <c r="DD24" s="6">
        <v>1.6157819088735701</v>
      </c>
      <c r="DE24" s="12"/>
      <c r="DF24" s="6">
        <f t="shared" si="22"/>
        <v>-1.4810641302369429</v>
      </c>
      <c r="DG24" s="6">
        <f t="shared" si="23"/>
        <v>0.12583238930100299</v>
      </c>
      <c r="DH24" s="6">
        <f t="shared" si="24"/>
        <v>-1.35523174093594</v>
      </c>
      <c r="DI24" s="6">
        <f t="shared" si="38"/>
        <v>-8.6754018360147604</v>
      </c>
      <c r="DJ24" s="6">
        <f t="shared" si="25"/>
        <v>2.9710136498095103</v>
      </c>
      <c r="DK24" s="6">
        <f t="shared" si="26"/>
        <v>11.646415485824271</v>
      </c>
      <c r="DL24" s="6">
        <f t="shared" si="27"/>
        <v>-1.43469774687853</v>
      </c>
      <c r="DM24" s="6">
        <f t="shared" si="28"/>
        <v>-1.560530136179533</v>
      </c>
      <c r="DQ24" s="29"/>
      <c r="DR24" s="39" t="s">
        <v>92</v>
      </c>
      <c r="DS24" s="6">
        <v>1.54109168354823</v>
      </c>
      <c r="DT24" s="6">
        <v>0.122666227341754</v>
      </c>
      <c r="DU24" s="6">
        <v>-1.41842545620647</v>
      </c>
      <c r="DV24" s="6">
        <v>4.00051478862762</v>
      </c>
      <c r="DW24" s="6">
        <v>0.95821219267345203</v>
      </c>
      <c r="DX24" s="6">
        <v>-3.6711164802505997E-2</v>
      </c>
      <c r="DY24" s="6">
        <v>-1.4253675614857999</v>
      </c>
      <c r="DZ24" s="6">
        <v>0</v>
      </c>
      <c r="EA24" s="6">
        <v>-1.4801838842380901</v>
      </c>
      <c r="EB24" s="6">
        <v>0.91688084970280903</v>
      </c>
      <c r="EC24" s="6">
        <v>-6.9804840576317403E-2</v>
      </c>
      <c r="ED24" s="6">
        <v>-1.4787057428500801</v>
      </c>
      <c r="EE24" s="6">
        <v>-10.0206914170322</v>
      </c>
      <c r="EF24" s="6">
        <v>1.32758402600285</v>
      </c>
      <c r="EG24" s="12"/>
      <c r="EH24" s="6">
        <f t="shared" si="29"/>
        <v>-1.541091683548224</v>
      </c>
      <c r="EI24" s="6">
        <f t="shared" si="30"/>
        <v>0.122666227341754</v>
      </c>
      <c r="EJ24" s="6">
        <f t="shared" si="31"/>
        <v>-1.41842545620647</v>
      </c>
      <c r="EK24" s="6">
        <f t="shared" si="32"/>
        <v>-8.6022659608257293</v>
      </c>
      <c r="EL24" s="6">
        <f t="shared" si="33"/>
        <v>2.74600948220932</v>
      </c>
      <c r="EM24" s="6">
        <f t="shared" si="34"/>
        <v>11.34827544303505</v>
      </c>
      <c r="EN24" s="6">
        <f t="shared" si="35"/>
        <v>-1.4801838842380901</v>
      </c>
      <c r="EO24" s="6">
        <f t="shared" si="36"/>
        <v>-1.6028501115798441</v>
      </c>
    </row>
    <row r="25" spans="1:146" x14ac:dyDescent="0.25">
      <c r="A25" s="12"/>
      <c r="B25" s="38"/>
      <c r="C25" s="38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6"/>
      <c r="P25" s="12"/>
      <c r="Q25" s="12"/>
      <c r="R25" s="12"/>
      <c r="AB25" s="12"/>
    </row>
    <row r="28" spans="1:146" x14ac:dyDescent="0.25">
      <c r="Q28" s="43" t="s">
        <v>21</v>
      </c>
      <c r="R28" s="43" t="s">
        <v>38</v>
      </c>
      <c r="S28" s="43" t="s">
        <v>43</v>
      </c>
      <c r="T28" s="43"/>
      <c r="U28" s="43"/>
      <c r="V28" s="43"/>
      <c r="W28" s="43"/>
      <c r="X28" s="43"/>
      <c r="Y28" s="43"/>
      <c r="Z28" s="43"/>
      <c r="AA28" s="43"/>
      <c r="AL28" t="s">
        <v>21</v>
      </c>
      <c r="AM28" t="s">
        <v>38</v>
      </c>
      <c r="AO28" t="s">
        <v>43</v>
      </c>
      <c r="AZ28" s="43" t="s">
        <v>21</v>
      </c>
      <c r="BA28" s="43" t="s">
        <v>38</v>
      </c>
      <c r="BB28" s="43" t="s">
        <v>43</v>
      </c>
      <c r="BC28" s="43"/>
      <c r="BD28" s="43"/>
      <c r="BE28" s="43"/>
      <c r="BF28" s="43"/>
      <c r="BG28" s="43"/>
      <c r="BH28" s="43"/>
      <c r="BI28" s="43"/>
      <c r="BJ28" s="43"/>
      <c r="CB28" s="43" t="s">
        <v>21</v>
      </c>
      <c r="CC28" s="43" t="s">
        <v>38</v>
      </c>
      <c r="CD28" s="43" t="s">
        <v>43</v>
      </c>
      <c r="CE28" s="43"/>
      <c r="CF28" s="43"/>
      <c r="CG28" s="43"/>
      <c r="CH28" s="43"/>
      <c r="CI28" s="43"/>
      <c r="CJ28" s="43"/>
      <c r="CK28" s="43"/>
      <c r="CL28" s="43"/>
      <c r="DD28" s="43" t="s">
        <v>21</v>
      </c>
      <c r="DE28" s="43" t="s">
        <v>38</v>
      </c>
      <c r="DF28" s="47" t="s">
        <v>43</v>
      </c>
      <c r="DG28" s="48"/>
      <c r="DH28" s="48"/>
      <c r="DI28" s="48"/>
      <c r="DJ28" s="48"/>
      <c r="DK28" s="48"/>
      <c r="DL28" s="48"/>
      <c r="DM28" s="48"/>
      <c r="DN28" s="49"/>
      <c r="EF28" s="43" t="s">
        <v>21</v>
      </c>
      <c r="EG28" s="43" t="s">
        <v>38</v>
      </c>
      <c r="EH28" s="47" t="s">
        <v>43</v>
      </c>
      <c r="EI28" s="48"/>
      <c r="EJ28" s="48"/>
      <c r="EK28" s="48"/>
      <c r="EL28" s="48"/>
      <c r="EM28" s="48"/>
      <c r="EN28" s="48"/>
      <c r="EO28" s="48"/>
      <c r="EP28" s="49"/>
    </row>
    <row r="29" spans="1:146" x14ac:dyDescent="0.25">
      <c r="Q29" s="43"/>
      <c r="R29" s="43"/>
      <c r="S29" s="43" t="s">
        <v>85</v>
      </c>
      <c r="T29" s="43"/>
      <c r="U29" s="43"/>
      <c r="V29" s="43" t="s">
        <v>87</v>
      </c>
      <c r="W29" s="43"/>
      <c r="X29" s="43"/>
      <c r="Y29" s="43" t="s">
        <v>86</v>
      </c>
      <c r="Z29" s="43"/>
      <c r="AA29" s="43"/>
      <c r="AO29" s="28" t="s">
        <v>85</v>
      </c>
      <c r="AP29" s="28"/>
      <c r="AQ29" s="28" t="s">
        <v>87</v>
      </c>
      <c r="AR29" s="28"/>
      <c r="AS29" s="28"/>
      <c r="AT29" s="28" t="s">
        <v>86</v>
      </c>
      <c r="AU29" s="28"/>
      <c r="AZ29" s="43"/>
      <c r="BA29" s="43"/>
      <c r="BB29" s="43" t="s">
        <v>85</v>
      </c>
      <c r="BC29" s="43"/>
      <c r="BD29" s="43"/>
      <c r="BE29" s="43" t="s">
        <v>87</v>
      </c>
      <c r="BF29" s="43"/>
      <c r="BG29" s="43"/>
      <c r="BH29" s="43" t="s">
        <v>86</v>
      </c>
      <c r="BI29" s="43"/>
      <c r="BJ29" s="43"/>
      <c r="CB29" s="43"/>
      <c r="CC29" s="43"/>
      <c r="CD29" s="43" t="s">
        <v>85</v>
      </c>
      <c r="CE29" s="43"/>
      <c r="CF29" s="43"/>
      <c r="CG29" s="43" t="s">
        <v>87</v>
      </c>
      <c r="CH29" s="43"/>
      <c r="CI29" s="43"/>
      <c r="CJ29" s="43" t="s">
        <v>86</v>
      </c>
      <c r="CK29" s="43"/>
      <c r="CL29" s="43"/>
      <c r="DD29" s="43"/>
      <c r="DE29" s="43"/>
      <c r="DF29" s="43" t="s">
        <v>85</v>
      </c>
      <c r="DG29" s="43"/>
      <c r="DH29" s="43"/>
      <c r="DI29" s="43" t="s">
        <v>87</v>
      </c>
      <c r="DJ29" s="43"/>
      <c r="DK29" s="43"/>
      <c r="DL29" s="43" t="s">
        <v>86</v>
      </c>
      <c r="DM29" s="43"/>
      <c r="DN29" s="43"/>
      <c r="EF29" s="43"/>
      <c r="EG29" s="43"/>
      <c r="EH29" s="43" t="s">
        <v>85</v>
      </c>
      <c r="EI29" s="43"/>
      <c r="EJ29" s="43"/>
      <c r="EK29" s="43" t="s">
        <v>87</v>
      </c>
      <c r="EL29" s="43"/>
      <c r="EM29" s="43"/>
      <c r="EN29" s="43" t="s">
        <v>86</v>
      </c>
      <c r="EO29" s="43"/>
      <c r="EP29" s="43"/>
    </row>
    <row r="30" spans="1:146" x14ac:dyDescent="0.25">
      <c r="Q30" s="43"/>
      <c r="R30" s="43"/>
      <c r="S30" s="44" t="s">
        <v>96</v>
      </c>
      <c r="T30" s="44" t="s">
        <v>97</v>
      </c>
      <c r="U30" s="44" t="s">
        <v>98</v>
      </c>
      <c r="V30" s="44" t="s">
        <v>19</v>
      </c>
      <c r="W30" s="44" t="s">
        <v>20</v>
      </c>
      <c r="X30" s="44" t="s">
        <v>82</v>
      </c>
      <c r="Y30" s="44" t="s">
        <v>98</v>
      </c>
      <c r="Z30" s="44" t="s">
        <v>97</v>
      </c>
      <c r="AA30" s="44" t="s">
        <v>96</v>
      </c>
      <c r="AN30" t="s">
        <v>97</v>
      </c>
      <c r="AO30" t="s">
        <v>96</v>
      </c>
      <c r="AP30" t="s">
        <v>98</v>
      </c>
      <c r="AQ30" t="s">
        <v>19</v>
      </c>
      <c r="AR30" t="s">
        <v>20</v>
      </c>
      <c r="AS30" t="s">
        <v>82</v>
      </c>
      <c r="AT30" s="12" t="s">
        <v>98</v>
      </c>
      <c r="AU30" s="12" t="s">
        <v>96</v>
      </c>
      <c r="AZ30" s="43"/>
      <c r="BA30" s="43"/>
      <c r="BB30" s="44" t="s">
        <v>96</v>
      </c>
      <c r="BC30" s="44" t="s">
        <v>97</v>
      </c>
      <c r="BD30" s="44" t="s">
        <v>98</v>
      </c>
      <c r="BE30" s="44" t="s">
        <v>19</v>
      </c>
      <c r="BF30" s="44" t="s">
        <v>20</v>
      </c>
      <c r="BG30" s="44" t="s">
        <v>82</v>
      </c>
      <c r="BH30" s="44" t="s">
        <v>98</v>
      </c>
      <c r="BI30" s="44" t="s">
        <v>97</v>
      </c>
      <c r="BJ30" s="44" t="s">
        <v>96</v>
      </c>
      <c r="CB30" s="43"/>
      <c r="CC30" s="43"/>
      <c r="CD30" s="44" t="s">
        <v>96</v>
      </c>
      <c r="CE30" s="44" t="s">
        <v>97</v>
      </c>
      <c r="CF30" s="44" t="s">
        <v>98</v>
      </c>
      <c r="CG30" s="44" t="s">
        <v>19</v>
      </c>
      <c r="CH30" s="44" t="s">
        <v>20</v>
      </c>
      <c r="CI30" s="44" t="s">
        <v>82</v>
      </c>
      <c r="CJ30" s="44" t="s">
        <v>98</v>
      </c>
      <c r="CK30" s="44" t="s">
        <v>97</v>
      </c>
      <c r="CL30" s="44" t="s">
        <v>96</v>
      </c>
      <c r="DD30" s="43"/>
      <c r="DE30" s="43"/>
      <c r="DF30" s="44" t="s">
        <v>96</v>
      </c>
      <c r="DG30" s="44" t="s">
        <v>97</v>
      </c>
      <c r="DH30" s="44" t="s">
        <v>98</v>
      </c>
      <c r="DI30" s="44" t="s">
        <v>19</v>
      </c>
      <c r="DJ30" s="44" t="s">
        <v>20</v>
      </c>
      <c r="DK30" s="44" t="s">
        <v>82</v>
      </c>
      <c r="DL30" s="44" t="s">
        <v>98</v>
      </c>
      <c r="DM30" s="44" t="s">
        <v>97</v>
      </c>
      <c r="DN30" s="44" t="s">
        <v>96</v>
      </c>
      <c r="EF30" s="43"/>
      <c r="EG30" s="43"/>
      <c r="EH30" s="44" t="s">
        <v>96</v>
      </c>
      <c r="EI30" s="44" t="s">
        <v>97</v>
      </c>
      <c r="EJ30" s="44" t="s">
        <v>98</v>
      </c>
      <c r="EK30" s="44" t="s">
        <v>19</v>
      </c>
      <c r="EL30" s="44" t="s">
        <v>20</v>
      </c>
      <c r="EM30" s="44" t="s">
        <v>82</v>
      </c>
      <c r="EN30" s="44" t="s">
        <v>98</v>
      </c>
      <c r="EO30" s="44" t="s">
        <v>97</v>
      </c>
      <c r="EP30" s="44" t="s">
        <v>96</v>
      </c>
    </row>
    <row r="31" spans="1:146" ht="15" customHeight="1" x14ac:dyDescent="0.25">
      <c r="Q31" s="43" t="s">
        <v>42</v>
      </c>
      <c r="R31" s="44" t="s">
        <v>30</v>
      </c>
      <c r="S31" s="54">
        <f>S6</f>
        <v>-3.6616025063847362</v>
      </c>
      <c r="T31" s="55">
        <f t="shared" ref="T31:Y31" si="39">T6</f>
        <v>6.7566013358126106E-2</v>
      </c>
      <c r="U31" s="54">
        <f t="shared" si="39"/>
        <v>-3.5940364930266102</v>
      </c>
      <c r="V31" s="54">
        <f t="shared" si="39"/>
        <v>-3.0545224377234299</v>
      </c>
      <c r="W31" s="54">
        <f t="shared" si="39"/>
        <v>5.5394290875114098</v>
      </c>
      <c r="X31" s="53">
        <f t="shared" si="39"/>
        <v>8.5939515252348393</v>
      </c>
      <c r="Y31" s="54">
        <f t="shared" si="39"/>
        <v>-1.21347545415153</v>
      </c>
      <c r="Z31" s="55">
        <f>T6</f>
        <v>6.7566013358126106E-2</v>
      </c>
      <c r="AA31" s="54">
        <f>Z6</f>
        <v>-1.2810414675096562</v>
      </c>
      <c r="AL31" t="s">
        <v>42</v>
      </c>
      <c r="AM31" t="s">
        <v>30</v>
      </c>
      <c r="AN31" s="9">
        <v>7.17031146423939E-2</v>
      </c>
      <c r="AO31" s="9">
        <v>-0.81035413207394891</v>
      </c>
      <c r="AP31" s="9">
        <v>-0.73865101743155503</v>
      </c>
      <c r="AQ31" s="9">
        <v>-1.024840812574465</v>
      </c>
      <c r="AR31" s="9">
        <v>1.8531430291704651</v>
      </c>
      <c r="AS31" s="9">
        <v>2.8779838417449302</v>
      </c>
      <c r="AT31" s="9">
        <v>0.18168532819344099</v>
      </c>
      <c r="AU31" s="9">
        <v>0.10998221355104709</v>
      </c>
      <c r="AZ31" s="43" t="s">
        <v>42</v>
      </c>
      <c r="BA31" s="44" t="s">
        <v>30</v>
      </c>
      <c r="BB31" s="54">
        <f>BB6</f>
        <v>-0.81035413207394891</v>
      </c>
      <c r="BC31" s="53">
        <f t="shared" ref="BC31:BH31" si="40">BC6</f>
        <v>7.17031146423939E-2</v>
      </c>
      <c r="BD31" s="54">
        <f t="shared" si="40"/>
        <v>-0.73865101743155503</v>
      </c>
      <c r="BE31" s="54">
        <f t="shared" si="40"/>
        <v>-1.024840812574465</v>
      </c>
      <c r="BF31" s="54">
        <f t="shared" si="40"/>
        <v>1.8531430291704651</v>
      </c>
      <c r="BG31" s="53">
        <f t="shared" si="40"/>
        <v>2.8779838417449302</v>
      </c>
      <c r="BH31" s="54">
        <f t="shared" si="40"/>
        <v>0.18168532819344099</v>
      </c>
      <c r="BI31" s="53">
        <f>BC6</f>
        <v>7.17031146423939E-2</v>
      </c>
      <c r="BJ31" s="54">
        <f>BI6</f>
        <v>0.10998221355104709</v>
      </c>
      <c r="BK31" s="12"/>
      <c r="CB31" s="43" t="s">
        <v>42</v>
      </c>
      <c r="CC31" s="44" t="s">
        <v>30</v>
      </c>
      <c r="CD31" s="54">
        <f>CD6</f>
        <v>-0.29605036781378019</v>
      </c>
      <c r="CE31" s="53">
        <f t="shared" ref="CE31:CJ31" si="41">CE6</f>
        <v>7.2157195667757204E-2</v>
      </c>
      <c r="CF31" s="54">
        <f t="shared" si="41"/>
        <v>-0.223893172146023</v>
      </c>
      <c r="CG31" s="54">
        <f t="shared" si="41"/>
        <v>-0.61890448754468397</v>
      </c>
      <c r="CH31" s="54">
        <f t="shared" si="41"/>
        <v>1.1158858175022841</v>
      </c>
      <c r="CI31" s="53">
        <f t="shared" si="41"/>
        <v>1.734790305046968</v>
      </c>
      <c r="CJ31" s="54">
        <f t="shared" si="41"/>
        <v>0.34949571668431101</v>
      </c>
      <c r="CK31" s="53">
        <f>CE6</f>
        <v>7.2157195667757204E-2</v>
      </c>
      <c r="CL31" s="54">
        <f>CK6</f>
        <v>0.27733852101655382</v>
      </c>
      <c r="DD31" s="43" t="s">
        <v>42</v>
      </c>
      <c r="DE31" s="44" t="s">
        <v>30</v>
      </c>
      <c r="DF31" s="54">
        <f>DF6</f>
        <v>-8.9267906367146696E-2</v>
      </c>
      <c r="DG31" s="53">
        <f t="shared" ref="DG31:DL31" si="42">DG6</f>
        <v>7.2823196643304694E-2</v>
      </c>
      <c r="DH31" s="54">
        <f t="shared" si="42"/>
        <v>-1.6444709723841999E-2</v>
      </c>
      <c r="DI31" s="54">
        <f t="shared" si="42"/>
        <v>-0.44493177681763102</v>
      </c>
      <c r="DJ31" s="54">
        <f t="shared" si="42"/>
        <v>0.79991844107306009</v>
      </c>
      <c r="DK31" s="53">
        <f t="shared" si="42"/>
        <v>1.2448502178906911</v>
      </c>
      <c r="DL31" s="54">
        <f t="shared" si="42"/>
        <v>0.39977030564809901</v>
      </c>
      <c r="DM31" s="53">
        <f>DG6</f>
        <v>7.2823196643304694E-2</v>
      </c>
      <c r="DN31" s="53">
        <f>DM6</f>
        <v>0.32694710900479429</v>
      </c>
      <c r="EF31" s="43" t="s">
        <v>42</v>
      </c>
      <c r="EG31" s="44" t="s">
        <v>30</v>
      </c>
      <c r="EH31" s="54">
        <f>EH6</f>
        <v>2.3169738242448903E-2</v>
      </c>
      <c r="EI31" s="53">
        <f t="shared" ref="EI31:EN31" si="43">EI6</f>
        <v>7.2890147654650295E-2</v>
      </c>
      <c r="EJ31" s="54">
        <f t="shared" si="43"/>
        <v>9.6059885897099198E-2</v>
      </c>
      <c r="EK31" s="54">
        <f t="shared" si="43"/>
        <v>-0.34828027085815716</v>
      </c>
      <c r="EL31" s="54">
        <f t="shared" si="43"/>
        <v>0.62438100972349075</v>
      </c>
      <c r="EM31" s="53">
        <f t="shared" si="43"/>
        <v>0.97266128058164791</v>
      </c>
      <c r="EN31" s="53">
        <f t="shared" si="43"/>
        <v>0.41604433531208701</v>
      </c>
      <c r="EO31" s="53">
        <f>EI6</f>
        <v>7.2890147654650295E-2</v>
      </c>
      <c r="EP31" s="53">
        <f>EO6</f>
        <v>0.34315418765743672</v>
      </c>
    </row>
    <row r="32" spans="1:146" ht="15" customHeight="1" x14ac:dyDescent="0.25">
      <c r="Q32" s="43"/>
      <c r="R32" s="44" t="s">
        <v>31</v>
      </c>
      <c r="S32" s="54">
        <f t="shared" ref="S32:Y32" si="44">S7</f>
        <v>-3.7876369198156117</v>
      </c>
      <c r="T32" s="54">
        <f t="shared" si="44"/>
        <v>9.2359482999011505E-2</v>
      </c>
      <c r="U32" s="54">
        <f t="shared" si="44"/>
        <v>-3.6952774368166001</v>
      </c>
      <c r="V32" s="54">
        <f t="shared" si="44"/>
        <v>-9.9999999999997868E-3</v>
      </c>
      <c r="W32" s="54">
        <f t="shared" si="44"/>
        <v>8.1284525107475805</v>
      </c>
      <c r="X32" s="54">
        <f t="shared" si="44"/>
        <v>8.1384525107475802</v>
      </c>
      <c r="Y32" s="54">
        <f t="shared" si="44"/>
        <v>0.15944482219183401</v>
      </c>
      <c r="Z32" s="54">
        <f t="shared" ref="Z32:Z34" si="45">T7</f>
        <v>9.2359482999011505E-2</v>
      </c>
      <c r="AA32" s="54">
        <f t="shared" ref="AA32:AA49" si="46">Z7</f>
        <v>6.7085339192822502E-2</v>
      </c>
      <c r="AM32" t="s">
        <v>31</v>
      </c>
      <c r="AN32" s="9">
        <v>7.4480159993680101E-2</v>
      </c>
      <c r="AO32" s="9">
        <v>-0.84677180136493102</v>
      </c>
      <c r="AP32" s="9">
        <v>-0.77229164137125095</v>
      </c>
      <c r="AQ32" s="9">
        <v>-1.0000000000000009E-2</v>
      </c>
      <c r="AR32" s="9">
        <v>4.2445517355261915</v>
      </c>
      <c r="AS32" s="9">
        <v>4.2545517355261913</v>
      </c>
      <c r="AT32" s="9">
        <v>0.33827220842940697</v>
      </c>
      <c r="AU32" s="9">
        <v>0.2637920484357269</v>
      </c>
      <c r="AZ32" s="43"/>
      <c r="BA32" s="44" t="s">
        <v>31</v>
      </c>
      <c r="BB32" s="54">
        <f t="shared" ref="BB32:BH32" si="47">BB7</f>
        <v>-0.84677180136493102</v>
      </c>
      <c r="BC32" s="54">
        <f t="shared" si="47"/>
        <v>7.4480159993680101E-2</v>
      </c>
      <c r="BD32" s="54">
        <f t="shared" si="47"/>
        <v>-0.77229164137125095</v>
      </c>
      <c r="BE32" s="54">
        <f t="shared" si="47"/>
        <v>-1.0000000000000009E-2</v>
      </c>
      <c r="BF32" s="54">
        <f t="shared" si="47"/>
        <v>4.2445517355261915</v>
      </c>
      <c r="BG32" s="54">
        <f t="shared" si="47"/>
        <v>4.2545517355261913</v>
      </c>
      <c r="BH32" s="54">
        <f t="shared" si="47"/>
        <v>0.33827220842940697</v>
      </c>
      <c r="BI32" s="54">
        <f t="shared" ref="BI32:BI49" si="48">BC7</f>
        <v>7.4480159993680101E-2</v>
      </c>
      <c r="BJ32" s="54">
        <f t="shared" ref="BJ32:BJ49" si="49">BI7</f>
        <v>0.2637920484357269</v>
      </c>
      <c r="BK32" s="9">
        <f>BB33-BB32</f>
        <v>1.4664480599401455</v>
      </c>
      <c r="BL32">
        <f>100*(BG33-BK32)/BG33</f>
        <v>63.265445974145102</v>
      </c>
      <c r="CB32" s="43"/>
      <c r="CC32" s="44" t="s">
        <v>31</v>
      </c>
      <c r="CD32" s="54">
        <f t="shared" ref="CD32:CJ32" si="50">CD7</f>
        <v>-0.31389854826798502</v>
      </c>
      <c r="CE32" s="54">
        <f t="shared" si="50"/>
        <v>7.3575854167656995E-2</v>
      </c>
      <c r="CF32" s="54">
        <f t="shared" si="50"/>
        <v>-0.240322694100328</v>
      </c>
      <c r="CG32" s="54">
        <f t="shared" si="50"/>
        <v>-1.000000000000098E-2</v>
      </c>
      <c r="CH32" s="54">
        <f t="shared" si="50"/>
        <v>3.4274282901907176</v>
      </c>
      <c r="CI32" s="54">
        <f t="shared" si="50"/>
        <v>3.4374282901907187</v>
      </c>
      <c r="CJ32" s="54">
        <f t="shared" si="50"/>
        <v>0.36140878093037498</v>
      </c>
      <c r="CK32" s="54">
        <f t="shared" ref="CK32:CK34" si="51">CE7</f>
        <v>7.3575854167656995E-2</v>
      </c>
      <c r="CL32" s="54">
        <f t="shared" ref="CL32:CL49" si="52">CK7</f>
        <v>0.28783292676271799</v>
      </c>
      <c r="DD32" s="43"/>
      <c r="DE32" s="44" t="s">
        <v>31</v>
      </c>
      <c r="DF32" s="54">
        <f t="shared" ref="DF32:DL32" si="53">DF7</f>
        <v>-0.10096955163643551</v>
      </c>
      <c r="DG32" s="54">
        <f t="shared" si="53"/>
        <v>7.3520087641430906E-2</v>
      </c>
      <c r="DH32" s="54">
        <f t="shared" si="53"/>
        <v>-2.74494639950046E-2</v>
      </c>
      <c r="DI32" s="54">
        <f t="shared" si="53"/>
        <v>-1.0000000000000002E-2</v>
      </c>
      <c r="DJ32" s="54">
        <f t="shared" si="53"/>
        <v>3.1504910535079347</v>
      </c>
      <c r="DK32" s="54">
        <f t="shared" si="53"/>
        <v>3.1604910535079349</v>
      </c>
      <c r="DL32" s="54">
        <f t="shared" si="53"/>
        <v>0.38414962311142398</v>
      </c>
      <c r="DM32" s="54">
        <f t="shared" ref="DM32:DM34" si="54">DG7</f>
        <v>7.3520087641430906E-2</v>
      </c>
      <c r="DN32" s="54">
        <f t="shared" ref="DN32:DN49" si="55">DM7</f>
        <v>0.31062953546999306</v>
      </c>
      <c r="EF32" s="43"/>
      <c r="EG32" s="44" t="s">
        <v>31</v>
      </c>
      <c r="EH32" s="54">
        <f t="shared" ref="EH32:EN32" si="56">EH7</f>
        <v>7.9611377664201011E-3</v>
      </c>
      <c r="EI32" s="54">
        <f t="shared" si="56"/>
        <v>7.4039437542888303E-2</v>
      </c>
      <c r="EJ32" s="54">
        <f t="shared" si="56"/>
        <v>8.2000575309308404E-2</v>
      </c>
      <c r="EK32" s="54">
        <f t="shared" si="56"/>
        <v>-1.0000000000000009E-2</v>
      </c>
      <c r="EL32" s="54">
        <f t="shared" si="56"/>
        <v>3.0082109058050315</v>
      </c>
      <c r="EM32" s="54">
        <f t="shared" si="56"/>
        <v>3.0182109058050317</v>
      </c>
      <c r="EN32" s="54">
        <f t="shared" si="56"/>
        <v>0.39489912520868298</v>
      </c>
      <c r="EO32" s="54">
        <f t="shared" ref="EO32:EO34" si="57">EI7</f>
        <v>7.4039437542888303E-2</v>
      </c>
      <c r="EP32" s="54">
        <f t="shared" ref="EP32:EP49" si="58">EO7</f>
        <v>0.32085968766579465</v>
      </c>
    </row>
    <row r="33" spans="17:146" x14ac:dyDescent="0.25">
      <c r="Q33" s="43"/>
      <c r="R33" s="44" t="s">
        <v>32</v>
      </c>
      <c r="S33" s="54">
        <f t="shared" ref="S33:Y33" si="59">S8</f>
        <v>1.1736764178897308</v>
      </c>
      <c r="T33" s="53">
        <f t="shared" si="59"/>
        <v>8.0182272777559099E-2</v>
      </c>
      <c r="U33" s="54">
        <f t="shared" si="59"/>
        <v>1.2538586906672899</v>
      </c>
      <c r="V33" s="54">
        <f t="shared" si="59"/>
        <v>-8.6254662039763303</v>
      </c>
      <c r="W33" s="54">
        <f t="shared" si="59"/>
        <v>1.0000000000000009E-2</v>
      </c>
      <c r="X33" s="54">
        <f t="shared" si="59"/>
        <v>8.6354662039763301</v>
      </c>
      <c r="Y33" s="53">
        <f t="shared" si="59"/>
        <v>0.19217531990322301</v>
      </c>
      <c r="Z33" s="53">
        <f t="shared" si="45"/>
        <v>8.0182272777559099E-2</v>
      </c>
      <c r="AA33" s="53">
        <f t="shared" si="46"/>
        <v>0.11199304712566391</v>
      </c>
      <c r="AM33" t="s">
        <v>32</v>
      </c>
      <c r="AN33" s="9">
        <v>7.8586169088971494E-2</v>
      </c>
      <c r="AO33" s="9">
        <v>0.61967625857521447</v>
      </c>
      <c r="AP33" s="9">
        <v>0.698262427664186</v>
      </c>
      <c r="AQ33" s="9">
        <v>-3.9820126943912659</v>
      </c>
      <c r="AR33" s="9">
        <v>1.0000000000000009E-2</v>
      </c>
      <c r="AS33" s="9">
        <v>3.9920126943912662</v>
      </c>
      <c r="AT33" s="9">
        <v>0.40131693741854302</v>
      </c>
      <c r="AU33" s="9">
        <v>0.32273076832957154</v>
      </c>
      <c r="AZ33" s="43"/>
      <c r="BA33" s="44" t="s">
        <v>32</v>
      </c>
      <c r="BB33" s="54">
        <f t="shared" ref="BB33:BH33" si="60">BB8</f>
        <v>0.61967625857521447</v>
      </c>
      <c r="BC33" s="54">
        <f t="shared" si="60"/>
        <v>7.8586169088971494E-2</v>
      </c>
      <c r="BD33" s="54">
        <f t="shared" si="60"/>
        <v>0.698262427664186</v>
      </c>
      <c r="BE33" s="54">
        <f t="shared" si="60"/>
        <v>-3.9820126943912659</v>
      </c>
      <c r="BF33" s="54">
        <f t="shared" si="60"/>
        <v>1.0000000000000009E-2</v>
      </c>
      <c r="BG33" s="54">
        <f t="shared" si="60"/>
        <v>3.9920126943912662</v>
      </c>
      <c r="BH33" s="53">
        <f t="shared" si="60"/>
        <v>0.40131693741854302</v>
      </c>
      <c r="BI33" s="54">
        <f t="shared" si="48"/>
        <v>7.8586169088971494E-2</v>
      </c>
      <c r="BJ33" s="53">
        <f t="shared" si="49"/>
        <v>0.32273076832957154</v>
      </c>
      <c r="BL33" s="12"/>
      <c r="CB33" s="43"/>
      <c r="CC33" s="44" t="s">
        <v>32</v>
      </c>
      <c r="CD33" s="54">
        <f t="shared" ref="CD33:CJ33" si="61">CD8</f>
        <v>0.49367280592446516</v>
      </c>
      <c r="CE33" s="55">
        <f t="shared" si="61"/>
        <v>7.8747254823681806E-2</v>
      </c>
      <c r="CF33" s="54">
        <f t="shared" si="61"/>
        <v>0.572420060748147</v>
      </c>
      <c r="CG33" s="54">
        <f t="shared" si="61"/>
        <v>-3.4099177510312173</v>
      </c>
      <c r="CH33" s="54">
        <f t="shared" si="61"/>
        <v>1.0000000000000009E-2</v>
      </c>
      <c r="CI33" s="54">
        <f t="shared" si="61"/>
        <v>3.4199177510312171</v>
      </c>
      <c r="CJ33" s="53">
        <f t="shared" si="61"/>
        <v>0.416373312647216</v>
      </c>
      <c r="CK33" s="55">
        <f t="shared" si="51"/>
        <v>7.8747254823681806E-2</v>
      </c>
      <c r="CL33" s="53">
        <f t="shared" si="52"/>
        <v>0.33762605782353416</v>
      </c>
      <c r="DD33" s="43"/>
      <c r="DE33" s="44" t="s">
        <v>32</v>
      </c>
      <c r="DF33" s="54">
        <f t="shared" ref="DF33:DL33" si="62">DF8</f>
        <v>0.44455182946120919</v>
      </c>
      <c r="DG33" s="55">
        <f t="shared" si="62"/>
        <v>7.8683324715163802E-2</v>
      </c>
      <c r="DH33" s="54">
        <f t="shared" si="62"/>
        <v>0.52323515417637301</v>
      </c>
      <c r="DI33" s="54">
        <f t="shared" si="62"/>
        <v>-2.7557266729927132</v>
      </c>
      <c r="DJ33" s="54">
        <f t="shared" si="62"/>
        <v>1.0000000000000009E-2</v>
      </c>
      <c r="DK33" s="54">
        <f t="shared" si="62"/>
        <v>2.765726672992713</v>
      </c>
      <c r="DL33" s="53">
        <f t="shared" si="62"/>
        <v>0.40121951638146702</v>
      </c>
      <c r="DM33" s="55">
        <f t="shared" si="54"/>
        <v>7.8683324715163802E-2</v>
      </c>
      <c r="DN33" s="55">
        <f t="shared" si="55"/>
        <v>0.32253619166630321</v>
      </c>
      <c r="EF33" s="43"/>
      <c r="EG33" s="44" t="s">
        <v>32</v>
      </c>
      <c r="EH33" s="54">
        <f t="shared" ref="EH33:EN33" si="63">EH8</f>
        <v>0.41842973095589281</v>
      </c>
      <c r="EI33" s="55">
        <f t="shared" si="63"/>
        <v>7.84839687547602E-2</v>
      </c>
      <c r="EJ33" s="54">
        <f t="shared" si="63"/>
        <v>0.49691369971065302</v>
      </c>
      <c r="EK33" s="54">
        <f t="shared" si="63"/>
        <v>-2.935819524625503</v>
      </c>
      <c r="EL33" s="54">
        <f t="shared" si="63"/>
        <v>1.0000000000000009E-2</v>
      </c>
      <c r="EM33" s="54">
        <f t="shared" si="63"/>
        <v>2.9458195246255028</v>
      </c>
      <c r="EN33" s="55">
        <f t="shared" si="63"/>
        <v>0.39882913650336599</v>
      </c>
      <c r="EO33" s="55">
        <f t="shared" si="57"/>
        <v>7.84839687547602E-2</v>
      </c>
      <c r="EP33" s="55">
        <f t="shared" si="58"/>
        <v>0.32034516774860577</v>
      </c>
    </row>
    <row r="34" spans="17:146" x14ac:dyDescent="0.25">
      <c r="Q34" s="43"/>
      <c r="R34" s="44" t="s">
        <v>5</v>
      </c>
      <c r="S34" s="54">
        <f t="shared" ref="S34:Y34" si="64">S9</f>
        <v>0.56213185369065699</v>
      </c>
      <c r="T34" s="54">
        <f t="shared" si="64"/>
        <v>0.11130021323144899</v>
      </c>
      <c r="U34" s="54">
        <f t="shared" si="64"/>
        <v>0.673432066922106</v>
      </c>
      <c r="V34" s="54">
        <f t="shared" si="64"/>
        <v>-5.5841225322692258</v>
      </c>
      <c r="W34" s="54">
        <f t="shared" si="64"/>
        <v>7.1109651907905143</v>
      </c>
      <c r="X34" s="54">
        <f t="shared" si="64"/>
        <v>12.695087723059739</v>
      </c>
      <c r="Y34" s="54">
        <f t="shared" si="64"/>
        <v>-0.166510103818379</v>
      </c>
      <c r="Z34" s="54">
        <f t="shared" si="45"/>
        <v>0.11130021323144899</v>
      </c>
      <c r="AA34" s="54">
        <f t="shared" si="46"/>
        <v>-0.277810317049828</v>
      </c>
      <c r="AM34" t="s">
        <v>5</v>
      </c>
      <c r="AN34" s="9">
        <v>9.5524112658981405E-2</v>
      </c>
      <c r="AO34" s="9">
        <v>0.39507047072726859</v>
      </c>
      <c r="AP34" s="9">
        <v>0.49059458338625</v>
      </c>
      <c r="AQ34" s="9">
        <v>-3.3731733245091502</v>
      </c>
      <c r="AR34" s="9">
        <v>4.4188591842275295</v>
      </c>
      <c r="AS34" s="9">
        <v>7.7920325087366802</v>
      </c>
      <c r="AT34" s="9">
        <v>0.15239858872411499</v>
      </c>
      <c r="AU34" s="9">
        <v>5.6874476065133586E-2</v>
      </c>
      <c r="AZ34" s="43"/>
      <c r="BA34" s="44" t="s">
        <v>5</v>
      </c>
      <c r="BB34" s="54">
        <f t="shared" ref="BB34:BH34" si="65">BB9</f>
        <v>0.39507047072726859</v>
      </c>
      <c r="BC34" s="54">
        <f t="shared" si="65"/>
        <v>9.5524112658981405E-2</v>
      </c>
      <c r="BD34" s="54">
        <f t="shared" si="65"/>
        <v>0.49059458338625</v>
      </c>
      <c r="BE34" s="54">
        <f t="shared" si="65"/>
        <v>-3.3731733245091502</v>
      </c>
      <c r="BF34" s="54">
        <f t="shared" si="65"/>
        <v>4.4188591842275295</v>
      </c>
      <c r="BG34" s="54">
        <f t="shared" si="65"/>
        <v>7.7920325087366802</v>
      </c>
      <c r="BH34" s="54">
        <f t="shared" si="65"/>
        <v>0.15239858872411499</v>
      </c>
      <c r="BI34" s="54">
        <f t="shared" si="48"/>
        <v>9.5524112658981405E-2</v>
      </c>
      <c r="BJ34" s="54">
        <f t="shared" si="49"/>
        <v>5.6874476065133586E-2</v>
      </c>
      <c r="BL34" s="12"/>
      <c r="CB34" s="43"/>
      <c r="CC34" s="44" t="s">
        <v>5</v>
      </c>
      <c r="CD34" s="54">
        <f t="shared" ref="CD34:CJ34" si="66">CD9</f>
        <v>0.35433296505873779</v>
      </c>
      <c r="CE34" s="54">
        <f t="shared" si="66"/>
        <v>9.4383042123755201E-2</v>
      </c>
      <c r="CF34" s="54">
        <f t="shared" si="66"/>
        <v>0.44871600718249299</v>
      </c>
      <c r="CG34" s="54">
        <f t="shared" si="66"/>
        <v>-3.1295426228577927</v>
      </c>
      <c r="CH34" s="54">
        <f t="shared" si="66"/>
        <v>3.1504759202249573</v>
      </c>
      <c r="CI34" s="54">
        <f t="shared" si="66"/>
        <v>6.2800185430827504</v>
      </c>
      <c r="CJ34" s="54">
        <f t="shared" si="66"/>
        <v>0.25826842063753203</v>
      </c>
      <c r="CK34" s="54">
        <f t="shared" si="51"/>
        <v>9.4383042123755201E-2</v>
      </c>
      <c r="CL34" s="54">
        <f t="shared" si="52"/>
        <v>0.16388537851377682</v>
      </c>
      <c r="DD34" s="43"/>
      <c r="DE34" s="44" t="s">
        <v>5</v>
      </c>
      <c r="DF34" s="54">
        <f t="shared" ref="DF34:DL34" si="67">DF9</f>
        <v>0.34069781200890714</v>
      </c>
      <c r="DG34" s="54">
        <f t="shared" si="67"/>
        <v>9.2046779482862898E-2</v>
      </c>
      <c r="DH34" s="54">
        <f t="shared" si="67"/>
        <v>0.43274459149177003</v>
      </c>
      <c r="DI34" s="54">
        <f t="shared" si="67"/>
        <v>-2.6619211798015003</v>
      </c>
      <c r="DJ34" s="54">
        <f t="shared" si="67"/>
        <v>2.8270900280064302</v>
      </c>
      <c r="DK34" s="54">
        <f t="shared" si="67"/>
        <v>5.4890112078079305</v>
      </c>
      <c r="DL34" s="54">
        <f t="shared" si="67"/>
        <v>0.29795765704662303</v>
      </c>
      <c r="DM34" s="54">
        <f t="shared" si="54"/>
        <v>9.2046779482862898E-2</v>
      </c>
      <c r="DN34" s="54">
        <f t="shared" si="55"/>
        <v>0.20591087756376014</v>
      </c>
      <c r="EF34" s="43"/>
      <c r="EG34" s="44" t="s">
        <v>5</v>
      </c>
      <c r="EH34" s="54">
        <f t="shared" ref="EH34:EN34" si="68">EH9</f>
        <v>0.32993235943438992</v>
      </c>
      <c r="EI34" s="54">
        <f t="shared" si="68"/>
        <v>9.0138448030507107E-2</v>
      </c>
      <c r="EJ34" s="54">
        <f t="shared" si="68"/>
        <v>0.420070807464897</v>
      </c>
      <c r="EK34" s="54">
        <f t="shared" si="68"/>
        <v>-2.5436741012024271</v>
      </c>
      <c r="EL34" s="54">
        <f t="shared" si="68"/>
        <v>2.5552732154276629</v>
      </c>
      <c r="EM34" s="54">
        <f t="shared" si="68"/>
        <v>5.09894731663009</v>
      </c>
      <c r="EN34" s="54">
        <f t="shared" si="68"/>
        <v>0.31233806226459598</v>
      </c>
      <c r="EO34" s="54">
        <f t="shared" si="57"/>
        <v>9.0138448030507107E-2</v>
      </c>
      <c r="EP34" s="54">
        <f t="shared" si="58"/>
        <v>0.22219961423408888</v>
      </c>
    </row>
    <row r="35" spans="17:146" x14ac:dyDescent="0.25">
      <c r="Q35" s="44"/>
      <c r="R35" s="44"/>
      <c r="S35" s="54"/>
      <c r="T35" s="54"/>
      <c r="U35" s="54"/>
      <c r="V35" s="54"/>
      <c r="W35" s="54"/>
      <c r="X35" s="54"/>
      <c r="Y35" s="54"/>
      <c r="Z35" s="54"/>
      <c r="AA35" s="54"/>
      <c r="AN35" s="9"/>
      <c r="AO35" s="9"/>
      <c r="AP35" s="9"/>
      <c r="AQ35" s="9"/>
      <c r="AR35" s="9"/>
      <c r="AS35" s="9"/>
      <c r="AT35" s="9"/>
      <c r="AU35" s="9"/>
      <c r="AZ35" s="44"/>
      <c r="BA35" s="44"/>
      <c r="BB35" s="54"/>
      <c r="BC35" s="54"/>
      <c r="BD35" s="54"/>
      <c r="BE35" s="54"/>
      <c r="BF35" s="54"/>
      <c r="BG35" s="54"/>
      <c r="BH35" s="54"/>
      <c r="BI35" s="54"/>
      <c r="BJ35" s="54"/>
      <c r="BL35" s="12"/>
      <c r="CB35" s="44"/>
      <c r="CC35" s="44"/>
      <c r="CD35" s="54"/>
      <c r="CE35" s="54"/>
      <c r="CF35" s="54"/>
      <c r="CG35" s="54"/>
      <c r="CH35" s="54"/>
      <c r="CI35" s="54"/>
      <c r="CJ35" s="54"/>
      <c r="CK35" s="54"/>
      <c r="CL35" s="54"/>
      <c r="DD35" s="44"/>
      <c r="DE35" s="44"/>
      <c r="DF35" s="54"/>
      <c r="DG35" s="54"/>
      <c r="DH35" s="54"/>
      <c r="DI35" s="54"/>
      <c r="DJ35" s="54"/>
      <c r="DK35" s="54"/>
      <c r="DL35" s="54"/>
      <c r="DM35" s="54"/>
      <c r="DN35" s="54"/>
      <c r="EF35" s="44"/>
      <c r="EG35" s="44"/>
      <c r="EH35" s="54"/>
      <c r="EI35" s="54"/>
      <c r="EJ35" s="54"/>
      <c r="EK35" s="54"/>
      <c r="EL35" s="54"/>
      <c r="EM35" s="54"/>
      <c r="EN35" s="54"/>
      <c r="EO35" s="54"/>
      <c r="EP35" s="54"/>
    </row>
    <row r="36" spans="17:146" x14ac:dyDescent="0.25">
      <c r="Q36" s="43" t="s">
        <v>41</v>
      </c>
      <c r="R36" s="44" t="s">
        <v>30</v>
      </c>
      <c r="S36" s="54">
        <f t="shared" ref="S36:Y36" si="69">S11</f>
        <v>-3.7239058130777005</v>
      </c>
      <c r="T36" s="55">
        <f t="shared" si="69"/>
        <v>9.7431090911380497E-2</v>
      </c>
      <c r="U36" s="54">
        <f t="shared" si="69"/>
        <v>-3.6264747221663201</v>
      </c>
      <c r="V36" s="54">
        <f t="shared" si="69"/>
        <v>-3.0545224377234201</v>
      </c>
      <c r="W36" s="54">
        <f t="shared" si="69"/>
        <v>5.5394290875114098</v>
      </c>
      <c r="X36" s="53">
        <f t="shared" si="69"/>
        <v>8.5939515252348304</v>
      </c>
      <c r="Y36" s="54">
        <f t="shared" si="69"/>
        <v>-0.89558439443339899</v>
      </c>
      <c r="Z36" s="55">
        <f t="shared" ref="Z36:Z39" si="70">T11</f>
        <v>9.7431090911380497E-2</v>
      </c>
      <c r="AA36" s="54">
        <f t="shared" si="46"/>
        <v>-0.99301548534477946</v>
      </c>
      <c r="AL36" t="s">
        <v>41</v>
      </c>
      <c r="AM36" t="s">
        <v>30</v>
      </c>
      <c r="AN36" s="9">
        <v>9.3330209169556005E-2</v>
      </c>
      <c r="AO36" s="9">
        <v>-0.89214441812850498</v>
      </c>
      <c r="AP36" s="9">
        <v>-0.79881420895894895</v>
      </c>
      <c r="AQ36" s="9">
        <v>-1.024840812574471</v>
      </c>
      <c r="AR36" s="9">
        <v>1.8531430291704689</v>
      </c>
      <c r="AS36" s="9">
        <v>2.8779838417449399</v>
      </c>
      <c r="AT36" s="9">
        <v>0.26382269334698599</v>
      </c>
      <c r="AU36" s="9">
        <v>0.17049248417742999</v>
      </c>
      <c r="AZ36" s="43" t="s">
        <v>41</v>
      </c>
      <c r="BA36" s="44" t="s">
        <v>30</v>
      </c>
      <c r="BB36" s="54">
        <f t="shared" ref="BB36:BH36" si="71">BB11</f>
        <v>-0.89214441812850498</v>
      </c>
      <c r="BC36" s="53">
        <f t="shared" si="71"/>
        <v>9.3330209169556005E-2</v>
      </c>
      <c r="BD36" s="54">
        <f t="shared" si="71"/>
        <v>-0.79881420895894895</v>
      </c>
      <c r="BE36" s="54">
        <f t="shared" si="71"/>
        <v>-1.024840812574471</v>
      </c>
      <c r="BF36" s="54">
        <f t="shared" si="71"/>
        <v>1.8531430291704689</v>
      </c>
      <c r="BG36" s="53">
        <f t="shared" si="71"/>
        <v>2.8779838417449399</v>
      </c>
      <c r="BH36" s="54">
        <f t="shared" si="71"/>
        <v>0.26382269334698599</v>
      </c>
      <c r="BI36" s="53">
        <f t="shared" si="48"/>
        <v>9.3330209169556005E-2</v>
      </c>
      <c r="BJ36" s="54">
        <f t="shared" si="49"/>
        <v>0.17049248417742999</v>
      </c>
      <c r="BL36" s="12"/>
      <c r="CB36" s="43" t="s">
        <v>41</v>
      </c>
      <c r="CC36" s="44" t="s">
        <v>30</v>
      </c>
      <c r="CD36" s="54">
        <f t="shared" ref="CD36:CJ36" si="72">CD11</f>
        <v>-0.3749529077704708</v>
      </c>
      <c r="CE36" s="53">
        <f t="shared" si="72"/>
        <v>9.3561126567929795E-2</v>
      </c>
      <c r="CF36" s="54">
        <f t="shared" si="72"/>
        <v>-0.28139178120254099</v>
      </c>
      <c r="CG36" s="54">
        <f t="shared" si="72"/>
        <v>-0.61890448754468497</v>
      </c>
      <c r="CH36" s="54">
        <f t="shared" si="72"/>
        <v>1.115885817502283</v>
      </c>
      <c r="CI36" s="53">
        <f t="shared" si="72"/>
        <v>1.734790305046968</v>
      </c>
      <c r="CJ36" s="54">
        <f t="shared" si="72"/>
        <v>0.33472549973198901</v>
      </c>
      <c r="CK36" s="53">
        <f t="shared" ref="CK36:CK39" si="73">CE11</f>
        <v>9.3561126567929795E-2</v>
      </c>
      <c r="CL36" s="54">
        <f t="shared" si="52"/>
        <v>0.2411643731640592</v>
      </c>
      <c r="DD36" s="43" t="s">
        <v>41</v>
      </c>
      <c r="DE36" s="44" t="s">
        <v>30</v>
      </c>
      <c r="DF36" s="54">
        <f t="shared" ref="DF36:DL36" si="74">DF11</f>
        <v>-0.16732803073643748</v>
      </c>
      <c r="DG36" s="53">
        <f t="shared" si="74"/>
        <v>9.3919344680765904E-2</v>
      </c>
      <c r="DH36" s="54">
        <f t="shared" si="74"/>
        <v>-7.3408686055671593E-2</v>
      </c>
      <c r="DI36" s="54">
        <f t="shared" si="74"/>
        <v>-0.44493177681763146</v>
      </c>
      <c r="DJ36" s="54">
        <f t="shared" si="74"/>
        <v>0.79991844107306065</v>
      </c>
      <c r="DK36" s="53">
        <f t="shared" si="74"/>
        <v>1.2448502178906922</v>
      </c>
      <c r="DL36" s="53">
        <f t="shared" si="74"/>
        <v>0.36040655284772699</v>
      </c>
      <c r="DM36" s="53">
        <f t="shared" ref="DM36:DM39" si="75">DG11</f>
        <v>9.3919344680765904E-2</v>
      </c>
      <c r="DN36" s="53">
        <f t="shared" si="55"/>
        <v>0.26648720816696109</v>
      </c>
      <c r="EF36" s="43" t="s">
        <v>41</v>
      </c>
      <c r="EG36" s="44" t="s">
        <v>30</v>
      </c>
      <c r="EH36" s="54">
        <f t="shared" ref="EH36:EN36" si="76">EH11</f>
        <v>-5.08739216961617E-2</v>
      </c>
      <c r="EI36" s="53">
        <f t="shared" si="76"/>
        <v>9.3413518652221597E-2</v>
      </c>
      <c r="EJ36" s="54">
        <f t="shared" si="76"/>
        <v>4.2539596956059897E-2</v>
      </c>
      <c r="EK36" s="54">
        <f t="shared" si="76"/>
        <v>-0.34828027085815794</v>
      </c>
      <c r="EL36" s="54">
        <f t="shared" si="76"/>
        <v>0.62438100972349109</v>
      </c>
      <c r="EM36" s="53">
        <f t="shared" si="76"/>
        <v>0.97266128058164902</v>
      </c>
      <c r="EN36" s="53">
        <f t="shared" si="76"/>
        <v>0.37190986462353898</v>
      </c>
      <c r="EO36" s="53">
        <f t="shared" ref="EO36:EO39" si="77">EI11</f>
        <v>9.3413518652221597E-2</v>
      </c>
      <c r="EP36" s="53">
        <f t="shared" si="58"/>
        <v>0.27849634597131739</v>
      </c>
    </row>
    <row r="37" spans="17:146" x14ac:dyDescent="0.25">
      <c r="Q37" s="43"/>
      <c r="R37" s="44" t="s">
        <v>31</v>
      </c>
      <c r="S37" s="54">
        <f t="shared" ref="S37:Y37" si="78">S12</f>
        <v>-3.861249981954185</v>
      </c>
      <c r="T37" s="54">
        <f t="shared" si="78"/>
        <v>0.121290487126355</v>
      </c>
      <c r="U37" s="54">
        <f t="shared" si="78"/>
        <v>-3.7399594948278301</v>
      </c>
      <c r="V37" s="54">
        <f t="shared" si="78"/>
        <v>-9.9999999999997868E-3</v>
      </c>
      <c r="W37" s="54">
        <f t="shared" si="78"/>
        <v>14.113428710550028</v>
      </c>
      <c r="X37" s="54">
        <f t="shared" si="78"/>
        <v>14.12342871055003</v>
      </c>
      <c r="Y37" s="54">
        <f t="shared" si="78"/>
        <v>-0.27721494454033202</v>
      </c>
      <c r="Z37" s="54">
        <f t="shared" si="70"/>
        <v>0.121290487126355</v>
      </c>
      <c r="AA37" s="54">
        <f t="shared" si="46"/>
        <v>-0.398505431666687</v>
      </c>
      <c r="AM37" t="s">
        <v>31</v>
      </c>
      <c r="AN37" s="9">
        <v>9.9940854645897803E-2</v>
      </c>
      <c r="AO37" s="9">
        <v>-0.94249807499903482</v>
      </c>
      <c r="AP37" s="9">
        <v>-0.84255722035313696</v>
      </c>
      <c r="AQ37" s="9">
        <v>-1.0000000000000009E-2</v>
      </c>
      <c r="AR37" s="9">
        <v>5.1835235945108966</v>
      </c>
      <c r="AS37" s="9">
        <v>5.1935235945108964</v>
      </c>
      <c r="AT37" s="9">
        <v>0.14971208607376599</v>
      </c>
      <c r="AU37" s="9">
        <v>4.9771231427868184E-2</v>
      </c>
      <c r="AZ37" s="43"/>
      <c r="BA37" s="44" t="s">
        <v>31</v>
      </c>
      <c r="BB37" s="54">
        <f t="shared" ref="BB37:BH37" si="79">BB12</f>
        <v>-0.94249807499903482</v>
      </c>
      <c r="BC37" s="54">
        <f t="shared" si="79"/>
        <v>9.9940854645897803E-2</v>
      </c>
      <c r="BD37" s="54">
        <f t="shared" si="79"/>
        <v>-0.84255722035313696</v>
      </c>
      <c r="BE37" s="54">
        <f t="shared" si="79"/>
        <v>-1.0000000000000009E-2</v>
      </c>
      <c r="BF37" s="54">
        <f t="shared" si="79"/>
        <v>5.1835235945108966</v>
      </c>
      <c r="BG37" s="54">
        <f t="shared" si="79"/>
        <v>5.1935235945108964</v>
      </c>
      <c r="BH37" s="54">
        <f t="shared" si="79"/>
        <v>0.14971208607376599</v>
      </c>
      <c r="BI37" s="54">
        <f t="shared" si="48"/>
        <v>9.9940854645897803E-2</v>
      </c>
      <c r="BJ37" s="54">
        <f t="shared" si="49"/>
        <v>4.9771231427868184E-2</v>
      </c>
      <c r="BL37" s="12"/>
      <c r="CB37" s="43"/>
      <c r="CC37" s="44" t="s">
        <v>31</v>
      </c>
      <c r="CD37" s="54">
        <f t="shared" ref="CD37:CJ37" si="80">CD12</f>
        <v>-0.44673752984290799</v>
      </c>
      <c r="CE37" s="54">
        <f t="shared" si="80"/>
        <v>0.100556159882635</v>
      </c>
      <c r="CF37" s="54">
        <f t="shared" si="80"/>
        <v>-0.34618136996027299</v>
      </c>
      <c r="CG37" s="54">
        <f t="shared" si="80"/>
        <v>-1.0000000000000009E-2</v>
      </c>
      <c r="CH37" s="54">
        <f t="shared" si="80"/>
        <v>3.486031838535633</v>
      </c>
      <c r="CI37" s="54">
        <f t="shared" si="80"/>
        <v>3.4960318385356328</v>
      </c>
      <c r="CJ37" s="54">
        <f t="shared" si="80"/>
        <v>0.20435851306280201</v>
      </c>
      <c r="CK37" s="54">
        <f t="shared" si="73"/>
        <v>0.100556159882635</v>
      </c>
      <c r="CL37" s="54">
        <f t="shared" si="52"/>
        <v>0.10380235318016701</v>
      </c>
      <c r="DD37" s="43"/>
      <c r="DE37" s="44" t="s">
        <v>31</v>
      </c>
      <c r="DF37" s="54">
        <f t="shared" ref="DF37:DL37" si="81">DF12</f>
        <v>-0.30210017048964</v>
      </c>
      <c r="DG37" s="54">
        <f t="shared" si="81"/>
        <v>9.8009050056448999E-2</v>
      </c>
      <c r="DH37" s="54">
        <f t="shared" si="81"/>
        <v>-0.204091120433191</v>
      </c>
      <c r="DI37" s="54">
        <f t="shared" si="81"/>
        <v>-1.0000000000000009E-2</v>
      </c>
      <c r="DJ37" s="54">
        <f t="shared" si="81"/>
        <v>2.9993424730769211</v>
      </c>
      <c r="DK37" s="54">
        <f t="shared" si="81"/>
        <v>3.0093424730769209</v>
      </c>
      <c r="DL37" s="54">
        <f t="shared" si="81"/>
        <v>0.16550376927180499</v>
      </c>
      <c r="DM37" s="54">
        <f t="shared" si="75"/>
        <v>9.8009050056448999E-2</v>
      </c>
      <c r="DN37" s="54">
        <f t="shared" si="55"/>
        <v>6.7494719215355992E-2</v>
      </c>
      <c r="EF37" s="43"/>
      <c r="EG37" s="44" t="s">
        <v>31</v>
      </c>
      <c r="EH37" s="54">
        <f t="shared" ref="EH37:EN37" si="82">EH12</f>
        <v>-0.190627346744972</v>
      </c>
      <c r="EI37" s="54">
        <f t="shared" si="82"/>
        <v>9.8580485966119499E-2</v>
      </c>
      <c r="EJ37" s="54">
        <f t="shared" si="82"/>
        <v>-9.2046860778852505E-2</v>
      </c>
      <c r="EK37" s="54">
        <f t="shared" si="82"/>
        <v>-9.9999999999994954E-3</v>
      </c>
      <c r="EL37" s="54">
        <f t="shared" si="82"/>
        <v>2.4957613720942224</v>
      </c>
      <c r="EM37" s="54">
        <f t="shared" si="82"/>
        <v>2.5057613720942218</v>
      </c>
      <c r="EN37" s="54">
        <f t="shared" si="82"/>
        <v>0.19024772842261001</v>
      </c>
      <c r="EO37" s="54">
        <f t="shared" si="77"/>
        <v>9.8580485966119499E-2</v>
      </c>
      <c r="EP37" s="54">
        <f t="shared" si="58"/>
        <v>9.1667242456490508E-2</v>
      </c>
    </row>
    <row r="38" spans="17:146" x14ac:dyDescent="0.25">
      <c r="Q38" s="43"/>
      <c r="R38" s="44" t="s">
        <v>32</v>
      </c>
      <c r="S38" s="54">
        <f t="shared" ref="S38:Y38" si="83">S13</f>
        <v>1.094571099807401</v>
      </c>
      <c r="T38" s="53">
        <f t="shared" si="83"/>
        <v>0.102277217934899</v>
      </c>
      <c r="U38" s="54">
        <f t="shared" si="83"/>
        <v>1.1968483177422999</v>
      </c>
      <c r="V38" s="54">
        <f t="shared" si="83"/>
        <v>-11.638180644966098</v>
      </c>
      <c r="W38" s="54">
        <f t="shared" si="83"/>
        <v>1.0000000000000009E-2</v>
      </c>
      <c r="X38" s="54">
        <f t="shared" si="83"/>
        <v>11.6481806449661</v>
      </c>
      <c r="Y38" s="53">
        <f t="shared" si="83"/>
        <v>0.185400405293039</v>
      </c>
      <c r="Z38" s="53">
        <f t="shared" si="70"/>
        <v>0.102277217934899</v>
      </c>
      <c r="AA38" s="53">
        <f t="shared" si="46"/>
        <v>8.3123187358140005E-2</v>
      </c>
      <c r="AM38" t="s">
        <v>32</v>
      </c>
      <c r="AN38" s="9">
        <v>0.101589241098855</v>
      </c>
      <c r="AO38" s="9">
        <v>0.52794125044140194</v>
      </c>
      <c r="AP38" s="9">
        <v>0.62953049154025698</v>
      </c>
      <c r="AQ38" s="9">
        <v>-10.037319413799016</v>
      </c>
      <c r="AR38" s="9">
        <v>1.0000000000000009E-2</v>
      </c>
      <c r="AS38" s="9">
        <v>10.047319413799016</v>
      </c>
      <c r="AT38" s="9">
        <v>0.32121620691678898</v>
      </c>
      <c r="AU38" s="9">
        <v>0.21962696581793398</v>
      </c>
      <c r="AZ38" s="43"/>
      <c r="BA38" s="44" t="s">
        <v>32</v>
      </c>
      <c r="BB38" s="54">
        <f t="shared" ref="BB38:BH38" si="84">BB13</f>
        <v>0.52794125044140194</v>
      </c>
      <c r="BC38" s="54">
        <f t="shared" si="84"/>
        <v>0.101589241098855</v>
      </c>
      <c r="BD38" s="54">
        <f t="shared" si="84"/>
        <v>0.62953049154025698</v>
      </c>
      <c r="BE38" s="54">
        <f t="shared" si="84"/>
        <v>-10.037319413799016</v>
      </c>
      <c r="BF38" s="54">
        <f t="shared" si="84"/>
        <v>1.0000000000000009E-2</v>
      </c>
      <c r="BG38" s="54">
        <f t="shared" si="84"/>
        <v>10.047319413799016</v>
      </c>
      <c r="BH38" s="53">
        <f t="shared" si="84"/>
        <v>0.32121620691678898</v>
      </c>
      <c r="BI38" s="54">
        <f t="shared" si="48"/>
        <v>0.101589241098855</v>
      </c>
      <c r="BJ38" s="53">
        <f t="shared" si="49"/>
        <v>0.21962696581793398</v>
      </c>
      <c r="BK38" s="9">
        <f>BB38-BB37</f>
        <v>1.4704393254404367</v>
      </c>
      <c r="BL38" s="12">
        <f>100*(BG37-BK38)/BG37</f>
        <v>71.687057954361407</v>
      </c>
      <c r="BN38">
        <v>0.36699999999999999</v>
      </c>
      <c r="BO38">
        <f>100*(BN38-BH36)/BH36</f>
        <v>39.108579077885736</v>
      </c>
      <c r="CB38" s="43"/>
      <c r="CC38" s="44" t="s">
        <v>32</v>
      </c>
      <c r="CD38" s="54">
        <f t="shared" ref="CD38:CJ38" si="85">CD13</f>
        <v>0.43165208635271485</v>
      </c>
      <c r="CE38" s="55">
        <f t="shared" si="85"/>
        <v>9.7915922448854095E-2</v>
      </c>
      <c r="CF38" s="54">
        <f t="shared" si="85"/>
        <v>0.52956800880156896</v>
      </c>
      <c r="CG38" s="54">
        <f t="shared" si="85"/>
        <v>-9.4460882337953489</v>
      </c>
      <c r="CH38" s="54">
        <f t="shared" si="85"/>
        <v>1.0000000000000009E-2</v>
      </c>
      <c r="CI38" s="54">
        <f t="shared" si="85"/>
        <v>9.4560882337953487</v>
      </c>
      <c r="CJ38" s="53">
        <f t="shared" si="85"/>
        <v>0.37173825380817199</v>
      </c>
      <c r="CK38" s="55">
        <f t="shared" si="73"/>
        <v>9.7915922448854095E-2</v>
      </c>
      <c r="CL38" s="53">
        <f t="shared" si="52"/>
        <v>0.27382233135931788</v>
      </c>
      <c r="DD38" s="43"/>
      <c r="DE38" s="44" t="s">
        <v>32</v>
      </c>
      <c r="DF38" s="54">
        <f t="shared" ref="DF38:DL38" si="86">DF13</f>
        <v>0.37914201634597799</v>
      </c>
      <c r="DG38" s="55">
        <f t="shared" si="86"/>
        <v>0.10039494214160501</v>
      </c>
      <c r="DH38" s="54">
        <f t="shared" si="86"/>
        <v>0.47953695848758299</v>
      </c>
      <c r="DI38" s="54">
        <f t="shared" si="86"/>
        <v>-8.971546815393733</v>
      </c>
      <c r="DJ38" s="54">
        <f t="shared" si="86"/>
        <v>1.0000000000000009E-2</v>
      </c>
      <c r="DK38" s="54">
        <f t="shared" si="86"/>
        <v>8.9815468153937346</v>
      </c>
      <c r="DL38" s="55">
        <f t="shared" si="86"/>
        <v>0.35994982214992799</v>
      </c>
      <c r="DM38" s="55">
        <f t="shared" si="75"/>
        <v>0.10039494214160501</v>
      </c>
      <c r="DN38" s="55">
        <f t="shared" si="55"/>
        <v>0.259554880008323</v>
      </c>
      <c r="EF38" s="43"/>
      <c r="EG38" s="44" t="s">
        <v>32</v>
      </c>
      <c r="EH38" s="54">
        <f t="shared" ref="EH38:EN38" si="87">EH13</f>
        <v>0.33863440087558005</v>
      </c>
      <c r="EI38" s="55">
        <f t="shared" si="87"/>
        <v>9.8044770086923999E-2</v>
      </c>
      <c r="EJ38" s="54">
        <f t="shared" si="87"/>
        <v>0.43667917096250403</v>
      </c>
      <c r="EK38" s="54">
        <f t="shared" si="87"/>
        <v>-8.7313969382894552</v>
      </c>
      <c r="EL38" s="54">
        <f t="shared" si="87"/>
        <v>9.9999999999999534E-3</v>
      </c>
      <c r="EM38" s="54">
        <f t="shared" si="87"/>
        <v>8.741396938289455</v>
      </c>
      <c r="EN38" s="55">
        <f t="shared" si="87"/>
        <v>0.34609865154042602</v>
      </c>
      <c r="EO38" s="55">
        <f t="shared" si="77"/>
        <v>9.8044770086923999E-2</v>
      </c>
      <c r="EP38" s="55">
        <f t="shared" si="58"/>
        <v>0.24805388145350202</v>
      </c>
    </row>
    <row r="39" spans="17:146" x14ac:dyDescent="0.25">
      <c r="Q39" s="43"/>
      <c r="R39" s="44" t="s">
        <v>5</v>
      </c>
      <c r="S39" s="54">
        <f t="shared" ref="S39:Y39" si="88">S14</f>
        <v>0.55993498771230499</v>
      </c>
      <c r="T39" s="54">
        <f t="shared" si="88"/>
        <v>0.14229716039850801</v>
      </c>
      <c r="U39" s="54">
        <f t="shared" si="88"/>
        <v>0.70223214811081303</v>
      </c>
      <c r="V39" s="54">
        <f t="shared" si="88"/>
        <v>-10.230905563868543</v>
      </c>
      <c r="W39" s="54">
        <f t="shared" si="88"/>
        <v>11.639129982344487</v>
      </c>
      <c r="X39" s="54">
        <f t="shared" si="88"/>
        <v>21.870035546213032</v>
      </c>
      <c r="Y39" s="54">
        <f t="shared" si="88"/>
        <v>-0.20480666810656101</v>
      </c>
      <c r="Z39" s="54">
        <f t="shared" si="70"/>
        <v>0.14229716039850801</v>
      </c>
      <c r="AA39" s="54">
        <f t="shared" si="46"/>
        <v>-0.34710382850506905</v>
      </c>
      <c r="AM39" t="s">
        <v>5</v>
      </c>
      <c r="AN39" s="9">
        <v>0.115618699446993</v>
      </c>
      <c r="AO39" s="9">
        <v>0.35220609241404999</v>
      </c>
      <c r="AP39" s="9">
        <v>0.46782479186104298</v>
      </c>
      <c r="AQ39" s="9">
        <v>-9.5426949828403522</v>
      </c>
      <c r="AR39" s="9">
        <v>4.1101209887423868</v>
      </c>
      <c r="AS39" s="9">
        <v>13.65281597158274</v>
      </c>
      <c r="AT39" s="9">
        <v>0.15543976154113601</v>
      </c>
      <c r="AU39" s="9">
        <v>3.9821062094143003E-2</v>
      </c>
      <c r="AZ39" s="43"/>
      <c r="BA39" s="44" t="s">
        <v>5</v>
      </c>
      <c r="BB39" s="54">
        <f t="shared" ref="BB39:BH39" si="89">BB14</f>
        <v>0.35220609241404999</v>
      </c>
      <c r="BC39" s="54">
        <f t="shared" si="89"/>
        <v>0.115618699446993</v>
      </c>
      <c r="BD39" s="54">
        <f t="shared" si="89"/>
        <v>0.46782479186104298</v>
      </c>
      <c r="BE39" s="54">
        <f t="shared" si="89"/>
        <v>-9.5426949828403522</v>
      </c>
      <c r="BF39" s="54">
        <f t="shared" si="89"/>
        <v>4.1101209887423868</v>
      </c>
      <c r="BG39" s="54">
        <f t="shared" si="89"/>
        <v>13.65281597158274</v>
      </c>
      <c r="BH39" s="54">
        <f t="shared" si="89"/>
        <v>0.15543976154113601</v>
      </c>
      <c r="BI39" s="54">
        <f t="shared" si="48"/>
        <v>0.115618699446993</v>
      </c>
      <c r="BJ39" s="54">
        <f t="shared" si="49"/>
        <v>3.9821062094143003E-2</v>
      </c>
      <c r="BL39" s="12"/>
      <c r="CB39" s="43"/>
      <c r="CC39" s="44" t="s">
        <v>5</v>
      </c>
      <c r="CD39" s="54">
        <f t="shared" ref="CD39:CJ39" si="90">CD14</f>
        <v>0.26130139066795799</v>
      </c>
      <c r="CE39" s="54">
        <f t="shared" si="90"/>
        <v>0.11440381233047101</v>
      </c>
      <c r="CF39" s="54">
        <f t="shared" si="90"/>
        <v>0.37570520299842902</v>
      </c>
      <c r="CG39" s="54">
        <f t="shared" si="90"/>
        <v>-9.1268392995801495</v>
      </c>
      <c r="CH39" s="54">
        <f t="shared" si="90"/>
        <v>2.6422370643556308</v>
      </c>
      <c r="CI39" s="54">
        <f t="shared" si="90"/>
        <v>11.769076363935781</v>
      </c>
      <c r="CJ39" s="54">
        <f t="shared" si="90"/>
        <v>0.187848447103416</v>
      </c>
      <c r="CK39" s="54">
        <f t="shared" si="73"/>
        <v>0.11440381233047101</v>
      </c>
      <c r="CL39" s="54">
        <f t="shared" si="52"/>
        <v>7.3444634772944994E-2</v>
      </c>
      <c r="DD39" s="43"/>
      <c r="DE39" s="44" t="s">
        <v>5</v>
      </c>
      <c r="DF39" s="54">
        <f t="shared" ref="DF39:DL39" si="91">DF14</f>
        <v>0.24796999815735399</v>
      </c>
      <c r="DG39" s="54">
        <f t="shared" si="91"/>
        <v>0.10912763388919799</v>
      </c>
      <c r="DH39" s="54">
        <f t="shared" si="91"/>
        <v>0.35709763204655198</v>
      </c>
      <c r="DI39" s="54">
        <f t="shared" si="91"/>
        <v>-8.7006785590366711</v>
      </c>
      <c r="DJ39" s="54">
        <f t="shared" si="91"/>
        <v>2.351248140649278</v>
      </c>
      <c r="DK39" s="54">
        <f t="shared" si="91"/>
        <v>11.05192669968595</v>
      </c>
      <c r="DL39" s="54">
        <f t="shared" si="91"/>
        <v>0.22445905581388501</v>
      </c>
      <c r="DM39" s="54">
        <f t="shared" si="75"/>
        <v>0.10912763388919799</v>
      </c>
      <c r="DN39" s="54">
        <f t="shared" si="55"/>
        <v>0.11533142192468701</v>
      </c>
      <c r="EF39" s="43"/>
      <c r="EG39" s="44" t="s">
        <v>5</v>
      </c>
      <c r="EH39" s="54">
        <f t="shared" ref="EH39:EN39" si="92">EH14</f>
        <v>0.17015879753485602</v>
      </c>
      <c r="EI39" s="54">
        <f t="shared" si="92"/>
        <v>0.10897007386003101</v>
      </c>
      <c r="EJ39" s="54">
        <f t="shared" si="92"/>
        <v>0.27912887139488701</v>
      </c>
      <c r="EK39" s="54">
        <f t="shared" si="92"/>
        <v>-8.2521678318928373</v>
      </c>
      <c r="EL39" s="54">
        <f t="shared" si="92"/>
        <v>2.024547770063263</v>
      </c>
      <c r="EM39" s="54">
        <f t="shared" si="92"/>
        <v>10.2767156019561</v>
      </c>
      <c r="EN39" s="54">
        <f t="shared" si="92"/>
        <v>0.17555987859327901</v>
      </c>
      <c r="EO39" s="54">
        <f t="shared" si="77"/>
        <v>0.10897007386003101</v>
      </c>
      <c r="EP39" s="54">
        <f t="shared" si="58"/>
        <v>6.6589804733248006E-2</v>
      </c>
    </row>
    <row r="40" spans="17:146" x14ac:dyDescent="0.25">
      <c r="Q40" s="44"/>
      <c r="R40" s="44"/>
      <c r="S40" s="54"/>
      <c r="T40" s="54"/>
      <c r="U40" s="54"/>
      <c r="V40" s="54"/>
      <c r="W40" s="54"/>
      <c r="X40" s="54"/>
      <c r="Y40" s="54"/>
      <c r="Z40" s="54"/>
      <c r="AA40" s="54"/>
      <c r="AJ40" s="12"/>
      <c r="AN40" s="9"/>
      <c r="AO40" s="9"/>
      <c r="AP40" s="9"/>
      <c r="AQ40" s="9"/>
      <c r="AR40" s="9"/>
      <c r="AS40" s="9"/>
      <c r="AT40" s="9"/>
      <c r="AU40" s="9"/>
      <c r="AZ40" s="44"/>
      <c r="BA40" s="44"/>
      <c r="BB40" s="54"/>
      <c r="BC40" s="54"/>
      <c r="BD40" s="54"/>
      <c r="BE40" s="54"/>
      <c r="BF40" s="54"/>
      <c r="BG40" s="54"/>
      <c r="BH40" s="54"/>
      <c r="BI40" s="54"/>
      <c r="BJ40" s="54"/>
      <c r="BL40" s="12"/>
      <c r="CB40" s="44"/>
      <c r="CC40" s="44"/>
      <c r="CD40" s="54"/>
      <c r="CE40" s="54"/>
      <c r="CF40" s="54"/>
      <c r="CG40" s="54"/>
      <c r="CH40" s="54"/>
      <c r="CI40" s="54"/>
      <c r="CJ40" s="54"/>
      <c r="CK40" s="54"/>
      <c r="CL40" s="54"/>
      <c r="DD40" s="44"/>
      <c r="DE40" s="44"/>
      <c r="DF40" s="54"/>
      <c r="DG40" s="54"/>
      <c r="DH40" s="54"/>
      <c r="DI40" s="54"/>
      <c r="DJ40" s="54"/>
      <c r="DK40" s="54"/>
      <c r="DL40" s="54"/>
      <c r="DM40" s="54"/>
      <c r="DN40" s="54"/>
      <c r="EF40" s="44"/>
      <c r="EG40" s="44"/>
      <c r="EH40" s="54"/>
      <c r="EI40" s="54"/>
      <c r="EJ40" s="54"/>
      <c r="EK40" s="54"/>
      <c r="EL40" s="54"/>
      <c r="EM40" s="54"/>
      <c r="EN40" s="54"/>
      <c r="EO40" s="54"/>
      <c r="EP40" s="54"/>
    </row>
    <row r="41" spans="17:146" ht="15" customHeight="1" x14ac:dyDescent="0.25">
      <c r="Q41" s="43" t="s">
        <v>40</v>
      </c>
      <c r="R41" s="44" t="s">
        <v>30</v>
      </c>
      <c r="S41" s="54">
        <f t="shared" ref="S41:Y41" si="93">S16</f>
        <v>-2.866217748106926</v>
      </c>
      <c r="T41" s="53">
        <f t="shared" si="93"/>
        <v>0.117831732564326</v>
      </c>
      <c r="U41" s="54">
        <f t="shared" si="93"/>
        <v>-2.7483860155426001</v>
      </c>
      <c r="V41" s="54">
        <f t="shared" si="93"/>
        <v>-2.0894415416798395</v>
      </c>
      <c r="W41" s="54">
        <f t="shared" si="93"/>
        <v>5.5394290875114098</v>
      </c>
      <c r="X41" s="53">
        <f t="shared" si="93"/>
        <v>7.6288706291912494</v>
      </c>
      <c r="Y41" s="54">
        <f t="shared" si="93"/>
        <v>0.18660491235107399</v>
      </c>
      <c r="Z41" s="53">
        <f t="shared" ref="Z41:Z44" si="94">T16</f>
        <v>0.117831732564326</v>
      </c>
      <c r="AA41" s="54">
        <f t="shared" si="46"/>
        <v>6.877317978674799E-2</v>
      </c>
      <c r="AJ41" s="12"/>
      <c r="AK41" s="12"/>
      <c r="AL41" t="s">
        <v>40</v>
      </c>
      <c r="AM41" t="s">
        <v>30</v>
      </c>
      <c r="AN41" s="9">
        <v>0.213885037723032</v>
      </c>
      <c r="AO41" s="9">
        <v>-0.41593364532124999</v>
      </c>
      <c r="AP41" s="9">
        <v>-0.20204860759821799</v>
      </c>
      <c r="AQ41" s="9">
        <v>-0.70314718055994507</v>
      </c>
      <c r="AR41" s="9">
        <v>1.853143029170468</v>
      </c>
      <c r="AS41" s="9">
        <v>2.5562902097304132</v>
      </c>
      <c r="AT41" s="9">
        <v>0.52421133453679902</v>
      </c>
      <c r="AU41" s="9">
        <v>0.310326296813767</v>
      </c>
      <c r="AZ41" s="43" t="s">
        <v>40</v>
      </c>
      <c r="BA41" s="44" t="s">
        <v>30</v>
      </c>
      <c r="BB41" s="54">
        <f t="shared" ref="BB41:BH41" si="95">BB16</f>
        <v>-0.41593364532124999</v>
      </c>
      <c r="BC41" s="53">
        <f t="shared" si="95"/>
        <v>0.213885037723032</v>
      </c>
      <c r="BD41" s="54">
        <f t="shared" si="95"/>
        <v>-0.20204860759821799</v>
      </c>
      <c r="BE41" s="54">
        <f t="shared" si="95"/>
        <v>-0.70314718055994507</v>
      </c>
      <c r="BF41" s="54">
        <f t="shared" si="95"/>
        <v>1.853143029170468</v>
      </c>
      <c r="BG41" s="53">
        <f t="shared" si="95"/>
        <v>2.5562902097304132</v>
      </c>
      <c r="BH41" s="54">
        <f t="shared" si="95"/>
        <v>0.52421133453679902</v>
      </c>
      <c r="BI41" s="53">
        <f t="shared" si="48"/>
        <v>0.213885037723032</v>
      </c>
      <c r="BJ41" s="54">
        <f t="shared" si="49"/>
        <v>0.310326296813767</v>
      </c>
      <c r="BL41" s="12"/>
      <c r="CB41" s="43" t="s">
        <v>40</v>
      </c>
      <c r="CC41" s="44" t="s">
        <v>30</v>
      </c>
      <c r="CD41" s="54">
        <f t="shared" ref="CD41:CJ41" si="96">CD16</f>
        <v>2.1359785504348E-2</v>
      </c>
      <c r="CE41" s="53">
        <f t="shared" si="96"/>
        <v>0.22540702513826799</v>
      </c>
      <c r="CF41" s="54">
        <f t="shared" si="96"/>
        <v>0.24676681064261599</v>
      </c>
      <c r="CG41" s="54">
        <f t="shared" si="96"/>
        <v>-0.42588830833596603</v>
      </c>
      <c r="CH41" s="54">
        <f t="shared" si="96"/>
        <v>1.1158858175022841</v>
      </c>
      <c r="CI41" s="53">
        <f t="shared" si="96"/>
        <v>1.54177412583825</v>
      </c>
      <c r="CJ41" s="53">
        <f t="shared" si="96"/>
        <v>0.60153285005276003</v>
      </c>
      <c r="CK41" s="53">
        <f t="shared" ref="CK41:CK44" si="97">CE16</f>
        <v>0.22540702513826799</v>
      </c>
      <c r="CL41" s="53">
        <f t="shared" si="52"/>
        <v>0.37612582491449204</v>
      </c>
      <c r="DD41" s="43" t="s">
        <v>40</v>
      </c>
      <c r="DE41" s="44" t="s">
        <v>30</v>
      </c>
      <c r="DF41" s="54">
        <f t="shared" ref="DF41:DL41" si="98">DF16</f>
        <v>0.15564118437562402</v>
      </c>
      <c r="DG41" s="53">
        <f t="shared" si="98"/>
        <v>0.222651995265648</v>
      </c>
      <c r="DH41" s="54">
        <f t="shared" si="98"/>
        <v>0.37829317964127201</v>
      </c>
      <c r="DI41" s="54">
        <f t="shared" si="98"/>
        <v>-0.30706307738283345</v>
      </c>
      <c r="DJ41" s="54">
        <f t="shared" si="98"/>
        <v>0.79991844107305798</v>
      </c>
      <c r="DK41" s="53">
        <f t="shared" si="98"/>
        <v>1.1069815184558915</v>
      </c>
      <c r="DL41" s="53">
        <f t="shared" si="98"/>
        <v>0.59622529086021303</v>
      </c>
      <c r="DM41" s="53">
        <f t="shared" ref="DM41:DM44" si="99">DG16</f>
        <v>0.222651995265648</v>
      </c>
      <c r="DN41" s="53">
        <f t="shared" si="55"/>
        <v>0.37357329559456504</v>
      </c>
      <c r="EF41" s="43" t="s">
        <v>40</v>
      </c>
      <c r="EG41" s="44" t="s">
        <v>30</v>
      </c>
      <c r="EH41" s="54">
        <f t="shared" ref="EH41:EN41" si="100">EH16</f>
        <v>0.21346552161992796</v>
      </c>
      <c r="EI41" s="53">
        <f t="shared" si="100"/>
        <v>0.21934574387189301</v>
      </c>
      <c r="EJ41" s="54">
        <f t="shared" si="100"/>
        <v>0.43281126549182097</v>
      </c>
      <c r="EK41" s="54">
        <f t="shared" si="100"/>
        <v>-0.24104906018664798</v>
      </c>
      <c r="EL41" s="54">
        <f t="shared" si="100"/>
        <v>0.62438100972348898</v>
      </c>
      <c r="EM41" s="53">
        <f t="shared" si="100"/>
        <v>0.86543006991013705</v>
      </c>
      <c r="EN41" s="53">
        <f t="shared" si="100"/>
        <v>0.59034726633796397</v>
      </c>
      <c r="EO41" s="53">
        <f t="shared" ref="EO41:EO44" si="101">EI16</f>
        <v>0.21934574387189301</v>
      </c>
      <c r="EP41" s="53">
        <f t="shared" si="58"/>
        <v>0.37100152246607099</v>
      </c>
    </row>
    <row r="42" spans="17:146" x14ac:dyDescent="0.25">
      <c r="Q42" s="43"/>
      <c r="R42" s="44" t="s">
        <v>31</v>
      </c>
      <c r="S42" s="54">
        <f t="shared" ref="S42:Y42" si="102">S17</f>
        <v>-3.3491895424598028</v>
      </c>
      <c r="T42" s="54">
        <f t="shared" si="102"/>
        <v>0.227398624390483</v>
      </c>
      <c r="U42" s="54">
        <f t="shared" si="102"/>
        <v>-3.12179091806932</v>
      </c>
      <c r="V42" s="54">
        <f t="shared" si="102"/>
        <v>-1.0000000000000231E-2</v>
      </c>
      <c r="W42" s="54">
        <f t="shared" si="102"/>
        <v>26.420429697877019</v>
      </c>
      <c r="X42" s="54">
        <f t="shared" si="102"/>
        <v>26.43042969787702</v>
      </c>
      <c r="Y42" s="54">
        <f t="shared" si="102"/>
        <v>-4.5554199041936798E-2</v>
      </c>
      <c r="Z42" s="54">
        <f t="shared" si="94"/>
        <v>0.227398624390483</v>
      </c>
      <c r="AA42" s="54">
        <f t="shared" si="46"/>
        <v>-0.27295282343241978</v>
      </c>
      <c r="AJ42" s="12"/>
      <c r="AK42" s="12"/>
      <c r="AM42" t="s">
        <v>31</v>
      </c>
      <c r="AN42" s="9">
        <v>0.24515972453420601</v>
      </c>
      <c r="AO42" s="9">
        <v>-0.52155186079972105</v>
      </c>
      <c r="AP42" s="9">
        <v>-0.27639213626551501</v>
      </c>
      <c r="AQ42" s="9">
        <v>-1.0000000000000009E-2</v>
      </c>
      <c r="AR42" s="9">
        <v>6.2656998116279148</v>
      </c>
      <c r="AS42" s="9">
        <v>6.2756998116279146</v>
      </c>
      <c r="AT42" s="9">
        <v>0.52274539221178196</v>
      </c>
      <c r="AU42" s="9">
        <v>0.27758566767757598</v>
      </c>
      <c r="AZ42" s="43"/>
      <c r="BA42" s="44" t="s">
        <v>31</v>
      </c>
      <c r="BB42" s="54">
        <f t="shared" ref="BB42:BH42" si="103">BB17</f>
        <v>-0.52155186079972105</v>
      </c>
      <c r="BC42" s="54">
        <f t="shared" si="103"/>
        <v>0.24515972453420601</v>
      </c>
      <c r="BD42" s="54">
        <f t="shared" si="103"/>
        <v>-0.27639213626551501</v>
      </c>
      <c r="BE42" s="54">
        <f t="shared" si="103"/>
        <v>-1.0000000000000009E-2</v>
      </c>
      <c r="BF42" s="54">
        <f t="shared" si="103"/>
        <v>6.2656998116279148</v>
      </c>
      <c r="BG42" s="54">
        <f t="shared" si="103"/>
        <v>6.2756998116279146</v>
      </c>
      <c r="BH42" s="54">
        <f t="shared" si="103"/>
        <v>0.52274539221178196</v>
      </c>
      <c r="BI42" s="54">
        <f t="shared" si="48"/>
        <v>0.24515972453420601</v>
      </c>
      <c r="BJ42" s="54">
        <f t="shared" si="49"/>
        <v>0.27758566767757598</v>
      </c>
      <c r="BL42" s="12"/>
      <c r="CB42" s="43"/>
      <c r="CC42" s="44" t="s">
        <v>31</v>
      </c>
      <c r="CD42" s="54">
        <f t="shared" ref="CD42:CJ42" si="104">CD17</f>
        <v>-4.2334264199021004E-2</v>
      </c>
      <c r="CE42" s="54">
        <f t="shared" si="104"/>
        <v>0.236841794301832</v>
      </c>
      <c r="CF42" s="54">
        <f t="shared" si="104"/>
        <v>0.19450753010281099</v>
      </c>
      <c r="CG42" s="54">
        <f t="shared" si="104"/>
        <v>-9.9999999999999811E-3</v>
      </c>
      <c r="CH42" s="54">
        <f t="shared" si="104"/>
        <v>3.6137030964798087</v>
      </c>
      <c r="CI42" s="54">
        <f t="shared" si="104"/>
        <v>3.6237030964798089</v>
      </c>
      <c r="CJ42" s="54">
        <f t="shared" si="104"/>
        <v>0.56321171811635695</v>
      </c>
      <c r="CK42" s="54">
        <f t="shared" si="97"/>
        <v>0.236841794301832</v>
      </c>
      <c r="CL42" s="54">
        <f t="shared" si="52"/>
        <v>0.32636992381452495</v>
      </c>
      <c r="DD42" s="43"/>
      <c r="DE42" s="44" t="s">
        <v>31</v>
      </c>
      <c r="DF42" s="54">
        <f t="shared" ref="DF42:DL42" si="105">DF17</f>
        <v>0.11503734800948598</v>
      </c>
      <c r="DG42" s="54">
        <f t="shared" si="105"/>
        <v>0.22359817662806</v>
      </c>
      <c r="DH42" s="54">
        <f t="shared" si="105"/>
        <v>0.33863552463754598</v>
      </c>
      <c r="DI42" s="54">
        <f t="shared" si="105"/>
        <v>-1.0000000000000009E-2</v>
      </c>
      <c r="DJ42" s="54">
        <f t="shared" si="105"/>
        <v>3.0159353787978742</v>
      </c>
      <c r="DK42" s="54">
        <f t="shared" si="105"/>
        <v>3.025935378797874</v>
      </c>
      <c r="DL42" s="54">
        <f t="shared" si="105"/>
        <v>0.57120425060534796</v>
      </c>
      <c r="DM42" s="54">
        <f t="shared" si="99"/>
        <v>0.22359817662806</v>
      </c>
      <c r="DN42" s="54">
        <f t="shared" si="55"/>
        <v>0.34760607397728793</v>
      </c>
      <c r="EF42" s="43"/>
      <c r="EG42" s="44" t="s">
        <v>31</v>
      </c>
      <c r="EH42" s="54">
        <f t="shared" ref="EH42:EN42" si="106">EH17</f>
        <v>0.16276476567290898</v>
      </c>
      <c r="EI42" s="54">
        <f t="shared" si="106"/>
        <v>0.219572513937554</v>
      </c>
      <c r="EJ42" s="54">
        <f t="shared" si="106"/>
        <v>0.38233727961046299</v>
      </c>
      <c r="EK42" s="54">
        <f t="shared" si="106"/>
        <v>-1.0000000000000009E-2</v>
      </c>
      <c r="EL42" s="54">
        <f t="shared" si="106"/>
        <v>2.251855676861477</v>
      </c>
      <c r="EM42" s="54">
        <f t="shared" si="106"/>
        <v>2.2618556768614768</v>
      </c>
      <c r="EN42" s="54">
        <f t="shared" si="106"/>
        <v>0.54457157277206003</v>
      </c>
      <c r="EO42" s="54">
        <f t="shared" si="101"/>
        <v>0.219572513937554</v>
      </c>
      <c r="EP42" s="54">
        <f t="shared" si="58"/>
        <v>0.32499905883450603</v>
      </c>
    </row>
    <row r="43" spans="17:146" x14ac:dyDescent="0.25">
      <c r="Q43" s="43"/>
      <c r="R43" s="44" t="s">
        <v>32</v>
      </c>
      <c r="S43" s="54">
        <f t="shared" ref="S43:Y43" si="107">S18</f>
        <v>1.7451921252964329</v>
      </c>
      <c r="T43" s="54">
        <f t="shared" si="107"/>
        <v>0.16526839159610701</v>
      </c>
      <c r="U43" s="54">
        <f t="shared" si="107"/>
        <v>1.9104605168925399</v>
      </c>
      <c r="V43" s="54">
        <f t="shared" si="107"/>
        <v>-7.2413352014699299</v>
      </c>
      <c r="W43" s="54">
        <f t="shared" si="107"/>
        <v>1.0000000000000009E-2</v>
      </c>
      <c r="X43" s="54">
        <f t="shared" si="107"/>
        <v>7.2513352014699297</v>
      </c>
      <c r="Y43" s="53">
        <f t="shared" si="107"/>
        <v>0.54157020607888795</v>
      </c>
      <c r="Z43" s="54">
        <f t="shared" si="94"/>
        <v>0.16526839159610701</v>
      </c>
      <c r="AA43" s="53">
        <f t="shared" si="46"/>
        <v>0.37630181448278094</v>
      </c>
      <c r="AJ43" s="12"/>
      <c r="AK43" s="12"/>
      <c r="AM43" t="s">
        <v>32</v>
      </c>
      <c r="AN43" s="9">
        <v>0.23565414151990999</v>
      </c>
      <c r="AO43" s="9">
        <v>0.85556422347589001</v>
      </c>
      <c r="AP43" s="9">
        <v>1.0912183649958</v>
      </c>
      <c r="AQ43" s="9">
        <v>-6.17566145836612</v>
      </c>
      <c r="AR43" s="9">
        <v>1.0000000000000009E-2</v>
      </c>
      <c r="AS43" s="9">
        <v>6.1856614583661198</v>
      </c>
      <c r="AT43" s="9">
        <v>0.62015581848550805</v>
      </c>
      <c r="AU43" s="9">
        <v>0.38450167696559806</v>
      </c>
      <c r="AZ43" s="43"/>
      <c r="BA43" s="44" t="s">
        <v>32</v>
      </c>
      <c r="BB43" s="54">
        <f t="shared" ref="BB43:BH43" si="108">BB18</f>
        <v>0.85556422347589001</v>
      </c>
      <c r="BC43" s="54">
        <f t="shared" si="108"/>
        <v>0.23565414151990999</v>
      </c>
      <c r="BD43" s="54">
        <f t="shared" si="108"/>
        <v>1.0912183649958</v>
      </c>
      <c r="BE43" s="54">
        <f t="shared" si="108"/>
        <v>-6.17566145836612</v>
      </c>
      <c r="BF43" s="54">
        <f t="shared" si="108"/>
        <v>1.0000000000000009E-2</v>
      </c>
      <c r="BG43" s="54">
        <f t="shared" si="108"/>
        <v>6.1856614583661198</v>
      </c>
      <c r="BH43" s="53">
        <f t="shared" si="108"/>
        <v>0.62015581848550805</v>
      </c>
      <c r="BI43" s="54">
        <f t="shared" si="48"/>
        <v>0.23565414151990999</v>
      </c>
      <c r="BJ43" s="53">
        <f t="shared" si="49"/>
        <v>0.38450167696559806</v>
      </c>
      <c r="BK43" s="9">
        <f>BB43-BB42</f>
        <v>1.3771160842756109</v>
      </c>
      <c r="BL43" s="12">
        <f>100*(BG43-BK43)/BG43</f>
        <v>77.7369632408017</v>
      </c>
      <c r="CB43" s="43"/>
      <c r="CC43" s="44" t="s">
        <v>32</v>
      </c>
      <c r="CD43" s="54">
        <f t="shared" ref="CD43:CJ43" si="109">CD18</f>
        <v>0.59083681351244899</v>
      </c>
      <c r="CE43" s="54">
        <f t="shared" si="109"/>
        <v>0.247593591757338</v>
      </c>
      <c r="CF43" s="54">
        <f t="shared" si="109"/>
        <v>0.83843040526978696</v>
      </c>
      <c r="CG43" s="54">
        <f t="shared" si="109"/>
        <v>-5.4877750283380973</v>
      </c>
      <c r="CH43" s="54">
        <f t="shared" si="109"/>
        <v>1.0000000000000009E-2</v>
      </c>
      <c r="CI43" s="54">
        <f t="shared" si="109"/>
        <v>5.4977750283380971</v>
      </c>
      <c r="CJ43" s="55">
        <f t="shared" si="109"/>
        <v>0.56803911409248597</v>
      </c>
      <c r="CK43" s="54">
        <f t="shared" si="97"/>
        <v>0.247593591757338</v>
      </c>
      <c r="CL43" s="55">
        <f t="shared" si="52"/>
        <v>0.320445522335148</v>
      </c>
      <c r="DD43" s="43"/>
      <c r="DE43" s="44" t="s">
        <v>32</v>
      </c>
      <c r="DF43" s="54">
        <f t="shared" ref="DF43:DL43" si="110">DF18</f>
        <v>0.52466931792138205</v>
      </c>
      <c r="DG43" s="54">
        <f t="shared" si="110"/>
        <v>0.235132133209385</v>
      </c>
      <c r="DH43" s="54">
        <f t="shared" si="110"/>
        <v>0.75980145113076702</v>
      </c>
      <c r="DI43" s="54">
        <f t="shared" si="110"/>
        <v>-5.0952286412447769</v>
      </c>
      <c r="DJ43" s="54">
        <f t="shared" si="110"/>
        <v>1.0000000000000009E-2</v>
      </c>
      <c r="DK43" s="54">
        <f t="shared" si="110"/>
        <v>5.1052286412447767</v>
      </c>
      <c r="DL43" s="55">
        <f t="shared" si="110"/>
        <v>0.59038792270131502</v>
      </c>
      <c r="DM43" s="54">
        <f t="shared" si="99"/>
        <v>0.235132133209385</v>
      </c>
      <c r="DN43" s="55">
        <f t="shared" si="55"/>
        <v>0.35525578949193004</v>
      </c>
      <c r="EF43" s="43"/>
      <c r="EG43" s="44" t="s">
        <v>32</v>
      </c>
      <c r="EH43" s="54">
        <f t="shared" ref="EH43:EN43" si="111">EH18</f>
        <v>0.466082053031593</v>
      </c>
      <c r="EI43" s="54">
        <f t="shared" si="111"/>
        <v>0.22647228187001001</v>
      </c>
      <c r="EJ43" s="54">
        <f t="shared" si="111"/>
        <v>0.69255433490160301</v>
      </c>
      <c r="EK43" s="54">
        <f t="shared" si="111"/>
        <v>-5.1693796742114326</v>
      </c>
      <c r="EL43" s="54">
        <f t="shared" si="111"/>
        <v>1.0000000000000009E-2</v>
      </c>
      <c r="EM43" s="54">
        <f t="shared" si="111"/>
        <v>5.1793796742114324</v>
      </c>
      <c r="EN43" s="55">
        <f t="shared" si="111"/>
        <v>0.57430587837435698</v>
      </c>
      <c r="EO43" s="54">
        <f t="shared" si="101"/>
        <v>0.22647228187001001</v>
      </c>
      <c r="EP43" s="55">
        <f t="shared" si="58"/>
        <v>0.34783359650434698</v>
      </c>
    </row>
    <row r="44" spans="17:146" x14ac:dyDescent="0.25">
      <c r="Q44" s="43"/>
      <c r="R44" s="44" t="s">
        <v>5</v>
      </c>
      <c r="S44" s="54">
        <f t="shared" ref="S44:Y44" si="112">S19</f>
        <v>0.83864326474005613</v>
      </c>
      <c r="T44" s="54">
        <f t="shared" si="112"/>
        <v>0.32349452488353397</v>
      </c>
      <c r="U44" s="54">
        <f t="shared" si="112"/>
        <v>1.16213778962359</v>
      </c>
      <c r="V44" s="54">
        <f t="shared" si="112"/>
        <v>-6.5435628111279405</v>
      </c>
      <c r="W44" s="54">
        <f t="shared" si="112"/>
        <v>11.476194254681008</v>
      </c>
      <c r="X44" s="54">
        <f t="shared" si="112"/>
        <v>18.01975706580895</v>
      </c>
      <c r="Y44" s="54">
        <f t="shared" si="112"/>
        <v>5.8245959042189099E-2</v>
      </c>
      <c r="Z44" s="54">
        <f t="shared" si="94"/>
        <v>0.32349452488353397</v>
      </c>
      <c r="AA44" s="54">
        <f t="shared" si="46"/>
        <v>-0.26524856584134487</v>
      </c>
      <c r="AJ44" s="12"/>
      <c r="AK44" s="12"/>
      <c r="AM44" t="s">
        <v>5</v>
      </c>
      <c r="AN44" s="9">
        <v>0.275767291154077</v>
      </c>
      <c r="AO44" s="9">
        <v>0.62490009642678701</v>
      </c>
      <c r="AP44" s="9">
        <v>0.90066738758086395</v>
      </c>
      <c r="AQ44" s="9">
        <v>-5.3588431212120238</v>
      </c>
      <c r="AR44" s="9">
        <v>3.8229656113455963</v>
      </c>
      <c r="AS44" s="9">
        <v>9.1818087325576201</v>
      </c>
      <c r="AT44" s="9">
        <v>0.46266229913925799</v>
      </c>
      <c r="AU44" s="64">
        <v>0.18689500798518099</v>
      </c>
      <c r="AY44" s="38"/>
      <c r="AZ44" s="43"/>
      <c r="BA44" s="44" t="s">
        <v>5</v>
      </c>
      <c r="BB44" s="54">
        <f t="shared" ref="BB44:BH44" si="113">BB19</f>
        <v>0.62490009642678701</v>
      </c>
      <c r="BC44" s="54">
        <f t="shared" si="113"/>
        <v>0.275767291154077</v>
      </c>
      <c r="BD44" s="54">
        <f t="shared" si="113"/>
        <v>0.90066738758086395</v>
      </c>
      <c r="BE44" s="54">
        <f t="shared" si="113"/>
        <v>-5.3588431212120238</v>
      </c>
      <c r="BF44" s="54">
        <f t="shared" si="113"/>
        <v>3.8229656113455963</v>
      </c>
      <c r="BG44" s="54">
        <f t="shared" si="113"/>
        <v>9.1818087325576201</v>
      </c>
      <c r="BH44" s="54">
        <f t="shared" si="113"/>
        <v>0.46266229913925799</v>
      </c>
      <c r="BI44" s="54">
        <f t="shared" si="48"/>
        <v>0.275767291154077</v>
      </c>
      <c r="BJ44" s="54">
        <f t="shared" si="49"/>
        <v>0.18689500798518099</v>
      </c>
      <c r="BL44" s="12"/>
      <c r="CB44" s="43"/>
      <c r="CC44" s="44" t="s">
        <v>5</v>
      </c>
      <c r="CD44" s="54">
        <f t="shared" ref="CD44:CJ44" si="114">CD19</f>
        <v>0.52082250783543294</v>
      </c>
      <c r="CE44" s="54">
        <f t="shared" si="114"/>
        <v>0.25831421872402699</v>
      </c>
      <c r="CF44" s="54">
        <f t="shared" si="114"/>
        <v>0.77913672655945998</v>
      </c>
      <c r="CG44" s="54">
        <f t="shared" si="114"/>
        <v>-5.1842945601971095</v>
      </c>
      <c r="CH44" s="54">
        <f t="shared" si="114"/>
        <v>3.3877519969467098</v>
      </c>
      <c r="CI44" s="54">
        <f t="shared" si="114"/>
        <v>8.5720465571438194</v>
      </c>
      <c r="CJ44" s="54">
        <f t="shared" si="114"/>
        <v>0.52158334879978296</v>
      </c>
      <c r="CK44" s="54">
        <f t="shared" si="97"/>
        <v>0.25831421872402699</v>
      </c>
      <c r="CL44" s="54">
        <f t="shared" si="52"/>
        <v>0.26326913007575597</v>
      </c>
      <c r="DD44" s="43"/>
      <c r="DE44" s="44" t="s">
        <v>5</v>
      </c>
      <c r="DF44" s="54">
        <f t="shared" ref="DF44:DL44" si="115">DF19</f>
        <v>0.41390374133829</v>
      </c>
      <c r="DG44" s="54">
        <f t="shared" si="115"/>
        <v>0.237459361227539</v>
      </c>
      <c r="DH44" s="54">
        <f t="shared" si="115"/>
        <v>0.65136310256582897</v>
      </c>
      <c r="DI44" s="54">
        <f t="shared" si="115"/>
        <v>-4.9412390121412688</v>
      </c>
      <c r="DJ44" s="54">
        <f t="shared" si="115"/>
        <v>2.7636174189568008</v>
      </c>
      <c r="DK44" s="54">
        <f t="shared" si="115"/>
        <v>7.7048564310980705</v>
      </c>
      <c r="DL44" s="54">
        <f t="shared" si="115"/>
        <v>0.48947150622535202</v>
      </c>
      <c r="DM44" s="54">
        <f t="shared" si="99"/>
        <v>0.237459361227539</v>
      </c>
      <c r="DN44" s="54">
        <f t="shared" si="55"/>
        <v>0.25201214499781299</v>
      </c>
      <c r="EF44" s="43"/>
      <c r="EG44" s="44" t="s">
        <v>5</v>
      </c>
      <c r="EH44" s="54">
        <f t="shared" ref="EH44:EN44" si="116">EH19</f>
        <v>0.42496188640821803</v>
      </c>
      <c r="EI44" s="54">
        <f t="shared" si="116"/>
        <v>0.23050172175582601</v>
      </c>
      <c r="EJ44" s="54">
        <f t="shared" si="116"/>
        <v>0.65546360816404403</v>
      </c>
      <c r="EK44" s="54">
        <f t="shared" si="116"/>
        <v>-4.9412307636642741</v>
      </c>
      <c r="EL44" s="54">
        <f t="shared" si="116"/>
        <v>1.6472277103709159</v>
      </c>
      <c r="EM44" s="54">
        <f t="shared" si="116"/>
        <v>6.5884584740351908</v>
      </c>
      <c r="EN44" s="54">
        <f t="shared" si="116"/>
        <v>0.53842069085648903</v>
      </c>
      <c r="EO44" s="54">
        <f t="shared" si="101"/>
        <v>0.23050172175582601</v>
      </c>
      <c r="EP44" s="54">
        <f t="shared" si="58"/>
        <v>0.30791896910066302</v>
      </c>
    </row>
    <row r="45" spans="17:146" x14ac:dyDescent="0.25">
      <c r="Q45" s="44"/>
      <c r="R45" s="44"/>
      <c r="S45" s="54"/>
      <c r="T45" s="54"/>
      <c r="U45" s="54"/>
      <c r="V45" s="54"/>
      <c r="W45" s="54"/>
      <c r="X45" s="54"/>
      <c r="Y45" s="54"/>
      <c r="Z45" s="54"/>
      <c r="AA45" s="54"/>
      <c r="AJ45" s="12"/>
      <c r="AK45" s="12"/>
      <c r="AN45" s="9"/>
      <c r="AO45" s="9"/>
      <c r="AP45" s="9"/>
      <c r="AQ45" s="9"/>
      <c r="AR45" s="9"/>
      <c r="AS45" s="9"/>
      <c r="AT45" s="9"/>
      <c r="AU45" s="64"/>
      <c r="AY45" s="38"/>
      <c r="AZ45" s="44"/>
      <c r="BA45" s="44"/>
      <c r="BB45" s="54"/>
      <c r="BC45" s="54"/>
      <c r="BD45" s="54"/>
      <c r="BE45" s="54"/>
      <c r="BF45" s="54"/>
      <c r="BG45" s="54"/>
      <c r="BH45" s="54"/>
      <c r="BI45" s="54"/>
      <c r="BJ45" s="54"/>
      <c r="BL45" s="12"/>
      <c r="CB45" s="44"/>
      <c r="CC45" s="44"/>
      <c r="CD45" s="54"/>
      <c r="CE45" s="54"/>
      <c r="CF45" s="54"/>
      <c r="CG45" s="54"/>
      <c r="CH45" s="54"/>
      <c r="CI45" s="54"/>
      <c r="CJ45" s="54"/>
      <c r="CK45" s="54"/>
      <c r="CL45" s="54"/>
      <c r="DD45" s="44"/>
      <c r="DE45" s="44"/>
      <c r="DF45" s="54"/>
      <c r="DG45" s="54"/>
      <c r="DH45" s="54"/>
      <c r="DI45" s="54"/>
      <c r="DJ45" s="54"/>
      <c r="DK45" s="54"/>
      <c r="DL45" s="54"/>
      <c r="DM45" s="54"/>
      <c r="DN45" s="54"/>
      <c r="EF45" s="44"/>
      <c r="EG45" s="44"/>
      <c r="EH45" s="54"/>
      <c r="EI45" s="54"/>
      <c r="EJ45" s="54"/>
      <c r="EK45" s="54"/>
      <c r="EL45" s="54"/>
      <c r="EM45" s="54"/>
      <c r="EN45" s="54"/>
      <c r="EO45" s="54"/>
      <c r="EP45" s="54"/>
    </row>
    <row r="46" spans="17:146" x14ac:dyDescent="0.25">
      <c r="Q46" s="43" t="s">
        <v>39</v>
      </c>
      <c r="R46" s="44" t="s">
        <v>30</v>
      </c>
      <c r="S46" s="54">
        <f t="shared" ref="S46:Y46" si="117">S21</f>
        <v>-3.3607349295364588</v>
      </c>
      <c r="T46" s="53">
        <f t="shared" si="117"/>
        <v>0.22725289295466899</v>
      </c>
      <c r="U46" s="54">
        <f t="shared" si="117"/>
        <v>-3.1334820365817899</v>
      </c>
      <c r="V46" s="54">
        <f t="shared" si="117"/>
        <v>-2.0894415416798404</v>
      </c>
      <c r="W46" s="54">
        <f t="shared" si="117"/>
        <v>5.9448941956195798</v>
      </c>
      <c r="X46" s="53">
        <f t="shared" si="117"/>
        <v>8.0343357372994202</v>
      </c>
      <c r="Y46" s="54">
        <f t="shared" si="117"/>
        <v>6.0868999970048701E-2</v>
      </c>
      <c r="Z46" s="53">
        <f t="shared" ref="Z46:Z49" si="118">T21</f>
        <v>0.22725289295466899</v>
      </c>
      <c r="AA46" s="54">
        <f t="shared" si="46"/>
        <v>-0.16638389298462031</v>
      </c>
      <c r="AJ46" s="12"/>
      <c r="AK46" s="12"/>
      <c r="AL46" t="s">
        <v>39</v>
      </c>
      <c r="AM46" t="s">
        <v>30</v>
      </c>
      <c r="AN46" s="9">
        <v>0.23093960977872399</v>
      </c>
      <c r="AO46" s="9">
        <v>-0.67305424822606597</v>
      </c>
      <c r="AP46" s="9">
        <v>-0.442114638447342</v>
      </c>
      <c r="AQ46" s="9">
        <v>-0.70314718055993808</v>
      </c>
      <c r="AR46" s="9">
        <v>1.9882980652065221</v>
      </c>
      <c r="AS46" s="9">
        <v>2.6914452457664604</v>
      </c>
      <c r="AT46" s="9">
        <v>0.40975357369701798</v>
      </c>
      <c r="AU46" s="64">
        <v>0.17881396391829399</v>
      </c>
      <c r="AY46" s="38"/>
      <c r="AZ46" s="43" t="s">
        <v>39</v>
      </c>
      <c r="BA46" s="44" t="s">
        <v>30</v>
      </c>
      <c r="BB46" s="54">
        <f t="shared" ref="BB46:BH46" si="119">BB21</f>
        <v>-0.67305424822606597</v>
      </c>
      <c r="BC46" s="53">
        <f t="shared" si="119"/>
        <v>0.23093960977872399</v>
      </c>
      <c r="BD46" s="54">
        <f t="shared" si="119"/>
        <v>-0.442114638447342</v>
      </c>
      <c r="BE46" s="54">
        <f t="shared" si="119"/>
        <v>-0.70314718055993808</v>
      </c>
      <c r="BF46" s="54">
        <f t="shared" si="119"/>
        <v>1.9882980652065221</v>
      </c>
      <c r="BG46" s="53">
        <f t="shared" si="119"/>
        <v>2.6914452457664604</v>
      </c>
      <c r="BH46" s="54">
        <f t="shared" si="119"/>
        <v>0.40975357369701798</v>
      </c>
      <c r="BI46" s="53">
        <f t="shared" si="48"/>
        <v>0.23093960977872399</v>
      </c>
      <c r="BJ46" s="54">
        <f t="shared" si="49"/>
        <v>0.17881396391829399</v>
      </c>
      <c r="BL46" s="12"/>
      <c r="CB46" s="43" t="s">
        <v>39</v>
      </c>
      <c r="CC46" s="44" t="s">
        <v>30</v>
      </c>
      <c r="CD46" s="54">
        <f t="shared" ref="CD46:CJ46" si="120">CD21</f>
        <v>-0.20181752059942182</v>
      </c>
      <c r="CE46" s="53">
        <f t="shared" si="120"/>
        <v>0.22933938864259701</v>
      </c>
      <c r="CF46" s="54">
        <f t="shared" si="120"/>
        <v>2.7521868043175201E-2</v>
      </c>
      <c r="CG46" s="54">
        <f t="shared" si="120"/>
        <v>-0.42588830833596619</v>
      </c>
      <c r="CH46" s="54">
        <f t="shared" si="120"/>
        <v>1.1969788391239147</v>
      </c>
      <c r="CI46" s="53">
        <f t="shared" si="120"/>
        <v>1.622867147459881</v>
      </c>
      <c r="CJ46" s="53">
        <f t="shared" si="120"/>
        <v>0.50560832642998199</v>
      </c>
      <c r="CK46" s="53">
        <f t="shared" ref="CK46:CK49" si="121">CE21</f>
        <v>0.22933938864259701</v>
      </c>
      <c r="CL46" s="53">
        <f t="shared" si="52"/>
        <v>0.27626893778738498</v>
      </c>
      <c r="DD46" s="43" t="s">
        <v>39</v>
      </c>
      <c r="DE46" s="44" t="s">
        <v>30</v>
      </c>
      <c r="DF46" s="54">
        <f t="shared" ref="DF46:DL46" si="122">DF21</f>
        <v>-2.6961757997676999E-2</v>
      </c>
      <c r="DG46" s="55">
        <f t="shared" si="122"/>
        <v>0.22210203383916499</v>
      </c>
      <c r="DH46" s="55">
        <f t="shared" si="122"/>
        <v>0.19514027584148799</v>
      </c>
      <c r="DI46" s="55">
        <f t="shared" si="122"/>
        <v>-0.30706307738283201</v>
      </c>
      <c r="DJ46" s="55">
        <f t="shared" si="122"/>
        <v>0.85784202794565201</v>
      </c>
      <c r="DK46" s="53">
        <f t="shared" si="122"/>
        <v>1.164905105328484</v>
      </c>
      <c r="DL46" s="55">
        <f t="shared" si="122"/>
        <v>0.51179335524175096</v>
      </c>
      <c r="DM46" s="55">
        <f t="shared" ref="DM46:DM49" si="123">DG21</f>
        <v>0.22210203383916499</v>
      </c>
      <c r="DN46" s="55">
        <f t="shared" si="55"/>
        <v>0.28969132140258597</v>
      </c>
      <c r="DO46" s="6"/>
      <c r="DP46" s="6"/>
      <c r="DQ46" s="6"/>
      <c r="EF46" s="43" t="s">
        <v>39</v>
      </c>
      <c r="EG46" s="44" t="s">
        <v>30</v>
      </c>
      <c r="EH46" s="54">
        <f t="shared" ref="EH46:EN46" si="124">EH21</f>
        <v>6.9862247277486994E-2</v>
      </c>
      <c r="EI46" s="53">
        <f t="shared" si="124"/>
        <v>0.21923659356770001</v>
      </c>
      <c r="EJ46" s="55">
        <f t="shared" si="124"/>
        <v>0.289098840845187</v>
      </c>
      <c r="EK46" s="55">
        <f t="shared" si="124"/>
        <v>-0.2410490601866484</v>
      </c>
      <c r="EL46" s="55">
        <f t="shared" si="124"/>
        <v>0.66943268840217596</v>
      </c>
      <c r="EM46" s="53">
        <f t="shared" si="124"/>
        <v>0.91048174858882436</v>
      </c>
      <c r="EN46" s="55">
        <f t="shared" si="124"/>
        <v>0.52351516417481403</v>
      </c>
      <c r="EO46" s="53">
        <f t="shared" ref="EO46:EO49" si="125">EI21</f>
        <v>0.21923659356770001</v>
      </c>
      <c r="EP46" s="55">
        <f t="shared" si="58"/>
        <v>0.30427857060711405</v>
      </c>
    </row>
    <row r="47" spans="17:146" x14ac:dyDescent="0.25">
      <c r="Q47" s="43"/>
      <c r="R47" s="44" t="s">
        <v>31</v>
      </c>
      <c r="S47" s="54">
        <f t="shared" ref="S47:Y47" si="126">S22</f>
        <v>-3.9620130976829389</v>
      </c>
      <c r="T47" s="54">
        <f t="shared" si="126"/>
        <v>0.29777152067583901</v>
      </c>
      <c r="U47" s="54">
        <f t="shared" si="126"/>
        <v>-3.6642415770071</v>
      </c>
      <c r="V47" s="54">
        <f t="shared" si="126"/>
        <v>-1.0000000000000231E-2</v>
      </c>
      <c r="W47" s="54">
        <f t="shared" si="126"/>
        <v>10.018360184248181</v>
      </c>
      <c r="X47" s="54">
        <f t="shared" si="126"/>
        <v>10.02836018424818</v>
      </c>
      <c r="Y47" s="54">
        <f t="shared" si="126"/>
        <v>-0.78942858481932998</v>
      </c>
      <c r="Z47" s="54">
        <f t="shared" si="118"/>
        <v>0.29777152067583901</v>
      </c>
      <c r="AA47" s="54">
        <f t="shared" si="46"/>
        <v>-1.087200105495169</v>
      </c>
      <c r="AJ47" s="12"/>
      <c r="AK47" s="12"/>
      <c r="AM47" t="s">
        <v>31</v>
      </c>
      <c r="AN47" s="9">
        <v>0.16711741479654799</v>
      </c>
      <c r="AO47" s="9">
        <v>-1.895754681832118</v>
      </c>
      <c r="AP47" s="9">
        <v>-1.7286372670355701</v>
      </c>
      <c r="AQ47" s="9">
        <v>-1.0000000000000009E-2</v>
      </c>
      <c r="AR47" s="9">
        <v>4.4089415546084503</v>
      </c>
      <c r="AS47" s="9">
        <v>4.4189415546084501</v>
      </c>
      <c r="AT47" s="9">
        <v>-1.34474802570472</v>
      </c>
      <c r="AU47" s="64">
        <v>-1.5118654405012679</v>
      </c>
      <c r="AY47" s="38"/>
      <c r="AZ47" s="43"/>
      <c r="BA47" s="44" t="s">
        <v>31</v>
      </c>
      <c r="BB47" s="54">
        <f t="shared" ref="BB47:BH47" si="127">BB22</f>
        <v>-1.895754681832118</v>
      </c>
      <c r="BC47" s="54">
        <f t="shared" si="127"/>
        <v>0.16711741479654799</v>
      </c>
      <c r="BD47" s="54">
        <f t="shared" si="127"/>
        <v>-1.7286372670355701</v>
      </c>
      <c r="BE47" s="54">
        <f t="shared" si="127"/>
        <v>-1.0000000000000009E-2</v>
      </c>
      <c r="BF47" s="54">
        <f t="shared" si="127"/>
        <v>4.4089415546084503</v>
      </c>
      <c r="BG47" s="54">
        <f t="shared" si="127"/>
        <v>4.4189415546084501</v>
      </c>
      <c r="BH47" s="54">
        <f t="shared" si="127"/>
        <v>-1.34474802570472</v>
      </c>
      <c r="BI47" s="54">
        <f t="shared" si="48"/>
        <v>0.16711741479654799</v>
      </c>
      <c r="BJ47" s="54">
        <f t="shared" si="49"/>
        <v>-1.5118654405012679</v>
      </c>
      <c r="BL47" s="12"/>
      <c r="CB47" s="43"/>
      <c r="CC47" s="44" t="s">
        <v>31</v>
      </c>
      <c r="CD47" s="54">
        <f t="shared" ref="CD47:CJ47" si="128">CD22</f>
        <v>-1.9079724779537519</v>
      </c>
      <c r="CE47" s="54">
        <f t="shared" si="128"/>
        <v>0.124121887197862</v>
      </c>
      <c r="CF47" s="54">
        <f t="shared" si="128"/>
        <v>-1.7838505907558899</v>
      </c>
      <c r="CG47" s="54">
        <f t="shared" si="128"/>
        <v>-1.0000000000000009E-2</v>
      </c>
      <c r="CH47" s="54">
        <f t="shared" si="128"/>
        <v>3.6231756137437099</v>
      </c>
      <c r="CI47" s="54">
        <f t="shared" si="128"/>
        <v>3.6331756137437097</v>
      </c>
      <c r="CJ47" s="54">
        <f t="shared" si="128"/>
        <v>-1.5993022417303899</v>
      </c>
      <c r="CK47" s="54">
        <f t="shared" si="121"/>
        <v>0.124121887197862</v>
      </c>
      <c r="CL47" s="54">
        <f t="shared" si="52"/>
        <v>-1.7234241289282519</v>
      </c>
      <c r="DD47" s="43"/>
      <c r="DE47" s="44" t="s">
        <v>31</v>
      </c>
      <c r="DF47" s="54">
        <f t="shared" ref="DF47:DL47" si="129">DF22</f>
        <v>-1.7158436571212818</v>
      </c>
      <c r="DG47" s="55">
        <f t="shared" si="129"/>
        <v>0.127132867099082</v>
      </c>
      <c r="DH47" s="55">
        <f t="shared" si="129"/>
        <v>-1.5887107900221999</v>
      </c>
      <c r="DI47" s="55">
        <f t="shared" si="129"/>
        <v>-1.0000000000000009E-2</v>
      </c>
      <c r="DJ47" s="55">
        <f t="shared" si="129"/>
        <v>3.4759536867661698</v>
      </c>
      <c r="DK47" s="55">
        <f t="shared" si="129"/>
        <v>3.48595368676617</v>
      </c>
      <c r="DL47" s="55">
        <f t="shared" si="129"/>
        <v>-1.4527640782395801</v>
      </c>
      <c r="DM47" s="55">
        <f t="shared" si="123"/>
        <v>0.127132867099082</v>
      </c>
      <c r="DN47" s="55">
        <f t="shared" si="55"/>
        <v>-1.5798969453386622</v>
      </c>
      <c r="DO47" s="6"/>
      <c r="DP47" s="6"/>
      <c r="DQ47" s="6"/>
      <c r="EF47" s="43"/>
      <c r="EG47" s="44" t="s">
        <v>31</v>
      </c>
      <c r="EH47" s="54">
        <f t="shared" ref="EH47:EN47" si="130">EH22</f>
        <v>-1.7170379144771901</v>
      </c>
      <c r="EI47" s="55">
        <f t="shared" si="130"/>
        <v>0.11970105152427001</v>
      </c>
      <c r="EJ47" s="55">
        <f t="shared" si="130"/>
        <v>-1.5973368629529201</v>
      </c>
      <c r="EK47" s="55">
        <f t="shared" si="130"/>
        <v>-1.0000000000000009E-2</v>
      </c>
      <c r="EL47" s="55">
        <f t="shared" si="130"/>
        <v>3.2369538979531702</v>
      </c>
      <c r="EM47" s="55">
        <f t="shared" si="130"/>
        <v>3.24695389795317</v>
      </c>
      <c r="EN47" s="55">
        <f t="shared" si="130"/>
        <v>-1.4935103523659801</v>
      </c>
      <c r="EO47" s="55">
        <f t="shared" si="125"/>
        <v>0.11970105152427001</v>
      </c>
      <c r="EP47" s="55">
        <f t="shared" si="58"/>
        <v>-1.6132114038902501</v>
      </c>
    </row>
    <row r="48" spans="17:146" x14ac:dyDescent="0.25">
      <c r="Q48" s="43"/>
      <c r="R48" s="44" t="s">
        <v>32</v>
      </c>
      <c r="S48" s="54">
        <f t="shared" ref="S48:Y48" si="131">S23</f>
        <v>1.3662204551630199</v>
      </c>
      <c r="T48" s="54">
        <f t="shared" si="131"/>
        <v>0.23115643745032999</v>
      </c>
      <c r="U48" s="54">
        <f t="shared" si="131"/>
        <v>1.59737689261335</v>
      </c>
      <c r="V48" s="54">
        <f t="shared" si="131"/>
        <v>-8.8560223936388489</v>
      </c>
      <c r="W48" s="54">
        <f t="shared" si="131"/>
        <v>1.0000000000000009E-2</v>
      </c>
      <c r="X48" s="54">
        <f t="shared" si="131"/>
        <v>8.8660223936388505</v>
      </c>
      <c r="Y48" s="53">
        <f t="shared" si="131"/>
        <v>0.150907098002766</v>
      </c>
      <c r="Z48" s="54">
        <f t="shared" si="118"/>
        <v>0.23115643745032999</v>
      </c>
      <c r="AA48" s="53">
        <f t="shared" si="46"/>
        <v>-8.0249339447563989E-2</v>
      </c>
      <c r="AJ48" s="12"/>
      <c r="AK48" s="12"/>
      <c r="AM48" t="s">
        <v>32</v>
      </c>
      <c r="AN48" s="9">
        <v>0.24191969215488801</v>
      </c>
      <c r="AO48" s="9">
        <v>0.57448499989809099</v>
      </c>
      <c r="AP48" s="9">
        <v>0.81640469205297905</v>
      </c>
      <c r="AQ48" s="9">
        <v>-7.1065494911683391</v>
      </c>
      <c r="AR48" s="9">
        <v>1.0000000000000897E-2</v>
      </c>
      <c r="AS48" s="9">
        <v>7.1165494911683407</v>
      </c>
      <c r="AT48" s="9">
        <v>0.50578764068636095</v>
      </c>
      <c r="AU48" s="64">
        <v>0.26386794853147294</v>
      </c>
      <c r="AY48" s="38"/>
      <c r="AZ48" s="43"/>
      <c r="BA48" s="44" t="s">
        <v>32</v>
      </c>
      <c r="BB48" s="54">
        <f t="shared" ref="BB48:BH48" si="132">BB23</f>
        <v>0.57448499989809099</v>
      </c>
      <c r="BC48" s="54">
        <f t="shared" si="132"/>
        <v>0.24191969215488801</v>
      </c>
      <c r="BD48" s="54">
        <f t="shared" si="132"/>
        <v>0.81640469205297905</v>
      </c>
      <c r="BE48" s="54">
        <f t="shared" si="132"/>
        <v>-7.1065494911683391</v>
      </c>
      <c r="BF48" s="54">
        <f t="shared" si="132"/>
        <v>1.0000000000000897E-2</v>
      </c>
      <c r="BG48" s="54">
        <f t="shared" si="132"/>
        <v>7.1165494911683407</v>
      </c>
      <c r="BH48" s="53">
        <f t="shared" si="132"/>
        <v>0.50578764068636095</v>
      </c>
      <c r="BI48" s="54">
        <f t="shared" si="48"/>
        <v>0.24191969215488801</v>
      </c>
      <c r="BJ48" s="53">
        <f t="shared" si="49"/>
        <v>0.26386794853147294</v>
      </c>
      <c r="BK48" s="9">
        <f>BB48-BB47</f>
        <v>2.470239681730209</v>
      </c>
      <c r="BL48" s="12">
        <f>100*(BG47-BK48)/BG47</f>
        <v>44.098837895829789</v>
      </c>
      <c r="CB48" s="43"/>
      <c r="CC48" s="44" t="s">
        <v>32</v>
      </c>
      <c r="CD48" s="54">
        <f t="shared" ref="CD48:CJ48" si="133">CD23</f>
        <v>0.41601179640542096</v>
      </c>
      <c r="CE48" s="54">
        <f t="shared" si="133"/>
        <v>0.23539897179545199</v>
      </c>
      <c r="CF48" s="54">
        <f t="shared" si="133"/>
        <v>0.65141076820087296</v>
      </c>
      <c r="CG48" s="54">
        <f t="shared" si="133"/>
        <v>-6.4410867313968634</v>
      </c>
      <c r="CH48" s="54">
        <f t="shared" si="133"/>
        <v>1.0000000000000009E-2</v>
      </c>
      <c r="CI48" s="54">
        <f t="shared" si="133"/>
        <v>6.4510867313968632</v>
      </c>
      <c r="CJ48" s="55">
        <f t="shared" si="133"/>
        <v>0.49371141856756401</v>
      </c>
      <c r="CK48" s="54">
        <f t="shared" si="121"/>
        <v>0.23539897179545199</v>
      </c>
      <c r="CL48" s="55">
        <f t="shared" si="52"/>
        <v>0.25831244677211201</v>
      </c>
      <c r="DD48" s="43"/>
      <c r="DE48" s="44" t="s">
        <v>32</v>
      </c>
      <c r="DF48" s="54">
        <f t="shared" ref="DF48:DL48" si="134">DF23</f>
        <v>0.40280753382437096</v>
      </c>
      <c r="DG48" s="53">
        <f t="shared" si="134"/>
        <v>0.21725420897768799</v>
      </c>
      <c r="DH48" s="55">
        <f t="shared" si="134"/>
        <v>0.62006174280205895</v>
      </c>
      <c r="DI48" s="55">
        <f t="shared" si="134"/>
        <v>-6.3381988614483884</v>
      </c>
      <c r="DJ48" s="55">
        <f t="shared" si="134"/>
        <v>1.0000000000000009E-2</v>
      </c>
      <c r="DK48" s="55">
        <f t="shared" si="134"/>
        <v>6.3481988614483882</v>
      </c>
      <c r="DL48" s="53">
        <f t="shared" si="134"/>
        <v>0.53242424345390005</v>
      </c>
      <c r="DM48" s="53">
        <f t="shared" si="123"/>
        <v>0.21725420897768799</v>
      </c>
      <c r="DN48" s="53">
        <f t="shared" si="55"/>
        <v>0.31517003447621206</v>
      </c>
      <c r="DO48" s="6"/>
      <c r="DP48" s="6"/>
      <c r="DQ48" s="6"/>
      <c r="EF48" s="43"/>
      <c r="EG48" s="44" t="s">
        <v>32</v>
      </c>
      <c r="EH48" s="54">
        <f t="shared" ref="EH48:EN48" si="135">EH23</f>
        <v>0.38204168080284806</v>
      </c>
      <c r="EI48" s="55">
        <f t="shared" si="135"/>
        <v>0.22039405692758399</v>
      </c>
      <c r="EJ48" s="55">
        <f t="shared" si="135"/>
        <v>0.60243573773043202</v>
      </c>
      <c r="EK48" s="55">
        <f t="shared" si="135"/>
        <v>-6.0107573718959717</v>
      </c>
      <c r="EL48" s="55">
        <f t="shared" si="135"/>
        <v>1.0000000000000009E-2</v>
      </c>
      <c r="EM48" s="55">
        <f t="shared" si="135"/>
        <v>6.0207573718959715</v>
      </c>
      <c r="EN48" s="53">
        <f t="shared" si="135"/>
        <v>0.53762968334663197</v>
      </c>
      <c r="EO48" s="55">
        <f t="shared" si="125"/>
        <v>0.22039405692758399</v>
      </c>
      <c r="EP48" s="53">
        <f t="shared" si="58"/>
        <v>0.31723562641904801</v>
      </c>
    </row>
    <row r="49" spans="17:146" x14ac:dyDescent="0.25">
      <c r="Q49" s="43"/>
      <c r="R49" s="44" t="s">
        <v>5</v>
      </c>
      <c r="S49" s="54">
        <f t="shared" ref="S49:Y49" si="136">S24</f>
        <v>5.2712547940610976E-2</v>
      </c>
      <c r="T49" s="54">
        <f t="shared" si="136"/>
        <v>0.34649184069602001</v>
      </c>
      <c r="U49" s="54">
        <f t="shared" si="136"/>
        <v>0.39920438863663099</v>
      </c>
      <c r="V49" s="54">
        <f t="shared" si="136"/>
        <v>-8.492122021060112</v>
      </c>
      <c r="W49" s="54">
        <f t="shared" si="136"/>
        <v>5.1781695088374189</v>
      </c>
      <c r="X49" s="54">
        <f t="shared" si="136"/>
        <v>13.670291529897531</v>
      </c>
      <c r="Y49" s="54">
        <f t="shared" si="136"/>
        <v>-0.79059022841014703</v>
      </c>
      <c r="Z49" s="54">
        <f t="shared" si="118"/>
        <v>0.34649184069602001</v>
      </c>
      <c r="AA49" s="54">
        <f t="shared" si="46"/>
        <v>-1.1370820691061669</v>
      </c>
      <c r="AJ49" s="12"/>
      <c r="AK49" s="12"/>
      <c r="AM49" t="s">
        <v>5</v>
      </c>
      <c r="AN49" s="9">
        <v>0.146790396371792</v>
      </c>
      <c r="AO49" s="9">
        <v>-1.4501381503892821</v>
      </c>
      <c r="AP49" s="9">
        <v>-1.30334775401749</v>
      </c>
      <c r="AQ49" s="9">
        <v>-9.2952509981560087</v>
      </c>
      <c r="AR49" s="9">
        <v>4.5263017526688802</v>
      </c>
      <c r="AS49" s="9">
        <v>13.821552750824889</v>
      </c>
      <c r="AT49" s="9">
        <v>-1.5346015471691199</v>
      </c>
      <c r="AU49" s="64">
        <v>-1.6813919435409119</v>
      </c>
      <c r="AY49" s="38"/>
      <c r="AZ49" s="43"/>
      <c r="BA49" s="44" t="s">
        <v>5</v>
      </c>
      <c r="BB49" s="54">
        <f t="shared" ref="BB49:BH49" si="137">BB24</f>
        <v>-1.4501381503892821</v>
      </c>
      <c r="BC49" s="54">
        <f t="shared" si="137"/>
        <v>0.146790396371792</v>
      </c>
      <c r="BD49" s="54">
        <f t="shared" si="137"/>
        <v>-1.30334775401749</v>
      </c>
      <c r="BE49" s="54">
        <f t="shared" si="137"/>
        <v>-9.2952509981560087</v>
      </c>
      <c r="BF49" s="54">
        <f t="shared" si="137"/>
        <v>4.5263017526688802</v>
      </c>
      <c r="BG49" s="54">
        <f t="shared" si="137"/>
        <v>13.821552750824889</v>
      </c>
      <c r="BH49" s="54">
        <f t="shared" si="137"/>
        <v>-1.5346015471691199</v>
      </c>
      <c r="BI49" s="54">
        <f t="shared" si="48"/>
        <v>0.146790396371792</v>
      </c>
      <c r="BJ49" s="54">
        <f t="shared" si="49"/>
        <v>-1.6813919435409119</v>
      </c>
      <c r="CB49" s="43"/>
      <c r="CC49" s="44" t="s">
        <v>5</v>
      </c>
      <c r="CD49" s="54">
        <f t="shared" ref="CD49:CJ49" si="138">CD24</f>
        <v>-1.4862484586740712</v>
      </c>
      <c r="CE49" s="54">
        <f t="shared" si="138"/>
        <v>0.126968824476721</v>
      </c>
      <c r="CF49" s="54">
        <f t="shared" si="138"/>
        <v>-1.3592796341973501</v>
      </c>
      <c r="CG49" s="54">
        <f t="shared" si="138"/>
        <v>-8.915259531131051</v>
      </c>
      <c r="CH49" s="54">
        <f t="shared" si="138"/>
        <v>4.6567373222999198</v>
      </c>
      <c r="CI49" s="54">
        <f t="shared" si="138"/>
        <v>13.571996853430971</v>
      </c>
      <c r="CJ49" s="54">
        <f t="shared" si="138"/>
        <v>-1.4772127428955999</v>
      </c>
      <c r="CK49" s="54">
        <f t="shared" si="121"/>
        <v>0.126968824476721</v>
      </c>
      <c r="CL49" s="54">
        <f t="shared" si="52"/>
        <v>-1.604181567372321</v>
      </c>
      <c r="DD49" s="43"/>
      <c r="DE49" s="44" t="s">
        <v>5</v>
      </c>
      <c r="DF49" s="54">
        <f t="shared" ref="DF49:DL49" si="139">DF24</f>
        <v>-1.4810641302369429</v>
      </c>
      <c r="DG49" s="55">
        <f t="shared" si="139"/>
        <v>0.12583238930100299</v>
      </c>
      <c r="DH49" s="55">
        <f t="shared" si="139"/>
        <v>-1.35523174093594</v>
      </c>
      <c r="DI49" s="55">
        <f t="shared" si="139"/>
        <v>-8.6754018360147604</v>
      </c>
      <c r="DJ49" s="55">
        <f t="shared" si="139"/>
        <v>2.9710136498095103</v>
      </c>
      <c r="DK49" s="55">
        <f t="shared" si="139"/>
        <v>11.646415485824271</v>
      </c>
      <c r="DL49" s="55">
        <f t="shared" si="139"/>
        <v>-1.43469774687853</v>
      </c>
      <c r="DM49" s="55">
        <f t="shared" si="123"/>
        <v>0.12583238930100299</v>
      </c>
      <c r="DN49" s="55">
        <f t="shared" si="55"/>
        <v>-1.560530136179533</v>
      </c>
      <c r="DO49" s="6"/>
      <c r="DP49" s="6"/>
      <c r="DQ49" s="6"/>
      <c r="EF49" s="43"/>
      <c r="EG49" s="44" t="s">
        <v>5</v>
      </c>
      <c r="EH49" s="54">
        <f t="shared" ref="EH49:EN49" si="140">EH24</f>
        <v>-1.541091683548224</v>
      </c>
      <c r="EI49" s="55">
        <f t="shared" si="140"/>
        <v>0.122666227341754</v>
      </c>
      <c r="EJ49" s="55">
        <f t="shared" si="140"/>
        <v>-1.41842545620647</v>
      </c>
      <c r="EK49" s="55">
        <f t="shared" si="140"/>
        <v>-8.6022659608257293</v>
      </c>
      <c r="EL49" s="55">
        <f t="shared" si="140"/>
        <v>2.74600948220932</v>
      </c>
      <c r="EM49" s="55">
        <f t="shared" si="140"/>
        <v>11.34827544303505</v>
      </c>
      <c r="EN49" s="55">
        <f t="shared" si="140"/>
        <v>-1.4801838842380901</v>
      </c>
      <c r="EO49" s="55">
        <f t="shared" si="125"/>
        <v>0.122666227341754</v>
      </c>
      <c r="EP49" s="55">
        <f t="shared" si="58"/>
        <v>-1.6028501115798441</v>
      </c>
    </row>
    <row r="50" spans="17:146" x14ac:dyDescent="0.25">
      <c r="AJ50" s="12"/>
      <c r="AK50" s="12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spans="17:146" x14ac:dyDescent="0.25">
      <c r="AJ51" s="12"/>
      <c r="AK51" s="12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spans="17:146" x14ac:dyDescent="0.25">
      <c r="AJ52" s="12"/>
      <c r="AK52" s="12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spans="17:146" ht="6" customHeight="1" x14ac:dyDescent="0.25">
      <c r="AJ53" s="12"/>
      <c r="AK53" s="12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spans="17:146" x14ac:dyDescent="0.25">
      <c r="AJ54" s="12"/>
      <c r="AK54" s="12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spans="17:146" x14ac:dyDescent="0.25">
      <c r="AJ55" s="12"/>
      <c r="AK55" s="12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 spans="17:146" x14ac:dyDescent="0.25">
      <c r="AJ56" s="12"/>
      <c r="AK56" s="12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 spans="17:146" x14ac:dyDescent="0.25">
      <c r="AJ57" s="12"/>
      <c r="AK57" s="12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 spans="17:146" ht="6" customHeight="1" x14ac:dyDescent="0.25">
      <c r="AJ58" s="12"/>
      <c r="AK58" s="12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 spans="17:146" x14ac:dyDescent="0.25">
      <c r="AJ59" s="12"/>
      <c r="AK59" s="12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 spans="17:146" x14ac:dyDescent="0.25">
      <c r="AJ60" s="12"/>
      <c r="AK60" s="12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 spans="17:146" x14ac:dyDescent="0.25">
      <c r="AJ61" s="12"/>
      <c r="AK61" s="12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 spans="17:146" x14ac:dyDescent="0.25">
      <c r="AJ62" s="12"/>
      <c r="AK62" s="12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 spans="17:146" x14ac:dyDescent="0.25">
      <c r="AB63" s="11"/>
      <c r="AJ63" s="12"/>
      <c r="AK63" s="12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 spans="17:146" x14ac:dyDescent="0.25"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 spans="2:121" x14ac:dyDescent="0.25"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 spans="2:121" x14ac:dyDescent="0.25">
      <c r="B66" s="51" t="s">
        <v>21</v>
      </c>
      <c r="C66" s="51" t="s">
        <v>38</v>
      </c>
      <c r="D66" s="47" t="s">
        <v>45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9"/>
      <c r="AB66" s="47" t="s">
        <v>45</v>
      </c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9"/>
      <c r="BI66" s="22" t="s">
        <v>21</v>
      </c>
      <c r="BJ66" s="25" t="s">
        <v>45</v>
      </c>
      <c r="BK66" s="25"/>
      <c r="BL66" s="25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 spans="2:121" ht="15" customHeight="1" x14ac:dyDescent="0.25">
      <c r="B67" s="51"/>
      <c r="C67" s="51"/>
      <c r="D67" s="46" t="s">
        <v>100</v>
      </c>
      <c r="E67" s="46"/>
      <c r="F67" s="46"/>
      <c r="G67" s="46"/>
      <c r="H67" s="46"/>
      <c r="I67" s="46" t="s">
        <v>81</v>
      </c>
      <c r="J67" s="46"/>
      <c r="K67" s="46"/>
      <c r="L67" s="46"/>
      <c r="M67" s="46"/>
      <c r="N67" s="46" t="s">
        <v>101</v>
      </c>
      <c r="O67" s="46"/>
      <c r="P67" s="46"/>
      <c r="Q67" s="46"/>
      <c r="R67" s="46"/>
      <c r="S67" s="46" t="s">
        <v>102</v>
      </c>
      <c r="T67" s="46"/>
      <c r="U67" s="46"/>
      <c r="V67" s="46"/>
      <c r="W67" s="46"/>
      <c r="Z67" s="61" t="s">
        <v>21</v>
      </c>
      <c r="AA67" s="61" t="s">
        <v>38</v>
      </c>
      <c r="AB67" s="46" t="s">
        <v>100</v>
      </c>
      <c r="AC67" s="46"/>
      <c r="AD67" s="46"/>
      <c r="AE67" s="46"/>
      <c r="AF67" s="46"/>
      <c r="AG67" s="46" t="s">
        <v>81</v>
      </c>
      <c r="AH67" s="46"/>
      <c r="AI67" s="46"/>
      <c r="AJ67" s="46"/>
      <c r="AK67" s="46"/>
      <c r="AL67" s="46" t="s">
        <v>101</v>
      </c>
      <c r="AM67" s="46"/>
      <c r="AN67" s="46"/>
      <c r="AO67" s="46"/>
      <c r="AP67" s="46"/>
      <c r="AQ67" s="46" t="s">
        <v>102</v>
      </c>
      <c r="AR67" s="46"/>
      <c r="AS67" s="46"/>
      <c r="AT67" s="46"/>
      <c r="AU67" s="46"/>
      <c r="BI67" s="23"/>
      <c r="BJ67" s="25" t="s">
        <v>37</v>
      </c>
      <c r="BK67" s="25"/>
      <c r="BL67" s="25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 spans="2:121" ht="15" customHeight="1" x14ac:dyDescent="0.25">
      <c r="B68" s="51"/>
      <c r="C68" s="51"/>
      <c r="D68" s="46" t="s">
        <v>99</v>
      </c>
      <c r="E68" s="46"/>
      <c r="F68" s="46"/>
      <c r="G68" s="46"/>
      <c r="H68" s="46"/>
      <c r="I68" s="46" t="s">
        <v>99</v>
      </c>
      <c r="J68" s="46"/>
      <c r="K68" s="46"/>
      <c r="L68" s="46"/>
      <c r="M68" s="46"/>
      <c r="N68" s="46" t="s">
        <v>99</v>
      </c>
      <c r="O68" s="46"/>
      <c r="P68" s="46"/>
      <c r="Q68" s="46"/>
      <c r="R68" s="46"/>
      <c r="S68" s="46" t="s">
        <v>99</v>
      </c>
      <c r="T68" s="46"/>
      <c r="U68" s="46"/>
      <c r="V68" s="46"/>
      <c r="W68" s="46"/>
      <c r="Z68" s="65"/>
      <c r="AA68" s="65"/>
      <c r="AB68" s="46" t="s">
        <v>99</v>
      </c>
      <c r="AC68" s="46"/>
      <c r="AD68" s="46"/>
      <c r="AE68" s="46"/>
      <c r="AF68" s="46"/>
      <c r="AG68" s="46" t="s">
        <v>99</v>
      </c>
      <c r="AH68" s="46"/>
      <c r="AI68" s="46"/>
      <c r="AJ68" s="46"/>
      <c r="AK68" s="46"/>
      <c r="AL68" s="46" t="s">
        <v>99</v>
      </c>
      <c r="AM68" s="46"/>
      <c r="AN68" s="46"/>
      <c r="AO68" s="46"/>
      <c r="AP68" s="46"/>
      <c r="AQ68" s="46" t="s">
        <v>99</v>
      </c>
      <c r="AR68" s="46"/>
      <c r="AS68" s="46"/>
      <c r="AT68" s="46"/>
      <c r="AU68" s="46"/>
      <c r="BI68" s="24"/>
      <c r="BJ68" s="16" t="s">
        <v>30</v>
      </c>
      <c r="BK68" s="16" t="s">
        <v>32</v>
      </c>
      <c r="BL68" s="16" t="s">
        <v>46</v>
      </c>
    </row>
    <row r="69" spans="2:121" ht="30" customHeight="1" x14ac:dyDescent="0.25">
      <c r="B69" s="51"/>
      <c r="C69" s="51"/>
      <c r="D69" s="45">
        <v>1</v>
      </c>
      <c r="E69" s="45">
        <v>3</v>
      </c>
      <c r="F69" s="45">
        <v>5</v>
      </c>
      <c r="G69" s="45">
        <v>7</v>
      </c>
      <c r="H69" s="45">
        <v>9</v>
      </c>
      <c r="I69" s="45">
        <v>1</v>
      </c>
      <c r="J69" s="45">
        <v>3</v>
      </c>
      <c r="K69" s="45">
        <v>5</v>
      </c>
      <c r="L69" s="45">
        <v>7</v>
      </c>
      <c r="M69" s="45">
        <v>9</v>
      </c>
      <c r="N69" s="45">
        <v>1</v>
      </c>
      <c r="O69" s="45">
        <v>3</v>
      </c>
      <c r="P69" s="45">
        <v>5</v>
      </c>
      <c r="Q69" s="45">
        <v>7</v>
      </c>
      <c r="R69" s="45">
        <v>9</v>
      </c>
      <c r="S69" s="45">
        <v>1</v>
      </c>
      <c r="T69" s="45">
        <v>3</v>
      </c>
      <c r="U69" s="45">
        <v>5</v>
      </c>
      <c r="V69" s="45">
        <v>7</v>
      </c>
      <c r="W69" s="45">
        <v>9</v>
      </c>
      <c r="Z69" s="62"/>
      <c r="AA69" s="62"/>
      <c r="AB69" s="45">
        <v>1</v>
      </c>
      <c r="AC69" s="45">
        <v>3</v>
      </c>
      <c r="AD69" s="45">
        <v>5</v>
      </c>
      <c r="AE69" s="45">
        <v>7</v>
      </c>
      <c r="AF69" s="45">
        <v>9</v>
      </c>
      <c r="AG69" s="45">
        <v>1</v>
      </c>
      <c r="AH69" s="45">
        <v>3</v>
      </c>
      <c r="AI69" s="45">
        <v>5</v>
      </c>
      <c r="AJ69" s="45">
        <v>7</v>
      </c>
      <c r="AK69" s="45">
        <v>9</v>
      </c>
      <c r="AL69" s="45">
        <v>1</v>
      </c>
      <c r="AM69" s="45">
        <v>3</v>
      </c>
      <c r="AN69" s="45">
        <v>5</v>
      </c>
      <c r="AO69" s="45">
        <v>7</v>
      </c>
      <c r="AP69" s="45">
        <v>9</v>
      </c>
      <c r="AQ69" s="45">
        <v>1</v>
      </c>
      <c r="AR69" s="45">
        <v>3</v>
      </c>
      <c r="AS69" s="45">
        <v>5</v>
      </c>
      <c r="AT69" s="45">
        <v>7</v>
      </c>
      <c r="AU69" s="45">
        <v>9</v>
      </c>
      <c r="BI69" s="15" t="s">
        <v>42</v>
      </c>
      <c r="BJ69" s="14">
        <v>0.18168532819344099</v>
      </c>
      <c r="BK69" s="14">
        <v>0.40131693741854302</v>
      </c>
      <c r="BL69" s="17">
        <v>0.40200000000000002</v>
      </c>
      <c r="BM69">
        <f>100*(BL69-BK69)/BK69</f>
        <v>0.17020527113826334</v>
      </c>
      <c r="BN69" t="s">
        <v>47</v>
      </c>
    </row>
    <row r="70" spans="2:121" x14ac:dyDescent="0.25">
      <c r="B70" s="51" t="s">
        <v>42</v>
      </c>
      <c r="C70" s="52" t="s">
        <v>30</v>
      </c>
      <c r="D70" s="55">
        <v>8.5939515252348393</v>
      </c>
      <c r="E70" s="53">
        <v>2.8779838417449302</v>
      </c>
      <c r="F70" s="53">
        <v>1.734790305046968</v>
      </c>
      <c r="G70" s="53">
        <v>1.2448502178906911</v>
      </c>
      <c r="H70" s="53">
        <v>0.97266128058164791</v>
      </c>
      <c r="I70" s="54">
        <v>6.7566013358126106E-2</v>
      </c>
      <c r="J70" s="53">
        <v>7.17031146423939E-2</v>
      </c>
      <c r="K70" s="53">
        <v>7.2157195667757204E-2</v>
      </c>
      <c r="L70" s="53">
        <v>7.2823196643304694E-2</v>
      </c>
      <c r="M70" s="53">
        <v>7.2890147654650295E-2</v>
      </c>
      <c r="N70" s="54">
        <v>-1.21347545415153</v>
      </c>
      <c r="O70" s="54">
        <v>0.18168532819344099</v>
      </c>
      <c r="P70" s="54">
        <v>0.34949571668431101</v>
      </c>
      <c r="Q70" s="54">
        <v>0.39977030564809901</v>
      </c>
      <c r="R70" s="53">
        <v>0.41604433531208701</v>
      </c>
      <c r="S70" s="54">
        <v>-1.2810414675096562</v>
      </c>
      <c r="T70" s="54">
        <v>0.10998221355104709</v>
      </c>
      <c r="U70" s="54">
        <v>0.27733852101655382</v>
      </c>
      <c r="V70" s="53">
        <v>0.32694710900479429</v>
      </c>
      <c r="W70" s="53">
        <v>0.34315418765743672</v>
      </c>
      <c r="Z70" s="61" t="s">
        <v>42</v>
      </c>
      <c r="AA70" s="52" t="s">
        <v>30</v>
      </c>
      <c r="AB70" s="55">
        <v>8.5939515252348393</v>
      </c>
      <c r="AC70" s="53">
        <v>2.8779838417449302</v>
      </c>
      <c r="AD70" s="53">
        <v>1.734790305046968</v>
      </c>
      <c r="AE70" s="53">
        <v>1.2448502178906911</v>
      </c>
      <c r="AF70" s="63">
        <v>0.97266128058164791</v>
      </c>
      <c r="AG70" s="54">
        <v>6.7566013358126106E-2</v>
      </c>
      <c r="AH70" s="63">
        <v>7.17031146423939E-2</v>
      </c>
      <c r="AI70" s="53">
        <v>7.2157195667757204E-2</v>
      </c>
      <c r="AJ70" s="53">
        <v>7.2823196643304694E-2</v>
      </c>
      <c r="AK70" s="53">
        <v>7.2890147654650295E-2</v>
      </c>
      <c r="AL70" s="54">
        <v>-1.21347545415153</v>
      </c>
      <c r="AM70" s="54">
        <v>0.18168532819344099</v>
      </c>
      <c r="AN70" s="54">
        <v>0.34949571668431101</v>
      </c>
      <c r="AO70" s="54">
        <v>0.39977030564809901</v>
      </c>
      <c r="AP70" s="53">
        <v>0.41604433531208701</v>
      </c>
      <c r="AQ70" s="54">
        <v>-1.2810414675096562</v>
      </c>
      <c r="AR70" s="54">
        <v>0.10998221355104709</v>
      </c>
      <c r="AS70" s="54">
        <v>0.27733852101655382</v>
      </c>
      <c r="AT70" s="53">
        <v>0.32694710900479429</v>
      </c>
      <c r="AU70" s="63">
        <v>0.34315418765743672</v>
      </c>
      <c r="BI70" s="15" t="s">
        <v>41</v>
      </c>
      <c r="BJ70" s="14">
        <v>0.26382269334698599</v>
      </c>
      <c r="BK70" s="14">
        <v>0.32121620691678898</v>
      </c>
      <c r="BL70" s="17">
        <v>0.32700000000000001</v>
      </c>
      <c r="BM70" s="12">
        <f t="shared" ref="BM70:BM72" si="141">100*(BL70-BK70)/BK70</f>
        <v>1.8005919248991449</v>
      </c>
      <c r="BN70" t="s">
        <v>48</v>
      </c>
    </row>
    <row r="71" spans="2:121" x14ac:dyDescent="0.25">
      <c r="B71" s="51"/>
      <c r="C71" s="52" t="s">
        <v>31</v>
      </c>
      <c r="D71" s="53">
        <v>8.1384525107475802</v>
      </c>
      <c r="E71" s="54">
        <v>4.2545517355261913</v>
      </c>
      <c r="F71" s="54">
        <v>3.4374282901907187</v>
      </c>
      <c r="G71" s="54">
        <v>3.1604910535079349</v>
      </c>
      <c r="H71" s="54">
        <v>3.0182109058050317</v>
      </c>
      <c r="I71" s="54">
        <v>9.2359482999011505E-2</v>
      </c>
      <c r="J71" s="54">
        <v>7.4480159993680101E-2</v>
      </c>
      <c r="K71" s="54">
        <v>7.3575854167656995E-2</v>
      </c>
      <c r="L71" s="54">
        <v>7.3520087641430906E-2</v>
      </c>
      <c r="M71" s="54">
        <v>7.4039437542888303E-2</v>
      </c>
      <c r="N71" s="54">
        <v>0.15944482219183401</v>
      </c>
      <c r="O71" s="54">
        <v>0.33827220842940697</v>
      </c>
      <c r="P71" s="54">
        <v>0.36140878093037498</v>
      </c>
      <c r="Q71" s="54">
        <v>0.38414962311142398</v>
      </c>
      <c r="R71" s="54">
        <v>0.39489912520868298</v>
      </c>
      <c r="S71" s="54">
        <v>6.7085339192822502E-2</v>
      </c>
      <c r="T71" s="54">
        <v>0.2637920484357269</v>
      </c>
      <c r="U71" s="54">
        <v>0.28783292676271799</v>
      </c>
      <c r="V71" s="54">
        <v>0.31062953546999306</v>
      </c>
      <c r="W71" s="54">
        <v>0.32085968766579465</v>
      </c>
      <c r="Z71" s="62"/>
      <c r="AA71" s="52" t="s">
        <v>32</v>
      </c>
      <c r="AB71" s="53">
        <v>8.6354662039763301</v>
      </c>
      <c r="AC71" s="54">
        <v>3.9920126943912662</v>
      </c>
      <c r="AD71" s="54">
        <v>3.4199177510312171</v>
      </c>
      <c r="AE71" s="54">
        <v>2.765726672992713</v>
      </c>
      <c r="AF71" s="54">
        <v>2.9458195246255028</v>
      </c>
      <c r="AG71" s="53">
        <v>8.0182272777559099E-2</v>
      </c>
      <c r="AH71" s="54">
        <v>7.8586169088971494E-2</v>
      </c>
      <c r="AI71" s="54">
        <v>7.8747254823681806E-2</v>
      </c>
      <c r="AJ71" s="54">
        <v>7.8683324715163802E-2</v>
      </c>
      <c r="AK71" s="54">
        <v>7.84839687547602E-2</v>
      </c>
      <c r="AL71" s="53">
        <v>0.19217531990322301</v>
      </c>
      <c r="AM71" s="53">
        <v>0.40131693741854302</v>
      </c>
      <c r="AN71" s="63">
        <v>0.416373312647216</v>
      </c>
      <c r="AO71" s="53">
        <v>0.40121951638146702</v>
      </c>
      <c r="AP71" s="54">
        <v>0.39882913650336599</v>
      </c>
      <c r="AQ71" s="53">
        <v>0.11199304712566391</v>
      </c>
      <c r="AR71" s="53">
        <v>0.32273076832957154</v>
      </c>
      <c r="AS71" s="53">
        <v>0.33762605782353416</v>
      </c>
      <c r="AT71" s="54">
        <v>0.32253619166630321</v>
      </c>
      <c r="AU71" s="54">
        <v>0.32034516774860577</v>
      </c>
      <c r="BI71" s="15" t="s">
        <v>40</v>
      </c>
      <c r="BJ71" s="14">
        <v>0.52421133453679902</v>
      </c>
      <c r="BK71" s="14">
        <v>0.62015581848550805</v>
      </c>
      <c r="BL71" s="17">
        <v>0.90500000000000003</v>
      </c>
      <c r="BM71" s="12">
        <f t="shared" si="141"/>
        <v>45.931066519719877</v>
      </c>
      <c r="BN71" t="s">
        <v>49</v>
      </c>
    </row>
    <row r="72" spans="2:121" x14ac:dyDescent="0.25">
      <c r="B72" s="51"/>
      <c r="C72" s="52" t="s">
        <v>32</v>
      </c>
      <c r="D72" s="54">
        <v>8.6354662039763301</v>
      </c>
      <c r="E72" s="54">
        <v>3.9920126943912662</v>
      </c>
      <c r="F72" s="54">
        <v>3.4199177510312171</v>
      </c>
      <c r="G72" s="54">
        <v>2.765726672992713</v>
      </c>
      <c r="H72" s="54">
        <v>2.9458195246255028</v>
      </c>
      <c r="I72" s="53">
        <v>8.0182272777559099E-2</v>
      </c>
      <c r="J72" s="54">
        <v>7.8586169088971494E-2</v>
      </c>
      <c r="K72" s="54">
        <v>7.8747254823681806E-2</v>
      </c>
      <c r="L72" s="54">
        <v>7.8683324715163802E-2</v>
      </c>
      <c r="M72" s="54">
        <v>7.84839687547602E-2</v>
      </c>
      <c r="N72" s="53">
        <v>0.19217531990322301</v>
      </c>
      <c r="O72" s="53">
        <v>0.40131693741854302</v>
      </c>
      <c r="P72" s="53">
        <v>0.416373312647216</v>
      </c>
      <c r="Q72" s="53">
        <v>0.40121951638146702</v>
      </c>
      <c r="R72" s="54">
        <v>0.39882913650336599</v>
      </c>
      <c r="S72" s="53">
        <v>0.11199304712566391</v>
      </c>
      <c r="T72" s="53">
        <v>0.32273076832957154</v>
      </c>
      <c r="U72" s="53">
        <v>0.33762605782353416</v>
      </c>
      <c r="V72" s="54">
        <v>0.32253619166630321</v>
      </c>
      <c r="W72" s="54">
        <v>0.32034516774860577</v>
      </c>
      <c r="Z72" s="50"/>
      <c r="AA72" s="52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BI72" s="15" t="s">
        <v>39</v>
      </c>
      <c r="BJ72" s="14">
        <v>0.40975357369701798</v>
      </c>
      <c r="BK72" s="14">
        <v>0.50578764068636095</v>
      </c>
      <c r="BL72" s="17">
        <v>0.51</v>
      </c>
      <c r="BM72" s="12">
        <f t="shared" si="141"/>
        <v>0.83283160259171751</v>
      </c>
      <c r="BN72" t="s">
        <v>50</v>
      </c>
    </row>
    <row r="73" spans="2:121" x14ac:dyDescent="0.25">
      <c r="B73" s="51"/>
      <c r="C73" s="52" t="s">
        <v>5</v>
      </c>
      <c r="D73" s="54">
        <v>12.695087723059739</v>
      </c>
      <c r="E73" s="54">
        <v>7.7920325087366802</v>
      </c>
      <c r="F73" s="54">
        <v>6.2800185430827504</v>
      </c>
      <c r="G73" s="54">
        <v>5.4890112078079305</v>
      </c>
      <c r="H73" s="54">
        <v>5.09894731663009</v>
      </c>
      <c r="I73" s="54">
        <v>0.11130021323144899</v>
      </c>
      <c r="J73" s="54">
        <v>9.5524112658981405E-2</v>
      </c>
      <c r="K73" s="54">
        <v>9.4383042123755201E-2</v>
      </c>
      <c r="L73" s="54">
        <v>9.2046779482862898E-2</v>
      </c>
      <c r="M73" s="54">
        <v>9.0138448030507107E-2</v>
      </c>
      <c r="N73" s="54">
        <v>-0.166510103818379</v>
      </c>
      <c r="O73" s="54">
        <v>0.15239858872411499</v>
      </c>
      <c r="P73" s="54">
        <v>0.25826842063753203</v>
      </c>
      <c r="Q73" s="54">
        <v>0.29795765704662303</v>
      </c>
      <c r="R73" s="54">
        <v>0.31233806226459598</v>
      </c>
      <c r="S73" s="54">
        <v>-0.277810317049828</v>
      </c>
      <c r="T73" s="54">
        <v>5.6874476065133586E-2</v>
      </c>
      <c r="U73" s="54">
        <v>0.16388537851377682</v>
      </c>
      <c r="V73" s="54">
        <v>0.20591087756376014</v>
      </c>
      <c r="W73" s="54">
        <v>0.22219961423408888</v>
      </c>
      <c r="Z73" s="61" t="s">
        <v>41</v>
      </c>
      <c r="AA73" s="52" t="s">
        <v>30</v>
      </c>
      <c r="AB73" s="55">
        <v>8.5939515252348304</v>
      </c>
      <c r="AC73" s="53">
        <v>2.8779838417449399</v>
      </c>
      <c r="AD73" s="53">
        <v>1.734790305046968</v>
      </c>
      <c r="AE73" s="53">
        <v>1.2448502178906922</v>
      </c>
      <c r="AF73" s="63">
        <v>0.97266128058164902</v>
      </c>
      <c r="AG73" s="54">
        <v>9.7431090911380497E-2</v>
      </c>
      <c r="AH73" s="63">
        <v>9.3330209169556005E-2</v>
      </c>
      <c r="AI73" s="53">
        <v>9.3561126567929795E-2</v>
      </c>
      <c r="AJ73" s="53">
        <v>9.3919344680765904E-2</v>
      </c>
      <c r="AK73" s="53">
        <v>9.3413518652221597E-2</v>
      </c>
      <c r="AL73" s="54">
        <v>-0.89558439443339899</v>
      </c>
      <c r="AM73" s="54">
        <v>0.26382269334698599</v>
      </c>
      <c r="AN73" s="54">
        <v>0.33472549973198901</v>
      </c>
      <c r="AO73" s="53">
        <v>0.36040655284772699</v>
      </c>
      <c r="AP73" s="53">
        <v>0.37190986462353898</v>
      </c>
      <c r="AQ73" s="54">
        <v>-0.99301548534477946</v>
      </c>
      <c r="AR73" s="54">
        <v>0.17049248417742999</v>
      </c>
      <c r="AS73" s="54">
        <v>0.2411643731640592</v>
      </c>
      <c r="AT73" s="53">
        <v>0.26648720816696109</v>
      </c>
      <c r="AU73" s="63">
        <v>0.27849634597131739</v>
      </c>
    </row>
    <row r="74" spans="2:121" x14ac:dyDescent="0.25">
      <c r="B74" s="52"/>
      <c r="C74" s="52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Z74" s="62"/>
      <c r="AA74" s="52" t="s">
        <v>32</v>
      </c>
      <c r="AB74" s="53">
        <v>11.6481806449661</v>
      </c>
      <c r="AC74" s="54">
        <v>10.047319413799016</v>
      </c>
      <c r="AD74" s="54">
        <v>9.4560882337953487</v>
      </c>
      <c r="AE74" s="54">
        <v>8.9815468153937346</v>
      </c>
      <c r="AF74" s="54">
        <v>8.741396938289455</v>
      </c>
      <c r="AG74" s="53">
        <v>0.102277217934899</v>
      </c>
      <c r="AH74" s="54">
        <v>0.101589241098855</v>
      </c>
      <c r="AI74" s="54">
        <v>9.7915922448854095E-2</v>
      </c>
      <c r="AJ74" s="54">
        <v>0.10039494214160501</v>
      </c>
      <c r="AK74" s="54">
        <v>9.8044770086923999E-2</v>
      </c>
      <c r="AL74" s="53">
        <v>0.185400405293039</v>
      </c>
      <c r="AM74" s="53">
        <v>0.32121620691678898</v>
      </c>
      <c r="AN74" s="63">
        <v>0.37173825380817199</v>
      </c>
      <c r="AO74" s="54">
        <v>0.35994982214992799</v>
      </c>
      <c r="AP74" s="54">
        <v>0.34609865154042602</v>
      </c>
      <c r="AQ74" s="53">
        <v>8.3123187358140005E-2</v>
      </c>
      <c r="AR74" s="53">
        <v>0.21962696581793398</v>
      </c>
      <c r="AS74" s="53">
        <v>0.27382233135931788</v>
      </c>
      <c r="AT74" s="54">
        <v>0.259554880008323</v>
      </c>
      <c r="AU74" s="54">
        <v>0.24805388145350202</v>
      </c>
    </row>
    <row r="75" spans="2:121" x14ac:dyDescent="0.25">
      <c r="B75" s="51" t="s">
        <v>41</v>
      </c>
      <c r="C75" s="52" t="s">
        <v>30</v>
      </c>
      <c r="D75" s="55">
        <v>8.5939515252348304</v>
      </c>
      <c r="E75" s="53">
        <v>2.8779838417449399</v>
      </c>
      <c r="F75" s="53">
        <v>1.734790305046968</v>
      </c>
      <c r="G75" s="53">
        <v>1.2448502178906922</v>
      </c>
      <c r="H75" s="53">
        <v>0.97266128058164902</v>
      </c>
      <c r="I75" s="54">
        <v>9.7431090911380497E-2</v>
      </c>
      <c r="J75" s="53">
        <v>9.3330209169556005E-2</v>
      </c>
      <c r="K75" s="53">
        <v>9.3561126567929795E-2</v>
      </c>
      <c r="L75" s="53">
        <v>9.3919344680765904E-2</v>
      </c>
      <c r="M75" s="53">
        <v>9.3413518652221597E-2</v>
      </c>
      <c r="N75" s="54">
        <v>-0.89558439443339899</v>
      </c>
      <c r="O75" s="54">
        <v>0.26382269334698599</v>
      </c>
      <c r="P75" s="54">
        <v>0.33472549973198901</v>
      </c>
      <c r="Q75" s="53">
        <v>0.36040655284772699</v>
      </c>
      <c r="R75" s="53">
        <v>0.37190986462353898</v>
      </c>
      <c r="S75" s="54">
        <v>-0.99301548534477946</v>
      </c>
      <c r="T75" s="54">
        <v>0.17049248417742999</v>
      </c>
      <c r="U75" s="54">
        <v>0.2411643731640592</v>
      </c>
      <c r="V75" s="53">
        <v>0.26648720816696109</v>
      </c>
      <c r="W75" s="53">
        <v>0.27849634597131739</v>
      </c>
      <c r="Z75" s="50"/>
      <c r="AA75" s="52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</row>
    <row r="76" spans="2:121" x14ac:dyDescent="0.25">
      <c r="B76" s="51"/>
      <c r="C76" s="52" t="s">
        <v>31</v>
      </c>
      <c r="D76" s="54">
        <v>14.12342871055003</v>
      </c>
      <c r="E76" s="54">
        <v>5.1935235945108964</v>
      </c>
      <c r="F76" s="54">
        <v>3.4960318385356328</v>
      </c>
      <c r="G76" s="54">
        <v>3.0093424730769209</v>
      </c>
      <c r="H76" s="54">
        <v>2.5057613720942218</v>
      </c>
      <c r="I76" s="54">
        <v>0.121290487126355</v>
      </c>
      <c r="J76" s="55">
        <v>9.9940854645897803E-2</v>
      </c>
      <c r="K76" s="54">
        <v>0.100556159882635</v>
      </c>
      <c r="L76" s="54">
        <v>9.8009050056448999E-2</v>
      </c>
      <c r="M76" s="54">
        <v>9.8580485966119499E-2</v>
      </c>
      <c r="N76" s="54">
        <v>-0.27721494454033202</v>
      </c>
      <c r="O76" s="54">
        <v>0.14971208607376599</v>
      </c>
      <c r="P76" s="54">
        <v>0.20435851306280201</v>
      </c>
      <c r="Q76" s="54">
        <v>0.16550376927180499</v>
      </c>
      <c r="R76" s="54">
        <v>0.19024772842261001</v>
      </c>
      <c r="S76" s="54">
        <v>-0.398505431666687</v>
      </c>
      <c r="T76" s="54">
        <v>4.9771231427868184E-2</v>
      </c>
      <c r="U76" s="54">
        <v>0.10380235318016701</v>
      </c>
      <c r="V76" s="54">
        <v>6.7494719215355992E-2</v>
      </c>
      <c r="W76" s="54">
        <v>9.1667242456490508E-2</v>
      </c>
      <c r="Z76" s="61" t="s">
        <v>40</v>
      </c>
      <c r="AA76" s="52" t="s">
        <v>30</v>
      </c>
      <c r="AB76" s="53">
        <v>7.6288706291912494</v>
      </c>
      <c r="AC76" s="53">
        <v>2.5562902097304132</v>
      </c>
      <c r="AD76" s="53">
        <v>1.54177412583825</v>
      </c>
      <c r="AE76" s="53">
        <v>1.1069815184558915</v>
      </c>
      <c r="AF76" s="63">
        <v>0.86543006991013705</v>
      </c>
      <c r="AG76" s="63">
        <v>0.117831732564326</v>
      </c>
      <c r="AH76" s="53">
        <v>0.213885037723032</v>
      </c>
      <c r="AI76" s="53">
        <v>0.22540702513826799</v>
      </c>
      <c r="AJ76" s="53">
        <v>0.222651995265648</v>
      </c>
      <c r="AK76" s="53">
        <v>0.21934574387189301</v>
      </c>
      <c r="AL76" s="54">
        <v>0.18660491235107399</v>
      </c>
      <c r="AM76" s="54">
        <v>0.52421133453679902</v>
      </c>
      <c r="AN76" s="53">
        <v>0.60153285005276003</v>
      </c>
      <c r="AO76" s="53">
        <v>0.59622529086021303</v>
      </c>
      <c r="AP76" s="53">
        <v>0.59034726633796397</v>
      </c>
      <c r="AQ76" s="54">
        <v>6.877317978674799E-2</v>
      </c>
      <c r="AR76" s="54">
        <v>0.310326296813767</v>
      </c>
      <c r="AS76" s="53">
        <v>0.37612582491449204</v>
      </c>
      <c r="AT76" s="53">
        <v>0.37357329559456504</v>
      </c>
      <c r="AU76" s="53">
        <v>0.37100152246607099</v>
      </c>
    </row>
    <row r="77" spans="2:121" x14ac:dyDescent="0.25">
      <c r="B77" s="51"/>
      <c r="C77" s="52" t="s">
        <v>32</v>
      </c>
      <c r="D77" s="53">
        <v>11.6481806449661</v>
      </c>
      <c r="E77" s="54">
        <v>10.047319413799016</v>
      </c>
      <c r="F77" s="54">
        <v>9.4560882337953487</v>
      </c>
      <c r="G77" s="54">
        <v>8.9815468153937346</v>
      </c>
      <c r="H77" s="54">
        <v>8.741396938289455</v>
      </c>
      <c r="I77" s="53">
        <v>0.102277217934899</v>
      </c>
      <c r="J77" s="54">
        <v>0.101589241098855</v>
      </c>
      <c r="K77" s="54">
        <v>9.7915922448854095E-2</v>
      </c>
      <c r="L77" s="54">
        <v>0.10039494214160501</v>
      </c>
      <c r="M77" s="54">
        <v>9.8044770086923999E-2</v>
      </c>
      <c r="N77" s="53">
        <v>0.185400405293039</v>
      </c>
      <c r="O77" s="53">
        <v>0.32121620691678898</v>
      </c>
      <c r="P77" s="53">
        <v>0.37173825380817199</v>
      </c>
      <c r="Q77" s="54">
        <v>0.35994982214992799</v>
      </c>
      <c r="R77" s="54">
        <v>0.34609865154042602</v>
      </c>
      <c r="S77" s="53">
        <v>8.3123187358140005E-2</v>
      </c>
      <c r="T77" s="53">
        <v>0.21962696581793398</v>
      </c>
      <c r="U77" s="53">
        <v>0.27382233135931788</v>
      </c>
      <c r="V77" s="54">
        <v>0.259554880008323</v>
      </c>
      <c r="W77" s="54">
        <v>0.24805388145350202</v>
      </c>
      <c r="Z77" s="62"/>
      <c r="AA77" s="52" t="s">
        <v>32</v>
      </c>
      <c r="AB77" s="54">
        <v>7.2513352014699297</v>
      </c>
      <c r="AC77" s="54">
        <v>6.1856614583661198</v>
      </c>
      <c r="AD77" s="54">
        <v>5.4977750283380971</v>
      </c>
      <c r="AE77" s="54">
        <v>5.1052286412447767</v>
      </c>
      <c r="AF77" s="54">
        <v>5.1793796742114324</v>
      </c>
      <c r="AG77" s="54">
        <v>0.16526839159610701</v>
      </c>
      <c r="AH77" s="54">
        <v>0.23565414151990999</v>
      </c>
      <c r="AI77" s="54">
        <v>0.247593591757338</v>
      </c>
      <c r="AJ77" s="54">
        <v>0.235132133209385</v>
      </c>
      <c r="AK77" s="54">
        <v>0.22647228187001001</v>
      </c>
      <c r="AL77" s="53">
        <v>0.54157020607888795</v>
      </c>
      <c r="AM77" s="63">
        <v>0.62015581848550805</v>
      </c>
      <c r="AN77" s="54">
        <v>0.56803911409248597</v>
      </c>
      <c r="AO77" s="54">
        <v>0.59038792270131502</v>
      </c>
      <c r="AP77" s="54">
        <v>0.57430587837435698</v>
      </c>
      <c r="AQ77" s="53">
        <v>0.37630181448278094</v>
      </c>
      <c r="AR77" s="63">
        <v>0.38450167696559806</v>
      </c>
      <c r="AS77" s="55">
        <v>0.320445522335148</v>
      </c>
      <c r="AT77" s="54">
        <v>0.35525578949193004</v>
      </c>
      <c r="AU77" s="54">
        <v>0.34783359650434698</v>
      </c>
    </row>
    <row r="78" spans="2:121" x14ac:dyDescent="0.25">
      <c r="B78" s="51"/>
      <c r="C78" s="52" t="s">
        <v>5</v>
      </c>
      <c r="D78" s="54">
        <v>21.870035546213032</v>
      </c>
      <c r="E78" s="54">
        <v>13.65281597158274</v>
      </c>
      <c r="F78" s="54">
        <v>11.769076363935781</v>
      </c>
      <c r="G78" s="54">
        <v>11.05192669968595</v>
      </c>
      <c r="H78" s="54">
        <v>10.2767156019561</v>
      </c>
      <c r="I78" s="54">
        <v>0.14229716039850801</v>
      </c>
      <c r="J78" s="54">
        <v>0.115618699446993</v>
      </c>
      <c r="K78" s="54">
        <v>0.11440381233047101</v>
      </c>
      <c r="L78" s="54">
        <v>0.10912763388919799</v>
      </c>
      <c r="M78" s="54">
        <v>0.10897007386003101</v>
      </c>
      <c r="N78" s="54">
        <v>-0.20480666810656101</v>
      </c>
      <c r="O78" s="54">
        <v>0.15543976154113601</v>
      </c>
      <c r="P78" s="54">
        <v>0.187848447103416</v>
      </c>
      <c r="Q78" s="54">
        <v>0.22445905581388501</v>
      </c>
      <c r="R78" s="54">
        <v>0.17555987859327901</v>
      </c>
      <c r="S78" s="54">
        <v>-0.34710382850506905</v>
      </c>
      <c r="T78" s="54">
        <v>3.9821062094143003E-2</v>
      </c>
      <c r="U78" s="54">
        <v>7.3444634772944994E-2</v>
      </c>
      <c r="V78" s="54">
        <v>0.11533142192468701</v>
      </c>
      <c r="W78" s="54">
        <v>6.6589804733248006E-2</v>
      </c>
      <c r="Z78" s="50"/>
      <c r="AA78" s="52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</row>
    <row r="79" spans="2:121" x14ac:dyDescent="0.25">
      <c r="B79" s="52"/>
      <c r="C79" s="5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Z79" s="61" t="s">
        <v>39</v>
      </c>
      <c r="AA79" s="57" t="s">
        <v>30</v>
      </c>
      <c r="AB79" s="53">
        <v>8.0343357372994202</v>
      </c>
      <c r="AC79" s="53">
        <v>2.6914452457664604</v>
      </c>
      <c r="AD79" s="53">
        <v>1.622867147459881</v>
      </c>
      <c r="AE79" s="53">
        <v>1.164905105328484</v>
      </c>
      <c r="AF79" s="63">
        <v>0.91048174858882436</v>
      </c>
      <c r="AG79" s="53">
        <v>0.22725289295466899</v>
      </c>
      <c r="AH79" s="53">
        <v>0.23093960977872399</v>
      </c>
      <c r="AI79" s="53">
        <v>0.22933938864259701</v>
      </c>
      <c r="AJ79" s="54">
        <v>0.22210203383916499</v>
      </c>
      <c r="AK79" s="53">
        <v>0.21923659356770001</v>
      </c>
      <c r="AL79" s="54">
        <v>6.0868999970048701E-2</v>
      </c>
      <c r="AM79" s="54">
        <v>0.40975357369701798</v>
      </c>
      <c r="AN79" s="53">
        <v>0.50560832642998199</v>
      </c>
      <c r="AO79" s="54">
        <v>0.51179335524175096</v>
      </c>
      <c r="AP79" s="55">
        <v>0.52351516417481403</v>
      </c>
      <c r="AQ79" s="54">
        <v>-0.16638389298462031</v>
      </c>
      <c r="AR79" s="54">
        <v>0.17881396391829399</v>
      </c>
      <c r="AS79" s="53">
        <v>0.27626893778738498</v>
      </c>
      <c r="AT79" s="54">
        <v>0.28969132140258597</v>
      </c>
      <c r="AU79" s="55">
        <v>0.30427857060711405</v>
      </c>
    </row>
    <row r="80" spans="2:121" x14ac:dyDescent="0.25">
      <c r="B80" s="51" t="s">
        <v>40</v>
      </c>
      <c r="C80" s="52" t="s">
        <v>30</v>
      </c>
      <c r="D80" s="53">
        <v>7.6288706291912494</v>
      </c>
      <c r="E80" s="53">
        <v>2.5562902097304132</v>
      </c>
      <c r="F80" s="53">
        <v>1.54177412583825</v>
      </c>
      <c r="G80" s="53">
        <v>1.1069815184558915</v>
      </c>
      <c r="H80" s="53">
        <v>0.86543006991013705</v>
      </c>
      <c r="I80" s="53">
        <v>0.117831732564326</v>
      </c>
      <c r="J80" s="53">
        <v>0.213885037723032</v>
      </c>
      <c r="K80" s="53">
        <v>0.22540702513826799</v>
      </c>
      <c r="L80" s="53">
        <v>0.222651995265648</v>
      </c>
      <c r="M80" s="53">
        <v>0.21934574387189301</v>
      </c>
      <c r="N80" s="54">
        <v>0.18660491235107399</v>
      </c>
      <c r="O80" s="54">
        <v>0.52421133453679902</v>
      </c>
      <c r="P80" s="53">
        <v>0.60153285005276003</v>
      </c>
      <c r="Q80" s="53">
        <v>0.59622529086021303</v>
      </c>
      <c r="R80" s="53">
        <v>0.59034726633796397</v>
      </c>
      <c r="S80" s="54">
        <v>6.877317978674799E-2</v>
      </c>
      <c r="T80" s="54">
        <v>0.310326296813767</v>
      </c>
      <c r="U80" s="53">
        <v>0.37612582491449204</v>
      </c>
      <c r="V80" s="53">
        <v>0.37357329559456504</v>
      </c>
      <c r="W80" s="53">
        <v>0.37100152246607099</v>
      </c>
      <c r="Z80" s="62"/>
      <c r="AA80" s="52" t="s">
        <v>32</v>
      </c>
      <c r="AB80" s="56">
        <v>8.8660223936388505</v>
      </c>
      <c r="AC80" s="54">
        <v>7.1165494911683407</v>
      </c>
      <c r="AD80" s="54">
        <v>6.4510867313968632</v>
      </c>
      <c r="AE80" s="54">
        <v>6.3481988614483882</v>
      </c>
      <c r="AF80" s="54">
        <v>6.0207573718959715</v>
      </c>
      <c r="AG80" s="54">
        <v>0.23115643745032999</v>
      </c>
      <c r="AH80" s="54">
        <v>0.24191969215488801</v>
      </c>
      <c r="AI80" s="54">
        <v>0.23539897179545199</v>
      </c>
      <c r="AJ80" s="63">
        <v>0.21725420897768799</v>
      </c>
      <c r="AK80" s="54">
        <v>0.22039405692758399</v>
      </c>
      <c r="AL80" s="53">
        <v>0.150907098002766</v>
      </c>
      <c r="AM80" s="53">
        <v>0.50578764068636095</v>
      </c>
      <c r="AN80" s="54">
        <v>0.49371141856756401</v>
      </c>
      <c r="AO80" s="53">
        <v>0.53242424345390005</v>
      </c>
      <c r="AP80" s="63">
        <v>0.53762968334663197</v>
      </c>
      <c r="AQ80" s="53">
        <v>-8.0249339447563989E-2</v>
      </c>
      <c r="AR80" s="53">
        <v>0.26386794853147294</v>
      </c>
      <c r="AS80" s="55">
        <v>0.25831244677211201</v>
      </c>
      <c r="AT80" s="53">
        <v>0.31517003447621206</v>
      </c>
      <c r="AU80" s="63">
        <v>0.31723562641904801</v>
      </c>
    </row>
    <row r="81" spans="2:46" x14ac:dyDescent="0.25">
      <c r="B81" s="51"/>
      <c r="C81" s="52" t="s">
        <v>31</v>
      </c>
      <c r="D81" s="54">
        <v>26.43042969787702</v>
      </c>
      <c r="E81" s="54">
        <v>6.2756998116279146</v>
      </c>
      <c r="F81" s="54">
        <v>3.6237030964798089</v>
      </c>
      <c r="G81" s="54">
        <v>3.025935378797874</v>
      </c>
      <c r="H81" s="54">
        <v>2.2618556768614768</v>
      </c>
      <c r="I81" s="54">
        <v>0.227398624390483</v>
      </c>
      <c r="J81" s="54">
        <v>0.24515972453420601</v>
      </c>
      <c r="K81" s="54">
        <v>0.236841794301832</v>
      </c>
      <c r="L81" s="54">
        <v>0.22359817662806</v>
      </c>
      <c r="M81" s="54">
        <v>0.219572513937554</v>
      </c>
      <c r="N81" s="54">
        <v>-4.5554199041936798E-2</v>
      </c>
      <c r="O81" s="54">
        <v>0.52274539221178196</v>
      </c>
      <c r="P81" s="54">
        <v>0.56321171811635695</v>
      </c>
      <c r="Q81" s="54">
        <v>0.57120425060534796</v>
      </c>
      <c r="R81" s="54">
        <v>0.54457157277206003</v>
      </c>
      <c r="S81" s="54">
        <v>-0.27295282343241978</v>
      </c>
      <c r="T81" s="54">
        <v>0.27758566767757598</v>
      </c>
      <c r="U81" s="54">
        <v>0.32636992381452495</v>
      </c>
      <c r="V81" s="54">
        <v>0.34760607397728793</v>
      </c>
      <c r="W81" s="54">
        <v>0.32499905883450603</v>
      </c>
      <c r="Z81" s="60"/>
      <c r="AA81" s="58"/>
    </row>
    <row r="82" spans="2:46" x14ac:dyDescent="0.25">
      <c r="B82" s="51"/>
      <c r="C82" s="52" t="s">
        <v>32</v>
      </c>
      <c r="D82" s="54">
        <v>7.2513352014699297</v>
      </c>
      <c r="E82" s="54">
        <v>6.1856614583661198</v>
      </c>
      <c r="F82" s="54">
        <v>5.4977750283380971</v>
      </c>
      <c r="G82" s="54">
        <v>5.1052286412447767</v>
      </c>
      <c r="H82" s="54">
        <v>5.1793796742114324</v>
      </c>
      <c r="I82" s="54">
        <v>0.16526839159610701</v>
      </c>
      <c r="J82" s="54">
        <v>0.23565414151990999</v>
      </c>
      <c r="K82" s="54">
        <v>0.247593591757338</v>
      </c>
      <c r="L82" s="54">
        <v>0.235132133209385</v>
      </c>
      <c r="M82" s="54">
        <v>0.22647228187001001</v>
      </c>
      <c r="N82" s="53">
        <v>0.54157020607888795</v>
      </c>
      <c r="O82" s="53">
        <v>0.62015581848550805</v>
      </c>
      <c r="P82" s="54">
        <v>0.56803911409248597</v>
      </c>
      <c r="Q82" s="54">
        <v>0.59038792270131502</v>
      </c>
      <c r="R82" s="54">
        <v>0.57430587837435698</v>
      </c>
      <c r="S82" s="53">
        <v>0.37630181448278094</v>
      </c>
      <c r="T82" s="53">
        <v>0.38450167696559806</v>
      </c>
      <c r="U82" s="55">
        <v>0.320445522335148</v>
      </c>
      <c r="V82" s="54">
        <v>0.35525578949193004</v>
      </c>
      <c r="W82" s="54">
        <v>0.34783359650434698</v>
      </c>
      <c r="Z82" s="60"/>
      <c r="AA82" s="58"/>
    </row>
    <row r="83" spans="2:46" x14ac:dyDescent="0.25">
      <c r="B83" s="51"/>
      <c r="C83" s="52" t="s">
        <v>5</v>
      </c>
      <c r="D83" s="54">
        <v>18.01975706580895</v>
      </c>
      <c r="E83" s="54">
        <v>9.1818087325576201</v>
      </c>
      <c r="F83" s="54">
        <v>8.5720465571438194</v>
      </c>
      <c r="G83" s="54">
        <v>7.7048564310980705</v>
      </c>
      <c r="H83" s="54">
        <v>6.5884584740351908</v>
      </c>
      <c r="I83" s="54">
        <v>0.32349452488353397</v>
      </c>
      <c r="J83" s="54">
        <v>0.275767291154077</v>
      </c>
      <c r="K83" s="54">
        <v>0.25831421872402699</v>
      </c>
      <c r="L83" s="54">
        <v>0.237459361227539</v>
      </c>
      <c r="M83" s="54">
        <v>0.23050172175582601</v>
      </c>
      <c r="N83" s="54">
        <v>5.8245959042189099E-2</v>
      </c>
      <c r="O83" s="54">
        <v>0.46266229913925799</v>
      </c>
      <c r="P83" s="54">
        <v>0.52158334879978296</v>
      </c>
      <c r="Q83" s="54">
        <v>0.48947150622535202</v>
      </c>
      <c r="R83" s="54">
        <v>0.53842069085648903</v>
      </c>
      <c r="S83" s="54">
        <v>-0.26524856584134487</v>
      </c>
      <c r="T83" s="54">
        <v>0.18689500798518099</v>
      </c>
      <c r="U83" s="54">
        <v>0.26326913007575597</v>
      </c>
      <c r="V83" s="54">
        <v>0.25201214499781299</v>
      </c>
      <c r="W83" s="54">
        <v>0.30791896910066302</v>
      </c>
      <c r="Z83" s="60"/>
      <c r="AA83" s="58"/>
      <c r="AE83">
        <v>10</v>
      </c>
      <c r="AF83">
        <v>0</v>
      </c>
      <c r="AK83">
        <v>15</v>
      </c>
      <c r="AN83">
        <f>13*100/20</f>
        <v>65</v>
      </c>
      <c r="AT83">
        <f>12*100/20</f>
        <v>60</v>
      </c>
    </row>
    <row r="84" spans="2:46" x14ac:dyDescent="0.25">
      <c r="B84" s="52"/>
      <c r="C84" s="52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Z84" s="58"/>
      <c r="AA84" s="58"/>
      <c r="AG84">
        <f>100*(AG70-AG71)/AG71</f>
        <v>-15.734474694216889</v>
      </c>
    </row>
    <row r="85" spans="2:46" x14ac:dyDescent="0.25">
      <c r="B85" s="51" t="s">
        <v>39</v>
      </c>
      <c r="C85" s="52" t="s">
        <v>30</v>
      </c>
      <c r="D85" s="53">
        <v>8.0343357372994202</v>
      </c>
      <c r="E85" s="53">
        <v>2.6914452457664604</v>
      </c>
      <c r="F85" s="53">
        <v>1.622867147459881</v>
      </c>
      <c r="G85" s="53">
        <v>1.164905105328484</v>
      </c>
      <c r="H85" s="53">
        <v>0.91048174858882436</v>
      </c>
      <c r="I85" s="53">
        <v>0.22725289295466899</v>
      </c>
      <c r="J85" s="53">
        <v>0.23093960977872399</v>
      </c>
      <c r="K85" s="53">
        <v>0.22933938864259701</v>
      </c>
      <c r="L85" s="54">
        <v>0.22210203383916499</v>
      </c>
      <c r="M85" s="53">
        <v>0.21923659356770001</v>
      </c>
      <c r="N85" s="54">
        <v>6.0868999970048701E-2</v>
      </c>
      <c r="O85" s="54">
        <v>0.40975357369701798</v>
      </c>
      <c r="P85" s="53">
        <v>0.50560832642998199</v>
      </c>
      <c r="Q85" s="54">
        <v>0.51179335524175096</v>
      </c>
      <c r="R85" s="55">
        <v>0.52351516417481403</v>
      </c>
      <c r="S85" s="54">
        <v>-0.16638389298462031</v>
      </c>
      <c r="T85" s="54">
        <v>0.17881396391829399</v>
      </c>
      <c r="U85" s="53">
        <v>0.27626893778738498</v>
      </c>
      <c r="V85" s="54">
        <v>0.28969132140258597</v>
      </c>
      <c r="W85" s="55">
        <v>0.30427857060711405</v>
      </c>
      <c r="Z85" s="60"/>
      <c r="AA85" s="59"/>
    </row>
    <row r="86" spans="2:46" x14ac:dyDescent="0.25">
      <c r="B86" s="51"/>
      <c r="C86" s="52" t="s">
        <v>31</v>
      </c>
      <c r="D86" s="54">
        <v>10.02836018424818</v>
      </c>
      <c r="E86" s="54">
        <v>4.4189415546084501</v>
      </c>
      <c r="F86" s="54">
        <v>3.6331756137437097</v>
      </c>
      <c r="G86" s="54">
        <v>3.48595368676617</v>
      </c>
      <c r="H86" s="54">
        <v>3.24695389795317</v>
      </c>
      <c r="I86" s="54">
        <v>0.29777152067583901</v>
      </c>
      <c r="J86" s="54">
        <v>0.16711741479654799</v>
      </c>
      <c r="K86" s="54">
        <v>0.124121887197862</v>
      </c>
      <c r="L86" s="54">
        <v>0.127132867099082</v>
      </c>
      <c r="M86" s="54">
        <v>0.11970105152427001</v>
      </c>
      <c r="N86" s="54">
        <v>-0.78942858481932998</v>
      </c>
      <c r="O86" s="54">
        <v>-1.34474802570472</v>
      </c>
      <c r="P86" s="54">
        <v>-1.5993022417303899</v>
      </c>
      <c r="Q86" s="54">
        <v>-1.4527640782395801</v>
      </c>
      <c r="R86" s="54">
        <v>-1.4935103523659801</v>
      </c>
      <c r="S86" s="54">
        <v>-1.087200105495169</v>
      </c>
      <c r="T86" s="54">
        <v>-1.5118654405012679</v>
      </c>
      <c r="U86" s="54">
        <v>-1.7234241289282519</v>
      </c>
      <c r="V86" s="54">
        <v>-1.5798969453386622</v>
      </c>
      <c r="W86" s="54">
        <v>-1.6132114038902501</v>
      </c>
      <c r="Z86" s="60"/>
      <c r="AA86" s="59"/>
    </row>
    <row r="87" spans="2:46" x14ac:dyDescent="0.25">
      <c r="B87" s="51"/>
      <c r="C87" s="52" t="s">
        <v>32</v>
      </c>
      <c r="D87" s="54">
        <v>8.8660223936388505</v>
      </c>
      <c r="E87" s="54">
        <v>7.1165494911683407</v>
      </c>
      <c r="F87" s="54">
        <v>6.4510867313968632</v>
      </c>
      <c r="G87" s="54">
        <v>6.3481988614483882</v>
      </c>
      <c r="H87" s="54">
        <v>6.0207573718959715</v>
      </c>
      <c r="I87" s="54">
        <v>0.23115643745032999</v>
      </c>
      <c r="J87" s="54">
        <v>0.24191969215488801</v>
      </c>
      <c r="K87" s="54">
        <v>0.23539897179545199</v>
      </c>
      <c r="L87" s="53">
        <v>0.21725420897768799</v>
      </c>
      <c r="M87" s="54">
        <v>0.22039405692758399</v>
      </c>
      <c r="N87" s="53">
        <v>0.150907098002766</v>
      </c>
      <c r="O87" s="53">
        <v>0.50578764068636095</v>
      </c>
      <c r="P87" s="54">
        <v>0.49371141856756401</v>
      </c>
      <c r="Q87" s="53">
        <v>0.53242424345390005</v>
      </c>
      <c r="R87" s="53">
        <v>0.53762968334663197</v>
      </c>
      <c r="S87" s="53">
        <v>-8.0249339447563989E-2</v>
      </c>
      <c r="T87" s="53">
        <v>0.26386794853147294</v>
      </c>
      <c r="U87" s="55">
        <v>0.25831244677211201</v>
      </c>
      <c r="V87" s="53">
        <v>0.31517003447621206</v>
      </c>
      <c r="W87" s="53">
        <v>0.31723562641904801</v>
      </c>
      <c r="Z87" s="60"/>
      <c r="AA87" s="59"/>
    </row>
    <row r="88" spans="2:46" x14ac:dyDescent="0.25">
      <c r="B88" s="51"/>
      <c r="C88" s="52" t="s">
        <v>5</v>
      </c>
      <c r="D88" s="54">
        <v>13.670291529897531</v>
      </c>
      <c r="E88" s="54">
        <v>13.821552750824889</v>
      </c>
      <c r="F88" s="54">
        <v>13.571996853430971</v>
      </c>
      <c r="G88" s="54">
        <v>11.646415485824271</v>
      </c>
      <c r="H88" s="54">
        <v>11.34827544303505</v>
      </c>
      <c r="I88" s="54">
        <v>0.34649184069602001</v>
      </c>
      <c r="J88" s="54">
        <v>0.146790396371792</v>
      </c>
      <c r="K88" s="54">
        <v>0.126968824476721</v>
      </c>
      <c r="L88" s="54">
        <v>0.12583238930100299</v>
      </c>
      <c r="M88" s="54">
        <v>0.122666227341754</v>
      </c>
      <c r="N88" s="54">
        <v>-0.79059022841014703</v>
      </c>
      <c r="O88" s="54">
        <v>-1.5346015471691199</v>
      </c>
      <c r="P88" s="54">
        <v>-1.4772127428955999</v>
      </c>
      <c r="Q88" s="54">
        <v>-1.43469774687853</v>
      </c>
      <c r="R88" s="54">
        <v>-1.4801838842380901</v>
      </c>
      <c r="S88" s="54">
        <v>-1.1370820691061669</v>
      </c>
      <c r="T88" s="54">
        <v>-1.6813919435409119</v>
      </c>
      <c r="U88" s="54">
        <v>-1.604181567372321</v>
      </c>
      <c r="V88" s="54">
        <v>-1.560530136179533</v>
      </c>
      <c r="W88" s="54">
        <v>-1.6028501115798441</v>
      </c>
      <c r="Z88" s="60"/>
      <c r="AA88" s="59"/>
    </row>
    <row r="89" spans="2:46" x14ac:dyDescent="0.25">
      <c r="V89" s="12"/>
    </row>
    <row r="91" spans="2:46" x14ac:dyDescent="0.25">
      <c r="Y91" s="12" t="s">
        <v>57</v>
      </c>
      <c r="Z91" s="3"/>
      <c r="AA91" s="12"/>
      <c r="AB91" s="12"/>
      <c r="AC91" s="12"/>
      <c r="AG91" s="12" t="s">
        <v>58</v>
      </c>
      <c r="AH91" s="3"/>
      <c r="AI91" s="12" t="s">
        <v>62</v>
      </c>
    </row>
    <row r="92" spans="2:46" ht="15" customHeight="1" x14ac:dyDescent="0.25">
      <c r="AA92" s="27"/>
      <c r="AB92" s="27"/>
      <c r="AC92" s="27"/>
      <c r="AD92" s="12"/>
      <c r="AE92" s="12"/>
    </row>
    <row r="93" spans="2:46" x14ac:dyDescent="0.25">
      <c r="H93" s="12" t="s">
        <v>61</v>
      </c>
      <c r="P93" s="12" t="s">
        <v>57</v>
      </c>
      <c r="Y93" s="25" t="s">
        <v>21</v>
      </c>
      <c r="Z93" s="25" t="s">
        <v>38</v>
      </c>
      <c r="AA93" s="25" t="s">
        <v>65</v>
      </c>
      <c r="AB93" s="25"/>
      <c r="AC93" s="25"/>
      <c r="AD93" s="34" t="s">
        <v>66</v>
      </c>
      <c r="AE93" s="35"/>
      <c r="AG93" s="25" t="s">
        <v>21</v>
      </c>
      <c r="AH93" s="25" t="s">
        <v>38</v>
      </c>
      <c r="AI93" s="25" t="s">
        <v>68</v>
      </c>
      <c r="AJ93" s="25"/>
      <c r="AK93" s="25"/>
      <c r="AL93" s="34" t="s">
        <v>66</v>
      </c>
      <c r="AM93" s="35"/>
    </row>
    <row r="94" spans="2:46" x14ac:dyDescent="0.25">
      <c r="H94" s="12"/>
      <c r="I94" s="12"/>
      <c r="J94" s="12" t="s">
        <v>1</v>
      </c>
      <c r="K94" s="12" t="s">
        <v>3</v>
      </c>
      <c r="L94" s="12" t="s">
        <v>4</v>
      </c>
      <c r="M94" s="12" t="s">
        <v>2</v>
      </c>
      <c r="R94" t="s">
        <v>1</v>
      </c>
      <c r="S94" t="s">
        <v>3</v>
      </c>
      <c r="T94" t="s">
        <v>4</v>
      </c>
      <c r="U94" t="s">
        <v>2</v>
      </c>
      <c r="Y94" s="25"/>
      <c r="Z94" s="25"/>
      <c r="AA94" s="13" t="s">
        <v>63</v>
      </c>
      <c r="AB94" s="13" t="s">
        <v>64</v>
      </c>
      <c r="AC94" s="13" t="s">
        <v>51</v>
      </c>
      <c r="AD94" s="13" t="s">
        <v>52</v>
      </c>
      <c r="AE94" s="13" t="s">
        <v>53</v>
      </c>
      <c r="AG94" s="25"/>
      <c r="AH94" s="25"/>
      <c r="AI94" s="13" t="s">
        <v>63</v>
      </c>
      <c r="AJ94" s="13" t="s">
        <v>64</v>
      </c>
      <c r="AK94" s="13" t="s">
        <v>51</v>
      </c>
      <c r="AL94" s="13" t="s">
        <v>52</v>
      </c>
      <c r="AM94" s="13" t="s">
        <v>53</v>
      </c>
    </row>
    <row r="95" spans="2:46" x14ac:dyDescent="0.25">
      <c r="H95" s="1">
        <v>2.3303849697113001E-2</v>
      </c>
      <c r="I95" s="1">
        <v>5.4931961536407399E-2</v>
      </c>
      <c r="J95" s="12">
        <v>57.5768841211544</v>
      </c>
      <c r="K95" s="1">
        <v>2.5809553478714701E-17</v>
      </c>
      <c r="L95" s="1">
        <v>4.1078741675822099E-17</v>
      </c>
      <c r="M95" s="1">
        <v>3.3477754294311098E-19</v>
      </c>
      <c r="P95" s="1">
        <v>2.2042597770690901E-2</v>
      </c>
      <c r="Q95" s="1">
        <v>5.2513141155242901E-2</v>
      </c>
      <c r="R95">
        <v>58.024606249458401</v>
      </c>
      <c r="S95" s="1">
        <v>8.1983722008190395E-18</v>
      </c>
      <c r="T95" s="1">
        <v>3.2581465859295201E-17</v>
      </c>
      <c r="U95" s="1">
        <v>5.1841452991734695E-19</v>
      </c>
      <c r="Y95" s="19" t="s">
        <v>42</v>
      </c>
      <c r="Z95" s="15" t="s">
        <v>30</v>
      </c>
      <c r="AA95" s="18">
        <f>P95*1000</f>
        <v>22.0425977706909</v>
      </c>
      <c r="AB95" s="18">
        <f>Q95*1000</f>
        <v>52.513141155242899</v>
      </c>
      <c r="AC95" s="18">
        <v>58.024606249458401</v>
      </c>
      <c r="AD95" s="18">
        <f>LOG10(S95)</f>
        <v>-17.086272368882103</v>
      </c>
      <c r="AE95" s="18">
        <f>LOG10(T95)</f>
        <v>-16.487029380424008</v>
      </c>
      <c r="AF95" s="1"/>
      <c r="AG95" s="19" t="s">
        <v>42</v>
      </c>
      <c r="AH95" s="15" t="s">
        <v>30</v>
      </c>
      <c r="AI95" s="18">
        <f>H95*1000</f>
        <v>23.303849697113002</v>
      </c>
      <c r="AJ95" s="18">
        <f>I95*1000</f>
        <v>54.9319615364074</v>
      </c>
      <c r="AK95" s="18">
        <v>57.5768841211544</v>
      </c>
      <c r="AL95" s="18">
        <f>LOG10(K95)</f>
        <v>-16.588219508955074</v>
      </c>
      <c r="AM95" s="18">
        <f>LOG10(L95)</f>
        <v>-16.3863828681813</v>
      </c>
      <c r="AO95" s="1">
        <v>2.5809553478714701E-17</v>
      </c>
      <c r="AP95" s="1">
        <v>4.1078741675822099E-17</v>
      </c>
    </row>
    <row r="96" spans="2:46" x14ac:dyDescent="0.25">
      <c r="H96" s="1">
        <v>2.3935421943664499E-2</v>
      </c>
      <c r="I96" s="1">
        <v>5.5956339359283402E-2</v>
      </c>
      <c r="J96" s="12">
        <v>57.224825251737002</v>
      </c>
      <c r="K96" s="1">
        <v>7.5459113370841694E-17</v>
      </c>
      <c r="L96" s="1">
        <v>1.4188550490914701E-16</v>
      </c>
      <c r="M96" s="1">
        <v>1.10895863407839E-18</v>
      </c>
      <c r="P96" s="1">
        <v>2.3577807426452602E-2</v>
      </c>
      <c r="Q96" s="1">
        <v>5.5518845558166503E-2</v>
      </c>
      <c r="R96">
        <v>57.531884553056102</v>
      </c>
      <c r="S96" s="1">
        <v>8.1106583089896506E-18</v>
      </c>
      <c r="T96" s="1">
        <v>2.9899573426861797E-17</v>
      </c>
      <c r="U96" s="1">
        <v>4.7803348889299599E-19</v>
      </c>
      <c r="Y96" s="20"/>
      <c r="Z96" s="15" t="s">
        <v>31</v>
      </c>
      <c r="AA96" s="18">
        <f>P96*1000</f>
        <v>23.577807426452601</v>
      </c>
      <c r="AB96" s="18">
        <f>Q96*1000</f>
        <v>55.518845558166504</v>
      </c>
      <c r="AC96" s="18">
        <v>57.531884553056102</v>
      </c>
      <c r="AD96" s="18">
        <f>LOG10(S96)</f>
        <v>-17.090943894449929</v>
      </c>
      <c r="AE96" s="18">
        <f>LOG10(T96)</f>
        <v>-16.524335007651544</v>
      </c>
      <c r="AF96" s="1"/>
      <c r="AG96" s="20"/>
      <c r="AH96" s="15" t="s">
        <v>31</v>
      </c>
      <c r="AI96" s="18">
        <f>H96*1000</f>
        <v>23.935421943664497</v>
      </c>
      <c r="AJ96" s="18">
        <f>I96*1000</f>
        <v>55.956339359283405</v>
      </c>
      <c r="AK96" s="18">
        <v>57.224825251737002</v>
      </c>
      <c r="AL96" s="18">
        <f>LOG10(K96)</f>
        <v>-16.122288301976436</v>
      </c>
      <c r="AM96" s="18">
        <f>LOG10(L96)</f>
        <v>-15.848061970007771</v>
      </c>
      <c r="AO96" s="1">
        <v>7.5459113370841694E-17</v>
      </c>
      <c r="AP96" s="1">
        <v>1.4188550490914701E-16</v>
      </c>
    </row>
    <row r="97" spans="8:42" x14ac:dyDescent="0.25">
      <c r="H97" s="1">
        <v>2.4750810146331698E-2</v>
      </c>
      <c r="I97" s="1">
        <v>5.6631156921386698E-2</v>
      </c>
      <c r="J97" s="12">
        <v>56.294712148137897</v>
      </c>
      <c r="K97" s="1">
        <v>9.3714846225356097E-17</v>
      </c>
      <c r="L97" s="1">
        <v>1.4817824848543101E-16</v>
      </c>
      <c r="M97" s="1">
        <v>1.20986551254285E-18</v>
      </c>
      <c r="P97" s="1">
        <v>2.3302588939666701E-2</v>
      </c>
      <c r="Q97" s="1">
        <v>5.40640940666198E-2</v>
      </c>
      <c r="R97">
        <v>56.898216196959801</v>
      </c>
      <c r="S97" s="1">
        <v>2.09329959533594E-16</v>
      </c>
      <c r="T97" s="1">
        <v>1.1519992846382399E-15</v>
      </c>
      <c r="U97" s="1">
        <v>1.8066816356997399E-17</v>
      </c>
      <c r="Y97" s="20"/>
      <c r="Z97" s="15" t="s">
        <v>32</v>
      </c>
      <c r="AA97" s="18">
        <f>P97*1000</f>
        <v>23.302588939666702</v>
      </c>
      <c r="AB97" s="18">
        <f>Q97*1000</f>
        <v>54.064094066619802</v>
      </c>
      <c r="AC97" s="18">
        <v>56.898216196959801</v>
      </c>
      <c r="AD97" s="18">
        <f>LOG10(S97)</f>
        <v>-15.679168610509938</v>
      </c>
      <c r="AE97" s="18">
        <f>LOG10(T97)</f>
        <v>-14.938547790598363</v>
      </c>
      <c r="AF97" s="1"/>
      <c r="AG97" s="20"/>
      <c r="AH97" s="15" t="s">
        <v>32</v>
      </c>
      <c r="AI97" s="18">
        <f>H97*1000</f>
        <v>24.750810146331698</v>
      </c>
      <c r="AJ97" s="18">
        <f>I97*1000</f>
        <v>56.631156921386697</v>
      </c>
      <c r="AK97" s="18">
        <v>56.294712148137897</v>
      </c>
      <c r="AL97" s="18">
        <f>LOG10(K97)</f>
        <v>-16.0281916031036</v>
      </c>
      <c r="AM97" s="18">
        <f>LOG10(L97)</f>
        <v>-15.829215543023766</v>
      </c>
      <c r="AO97" s="1">
        <v>9.3714846225356097E-17</v>
      </c>
      <c r="AP97" s="1">
        <v>1.4817824848543101E-16</v>
      </c>
    </row>
    <row r="98" spans="8:42" x14ac:dyDescent="0.25">
      <c r="H98" s="1">
        <v>2.5556901931762601E-2</v>
      </c>
      <c r="I98" s="1">
        <v>5.7014216899871802E-2</v>
      </c>
      <c r="J98" s="12">
        <v>55.174510286363002</v>
      </c>
      <c r="K98" s="1">
        <v>1.74783502810015E-16</v>
      </c>
      <c r="L98" s="1">
        <v>2.8199890905687601E-16</v>
      </c>
      <c r="M98" s="1">
        <v>2.28944428237204E-18</v>
      </c>
      <c r="P98" s="1">
        <v>2.3704538345336899E-2</v>
      </c>
      <c r="Q98" s="1">
        <v>5.3572732925414999E-2</v>
      </c>
      <c r="R98">
        <v>55.752605754985801</v>
      </c>
      <c r="S98" s="1">
        <v>2.5951463200612999E-16</v>
      </c>
      <c r="T98" s="1">
        <v>1.6103345210180101E-15</v>
      </c>
      <c r="U98" s="1">
        <v>2.5168598698186901E-17</v>
      </c>
      <c r="Y98" s="21"/>
      <c r="Z98" s="15" t="s">
        <v>5</v>
      </c>
      <c r="AA98" s="18">
        <f>P98*1000</f>
        <v>23.7045383453369</v>
      </c>
      <c r="AB98" s="18">
        <f>Q98*1000</f>
        <v>53.572732925414996</v>
      </c>
      <c r="AC98" s="18">
        <v>55.752605754985801</v>
      </c>
      <c r="AD98" s="18">
        <f>LOG10(S98)</f>
        <v>-15.585838150646449</v>
      </c>
      <c r="AE98" s="18">
        <f>LOG10(T98)</f>
        <v>-14.793083896923862</v>
      </c>
      <c r="AF98" s="1"/>
      <c r="AG98" s="21"/>
      <c r="AH98" s="15" t="s">
        <v>5</v>
      </c>
      <c r="AI98" s="18">
        <f>H98*1000</f>
        <v>25.556901931762599</v>
      </c>
      <c r="AJ98" s="18">
        <f>I98*1000</f>
        <v>57.014216899871805</v>
      </c>
      <c r="AK98" s="18">
        <v>55.174510286363002</v>
      </c>
      <c r="AL98" s="18">
        <f>LOG10(K98)</f>
        <v>-15.757499561270775</v>
      </c>
      <c r="AM98" s="18">
        <f>LOG10(L98)</f>
        <v>-15.549752571792324</v>
      </c>
      <c r="AO98" s="1">
        <v>1.74783502810015E-16</v>
      </c>
      <c r="AP98" s="1">
        <v>2.8199890905687601E-16</v>
      </c>
    </row>
    <row r="99" spans="8:42" x14ac:dyDescent="0.25">
      <c r="H99" s="1"/>
      <c r="I99" s="1"/>
      <c r="J99" s="12"/>
      <c r="K99" s="12"/>
      <c r="L99" s="12"/>
      <c r="M99" s="12"/>
      <c r="P99" s="1"/>
      <c r="Q99" s="1"/>
      <c r="Y99" s="15"/>
      <c r="Z99" s="15"/>
      <c r="AA99" s="18">
        <f>P99*1000</f>
        <v>0</v>
      </c>
      <c r="AB99" s="18">
        <f>Q99*1000</f>
        <v>0</v>
      </c>
      <c r="AC99" s="18"/>
      <c r="AD99" s="18"/>
      <c r="AE99" s="18"/>
      <c r="AG99" s="15"/>
      <c r="AH99" s="15"/>
      <c r="AI99" s="18"/>
      <c r="AJ99" s="18"/>
      <c r="AK99" s="18"/>
      <c r="AL99" s="18"/>
      <c r="AM99" s="18"/>
      <c r="AO99" s="12"/>
      <c r="AP99" s="12"/>
    </row>
    <row r="100" spans="8:42" x14ac:dyDescent="0.25">
      <c r="H100" s="1">
        <v>4.6768568515777501E-2</v>
      </c>
      <c r="I100" s="1">
        <v>0.114984052658081</v>
      </c>
      <c r="J100" s="12">
        <v>59.326039190104403</v>
      </c>
      <c r="K100" s="1">
        <v>6.6997756155294895E-17</v>
      </c>
      <c r="L100" s="1">
        <v>1.3250479751201399E-16</v>
      </c>
      <c r="M100" s="1">
        <v>1.02460725794126E-18</v>
      </c>
      <c r="P100" s="1">
        <v>4.1825193405151298E-2</v>
      </c>
      <c r="Q100" s="1">
        <v>0.10328593158721899</v>
      </c>
      <c r="R100">
        <v>59.505430446902302</v>
      </c>
      <c r="S100" s="1">
        <v>1.3355718647425199E-17</v>
      </c>
      <c r="T100" s="1">
        <v>3.0490596486156298E-17</v>
      </c>
      <c r="U100" s="1">
        <v>5.1363589444710103E-19</v>
      </c>
      <c r="Y100" s="19" t="s">
        <v>41</v>
      </c>
      <c r="Z100" s="15" t="s">
        <v>30</v>
      </c>
      <c r="AA100" s="18">
        <f>P100*1000</f>
        <v>41.825193405151296</v>
      </c>
      <c r="AB100" s="18">
        <f>Q100*1000</f>
        <v>103.285931587219</v>
      </c>
      <c r="AC100" s="18">
        <v>59.505430446902302</v>
      </c>
      <c r="AD100" s="18">
        <f>LOG10(S100)</f>
        <v>-16.874332738401563</v>
      </c>
      <c r="AE100" s="18">
        <f>LOG10(T100)</f>
        <v>-16.515834079468259</v>
      </c>
      <c r="AF100" s="1"/>
      <c r="AG100" s="19" t="s">
        <v>41</v>
      </c>
      <c r="AH100" s="15" t="s">
        <v>30</v>
      </c>
      <c r="AI100" s="18">
        <f>H100*1000</f>
        <v>46.768568515777503</v>
      </c>
      <c r="AJ100" s="18">
        <f>I100*1000</f>
        <v>114.984052658081</v>
      </c>
      <c r="AK100" s="18">
        <v>59.326039190104403</v>
      </c>
      <c r="AL100" s="18">
        <f>LOG10(K100)</f>
        <v>-16.173939742160247</v>
      </c>
      <c r="AM100" s="18">
        <f>LOG10(L100)</f>
        <v>-15.877768397234528</v>
      </c>
      <c r="AO100" s="1">
        <v>6.6997756155294895E-17</v>
      </c>
      <c r="AP100" s="1">
        <v>1.3250479751201399E-16</v>
      </c>
    </row>
    <row r="101" spans="8:42" x14ac:dyDescent="0.25">
      <c r="H101" s="1">
        <v>4.4087585926055897E-2</v>
      </c>
      <c r="I101" s="1">
        <v>0.105829079151153</v>
      </c>
      <c r="J101" s="12">
        <v>58.340763918878501</v>
      </c>
      <c r="K101" s="1">
        <v>2.00784844150751E-16</v>
      </c>
      <c r="L101" s="1">
        <v>5.0975743593408999E-16</v>
      </c>
      <c r="M101" s="1">
        <v>3.7806978263072998E-18</v>
      </c>
      <c r="P101" s="1">
        <v>4.47844486236572E-2</v>
      </c>
      <c r="Q101" s="1">
        <v>0.106865849971771</v>
      </c>
      <c r="R101">
        <v>58.092834487830203</v>
      </c>
      <c r="S101" s="1">
        <v>1.6970551947841599E-17</v>
      </c>
      <c r="T101" s="1">
        <v>4.2994169971743598E-17</v>
      </c>
      <c r="U101" s="1">
        <v>7.1322511723217502E-19</v>
      </c>
      <c r="Y101" s="20"/>
      <c r="Z101" s="15" t="s">
        <v>31</v>
      </c>
      <c r="AA101" s="18">
        <f>P101*1000</f>
        <v>44.784448623657198</v>
      </c>
      <c r="AB101" s="18">
        <f>Q101*1000</f>
        <v>106.865849971771</v>
      </c>
      <c r="AC101" s="18">
        <v>58.092834487830203</v>
      </c>
      <c r="AD101" s="18">
        <f>LOG10(S101)</f>
        <v>-16.770304032520052</v>
      </c>
      <c r="AE101" s="18">
        <f>LOG10(T101)</f>
        <v>-16.366590430949717</v>
      </c>
      <c r="AF101" s="1"/>
      <c r="AG101" s="20"/>
      <c r="AH101" s="15" t="s">
        <v>31</v>
      </c>
      <c r="AI101" s="18">
        <f>H101*1000</f>
        <v>44.087585926055894</v>
      </c>
      <c r="AJ101" s="18">
        <f>I101*1000</f>
        <v>105.829079151153</v>
      </c>
      <c r="AK101" s="18">
        <v>58.340763918878501</v>
      </c>
      <c r="AL101" s="18">
        <f>LOG10(K101)</f>
        <v>-15.697269072155054</v>
      </c>
      <c r="AM101" s="18">
        <f>LOG10(L101)</f>
        <v>-15.292636430362791</v>
      </c>
      <c r="AO101" s="1">
        <v>2.00784844150751E-16</v>
      </c>
      <c r="AP101" s="1">
        <v>5.0975743593408999E-16</v>
      </c>
    </row>
    <row r="102" spans="8:42" x14ac:dyDescent="0.25">
      <c r="H102" s="1">
        <v>4.3818710803985597E-2</v>
      </c>
      <c r="I102" s="1">
        <v>0.10423932981491001</v>
      </c>
      <c r="J102" s="12">
        <v>57.963360967697199</v>
      </c>
      <c r="K102" s="1">
        <v>2.5735734460557698E-16</v>
      </c>
      <c r="L102" s="1">
        <v>4.9688833263624701E-16</v>
      </c>
      <c r="M102" s="1">
        <v>3.8614752789727001E-18</v>
      </c>
      <c r="P102" s="1">
        <v>4.4241972446441603E-2</v>
      </c>
      <c r="Q102" s="1">
        <v>0.10864694404602</v>
      </c>
      <c r="R102">
        <v>59.279137729173698</v>
      </c>
      <c r="S102" s="1">
        <v>2.83536421854418E-16</v>
      </c>
      <c r="T102" s="1">
        <v>1.4174423996854001E-15</v>
      </c>
      <c r="U102" s="1">
        <v>2.2304899413442599E-17</v>
      </c>
      <c r="Y102" s="20"/>
      <c r="Z102" s="15" t="s">
        <v>32</v>
      </c>
      <c r="AA102" s="18">
        <f>P102*1000</f>
        <v>44.241972446441601</v>
      </c>
      <c r="AB102" s="18">
        <f>Q102*1000</f>
        <v>108.64694404602</v>
      </c>
      <c r="AC102" s="18">
        <v>59.279137729173698</v>
      </c>
      <c r="AD102" s="18">
        <f>LOG10(S102)</f>
        <v>-15.547391145609144</v>
      </c>
      <c r="AE102" s="18">
        <f>LOG10(T102)</f>
        <v>-14.848494580411813</v>
      </c>
      <c r="AF102" s="1"/>
      <c r="AG102" s="20"/>
      <c r="AH102" s="15" t="s">
        <v>32</v>
      </c>
      <c r="AI102" s="18">
        <f>H102*1000</f>
        <v>43.818710803985596</v>
      </c>
      <c r="AJ102" s="18">
        <f>I102*1000</f>
        <v>104.23932981491001</v>
      </c>
      <c r="AK102" s="18">
        <v>57.963360967697199</v>
      </c>
      <c r="AL102" s="18">
        <f>LOG10(K102)</f>
        <v>-15.589463433101947</v>
      </c>
      <c r="AM102" s="18">
        <f>LOG10(L102)</f>
        <v>-15.303741200741257</v>
      </c>
      <c r="AO102" s="1">
        <v>2.5735734460557698E-16</v>
      </c>
      <c r="AP102" s="1">
        <v>4.9688833263624701E-16</v>
      </c>
    </row>
    <row r="103" spans="8:42" x14ac:dyDescent="0.25">
      <c r="H103" s="1">
        <v>4.9798441886901801E-2</v>
      </c>
      <c r="I103" s="1">
        <v>0.114508415222167</v>
      </c>
      <c r="J103" s="12">
        <v>56.511107248944498</v>
      </c>
      <c r="K103" s="1">
        <v>4.2738381317669899E-16</v>
      </c>
      <c r="L103" s="1">
        <v>8.3831328195347303E-16</v>
      </c>
      <c r="M103" s="1">
        <v>6.49331554631764E-18</v>
      </c>
      <c r="P103" s="1">
        <v>4.6994063854217498E-2</v>
      </c>
      <c r="Q103" s="1">
        <v>0.110607402324676</v>
      </c>
      <c r="R103">
        <v>57.512731637733097</v>
      </c>
      <c r="S103" s="1">
        <v>4.99692879666705E-16</v>
      </c>
      <c r="T103" s="1">
        <v>2.41372566882703E-15</v>
      </c>
      <c r="U103" s="1">
        <v>3.8034334671339403E-17</v>
      </c>
      <c r="Y103" s="21"/>
      <c r="Z103" s="15" t="s">
        <v>5</v>
      </c>
      <c r="AA103" s="18">
        <f>P103*1000</f>
        <v>46.994063854217501</v>
      </c>
      <c r="AB103" s="18">
        <f>Q103*1000</f>
        <v>110.607402324676</v>
      </c>
      <c r="AC103" s="18">
        <v>57.512731637733097</v>
      </c>
      <c r="AD103" s="18">
        <f>LOG10(S103)</f>
        <v>-15.301296838957436</v>
      </c>
      <c r="AE103" s="18">
        <f>LOG10(T103)</f>
        <v>-14.617312091026083</v>
      </c>
      <c r="AF103" s="1"/>
      <c r="AG103" s="21"/>
      <c r="AH103" s="15" t="s">
        <v>5</v>
      </c>
      <c r="AI103" s="18">
        <f>H103*1000</f>
        <v>49.798441886901799</v>
      </c>
      <c r="AJ103" s="18">
        <f>I103*1000</f>
        <v>114.508415222167</v>
      </c>
      <c r="AK103" s="18">
        <v>56.511107248944498</v>
      </c>
      <c r="AL103" s="18">
        <f>LOG10(K103)</f>
        <v>-15.369181930419872</v>
      </c>
      <c r="AM103" s="18">
        <f>LOG10(L103)</f>
        <v>-15.076593652971182</v>
      </c>
      <c r="AO103" s="1">
        <v>4.2738381317669899E-16</v>
      </c>
      <c r="AP103" s="1">
        <v>8.3831328195347303E-16</v>
      </c>
    </row>
    <row r="104" spans="8:42" x14ac:dyDescent="0.25">
      <c r="H104" s="1"/>
      <c r="I104" s="1"/>
      <c r="J104" s="12"/>
      <c r="K104" s="1"/>
      <c r="L104" s="1"/>
      <c r="M104" s="1"/>
      <c r="P104" s="1"/>
      <c r="Q104" s="1"/>
      <c r="S104" s="1"/>
      <c r="T104" s="1"/>
      <c r="U104" s="1"/>
      <c r="Y104" s="15"/>
      <c r="Z104" s="15"/>
      <c r="AA104" s="18">
        <f>P104*1000</f>
        <v>0</v>
      </c>
      <c r="AB104" s="18">
        <f>Q104*1000</f>
        <v>0</v>
      </c>
      <c r="AC104" s="18"/>
      <c r="AD104" s="18"/>
      <c r="AE104" s="18"/>
      <c r="AG104" s="15"/>
      <c r="AH104" s="15"/>
      <c r="AI104" s="18"/>
      <c r="AJ104" s="18"/>
      <c r="AK104" s="18"/>
      <c r="AL104" s="18"/>
      <c r="AM104" s="18"/>
      <c r="AO104" s="1"/>
      <c r="AP104" s="1"/>
    </row>
    <row r="105" spans="8:42" x14ac:dyDescent="0.25">
      <c r="H105" s="1">
        <v>2.39607319831848E-2</v>
      </c>
      <c r="I105" s="1">
        <v>5.8874950885772701E-2</v>
      </c>
      <c r="J105" s="12">
        <v>59.302332107804702</v>
      </c>
      <c r="K105" s="1">
        <v>3.2006966825184302E-16</v>
      </c>
      <c r="L105" s="1">
        <v>8.4228626977095799E-16</v>
      </c>
      <c r="M105" s="1">
        <v>6.2178343832939396E-18</v>
      </c>
      <c r="P105" s="1">
        <v>2.49182519912719E-2</v>
      </c>
      <c r="Q105" s="1">
        <v>6.2558137893676702E-2</v>
      </c>
      <c r="R105">
        <v>60.167848931784299</v>
      </c>
      <c r="S105" s="1">
        <v>3.5474269024927598E-16</v>
      </c>
      <c r="T105" s="1">
        <v>6.5064839503913798E-16</v>
      </c>
      <c r="U105" s="1">
        <v>1.1434968405772799E-17</v>
      </c>
      <c r="Y105" s="19" t="s">
        <v>40</v>
      </c>
      <c r="Z105" s="15" t="s">
        <v>30</v>
      </c>
      <c r="AA105" s="18">
        <f>P105*1000</f>
        <v>24.918251991271902</v>
      </c>
      <c r="AB105" s="18">
        <f>Q105*1000</f>
        <v>62.558137893676701</v>
      </c>
      <c r="AC105" s="18">
        <v>60.167848931784299</v>
      </c>
      <c r="AD105" s="18">
        <f>LOG10(S105)</f>
        <v>-15.450086544755932</v>
      </c>
      <c r="AE105" s="18">
        <f>LOG10(T105)</f>
        <v>-15.186653637155018</v>
      </c>
      <c r="AG105" s="19" t="s">
        <v>40</v>
      </c>
      <c r="AH105" s="15" t="s">
        <v>30</v>
      </c>
      <c r="AI105" s="18">
        <f>H105*1000</f>
        <v>23.9607319831848</v>
      </c>
      <c r="AJ105" s="18">
        <f>I105*1000</f>
        <v>58.874950885772698</v>
      </c>
      <c r="AK105" s="18">
        <v>59.302332107804702</v>
      </c>
      <c r="AL105" s="18">
        <f>LOG10(K105)</f>
        <v>-15.494755480291994</v>
      </c>
      <c r="AM105" s="18">
        <f>LOG10(L105)</f>
        <v>-15.074540278747271</v>
      </c>
      <c r="AO105" s="1">
        <v>3.2006966825184302E-16</v>
      </c>
      <c r="AP105" s="1">
        <v>8.4228626977095799E-16</v>
      </c>
    </row>
    <row r="106" spans="8:42" x14ac:dyDescent="0.25">
      <c r="H106" s="1">
        <v>2.49289355278015E-2</v>
      </c>
      <c r="I106" s="1">
        <v>6.08759860992431E-2</v>
      </c>
      <c r="J106" s="12">
        <v>59.049639890578398</v>
      </c>
      <c r="K106" s="1">
        <v>1.1901145294170401E-14</v>
      </c>
      <c r="L106" s="1">
        <v>2.8979663028600901E-14</v>
      </c>
      <c r="M106" s="1">
        <v>2.16185340299014E-16</v>
      </c>
      <c r="P106" s="1">
        <v>2.5315290451049799E-2</v>
      </c>
      <c r="Q106" s="1">
        <v>6.1918145656585599E-2</v>
      </c>
      <c r="R106">
        <v>59.114908590035803</v>
      </c>
      <c r="S106" s="1">
        <v>3.5215216985848399E-16</v>
      </c>
      <c r="T106" s="1">
        <v>7.1323859588388402E-16</v>
      </c>
      <c r="U106" s="1">
        <v>1.22738634950009E-17</v>
      </c>
      <c r="Y106" s="20"/>
      <c r="Z106" s="15" t="s">
        <v>31</v>
      </c>
      <c r="AA106" s="18">
        <f>P106*1000</f>
        <v>25.315290451049798</v>
      </c>
      <c r="AB106" s="18">
        <f>Q106*1000</f>
        <v>61.918145656585601</v>
      </c>
      <c r="AC106" s="18">
        <v>59.114908590035803</v>
      </c>
      <c r="AD106" s="18">
        <f>LOG10(S106)</f>
        <v>-15.453269631268064</v>
      </c>
      <c r="AE106" s="18">
        <f>LOG10(T106)</f>
        <v>-15.146765163637651</v>
      </c>
      <c r="AG106" s="20"/>
      <c r="AH106" s="15" t="s">
        <v>31</v>
      </c>
      <c r="AI106" s="18">
        <f>H106*1000</f>
        <v>24.928935527801499</v>
      </c>
      <c r="AJ106" s="18">
        <f>I106*1000</f>
        <v>60.8759860992431</v>
      </c>
      <c r="AK106" s="18">
        <v>59.049639890578398</v>
      </c>
      <c r="AL106" s="18">
        <f>LOG10(K106)</f>
        <v>-13.924411242724743</v>
      </c>
      <c r="AM106" s="18">
        <f>LOG10(L106)</f>
        <v>-13.537906668749939</v>
      </c>
      <c r="AO106" s="1">
        <v>1.1901145294170401E-14</v>
      </c>
      <c r="AP106" s="1">
        <v>2.8979663028600901E-14</v>
      </c>
    </row>
    <row r="107" spans="8:42" x14ac:dyDescent="0.25">
      <c r="H107" s="1">
        <v>2.6270557880401599E-2</v>
      </c>
      <c r="I107" s="1">
        <v>6.3011256694793696E-2</v>
      </c>
      <c r="J107" s="12">
        <v>58.308151180593399</v>
      </c>
      <c r="K107" s="1">
        <v>6.4455725789451603E-15</v>
      </c>
      <c r="L107" s="1">
        <v>1.89258273822335E-14</v>
      </c>
      <c r="M107" s="1">
        <v>1.37966929780214E-16</v>
      </c>
      <c r="P107" s="1">
        <v>2.5523424148559501E-2</v>
      </c>
      <c r="Q107" s="1">
        <v>6.04078865051269E-2</v>
      </c>
      <c r="R107">
        <v>57.7481921232365</v>
      </c>
      <c r="S107" s="1">
        <v>3.5162349222771001E-16</v>
      </c>
      <c r="T107" s="1">
        <v>6.5057342833764299E-16</v>
      </c>
      <c r="U107" s="1">
        <v>1.14109895437667E-17</v>
      </c>
      <c r="Y107" s="20"/>
      <c r="Z107" s="15" t="s">
        <v>32</v>
      </c>
      <c r="AA107" s="18">
        <f>P107*1000</f>
        <v>25.523424148559499</v>
      </c>
      <c r="AB107" s="18">
        <f>Q107*1000</f>
        <v>60.407886505126896</v>
      </c>
      <c r="AC107" s="18">
        <v>57.7481921232365</v>
      </c>
      <c r="AD107" s="18">
        <f>LOG10(S107)</f>
        <v>-15.453922117090773</v>
      </c>
      <c r="AE107" s="18">
        <f>LOG10(T107)</f>
        <v>-15.186703678776265</v>
      </c>
      <c r="AG107" s="20"/>
      <c r="AH107" s="15" t="s">
        <v>32</v>
      </c>
      <c r="AI107" s="18">
        <f>H107*1000</f>
        <v>26.270557880401597</v>
      </c>
      <c r="AJ107" s="18">
        <f>I107*1000</f>
        <v>63.011256694793694</v>
      </c>
      <c r="AK107" s="18">
        <v>58.308151180593399</v>
      </c>
      <c r="AL107" s="18">
        <f>LOG10(K107)</f>
        <v>-14.190738496955875</v>
      </c>
      <c r="AM107" s="18">
        <f>LOG10(L107)</f>
        <v>-13.72294512531883</v>
      </c>
      <c r="AO107" s="1">
        <v>6.4455725789451603E-15</v>
      </c>
      <c r="AP107" s="1">
        <v>1.89258273822335E-14</v>
      </c>
    </row>
    <row r="108" spans="8:42" x14ac:dyDescent="0.25">
      <c r="H108" s="1">
        <v>2.7296760559081999E-2</v>
      </c>
      <c r="I108" s="1">
        <v>6.4890298843383695E-2</v>
      </c>
      <c r="J108" s="12">
        <v>57.933988522746297</v>
      </c>
      <c r="K108" s="1">
        <v>1.4393337038601499E-14</v>
      </c>
      <c r="L108" s="1">
        <v>3.5145164290742102E-14</v>
      </c>
      <c r="M108" s="1">
        <v>2.6207511865058001E-16</v>
      </c>
      <c r="P108" s="1">
        <v>2.9256126880645699E-2</v>
      </c>
      <c r="Q108" s="1">
        <v>6.9885975837707504E-2</v>
      </c>
      <c r="R108">
        <v>58.137342249343803</v>
      </c>
      <c r="S108" s="1">
        <v>3.5976512774162801E-16</v>
      </c>
      <c r="T108" s="1">
        <v>7.2421691162476901E-16</v>
      </c>
      <c r="U108" s="1">
        <v>1.24778001172965E-17</v>
      </c>
      <c r="Y108" s="21"/>
      <c r="Z108" s="15" t="s">
        <v>5</v>
      </c>
      <c r="AA108" s="18">
        <f>P108*1000</f>
        <v>29.256126880645699</v>
      </c>
      <c r="AB108" s="18">
        <f>Q108*1000</f>
        <v>69.885975837707505</v>
      </c>
      <c r="AC108" s="18">
        <v>58.137342249343803</v>
      </c>
      <c r="AD108" s="18">
        <f>LOG10(S108)</f>
        <v>-15.44398093538557</v>
      </c>
      <c r="AE108" s="18">
        <f>LOG10(T108)</f>
        <v>-15.14013133792889</v>
      </c>
      <c r="AG108" s="21"/>
      <c r="AH108" s="15" t="s">
        <v>5</v>
      </c>
      <c r="AI108" s="18">
        <f>H108*1000</f>
        <v>27.296760559081999</v>
      </c>
      <c r="AJ108" s="18">
        <f>I108*1000</f>
        <v>64.89029884338369</v>
      </c>
      <c r="AK108" s="18">
        <v>57.933988522746297</v>
      </c>
      <c r="AL108" s="18">
        <f>LOG10(K108)</f>
        <v>-13.841838504921267</v>
      </c>
      <c r="AM108" s="18">
        <f>LOG10(L108)</f>
        <v>-13.454134422175327</v>
      </c>
      <c r="AO108" s="1">
        <v>1.4393337038601499E-14</v>
      </c>
      <c r="AP108" s="1">
        <v>3.5145164290742102E-14</v>
      </c>
    </row>
    <row r="109" spans="8:42" x14ac:dyDescent="0.25">
      <c r="H109" s="1"/>
      <c r="I109" s="1"/>
      <c r="J109" s="12"/>
      <c r="K109" s="12"/>
      <c r="L109" s="12"/>
      <c r="M109" s="12"/>
      <c r="P109" s="1"/>
      <c r="Q109" s="1"/>
      <c r="Y109" s="15"/>
      <c r="Z109" s="15"/>
      <c r="AA109" s="18">
        <f>P109*1000</f>
        <v>0</v>
      </c>
      <c r="AB109" s="18">
        <f>Q109*1000</f>
        <v>0</v>
      </c>
      <c r="AC109" s="18"/>
      <c r="AD109" s="18"/>
      <c r="AE109" s="18"/>
      <c r="AG109" s="15"/>
      <c r="AH109" s="15"/>
      <c r="AI109" s="18"/>
      <c r="AJ109" s="18"/>
      <c r="AK109" s="18"/>
      <c r="AL109" s="18"/>
      <c r="AM109" s="18"/>
      <c r="AO109" s="12"/>
      <c r="AP109" s="12"/>
    </row>
    <row r="110" spans="8:42" x14ac:dyDescent="0.25">
      <c r="H110" s="1">
        <v>6.2837592124938904E-2</v>
      </c>
      <c r="I110" s="1">
        <v>0.150910605430603</v>
      </c>
      <c r="J110" s="12">
        <v>58.361049612358002</v>
      </c>
      <c r="K110" s="1">
        <v>2.13989625399126E-16</v>
      </c>
      <c r="L110" s="1">
        <v>4.1797496126307301E-16</v>
      </c>
      <c r="M110" s="1">
        <v>3.2403308768537401E-18</v>
      </c>
      <c r="P110" s="1">
        <v>6.7600404262542699E-2</v>
      </c>
      <c r="Q110" s="1">
        <v>0.164555013179779</v>
      </c>
      <c r="R110">
        <v>58.919267814291203</v>
      </c>
      <c r="S110" s="1">
        <v>8.5777945593062595E-17</v>
      </c>
      <c r="T110" s="1">
        <v>1.10117899992016E-16</v>
      </c>
      <c r="U110" s="1">
        <v>2.15383422499648E-18</v>
      </c>
      <c r="Y110" s="19" t="s">
        <v>39</v>
      </c>
      <c r="Z110" s="15" t="s">
        <v>30</v>
      </c>
      <c r="AA110" s="18">
        <f>P110*1000</f>
        <v>67.600404262542696</v>
      </c>
      <c r="AB110" s="18">
        <f>Q110*1000</f>
        <v>164.555013179779</v>
      </c>
      <c r="AC110" s="18">
        <v>58.919267814291203</v>
      </c>
      <c r="AD110" s="18">
        <f>LOG10(S110)</f>
        <v>-16.066624359452515</v>
      </c>
      <c r="AE110" s="18">
        <f>LOG10(T110)</f>
        <v>-15.958142079430685</v>
      </c>
      <c r="AG110" s="19" t="s">
        <v>39</v>
      </c>
      <c r="AH110" s="15" t="s">
        <v>30</v>
      </c>
      <c r="AI110" s="18">
        <f>H110*1000</f>
        <v>62.837592124938901</v>
      </c>
      <c r="AJ110" s="18">
        <f>I110*1000</f>
        <v>150.910605430603</v>
      </c>
      <c r="AK110" s="18">
        <v>58.361049612358002</v>
      </c>
      <c r="AL110" s="18">
        <f>LOG10(K110)</f>
        <v>-15.669607281515905</v>
      </c>
      <c r="AM110" s="18">
        <f>LOG10(L110)</f>
        <v>-15.378849733801479</v>
      </c>
      <c r="AO110" s="1">
        <v>2.13989625399126E-16</v>
      </c>
      <c r="AP110" s="1">
        <v>4.1797496126307301E-16</v>
      </c>
    </row>
    <row r="111" spans="8:42" x14ac:dyDescent="0.25">
      <c r="H111" s="1">
        <v>6.6864677906036299E-2</v>
      </c>
      <c r="I111" s="1">
        <v>0.15612810993194501</v>
      </c>
      <c r="J111" s="12">
        <v>57.1731971038515</v>
      </c>
      <c r="K111" s="1">
        <v>2.07043799450181E-15</v>
      </c>
      <c r="L111" s="1">
        <v>4.7963313058438699E-15</v>
      </c>
      <c r="M111" s="1">
        <v>3.6049904223170197E-17</v>
      </c>
      <c r="P111" s="1">
        <v>7.3009177684783905E-2</v>
      </c>
      <c r="Q111" s="1">
        <v>0.171610880851745</v>
      </c>
      <c r="R111">
        <v>57.456556762355603</v>
      </c>
      <c r="S111" s="1">
        <v>1.47016288032375E-13</v>
      </c>
      <c r="T111" s="1">
        <v>1.10161452279774E-13</v>
      </c>
      <c r="U111" s="1">
        <v>2.8347055996971002E-15</v>
      </c>
      <c r="Y111" s="20"/>
      <c r="Z111" s="15" t="s">
        <v>31</v>
      </c>
      <c r="AA111" s="18">
        <f>P111*1000</f>
        <v>73.009177684783907</v>
      </c>
      <c r="AB111" s="18">
        <f>Q111*1000</f>
        <v>171.61088085174501</v>
      </c>
      <c r="AC111" s="18">
        <v>57.456556762355603</v>
      </c>
      <c r="AD111" s="18">
        <f>LOG10(S111)</f>
        <v>-12.83263454681161</v>
      </c>
      <c r="AE111" s="18">
        <f>LOG10(T111)</f>
        <v>-12.957970347325075</v>
      </c>
      <c r="AG111" s="20"/>
      <c r="AH111" s="15" t="s">
        <v>31</v>
      </c>
      <c r="AI111" s="18">
        <f>H111*1000</f>
        <v>66.864677906036306</v>
      </c>
      <c r="AJ111" s="18">
        <f>I111*1000</f>
        <v>156.128109931945</v>
      </c>
      <c r="AK111" s="18">
        <v>57.1731971038515</v>
      </c>
      <c r="AL111" s="18">
        <f>LOG10(K111)</f>
        <v>-14.683937771222428</v>
      </c>
      <c r="AM111" s="18">
        <f>LOG10(L111)</f>
        <v>-14.319090825712825</v>
      </c>
      <c r="AO111" s="1">
        <v>2.07043799450181E-15</v>
      </c>
      <c r="AP111" s="1">
        <v>4.7963313058438699E-15</v>
      </c>
    </row>
    <row r="112" spans="8:42" x14ac:dyDescent="0.25">
      <c r="H112" s="1">
        <v>6.4441466808319095E-2</v>
      </c>
      <c r="I112" s="1">
        <v>0.150698325157165</v>
      </c>
      <c r="J112" s="12">
        <v>57.238100197124197</v>
      </c>
      <c r="K112" s="1">
        <v>2.87568340875673E-15</v>
      </c>
      <c r="L112" s="1">
        <v>6.2101236372397001E-15</v>
      </c>
      <c r="M112" s="1">
        <v>4.7225492841816601E-17</v>
      </c>
      <c r="P112" s="1">
        <v>6.6592535018920804E-2</v>
      </c>
      <c r="Q112" s="1">
        <v>0.159452551364898</v>
      </c>
      <c r="R112">
        <v>58.236770469399701</v>
      </c>
      <c r="S112" s="1">
        <v>8.5698643948446604E-17</v>
      </c>
      <c r="T112" s="1">
        <v>1.09952987760955E-16</v>
      </c>
      <c r="U112" s="1">
        <v>2.1510748748432199E-18</v>
      </c>
      <c r="Y112" s="20"/>
      <c r="Z112" s="15" t="s">
        <v>32</v>
      </c>
      <c r="AA112" s="18">
        <f>P112*1000</f>
        <v>66.592535018920799</v>
      </c>
      <c r="AB112" s="18">
        <f>Q112*1000</f>
        <v>159.452551364898</v>
      </c>
      <c r="AC112" s="18">
        <v>58.236770469399701</v>
      </c>
      <c r="AD112" s="18">
        <f>LOG10(S112)</f>
        <v>-16.067026050076407</v>
      </c>
      <c r="AE112" s="18">
        <f>LOG10(T112)</f>
        <v>-15.958792965025642</v>
      </c>
      <c r="AG112" s="20"/>
      <c r="AH112" s="15" t="s">
        <v>32</v>
      </c>
      <c r="AI112" s="18">
        <f>H112*1000</f>
        <v>64.441466808319092</v>
      </c>
      <c r="AJ112" s="18">
        <f>I112*1000</f>
        <v>150.69832515716499</v>
      </c>
      <c r="AK112" s="18">
        <v>57.238100197124197</v>
      </c>
      <c r="AL112" s="18">
        <f>LOG10(K112)</f>
        <v>-14.541258928232901</v>
      </c>
      <c r="AM112" s="18">
        <f>LOG10(L112)</f>
        <v>-14.206899753376327</v>
      </c>
      <c r="AO112" s="1">
        <v>2.87568340875673E-15</v>
      </c>
      <c r="AP112" s="1">
        <v>6.2101236372397001E-15</v>
      </c>
    </row>
    <row r="113" spans="8:47" x14ac:dyDescent="0.25">
      <c r="H113" s="1">
        <v>7.2317987918853702E-2</v>
      </c>
      <c r="I113" s="1">
        <v>0.16833017635345399</v>
      </c>
      <c r="J113" s="12">
        <v>57.038013334577201</v>
      </c>
      <c r="K113" s="1">
        <v>3.7985604789915201E-15</v>
      </c>
      <c r="L113" s="1">
        <v>8.3097172331367194E-15</v>
      </c>
      <c r="M113" s="1">
        <v>6.3049663798524297E-17</v>
      </c>
      <c r="P113" s="1">
        <v>7.3580433845520002E-2</v>
      </c>
      <c r="Q113" s="1">
        <v>0.165217884540557</v>
      </c>
      <c r="R113">
        <v>55.464607206335799</v>
      </c>
      <c r="S113" s="1">
        <v>1.4701663167283501E-13</v>
      </c>
      <c r="T113" s="1">
        <v>1.10159952513998E-13</v>
      </c>
      <c r="U113" s="1">
        <v>2.83469596615767E-15</v>
      </c>
      <c r="Y113" s="21"/>
      <c r="Z113" s="15" t="s">
        <v>5</v>
      </c>
      <c r="AA113" s="18">
        <f>P113*1000</f>
        <v>73.580433845520005</v>
      </c>
      <c r="AB113" s="18">
        <f>Q113*1000</f>
        <v>165.21788454055701</v>
      </c>
      <c r="AC113" s="18">
        <v>55.464607206335799</v>
      </c>
      <c r="AD113" s="18">
        <f>LOG10(S113)</f>
        <v>-12.832633531679321</v>
      </c>
      <c r="AE113" s="18">
        <f>LOG10(T113)</f>
        <v>-12.957976259959857</v>
      </c>
      <c r="AG113" s="21"/>
      <c r="AH113" s="15" t="s">
        <v>5</v>
      </c>
      <c r="AI113" s="18">
        <f>H113*1000</f>
        <v>72.317987918853703</v>
      </c>
      <c r="AJ113" s="18">
        <f>I113*1000</f>
        <v>168.33017635345399</v>
      </c>
      <c r="AK113" s="18">
        <v>57.038013334577201</v>
      </c>
      <c r="AL113" s="18">
        <f>LOG10(K113)</f>
        <v>-14.420380954560949</v>
      </c>
      <c r="AM113" s="18">
        <f>LOG10(L113)</f>
        <v>-14.080413754335959</v>
      </c>
      <c r="AO113" s="1">
        <v>3.7985604789915201E-15</v>
      </c>
      <c r="AP113" s="1">
        <v>8.3097172331367194E-15</v>
      </c>
    </row>
    <row r="114" spans="8:47" x14ac:dyDescent="0.25">
      <c r="Y114"/>
      <c r="Z114" s="2"/>
      <c r="AC114"/>
    </row>
    <row r="115" spans="8:47" x14ac:dyDescent="0.25">
      <c r="S115" s="1"/>
      <c r="T115" s="1"/>
      <c r="U115" s="1"/>
      <c r="Y115" t="s">
        <v>58</v>
      </c>
      <c r="Z115" s="2"/>
      <c r="AA115" t="s">
        <v>62</v>
      </c>
      <c r="AC115"/>
      <c r="AT115" s="12"/>
      <c r="AU115" s="12"/>
    </row>
    <row r="116" spans="8:47" ht="15" customHeight="1" x14ac:dyDescent="0.25">
      <c r="AA116" s="27"/>
      <c r="AB116" s="27"/>
      <c r="AC116" s="27"/>
      <c r="AD116" s="12"/>
      <c r="AE116" s="12"/>
      <c r="AF116" s="12"/>
      <c r="AG116" s="12"/>
      <c r="AT116" s="12"/>
      <c r="AU116" s="12"/>
    </row>
    <row r="117" spans="8:47" ht="30" customHeight="1" x14ac:dyDescent="0.25">
      <c r="S117" s="1"/>
      <c r="T117" s="1"/>
      <c r="U117" s="1"/>
      <c r="Y117" s="25" t="s">
        <v>21</v>
      </c>
      <c r="Z117" s="25" t="s">
        <v>38</v>
      </c>
      <c r="AA117" s="36" t="s">
        <v>67</v>
      </c>
      <c r="AB117" s="37"/>
      <c r="AC117" s="37"/>
      <c r="AD117" s="37"/>
      <c r="AE117" s="37"/>
      <c r="AF117" s="37"/>
      <c r="AG117" s="37"/>
      <c r="AH117" s="37"/>
    </row>
    <row r="118" spans="8:47" x14ac:dyDescent="0.25">
      <c r="N118" t="s">
        <v>30</v>
      </c>
      <c r="O118" t="s">
        <v>23</v>
      </c>
      <c r="P118" s="12">
        <v>2.5259958744048999E-2</v>
      </c>
      <c r="Q118">
        <v>6.18172688484191E-2</v>
      </c>
      <c r="R118">
        <v>59.137698551535003</v>
      </c>
      <c r="S118" s="1">
        <v>5.6977566954104403E-16</v>
      </c>
      <c r="T118" s="1">
        <v>1.39774671365763E-15</v>
      </c>
      <c r="U118" s="1">
        <v>1.0415968027942801E-17</v>
      </c>
      <c r="Y118" s="25"/>
      <c r="Z118" s="25"/>
      <c r="AA118" s="13" t="s">
        <v>23</v>
      </c>
      <c r="AB118" s="13" t="s">
        <v>29</v>
      </c>
      <c r="AC118" s="13" t="s">
        <v>24</v>
      </c>
      <c r="AD118" s="13" t="s">
        <v>54</v>
      </c>
      <c r="AE118" s="13" t="s">
        <v>55</v>
      </c>
      <c r="AF118" s="13" t="s">
        <v>69</v>
      </c>
      <c r="AG118" s="13" t="s">
        <v>59</v>
      </c>
      <c r="AH118" s="13" t="s">
        <v>56</v>
      </c>
      <c r="AT118" s="12"/>
      <c r="AU118" s="12"/>
    </row>
    <row r="119" spans="8:47" x14ac:dyDescent="0.25">
      <c r="O119" t="s">
        <v>29</v>
      </c>
      <c r="P119" s="12">
        <v>2.5587383270263601E-2</v>
      </c>
      <c r="Q119" s="12">
        <v>6.3806758403778002E-2</v>
      </c>
      <c r="R119" s="12">
        <v>59.898631570745003</v>
      </c>
      <c r="S119" s="1">
        <v>3.2006966825184302E-16</v>
      </c>
      <c r="T119" s="1">
        <v>8.4228626977095799E-16</v>
      </c>
      <c r="U119" s="1">
        <v>6.2178343832939396E-18</v>
      </c>
      <c r="Y119" s="26" t="s">
        <v>40</v>
      </c>
      <c r="Z119" s="15" t="s">
        <v>30</v>
      </c>
      <c r="AA119" s="31">
        <v>5.6977566954104403E-16</v>
      </c>
      <c r="AB119" s="31">
        <v>3.2006966825184302E-16</v>
      </c>
      <c r="AC119" s="31">
        <v>2.7041479923787301E-16</v>
      </c>
      <c r="AD119" s="31">
        <v>2.3966280504060698E-16</v>
      </c>
      <c r="AE119" s="31">
        <v>2.2584567915104101E-16</v>
      </c>
      <c r="AF119" s="31">
        <v>2.2618379114800198E-16</v>
      </c>
      <c r="AG119" s="31">
        <v>2.0845937745700999E-16</v>
      </c>
      <c r="AH119" s="31">
        <v>2.0771602392393301E-16</v>
      </c>
    </row>
    <row r="120" spans="8:47" x14ac:dyDescent="0.25">
      <c r="O120" t="s">
        <v>24</v>
      </c>
      <c r="P120" s="12">
        <v>2.5345372200012199E-2</v>
      </c>
      <c r="Q120" s="12">
        <v>6.1916550636291499E-2</v>
      </c>
      <c r="R120" s="12">
        <v>59.065271014699597</v>
      </c>
      <c r="S120" s="1">
        <v>2.7041479923787301E-16</v>
      </c>
      <c r="T120" s="1">
        <v>7.2565393931831803E-16</v>
      </c>
      <c r="U120" s="1">
        <v>5.3438785776012297E-18</v>
      </c>
      <c r="Y120" s="26"/>
      <c r="Z120" s="15" t="s">
        <v>31</v>
      </c>
      <c r="AA120" s="31">
        <v>5.0958554283078799E-15</v>
      </c>
      <c r="AB120" s="31">
        <v>1.1901145294170401E-14</v>
      </c>
      <c r="AC120" s="31">
        <v>1.38780803260471E-14</v>
      </c>
      <c r="AD120" s="31">
        <v>1.3379972368447E-14</v>
      </c>
      <c r="AE120" s="31">
        <v>1.27999979812849E-14</v>
      </c>
      <c r="AF120" s="31">
        <v>9.3062142735890397E-15</v>
      </c>
      <c r="AG120" s="31">
        <v>9.3062142735890397E-15</v>
      </c>
      <c r="AH120" s="31">
        <v>1.09348414886968E-14</v>
      </c>
    </row>
    <row r="121" spans="8:47" x14ac:dyDescent="0.25">
      <c r="O121" t="s">
        <v>54</v>
      </c>
      <c r="P121" s="12">
        <v>2.5542016983032201E-2</v>
      </c>
      <c r="Q121" s="12">
        <v>6.1463084697723297E-2</v>
      </c>
      <c r="R121" s="12">
        <v>58.4433207206433</v>
      </c>
      <c r="S121" s="1">
        <v>2.3966280504060698E-16</v>
      </c>
      <c r="T121" s="1">
        <v>6.5871936351350995E-16</v>
      </c>
      <c r="U121" s="1">
        <v>4.8371058839704596E-18</v>
      </c>
      <c r="Y121" s="26"/>
      <c r="Z121" s="15" t="s">
        <v>32</v>
      </c>
      <c r="AA121" s="31">
        <v>6.7790796222683598E-15</v>
      </c>
      <c r="AB121" s="31">
        <v>6.4455725789451603E-15</v>
      </c>
      <c r="AC121" s="31">
        <v>5.4961513673400302E-15</v>
      </c>
      <c r="AD121" s="31">
        <v>6.3907784010108601E-15</v>
      </c>
      <c r="AE121" s="31">
        <v>6.7501667278399604E-15</v>
      </c>
      <c r="AF121" s="31">
        <v>6.2893394191491802E-15</v>
      </c>
      <c r="AG121" s="31">
        <v>5.7921986563674801E-15</v>
      </c>
      <c r="AH121" s="31">
        <v>5.9375037916339897E-15</v>
      </c>
    </row>
    <row r="122" spans="8:47" x14ac:dyDescent="0.25">
      <c r="O122" t="s">
        <v>55</v>
      </c>
      <c r="P122" s="12">
        <v>2.4795944213867101E-2</v>
      </c>
      <c r="Q122" s="12">
        <v>6.0979443550109799E-2</v>
      </c>
      <c r="R122" s="12">
        <v>59.337208130652797</v>
      </c>
      <c r="S122" s="1">
        <v>2.2584567915104101E-16</v>
      </c>
      <c r="T122" s="1">
        <v>6.2091353614033504E-16</v>
      </c>
      <c r="U122" s="1">
        <v>4.5593435730193501E-18</v>
      </c>
      <c r="Y122" s="26"/>
      <c r="Z122" s="15" t="s">
        <v>5</v>
      </c>
      <c r="AA122" s="31">
        <v>9.2856308016369606E-15</v>
      </c>
      <c r="AB122" s="31">
        <v>1.4393337038601499E-14</v>
      </c>
      <c r="AC122" s="31">
        <v>1.7043037015637301E-14</v>
      </c>
      <c r="AD122" s="31">
        <v>1.7529117307824699E-14</v>
      </c>
      <c r="AE122" s="31">
        <v>1.81719585590658E-14</v>
      </c>
      <c r="AF122" s="31">
        <v>1.80252317206229E-14</v>
      </c>
      <c r="AG122" s="31">
        <v>1.5403684293389701E-14</v>
      </c>
      <c r="AH122" s="31">
        <v>1.6536774024682999E-14</v>
      </c>
    </row>
    <row r="123" spans="8:47" s="12" customFormat="1" x14ac:dyDescent="0.25">
      <c r="O123" s="12" t="s">
        <v>70</v>
      </c>
      <c r="P123" s="12">
        <v>2.5209053039550702E-2</v>
      </c>
      <c r="Q123" s="12">
        <v>6.2594272136688195E-2</v>
      </c>
      <c r="R123" s="12">
        <v>59.726262197759297</v>
      </c>
      <c r="S123" s="1">
        <v>2.2618379114800198E-16</v>
      </c>
      <c r="T123" s="1">
        <v>6.2615965530293005E-16</v>
      </c>
      <c r="U123" s="1">
        <v>4.5941734388304901E-18</v>
      </c>
      <c r="Y123" s="15"/>
      <c r="Z123" s="15"/>
      <c r="AA123" s="31"/>
      <c r="AB123" s="31"/>
      <c r="AC123" s="31"/>
      <c r="AD123" s="31"/>
      <c r="AE123" s="31"/>
      <c r="AF123" s="13"/>
      <c r="AG123" s="31"/>
      <c r="AH123" s="31"/>
      <c r="AT123"/>
      <c r="AU123"/>
    </row>
    <row r="124" spans="8:47" s="12" customFormat="1" x14ac:dyDescent="0.25">
      <c r="O124" s="12" t="s">
        <v>59</v>
      </c>
      <c r="P124" s="12">
        <v>2.4875368118286102E-2</v>
      </c>
      <c r="Q124" s="12">
        <v>6.2174336433410603E-2</v>
      </c>
      <c r="R124" s="12">
        <v>59.990939115324601</v>
      </c>
      <c r="S124" s="1">
        <v>2.0845937745700999E-16</v>
      </c>
      <c r="T124" s="1">
        <v>5.7504539372952096E-16</v>
      </c>
      <c r="U124" s="1">
        <v>4.2208807301394E-18</v>
      </c>
      <c r="AA124" s="1"/>
      <c r="AB124" s="1"/>
      <c r="AC124" s="1"/>
      <c r="AD124" s="1"/>
      <c r="AE124" s="1"/>
      <c r="AF124" s="1"/>
      <c r="AT124"/>
      <c r="AU124"/>
    </row>
    <row r="125" spans="8:47" x14ac:dyDescent="0.25">
      <c r="O125" t="s">
        <v>56</v>
      </c>
      <c r="P125" s="12">
        <v>2.50903429985046E-2</v>
      </c>
      <c r="Q125" s="12">
        <v>6.1774479866027798E-2</v>
      </c>
      <c r="R125" s="12">
        <v>59.383967209567999</v>
      </c>
      <c r="S125" s="1">
        <v>2.0771602392393301E-16</v>
      </c>
      <c r="T125" s="1">
        <v>5.71792919703752E-16</v>
      </c>
      <c r="U125" s="1">
        <v>4.1980329272178397E-18</v>
      </c>
      <c r="AA125" s="12"/>
      <c r="AB125" s="12"/>
      <c r="AC125" s="12"/>
      <c r="AT125" s="12"/>
      <c r="AU125" s="12"/>
    </row>
    <row r="126" spans="8:47" s="12" customFormat="1" x14ac:dyDescent="0.25">
      <c r="O126" s="12" t="s">
        <v>71</v>
      </c>
      <c r="P126" s="12">
        <v>2.5250236988067599E-2</v>
      </c>
      <c r="Q126" s="12">
        <v>6.2635197639465304E-2</v>
      </c>
      <c r="R126" s="12">
        <v>59.686824757206601</v>
      </c>
      <c r="S126" s="1">
        <v>1.9209569864019901E-16</v>
      </c>
      <c r="T126" s="1">
        <v>5.2869754734516597E-16</v>
      </c>
      <c r="U126" s="1">
        <v>3.8817144837770799E-18</v>
      </c>
    </row>
    <row r="127" spans="8:47" x14ac:dyDescent="0.25">
      <c r="Y127" s="27"/>
      <c r="AA127" s="12"/>
      <c r="AB127" s="12"/>
      <c r="AC127" s="12"/>
    </row>
    <row r="128" spans="8:47" x14ac:dyDescent="0.25">
      <c r="N128" s="12" t="s">
        <v>31</v>
      </c>
      <c r="O128" s="12" t="s">
        <v>23</v>
      </c>
      <c r="P128" s="12">
        <v>2.7835824966430601E-2</v>
      </c>
      <c r="Q128" s="12">
        <v>6.8425689220428396E-2</v>
      </c>
      <c r="R128" s="12">
        <v>59.319627929855997</v>
      </c>
      <c r="S128" s="1">
        <v>5.0958554283078799E-15</v>
      </c>
      <c r="T128" s="1">
        <v>1.29025770410215E-14</v>
      </c>
      <c r="U128" s="1">
        <v>9.5728842458097105E-17</v>
      </c>
      <c r="Y128" s="27"/>
      <c r="AA128" s="12"/>
      <c r="AB128" s="12"/>
      <c r="AC128" s="12"/>
      <c r="AT128" s="12"/>
      <c r="AU128" s="12"/>
    </row>
    <row r="129" spans="14:47" ht="15" customHeight="1" x14ac:dyDescent="0.25">
      <c r="O129" s="12" t="s">
        <v>29</v>
      </c>
      <c r="P129" s="12">
        <v>2.6267439365386901E-2</v>
      </c>
      <c r="Q129" s="12">
        <v>6.4264997959136899E-2</v>
      </c>
      <c r="R129" s="12">
        <v>59.1263670745167</v>
      </c>
      <c r="S129" s="1">
        <v>1.1901145294170401E-14</v>
      </c>
      <c r="T129" s="1">
        <v>2.8979663028600901E-14</v>
      </c>
      <c r="U129" s="1">
        <v>2.16185340299014E-16</v>
      </c>
      <c r="Y129" s="27"/>
      <c r="AA129" s="27"/>
      <c r="AB129" s="27"/>
      <c r="AC129" s="27"/>
      <c r="AD129" s="12"/>
      <c r="AE129" s="12"/>
    </row>
    <row r="130" spans="14:47" x14ac:dyDescent="0.25">
      <c r="O130" s="12" t="s">
        <v>24</v>
      </c>
      <c r="P130" s="12">
        <v>2.6987631797790498E-2</v>
      </c>
      <c r="Q130" s="12">
        <v>6.4680043697357095E-2</v>
      </c>
      <c r="R130" s="12">
        <v>58.275180016779601</v>
      </c>
      <c r="S130" s="1">
        <v>1.38780803260471E-14</v>
      </c>
      <c r="T130" s="1">
        <v>3.9807471998697802E-14</v>
      </c>
      <c r="U130" s="1">
        <v>2.9091284412896898E-16</v>
      </c>
      <c r="Y130" s="27"/>
      <c r="AA130" s="27"/>
      <c r="AB130" s="27"/>
      <c r="AC130" s="27"/>
      <c r="AD130" s="27"/>
      <c r="AE130" s="27"/>
    </row>
    <row r="131" spans="14:47" x14ac:dyDescent="0.25">
      <c r="O131" s="12" t="s">
        <v>54</v>
      </c>
      <c r="P131" s="12">
        <v>2.6124705791473302E-2</v>
      </c>
      <c r="Q131" s="12">
        <v>6.3310194015502905E-2</v>
      </c>
      <c r="R131" s="12">
        <v>58.735388198184701</v>
      </c>
      <c r="S131" s="1">
        <v>1.3379972368447E-14</v>
      </c>
      <c r="T131" s="1">
        <v>4.8765666667572299E-14</v>
      </c>
      <c r="U131" s="1">
        <v>3.48951757213704E-16</v>
      </c>
      <c r="Z131" s="32"/>
      <c r="AA131" s="13">
        <v>1</v>
      </c>
      <c r="AB131" s="13">
        <v>3</v>
      </c>
      <c r="AC131" s="13">
        <v>5</v>
      </c>
      <c r="AD131" s="13">
        <v>7</v>
      </c>
      <c r="AE131" s="13">
        <v>9</v>
      </c>
      <c r="AF131" s="30">
        <v>11</v>
      </c>
      <c r="AG131" s="30">
        <v>15</v>
      </c>
      <c r="AH131" s="30">
        <v>20</v>
      </c>
    </row>
    <row r="132" spans="14:47" x14ac:dyDescent="0.25">
      <c r="O132" s="12" t="s">
        <v>55</v>
      </c>
      <c r="P132" s="12">
        <v>2.5754408359527501E-2</v>
      </c>
      <c r="Q132" s="12">
        <v>6.2888322353363002E-2</v>
      </c>
      <c r="R132" s="12">
        <v>59.047391636850698</v>
      </c>
      <c r="S132" s="1">
        <v>1.27999979812849E-14</v>
      </c>
      <c r="T132" s="1">
        <v>5.0640213703105198E-14</v>
      </c>
      <c r="U132" s="1">
        <v>3.60440946369665E-16</v>
      </c>
      <c r="Y132" s="27"/>
      <c r="Z132" s="15" t="s">
        <v>30</v>
      </c>
      <c r="AA132" s="33">
        <f>LOG10(AA119)</f>
        <v>-15.244296099866057</v>
      </c>
      <c r="AB132" s="33">
        <f>LOG10(AB119)</f>
        <v>-15.494755480291994</v>
      </c>
      <c r="AC132" s="33">
        <f>LOG10(AC119)</f>
        <v>-15.567969544048941</v>
      </c>
      <c r="AD132" s="33">
        <f>LOG10(AD119)</f>
        <v>-15.620399361957364</v>
      </c>
      <c r="AE132" s="33">
        <f>LOG10(AE119)</f>
        <v>-15.64618821388634</v>
      </c>
      <c r="AF132" s="33">
        <f>LOG10(AF119)</f>
        <v>-15.645538520839409</v>
      </c>
      <c r="AG132" s="33">
        <f>LOG10(AG119)</f>
        <v>-15.680978563544492</v>
      </c>
      <c r="AH132" s="33">
        <f>LOG10(AH119)</f>
        <v>-15.682529999212079</v>
      </c>
    </row>
    <row r="133" spans="14:47" s="12" customFormat="1" x14ac:dyDescent="0.25">
      <c r="O133" s="12" t="s">
        <v>70</v>
      </c>
      <c r="P133" s="12">
        <v>2.6598014354705799E-2</v>
      </c>
      <c r="Q133" s="12">
        <v>6.5232552528381296E-2</v>
      </c>
      <c r="R133" s="12">
        <v>59.225856840212401</v>
      </c>
      <c r="S133" s="1">
        <v>1.2999882760158901E-14</v>
      </c>
      <c r="T133" s="1">
        <v>5.6286412535459801E-14</v>
      </c>
      <c r="U133" s="1">
        <v>3.9863798996379298E-16</v>
      </c>
      <c r="Y133" s="27"/>
      <c r="Z133" s="15" t="s">
        <v>31</v>
      </c>
      <c r="AA133" s="33">
        <f>LOG10(AA120)</f>
        <v>-14.292782901626152</v>
      </c>
      <c r="AB133" s="33">
        <f>LOG10(AB120)</f>
        <v>-13.924411242724743</v>
      </c>
      <c r="AC133" s="33">
        <f>LOG10(AC120)</f>
        <v>-13.857670603150821</v>
      </c>
      <c r="AD133" s="33">
        <f>LOG10(AD120)</f>
        <v>-13.873544783447372</v>
      </c>
      <c r="AE133" s="33">
        <f>LOG10(AE120)</f>
        <v>-13.892790098845639</v>
      </c>
      <c r="AF133" s="33">
        <f>LOG10(AF120)</f>
        <v>-14.031226952150268</v>
      </c>
      <c r="AG133" s="33">
        <f>LOG10(AG120)</f>
        <v>-14.031226952150268</v>
      </c>
      <c r="AH133" s="33">
        <f>LOG10(AH120)</f>
        <v>-13.961187508107209</v>
      </c>
      <c r="AQ133"/>
      <c r="AR133"/>
      <c r="AS133"/>
      <c r="AT133"/>
      <c r="AU133"/>
    </row>
    <row r="134" spans="14:47" s="12" customFormat="1" x14ac:dyDescent="0.25">
      <c r="O134" s="12" t="s">
        <v>59</v>
      </c>
      <c r="P134" s="12">
        <v>2.55818433761596E-2</v>
      </c>
      <c r="Q134" s="12">
        <v>6.1391374111175498E-2</v>
      </c>
      <c r="R134" s="12">
        <v>58.329905875974099</v>
      </c>
      <c r="S134" s="1">
        <v>9.3062142735890397E-15</v>
      </c>
      <c r="T134" s="1">
        <v>5.4513857226489702E-14</v>
      </c>
      <c r="U134" s="1">
        <v>3.8162349020592902E-16</v>
      </c>
      <c r="Y134" s="27"/>
      <c r="Z134" s="15" t="s">
        <v>32</v>
      </c>
      <c r="AA134" s="33">
        <f>LOG10(AA121)</f>
        <v>-14.168829265145181</v>
      </c>
      <c r="AB134" s="33">
        <f>LOG10(AB121)</f>
        <v>-14.190738496955875</v>
      </c>
      <c r="AC134" s="33">
        <f>LOG10(AC121)</f>
        <v>-14.259941315050531</v>
      </c>
      <c r="AD134" s="33">
        <f>LOG10(AD121)</f>
        <v>-14.19444624126645</v>
      </c>
      <c r="AE134" s="33">
        <f>LOG10(AE121)</f>
        <v>-14.170685500045032</v>
      </c>
      <c r="AF134" s="33">
        <f>LOG10(AF121)</f>
        <v>-14.20139496690512</v>
      </c>
      <c r="AG134" s="33">
        <f>LOG10(AG121)</f>
        <v>-14.237156551457893</v>
      </c>
      <c r="AH134" s="33">
        <f>LOG10(AH121)</f>
        <v>-14.226396100030623</v>
      </c>
      <c r="AQ134"/>
      <c r="AR134"/>
      <c r="AS134"/>
      <c r="AT134"/>
      <c r="AU134"/>
    </row>
    <row r="135" spans="14:47" x14ac:dyDescent="0.25">
      <c r="O135" s="12" t="s">
        <v>56</v>
      </c>
      <c r="P135" s="12">
        <v>2.6869138240814199E-2</v>
      </c>
      <c r="Q135" s="12">
        <v>6.6016267299652098E-2</v>
      </c>
      <c r="R135" s="12">
        <v>59.299216178258803</v>
      </c>
      <c r="S135" s="1">
        <v>1.09348414886968E-14</v>
      </c>
      <c r="T135" s="1">
        <v>6.99462747825485E-14</v>
      </c>
      <c r="U135" s="1">
        <v>4.8853776548168996E-16</v>
      </c>
      <c r="Y135" s="27"/>
      <c r="Z135" s="15" t="s">
        <v>5</v>
      </c>
      <c r="AA135" s="33">
        <f>LOG10(AA122)</f>
        <v>-14.032188587953858</v>
      </c>
      <c r="AB135" s="33">
        <f>LOG10(AB122)</f>
        <v>-13.841838504921267</v>
      </c>
      <c r="AC135" s="33">
        <f>LOG10(AC122)</f>
        <v>-13.768453012761304</v>
      </c>
      <c r="AD135" s="33">
        <f>LOG10(AD122)</f>
        <v>-13.756239952588047</v>
      </c>
      <c r="AE135" s="33">
        <f>LOG10(AE122)</f>
        <v>-13.740598262259654</v>
      </c>
      <c r="AF135" s="33">
        <f>LOG10(AF122)</f>
        <v>-13.744119143566035</v>
      </c>
      <c r="AG135" s="33">
        <f>LOG10(AG122)</f>
        <v>-13.812375391051891</v>
      </c>
      <c r="AH135" s="33">
        <f>LOG10(AH122)</f>
        <v>-13.78154920820095</v>
      </c>
      <c r="AQ135" s="12"/>
      <c r="AR135" s="12"/>
      <c r="AS135" s="12"/>
      <c r="AT135" s="12"/>
      <c r="AU135" s="12"/>
    </row>
    <row r="136" spans="14:47" s="12" customFormat="1" x14ac:dyDescent="0.25">
      <c r="O136" s="12" t="s">
        <v>71</v>
      </c>
      <c r="P136" s="12">
        <v>2.6120675086975E-2</v>
      </c>
      <c r="Q136" s="12">
        <v>6.3366896629333494E-2</v>
      </c>
      <c r="R136" s="12">
        <v>58.778673919019901</v>
      </c>
      <c r="S136" s="1">
        <v>1.24602512914055E-15</v>
      </c>
      <c r="T136" s="1">
        <v>3.7189298855691602E-14</v>
      </c>
      <c r="U136" s="1">
        <v>2.56774547025243E-16</v>
      </c>
      <c r="Y136" s="27"/>
      <c r="Z136" s="15"/>
      <c r="AA136" s="33"/>
      <c r="AB136" s="33"/>
      <c r="AC136" s="33"/>
      <c r="AD136" s="33"/>
      <c r="AE136" s="33"/>
      <c r="AF136" s="33"/>
      <c r="AG136" s="33"/>
      <c r="AH136" s="33"/>
    </row>
    <row r="137" spans="14:47" x14ac:dyDescent="0.25">
      <c r="Y137" s="27"/>
      <c r="Z137" s="2"/>
      <c r="AC137"/>
    </row>
    <row r="138" spans="14:47" x14ac:dyDescent="0.25">
      <c r="N138" s="12" t="s">
        <v>32</v>
      </c>
      <c r="O138" s="12" t="s">
        <v>23</v>
      </c>
      <c r="P138" s="12">
        <v>2.7089486122131301E-2</v>
      </c>
      <c r="Q138" s="12">
        <v>6.5860978126525804E-2</v>
      </c>
      <c r="R138" s="12">
        <v>58.868685384402298</v>
      </c>
      <c r="S138" s="1">
        <v>6.7790796222683598E-15</v>
      </c>
      <c r="T138" s="1">
        <v>1.7105494786691301E-14</v>
      </c>
      <c r="U138" s="1">
        <v>1.26970913883864E-16</v>
      </c>
      <c r="Y138" s="27"/>
      <c r="Z138" s="2"/>
      <c r="AC138"/>
    </row>
    <row r="139" spans="14:47" x14ac:dyDescent="0.25">
      <c r="O139" s="12" t="s">
        <v>29</v>
      </c>
      <c r="P139" s="12">
        <v>2.8303803920745801E-2</v>
      </c>
      <c r="Q139" s="12">
        <v>6.7665463924407906E-2</v>
      </c>
      <c r="R139" s="12">
        <v>58.1709748530428</v>
      </c>
      <c r="S139" s="1">
        <v>6.4455725789451603E-15</v>
      </c>
      <c r="T139" s="1">
        <v>1.89258273822335E-14</v>
      </c>
      <c r="U139" s="1">
        <v>1.37966929780214E-16</v>
      </c>
      <c r="AA139" s="12"/>
    </row>
    <row r="140" spans="14:47" x14ac:dyDescent="0.25">
      <c r="O140" s="12" t="s">
        <v>24</v>
      </c>
      <c r="P140" s="12">
        <v>2.7819362640380801E-2</v>
      </c>
      <c r="Q140" s="12">
        <v>6.6763810157775799E-2</v>
      </c>
      <c r="R140" s="12">
        <v>58.331673140525801</v>
      </c>
      <c r="S140" s="1">
        <v>5.4961513673400302E-15</v>
      </c>
      <c r="T140" s="1">
        <v>2.1561861259536599E-14</v>
      </c>
      <c r="U140" s="1">
        <v>1.5354874219580999E-16</v>
      </c>
      <c r="AA140" s="12"/>
    </row>
    <row r="141" spans="14:47" x14ac:dyDescent="0.25">
      <c r="O141" s="12" t="s">
        <v>54</v>
      </c>
      <c r="P141" s="12">
        <v>2.6965010643005299E-2</v>
      </c>
      <c r="Q141" s="12">
        <v>6.3954398632049506E-2</v>
      </c>
      <c r="R141" s="12">
        <v>57.837128923463297</v>
      </c>
      <c r="S141" s="1">
        <v>6.3907784010108601E-15</v>
      </c>
      <c r="T141" s="1">
        <v>2.8732982622453197E-14</v>
      </c>
      <c r="U141" s="1">
        <v>2.0312163127791499E-16</v>
      </c>
    </row>
    <row r="142" spans="14:47" x14ac:dyDescent="0.25">
      <c r="O142" s="12" t="s">
        <v>55</v>
      </c>
      <c r="P142" s="12">
        <v>2.6363056659698399E-2</v>
      </c>
      <c r="Q142" s="12">
        <v>6.2998348712921107E-2</v>
      </c>
      <c r="R142" s="12">
        <v>58.152781464426901</v>
      </c>
      <c r="S142" s="1">
        <v>6.7501667278399604E-15</v>
      </c>
      <c r="T142" s="1">
        <v>3.5137695241439899E-14</v>
      </c>
      <c r="U142" s="1">
        <v>2.4690680502627502E-16</v>
      </c>
      <c r="AA142" s="12"/>
    </row>
    <row r="143" spans="14:47" s="12" customFormat="1" x14ac:dyDescent="0.25">
      <c r="O143" s="12" t="s">
        <v>70</v>
      </c>
      <c r="P143" s="12">
        <v>2.7723292350769001E-2</v>
      </c>
      <c r="Q143" s="12">
        <v>6.6282014846801698E-2</v>
      </c>
      <c r="R143" s="12">
        <v>58.1737332293742</v>
      </c>
      <c r="S143" s="1">
        <v>6.2893394191491802E-15</v>
      </c>
      <c r="T143" s="1">
        <v>3.6215667152924E-14</v>
      </c>
      <c r="U143" s="1">
        <v>2.53652399729634E-16</v>
      </c>
      <c r="AA143"/>
      <c r="AB143"/>
      <c r="AC143" s="2"/>
      <c r="AD143"/>
      <c r="AE143"/>
      <c r="AF143"/>
      <c r="AG143"/>
      <c r="AH143"/>
      <c r="AI143"/>
      <c r="AJ143"/>
      <c r="AK143"/>
    </row>
    <row r="144" spans="14:47" s="12" customFormat="1" x14ac:dyDescent="0.25">
      <c r="O144" s="12" t="s">
        <v>59</v>
      </c>
      <c r="P144" s="12">
        <v>2.6311476707458401E-2</v>
      </c>
      <c r="Q144" s="12">
        <v>6.3621702671050995E-2</v>
      </c>
      <c r="R144" s="12">
        <v>58.6438658463778</v>
      </c>
      <c r="S144" s="1">
        <v>5.7921986563674801E-15</v>
      </c>
      <c r="T144" s="1">
        <v>4.0623650112617001E-14</v>
      </c>
      <c r="U144" s="1">
        <v>2.83164979149136E-16</v>
      </c>
      <c r="AA144"/>
      <c r="AB144"/>
      <c r="AC144" s="2"/>
      <c r="AD144"/>
      <c r="AE144"/>
      <c r="AF144"/>
      <c r="AG144"/>
      <c r="AH144"/>
      <c r="AI144"/>
      <c r="AJ144"/>
      <c r="AK144"/>
    </row>
    <row r="145" spans="14:37" x14ac:dyDescent="0.25">
      <c r="O145" s="12" t="s">
        <v>56</v>
      </c>
      <c r="P145" s="12">
        <v>2.6438106536865201E-2</v>
      </c>
      <c r="Q145" s="12">
        <v>6.4081224441528306E-2</v>
      </c>
      <c r="R145" s="12">
        <v>58.742819340181299</v>
      </c>
      <c r="S145" s="1">
        <v>5.9375037916339897E-15</v>
      </c>
      <c r="T145" s="1">
        <v>4.6907022183840101E-14</v>
      </c>
      <c r="U145" s="1">
        <v>3.2627206595190001E-16</v>
      </c>
      <c r="AB145" s="12"/>
      <c r="AC145" s="3"/>
      <c r="AD145" s="12"/>
      <c r="AE145" s="12"/>
      <c r="AF145" s="12"/>
      <c r="AG145" s="12"/>
      <c r="AH145" s="12"/>
      <c r="AI145" s="12"/>
      <c r="AJ145" s="12"/>
      <c r="AK145" s="12"/>
    </row>
    <row r="146" spans="14:37" s="12" customFormat="1" x14ac:dyDescent="0.25">
      <c r="O146" s="12" t="s">
        <v>71</v>
      </c>
      <c r="P146" s="12">
        <v>2.6272408485412499E-2</v>
      </c>
      <c r="Q146" s="12">
        <v>6.4029489040374699E-2</v>
      </c>
      <c r="R146" s="12">
        <v>58.968267779169402</v>
      </c>
      <c r="S146" s="1">
        <v>5.01473198490616E-15</v>
      </c>
      <c r="T146" s="1">
        <v>1.00282431807084E-13</v>
      </c>
      <c r="U146" s="1">
        <v>6.9287921252116304E-16</v>
      </c>
      <c r="AA146"/>
      <c r="AC146" s="3"/>
    </row>
    <row r="148" spans="14:37" x14ac:dyDescent="0.25">
      <c r="N148" s="12" t="s">
        <v>5</v>
      </c>
      <c r="O148" s="12" t="s">
        <v>23</v>
      </c>
      <c r="P148" s="12">
        <v>2.7505936145782402E-2</v>
      </c>
      <c r="Q148" s="12">
        <v>6.3879993438720695E-2</v>
      </c>
      <c r="R148" s="12">
        <v>56.9412351737816</v>
      </c>
      <c r="S148" s="1">
        <v>9.2856308016369606E-15</v>
      </c>
      <c r="T148" s="1">
        <v>2.29694705978558E-14</v>
      </c>
      <c r="U148" s="1">
        <v>1.70966373598529E-16</v>
      </c>
    </row>
    <row r="149" spans="14:37" x14ac:dyDescent="0.25">
      <c r="O149" s="12" t="s">
        <v>29</v>
      </c>
      <c r="P149" s="12">
        <v>2.8160799503326402E-2</v>
      </c>
      <c r="Q149" s="12">
        <v>6.6862270832061699E-2</v>
      </c>
      <c r="R149" s="12">
        <v>57.882376483954502</v>
      </c>
      <c r="S149" s="1">
        <v>1.4393337038601499E-14</v>
      </c>
      <c r="T149" s="1">
        <v>3.5145164290742102E-14</v>
      </c>
      <c r="U149" s="1">
        <v>2.6207511865058001E-16</v>
      </c>
      <c r="AA149" s="12"/>
    </row>
    <row r="150" spans="14:37" x14ac:dyDescent="0.25">
      <c r="O150" s="12" t="s">
        <v>24</v>
      </c>
      <c r="P150" s="12">
        <v>2.8421186923980699E-2</v>
      </c>
      <c r="Q150" s="12">
        <v>6.6525035858154294E-2</v>
      </c>
      <c r="R150" s="12">
        <v>57.277457189830301</v>
      </c>
      <c r="S150" s="1">
        <v>1.7043037015637301E-14</v>
      </c>
      <c r="T150" s="1">
        <v>4.5201891020616299E-14</v>
      </c>
      <c r="U150" s="1">
        <v>3.3335781309321098E-16</v>
      </c>
      <c r="AA150" s="12"/>
    </row>
    <row r="151" spans="14:37" x14ac:dyDescent="0.25">
      <c r="O151" s="12" t="s">
        <v>54</v>
      </c>
      <c r="P151" s="12">
        <v>2.79065923690795E-2</v>
      </c>
      <c r="Q151" s="12">
        <v>6.4316685199737503E-2</v>
      </c>
      <c r="R151" s="12">
        <v>56.610648881523097</v>
      </c>
      <c r="S151" s="1">
        <v>1.7529117307824699E-14</v>
      </c>
      <c r="T151" s="1">
        <v>5.4713376347647599E-14</v>
      </c>
      <c r="U151" s="1">
        <v>3.9646194226473198E-16</v>
      </c>
    </row>
    <row r="152" spans="14:37" x14ac:dyDescent="0.25">
      <c r="O152" s="12" t="s">
        <v>55</v>
      </c>
      <c r="P152" s="12">
        <v>2.85861172676086E-2</v>
      </c>
      <c r="Q152" s="12">
        <v>6.7024526596069306E-2</v>
      </c>
      <c r="R152" s="12">
        <v>57.349766243205202</v>
      </c>
      <c r="S152" s="1">
        <v>1.81719585590658E-14</v>
      </c>
      <c r="T152" s="1">
        <v>6.0557426844037099E-14</v>
      </c>
      <c r="U152" s="1">
        <v>4.3629511767475E-16</v>
      </c>
    </row>
    <row r="153" spans="14:37" s="12" customFormat="1" x14ac:dyDescent="0.25">
      <c r="O153" s="12" t="s">
        <v>70</v>
      </c>
      <c r="P153" s="12">
        <v>2.76069827079772E-2</v>
      </c>
      <c r="Q153" s="12">
        <v>6.5176992416381793E-2</v>
      </c>
      <c r="R153" s="12">
        <v>57.643055187924801</v>
      </c>
      <c r="S153" s="1">
        <v>1.80252317206229E-14</v>
      </c>
      <c r="T153" s="1">
        <v>6.7048603554579801E-14</v>
      </c>
      <c r="U153" s="1">
        <v>4.7910751438786905E-16</v>
      </c>
      <c r="AA153"/>
      <c r="AB153"/>
      <c r="AC153" s="2"/>
      <c r="AD153"/>
      <c r="AE153"/>
      <c r="AF153"/>
      <c r="AG153"/>
      <c r="AH153"/>
      <c r="AI153"/>
      <c r="AJ153"/>
      <c r="AK153"/>
    </row>
    <row r="154" spans="14:37" s="12" customFormat="1" x14ac:dyDescent="0.25">
      <c r="O154" s="12" t="s">
        <v>59</v>
      </c>
      <c r="P154" s="12">
        <v>2.6508956432342499E-2</v>
      </c>
      <c r="Q154" s="12">
        <v>6.2123874187469397E-2</v>
      </c>
      <c r="R154" s="12">
        <v>57.328874319159098</v>
      </c>
      <c r="S154" s="1">
        <v>1.5403684293389701E-14</v>
      </c>
      <c r="T154" s="1">
        <v>7.1272823525116203E-14</v>
      </c>
      <c r="U154" s="1">
        <v>5.0318456630188702E-16</v>
      </c>
      <c r="AA154"/>
      <c r="AB154"/>
      <c r="AC154" s="2"/>
      <c r="AD154"/>
      <c r="AE154"/>
      <c r="AF154"/>
      <c r="AG154"/>
      <c r="AH154"/>
      <c r="AI154"/>
      <c r="AJ154"/>
      <c r="AK154"/>
    </row>
    <row r="155" spans="14:37" x14ac:dyDescent="0.25">
      <c r="O155" s="12" t="s">
        <v>56</v>
      </c>
      <c r="P155" s="12">
        <v>2.7696968078613202E-2</v>
      </c>
      <c r="Q155" s="12">
        <v>6.56178798675537E-2</v>
      </c>
      <c r="R155" s="12">
        <v>57.790516648026099</v>
      </c>
      <c r="S155" s="1">
        <v>1.6536774024682999E-14</v>
      </c>
      <c r="T155" s="1">
        <v>8.3943472516558805E-14</v>
      </c>
      <c r="U155" s="1">
        <v>5.9039823014324098E-16</v>
      </c>
    </row>
    <row r="156" spans="14:37" x14ac:dyDescent="0.25">
      <c r="O156" t="s">
        <v>60</v>
      </c>
      <c r="P156" s="12">
        <v>2.7947870731353699E-2</v>
      </c>
      <c r="Q156" s="12">
        <v>6.6138673782348598E-2</v>
      </c>
      <c r="R156" s="12">
        <v>57.743527148237703</v>
      </c>
      <c r="S156" s="1">
        <v>1.42582002805384E-14</v>
      </c>
      <c r="T156" s="1">
        <v>1.0244145700889501E-13</v>
      </c>
      <c r="U156" s="1">
        <v>7.1372758539887204E-16</v>
      </c>
    </row>
    <row r="157" spans="14:37" x14ac:dyDescent="0.25">
      <c r="O157" t="s">
        <v>71</v>
      </c>
      <c r="P157" s="12">
        <v>2.70199041366577E-2</v>
      </c>
      <c r="Q157" s="12">
        <v>6.3838146686553895E-2</v>
      </c>
      <c r="R157" s="12">
        <v>57.674360019682602</v>
      </c>
      <c r="S157" s="1">
        <v>6.0686614154065103E-15</v>
      </c>
      <c r="T157" s="1">
        <v>1.0690727347002301E-13</v>
      </c>
      <c r="U157" s="1">
        <v>7.3891792740238296E-16</v>
      </c>
    </row>
    <row r="158" spans="14:37" x14ac:dyDescent="0.25">
      <c r="P158" s="12"/>
      <c r="Q158" s="12"/>
      <c r="R158" s="12"/>
      <c r="S158" s="1"/>
      <c r="T158" s="1"/>
      <c r="U158" s="1"/>
    </row>
    <row r="160" spans="14:37" x14ac:dyDescent="0.25">
      <c r="P160" s="12"/>
      <c r="Q160" s="12"/>
      <c r="R160" s="12"/>
      <c r="S160" s="1"/>
      <c r="T160" s="1"/>
      <c r="U160" s="1"/>
    </row>
  </sheetData>
  <mergeCells count="172">
    <mergeCell ref="AT29:AU29"/>
    <mergeCell ref="AQ29:AS29"/>
    <mergeCell ref="Z67:Z69"/>
    <mergeCell ref="AA67:AA69"/>
    <mergeCell ref="Z70:Z71"/>
    <mergeCell ref="Z73:Z74"/>
    <mergeCell ref="Z76:Z77"/>
    <mergeCell ref="Z79:Z80"/>
    <mergeCell ref="AB66:AU66"/>
    <mergeCell ref="AB67:AF67"/>
    <mergeCell ref="AG67:AK67"/>
    <mergeCell ref="AL67:AP67"/>
    <mergeCell ref="AQ67:AU67"/>
    <mergeCell ref="AB68:AF68"/>
    <mergeCell ref="AG68:AK68"/>
    <mergeCell ref="AL68:AP68"/>
    <mergeCell ref="AQ68:AU68"/>
    <mergeCell ref="N68:R68"/>
    <mergeCell ref="S67:W67"/>
    <mergeCell ref="S68:W68"/>
    <mergeCell ref="D66:W66"/>
    <mergeCell ref="EG28:EG30"/>
    <mergeCell ref="EH28:EP28"/>
    <mergeCell ref="EH29:EJ29"/>
    <mergeCell ref="EK29:EM29"/>
    <mergeCell ref="EN29:EP29"/>
    <mergeCell ref="EF28:EF30"/>
    <mergeCell ref="EF31:EF34"/>
    <mergeCell ref="EF36:EF39"/>
    <mergeCell ref="EF41:EF44"/>
    <mergeCell ref="EF46:EF49"/>
    <mergeCell ref="DE28:DE30"/>
    <mergeCell ref="DF28:DN28"/>
    <mergeCell ref="DF29:DH29"/>
    <mergeCell ref="DI29:DK29"/>
    <mergeCell ref="DL29:DN29"/>
    <mergeCell ref="CB31:CB34"/>
    <mergeCell ref="CB36:CB39"/>
    <mergeCell ref="CB41:CB44"/>
    <mergeCell ref="CB46:CB49"/>
    <mergeCell ref="DD28:DD30"/>
    <mergeCell ref="DD31:DD34"/>
    <mergeCell ref="DD36:DD39"/>
    <mergeCell ref="DD41:DD44"/>
    <mergeCell ref="DD46:DD49"/>
    <mergeCell ref="CB28:CB30"/>
    <mergeCell ref="CC28:CC30"/>
    <mergeCell ref="CD28:CL28"/>
    <mergeCell ref="CD29:CF29"/>
    <mergeCell ref="CG29:CI29"/>
    <mergeCell ref="CJ29:CL29"/>
    <mergeCell ref="Q28:Q30"/>
    <mergeCell ref="Q31:Q34"/>
    <mergeCell ref="Q36:Q39"/>
    <mergeCell ref="Q41:Q44"/>
    <mergeCell ref="Q46:Q49"/>
    <mergeCell ref="BB28:BJ28"/>
    <mergeCell ref="BH29:BJ29"/>
    <mergeCell ref="R28:R30"/>
    <mergeCell ref="S28:AA28"/>
    <mergeCell ref="S29:U29"/>
    <mergeCell ref="V29:X29"/>
    <mergeCell ref="Y29:AA29"/>
    <mergeCell ref="DQ6:DQ9"/>
    <mergeCell ref="DQ11:DQ14"/>
    <mergeCell ref="DQ16:DQ19"/>
    <mergeCell ref="DQ21:DQ24"/>
    <mergeCell ref="DQ3:EO3"/>
    <mergeCell ref="DS4:DU4"/>
    <mergeCell ref="DW4:DY4"/>
    <mergeCell ref="EA4:ED4"/>
    <mergeCell ref="EE4:EF4"/>
    <mergeCell ref="EH4:EJ4"/>
    <mergeCell ref="EK4:EM4"/>
    <mergeCell ref="EN4:EO4"/>
    <mergeCell ref="CO3:DM3"/>
    <mergeCell ref="CQ4:CS4"/>
    <mergeCell ref="CU4:CW4"/>
    <mergeCell ref="CY4:DB4"/>
    <mergeCell ref="DC4:DD4"/>
    <mergeCell ref="DF4:DH4"/>
    <mergeCell ref="DI4:DK4"/>
    <mergeCell ref="DL4:DM4"/>
    <mergeCell ref="CO6:CO9"/>
    <mergeCell ref="CO11:CO14"/>
    <mergeCell ref="CO16:CO19"/>
    <mergeCell ref="BM21:BM24"/>
    <mergeCell ref="AK3:BI3"/>
    <mergeCell ref="B3:Z3"/>
    <mergeCell ref="BM3:CK3"/>
    <mergeCell ref="CO21:CO24"/>
    <mergeCell ref="CG4:CI4"/>
    <mergeCell ref="CJ4:CK4"/>
    <mergeCell ref="BM6:BM9"/>
    <mergeCell ref="BM11:BM14"/>
    <mergeCell ref="BM16:BM19"/>
    <mergeCell ref="BO4:BQ4"/>
    <mergeCell ref="BS4:BU4"/>
    <mergeCell ref="BW4:BZ4"/>
    <mergeCell ref="CA4:CB4"/>
    <mergeCell ref="CD4:CF4"/>
    <mergeCell ref="BH4:BI4"/>
    <mergeCell ref="S4:U4"/>
    <mergeCell ref="V4:X4"/>
    <mergeCell ref="Y4:Z4"/>
    <mergeCell ref="AK6:AK9"/>
    <mergeCell ref="BB29:BD29"/>
    <mergeCell ref="BE29:BG29"/>
    <mergeCell ref="AZ31:AZ34"/>
    <mergeCell ref="AO29:AP29"/>
    <mergeCell ref="B6:B9"/>
    <mergeCell ref="B11:B14"/>
    <mergeCell ref="B16:B19"/>
    <mergeCell ref="B21:B24"/>
    <mergeCell ref="D4:F4"/>
    <mergeCell ref="H4:J4"/>
    <mergeCell ref="L4:O4"/>
    <mergeCell ref="P4:Q4"/>
    <mergeCell ref="BB4:BD4"/>
    <mergeCell ref="BE4:BG4"/>
    <mergeCell ref="AG100:AG103"/>
    <mergeCell ref="AG105:AG108"/>
    <mergeCell ref="AG110:AG113"/>
    <mergeCell ref="AA117:AH117"/>
    <mergeCell ref="AG93:AG94"/>
    <mergeCell ref="AH93:AH94"/>
    <mergeCell ref="AI93:AK93"/>
    <mergeCell ref="AL93:AM93"/>
    <mergeCell ref="AG95:AG98"/>
    <mergeCell ref="Y132:Y138"/>
    <mergeCell ref="AA129:AC129"/>
    <mergeCell ref="AA130:AE130"/>
    <mergeCell ref="Z117:Z118"/>
    <mergeCell ref="Y117:Y118"/>
    <mergeCell ref="AA116:AC116"/>
    <mergeCell ref="Y119:Y122"/>
    <mergeCell ref="Y127:Y130"/>
    <mergeCell ref="AY4:AZ4"/>
    <mergeCell ref="Y93:Y94"/>
    <mergeCell ref="AK11:AK14"/>
    <mergeCell ref="AK16:AK19"/>
    <mergeCell ref="AM4:AO4"/>
    <mergeCell ref="AQ4:AS4"/>
    <mergeCell ref="AU4:AX4"/>
    <mergeCell ref="AK21:AK24"/>
    <mergeCell ref="AZ28:AZ30"/>
    <mergeCell ref="BA28:BA30"/>
    <mergeCell ref="AZ46:AZ49"/>
    <mergeCell ref="AZ41:AZ44"/>
    <mergeCell ref="AZ36:AZ39"/>
    <mergeCell ref="D68:H68"/>
    <mergeCell ref="D67:H67"/>
    <mergeCell ref="B66:B69"/>
    <mergeCell ref="C66:C69"/>
    <mergeCell ref="I67:M67"/>
    <mergeCell ref="I68:M68"/>
    <mergeCell ref="N67:R67"/>
    <mergeCell ref="B70:B73"/>
    <mergeCell ref="B75:B78"/>
    <mergeCell ref="B80:B83"/>
    <mergeCell ref="B85:B88"/>
    <mergeCell ref="AA92:AC92"/>
    <mergeCell ref="AA93:AC93"/>
    <mergeCell ref="BJ66:BL66"/>
    <mergeCell ref="BJ67:BL67"/>
    <mergeCell ref="BI66:BI68"/>
    <mergeCell ref="Z93:Z94"/>
    <mergeCell ref="AD93:AE93"/>
    <mergeCell ref="Y95:Y98"/>
    <mergeCell ref="Y100:Y103"/>
    <mergeCell ref="Y105:Y108"/>
    <mergeCell ref="Y110:Y11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BB28-90CE-44F3-9070-2764D9A88666}">
  <dimension ref="C6:BK83"/>
  <sheetViews>
    <sheetView tabSelected="1" topLeftCell="B61" workbookViewId="0">
      <selection activeCell="N76" sqref="N76:N83"/>
    </sheetView>
  </sheetViews>
  <sheetFormatPr defaultRowHeight="15" x14ac:dyDescent="0.25"/>
  <cols>
    <col min="15" max="15" width="10.28515625" bestFit="1" customWidth="1"/>
  </cols>
  <sheetData>
    <row r="6" spans="3:62" x14ac:dyDescent="0.25"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3:62" x14ac:dyDescent="0.25">
      <c r="C7" s="12"/>
      <c r="D7" s="28" t="s">
        <v>103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12"/>
      <c r="AD7" s="12"/>
      <c r="AE7" s="12"/>
      <c r="AJ7" s="12"/>
      <c r="AK7" s="28" t="s">
        <v>103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12"/>
    </row>
    <row r="8" spans="3:62" x14ac:dyDescent="0.25">
      <c r="C8" s="12"/>
      <c r="D8" s="12"/>
      <c r="E8" s="12"/>
      <c r="F8" s="28" t="s">
        <v>8</v>
      </c>
      <c r="G8" s="28"/>
      <c r="H8" s="28"/>
      <c r="I8" s="12"/>
      <c r="J8" s="28" t="s">
        <v>13</v>
      </c>
      <c r="K8" s="28"/>
      <c r="L8" s="28"/>
      <c r="M8" s="12"/>
      <c r="N8" s="28" t="s">
        <v>17</v>
      </c>
      <c r="O8" s="28"/>
      <c r="P8" s="28"/>
      <c r="Q8" s="28"/>
      <c r="R8" s="28" t="s">
        <v>18</v>
      </c>
      <c r="S8" s="28"/>
      <c r="T8" s="3"/>
      <c r="U8" s="28" t="s">
        <v>85</v>
      </c>
      <c r="V8" s="28"/>
      <c r="W8" s="28"/>
      <c r="X8" s="28" t="s">
        <v>87</v>
      </c>
      <c r="Y8" s="28"/>
      <c r="Z8" s="28"/>
      <c r="AA8" s="28" t="s">
        <v>86</v>
      </c>
      <c r="AB8" s="28"/>
      <c r="AC8" s="12"/>
      <c r="AD8" s="12"/>
      <c r="AE8" s="12"/>
      <c r="AJ8" s="12"/>
      <c r="AK8" s="12"/>
      <c r="AL8" s="12"/>
      <c r="AM8" s="28" t="s">
        <v>8</v>
      </c>
      <c r="AN8" s="28"/>
      <c r="AO8" s="28"/>
      <c r="AP8" s="12"/>
      <c r="AQ8" s="28" t="s">
        <v>13</v>
      </c>
      <c r="AR8" s="28"/>
      <c r="AS8" s="28"/>
      <c r="AT8" s="12"/>
      <c r="AU8" s="28" t="s">
        <v>17</v>
      </c>
      <c r="AV8" s="28"/>
      <c r="AW8" s="28"/>
      <c r="AX8" s="28"/>
      <c r="AY8" s="28" t="s">
        <v>18</v>
      </c>
      <c r="AZ8" s="28"/>
      <c r="BA8" s="3"/>
      <c r="BB8" s="28" t="s">
        <v>85</v>
      </c>
      <c r="BC8" s="28"/>
      <c r="BD8" s="28"/>
      <c r="BE8" s="28" t="s">
        <v>87</v>
      </c>
      <c r="BF8" s="28"/>
      <c r="BG8" s="28"/>
      <c r="BH8" s="28" t="s">
        <v>86</v>
      </c>
      <c r="BI8" s="28"/>
      <c r="BJ8" s="12"/>
    </row>
    <row r="9" spans="3:62" ht="30" customHeight="1" x14ac:dyDescent="0.25">
      <c r="C9" s="12"/>
      <c r="D9" s="12" t="s">
        <v>21</v>
      </c>
      <c r="E9" s="12" t="s">
        <v>88</v>
      </c>
      <c r="F9" s="12" t="s">
        <v>11</v>
      </c>
      <c r="G9" s="12" t="s">
        <v>10</v>
      </c>
      <c r="H9" s="12" t="s">
        <v>9</v>
      </c>
      <c r="I9" s="12" t="s">
        <v>12</v>
      </c>
      <c r="J9" s="12" t="s">
        <v>10</v>
      </c>
      <c r="K9" s="12" t="s">
        <v>14</v>
      </c>
      <c r="L9" s="12" t="s">
        <v>15</v>
      </c>
      <c r="M9" s="12" t="s">
        <v>16</v>
      </c>
      <c r="N9" s="12" t="s">
        <v>11</v>
      </c>
      <c r="O9" s="12" t="s">
        <v>10</v>
      </c>
      <c r="P9" s="12" t="s">
        <v>14</v>
      </c>
      <c r="Q9" s="12" t="s">
        <v>15</v>
      </c>
      <c r="R9" s="12" t="s">
        <v>19</v>
      </c>
      <c r="S9" s="12" t="s">
        <v>20</v>
      </c>
      <c r="T9" s="12"/>
      <c r="U9" s="38" t="s">
        <v>80</v>
      </c>
      <c r="V9" s="5" t="s">
        <v>81</v>
      </c>
      <c r="W9" s="39" t="s">
        <v>79</v>
      </c>
      <c r="X9" s="38" t="s">
        <v>19</v>
      </c>
      <c r="Y9" s="40" t="s">
        <v>20</v>
      </c>
      <c r="Z9" s="41" t="s">
        <v>82</v>
      </c>
      <c r="AA9" s="42" t="s">
        <v>83</v>
      </c>
      <c r="AB9" s="41" t="s">
        <v>84</v>
      </c>
      <c r="AC9" s="12"/>
      <c r="AD9" s="12"/>
      <c r="AE9" s="12"/>
      <c r="AJ9" s="12"/>
      <c r="AK9" s="12" t="s">
        <v>21</v>
      </c>
      <c r="AL9" s="12" t="s">
        <v>88</v>
      </c>
      <c r="AM9" s="12" t="s">
        <v>11</v>
      </c>
      <c r="AN9" s="12" t="s">
        <v>10</v>
      </c>
      <c r="AO9" s="12" t="s">
        <v>9</v>
      </c>
      <c r="AP9" s="12" t="s">
        <v>12</v>
      </c>
      <c r="AQ9" s="12" t="s">
        <v>10</v>
      </c>
      <c r="AR9" s="12" t="s">
        <v>14</v>
      </c>
      <c r="AS9" s="12" t="s">
        <v>15</v>
      </c>
      <c r="AT9" s="12" t="s">
        <v>16</v>
      </c>
      <c r="AU9" s="12" t="s">
        <v>11</v>
      </c>
      <c r="AV9" s="12" t="s">
        <v>10</v>
      </c>
      <c r="AW9" s="12" t="s">
        <v>14</v>
      </c>
      <c r="AX9" s="12" t="s">
        <v>15</v>
      </c>
      <c r="AY9" s="12" t="s">
        <v>19</v>
      </c>
      <c r="AZ9" s="12" t="s">
        <v>20</v>
      </c>
      <c r="BA9" s="12"/>
      <c r="BB9" s="38" t="s">
        <v>80</v>
      </c>
      <c r="BC9" s="5" t="s">
        <v>81</v>
      </c>
      <c r="BD9" s="39" t="s">
        <v>79</v>
      </c>
      <c r="BE9" s="38" t="s">
        <v>19</v>
      </c>
      <c r="BF9" s="40" t="s">
        <v>20</v>
      </c>
      <c r="BG9" s="41" t="s">
        <v>82</v>
      </c>
      <c r="BH9" s="42" t="s">
        <v>83</v>
      </c>
      <c r="BI9" s="41" t="s">
        <v>84</v>
      </c>
      <c r="BJ9" s="12"/>
    </row>
    <row r="10" spans="3:62" x14ac:dyDescent="0.25">
      <c r="C10" s="12"/>
      <c r="D10" s="29" t="s">
        <v>75</v>
      </c>
      <c r="E10" s="39" t="s">
        <v>89</v>
      </c>
      <c r="F10" s="6">
        <v>0.81035413207394902</v>
      </c>
      <c r="G10" s="6">
        <v>7.17031146423939E-2</v>
      </c>
      <c r="H10" s="6">
        <v>-0.73865101743155503</v>
      </c>
      <c r="I10" s="6">
        <v>0.62852252960205002</v>
      </c>
      <c r="J10" s="6">
        <v>-0.69583479742118803</v>
      </c>
      <c r="K10" s="6">
        <v>0.26452128816073001</v>
      </c>
      <c r="L10" s="6">
        <v>0.14322098148921</v>
      </c>
      <c r="M10" s="6">
        <v>0</v>
      </c>
      <c r="N10" s="6">
        <v>0.18168532819344099</v>
      </c>
      <c r="O10" s="6">
        <v>0.42758598706378997</v>
      </c>
      <c r="P10" s="6">
        <v>0.53309916038179395</v>
      </c>
      <c r="Q10" s="6">
        <v>0.18168532819344099</v>
      </c>
      <c r="R10" s="6">
        <v>-1.7634918300060201</v>
      </c>
      <c r="S10" s="6">
        <v>1.1144920117389101</v>
      </c>
      <c r="T10" s="12"/>
      <c r="U10" s="6">
        <f>H10-G10</f>
        <v>-0.81035413207394891</v>
      </c>
      <c r="V10" s="5">
        <f>G10</f>
        <v>7.17031146423939E-2</v>
      </c>
      <c r="W10" s="12">
        <f>H10</f>
        <v>-0.73865101743155503</v>
      </c>
      <c r="X10" s="12">
        <f>R10-H10</f>
        <v>-1.024840812574465</v>
      </c>
      <c r="Y10" s="12">
        <f>S10-H10</f>
        <v>1.8531430291704651</v>
      </c>
      <c r="Z10" s="5">
        <f>S10-R10</f>
        <v>2.8779838417449302</v>
      </c>
      <c r="AA10" s="12">
        <f>N10</f>
        <v>0.18168532819344099</v>
      </c>
      <c r="AB10" s="12">
        <f>N10-G10</f>
        <v>0.10998221355104709</v>
      </c>
      <c r="AC10" s="12"/>
      <c r="AD10" s="12"/>
      <c r="AE10" s="12"/>
      <c r="AJ10" s="12"/>
      <c r="AK10" s="29" t="s">
        <v>75</v>
      </c>
      <c r="AL10" s="39" t="s">
        <v>89</v>
      </c>
      <c r="AM10" s="6">
        <v>0.81035413207394902</v>
      </c>
      <c r="AN10" s="6">
        <v>7.17031146423939E-2</v>
      </c>
      <c r="AO10" s="6">
        <v>-0.73865101743155503</v>
      </c>
      <c r="AP10" s="6">
        <v>1.4121919631958</v>
      </c>
      <c r="AQ10" s="6">
        <v>-0.69583479742118703</v>
      </c>
      <c r="AR10" s="6">
        <v>0.26452128816072901</v>
      </c>
      <c r="AS10" s="6">
        <v>0.14322098148921</v>
      </c>
      <c r="AT10" s="6">
        <v>0</v>
      </c>
      <c r="AU10" s="6">
        <v>0.18168532819344099</v>
      </c>
      <c r="AV10" s="6">
        <v>0.42758598706378997</v>
      </c>
      <c r="AW10" s="6">
        <v>0.53309916038179295</v>
      </c>
      <c r="AX10" s="6">
        <v>0.18168532819344099</v>
      </c>
      <c r="AY10" s="6">
        <v>-1.7634918300060201</v>
      </c>
      <c r="AZ10" s="6">
        <v>1.1144920117389101</v>
      </c>
      <c r="BA10" s="12"/>
      <c r="BB10" s="6">
        <f>AO10-AN10</f>
        <v>-0.81035413207394891</v>
      </c>
      <c r="BC10" s="5">
        <f>AN10</f>
        <v>7.17031146423939E-2</v>
      </c>
      <c r="BD10" s="12">
        <f>AO10</f>
        <v>-0.73865101743155503</v>
      </c>
      <c r="BE10" s="12">
        <f>AY10-AO10</f>
        <v>-1.024840812574465</v>
      </c>
      <c r="BF10" s="12">
        <f>AZ10-AO10</f>
        <v>1.8531430291704651</v>
      </c>
      <c r="BG10" s="5">
        <f>AZ10-AY10</f>
        <v>2.8779838417449302</v>
      </c>
      <c r="BH10" s="12">
        <f>AU10</f>
        <v>0.18168532819344099</v>
      </c>
      <c r="BI10" s="12">
        <f>AU10-AN10</f>
        <v>0.10998221355104709</v>
      </c>
      <c r="BJ10" s="12"/>
    </row>
    <row r="11" spans="3:62" x14ac:dyDescent="0.25">
      <c r="C11" s="12"/>
      <c r="D11" s="29"/>
      <c r="E11" s="39" t="s">
        <v>90</v>
      </c>
      <c r="F11" s="6">
        <v>0.84677180136493102</v>
      </c>
      <c r="G11" s="6">
        <v>7.4480159993680101E-2</v>
      </c>
      <c r="H11" s="6">
        <v>-0.77229164137125095</v>
      </c>
      <c r="I11" s="6">
        <v>0.88791914939880301</v>
      </c>
      <c r="J11" s="6">
        <v>-0.70390267533658701</v>
      </c>
      <c r="K11" s="6">
        <v>0.26265619527185202</v>
      </c>
      <c r="L11" s="6">
        <v>-0.117860425721055</v>
      </c>
      <c r="M11" s="6">
        <v>0</v>
      </c>
      <c r="N11" s="6">
        <v>0.33827220842940697</v>
      </c>
      <c r="O11" s="6">
        <v>0.33828871584421</v>
      </c>
      <c r="P11" s="6">
        <v>0.69936865627001898</v>
      </c>
      <c r="Q11" s="6">
        <v>0.34394138765029397</v>
      </c>
      <c r="R11" s="6">
        <v>-0.78229164137125096</v>
      </c>
      <c r="S11" s="6">
        <v>3.4722600941549402</v>
      </c>
      <c r="T11" s="12"/>
      <c r="U11" s="6">
        <f>H11-G11</f>
        <v>-0.84677180136493102</v>
      </c>
      <c r="V11" s="12">
        <f t="shared" ref="V11:W28" si="0">G11</f>
        <v>7.4480159993680101E-2</v>
      </c>
      <c r="W11" s="12">
        <f t="shared" si="0"/>
        <v>-0.77229164137125095</v>
      </c>
      <c r="X11" s="12">
        <f t="shared" ref="X11:X28" si="1">R11-H11</f>
        <v>-1.0000000000000009E-2</v>
      </c>
      <c r="Y11" s="12">
        <f t="shared" ref="Y11:Y28" si="2">S11-H11</f>
        <v>4.2445517355261915</v>
      </c>
      <c r="Z11" s="12">
        <f t="shared" ref="Z11:Z28" si="3">S11-R11</f>
        <v>4.2545517355261913</v>
      </c>
      <c r="AA11" s="12">
        <f t="shared" ref="AA11:AA28" si="4">N11</f>
        <v>0.33827220842940697</v>
      </c>
      <c r="AB11" s="12">
        <f>N11-G11</f>
        <v>0.2637920484357269</v>
      </c>
      <c r="AC11" s="12"/>
      <c r="AD11" s="12"/>
      <c r="AE11" s="12"/>
      <c r="AJ11" s="12"/>
      <c r="AK11" s="29"/>
      <c r="AL11" s="39" t="s">
        <v>90</v>
      </c>
      <c r="AM11" s="6">
        <v>0.84677180136493102</v>
      </c>
      <c r="AN11" s="6">
        <v>7.4480159993680198E-2</v>
      </c>
      <c r="AO11" s="6">
        <v>-0.77229164137125095</v>
      </c>
      <c r="AP11" s="6">
        <v>2.0608019876480101</v>
      </c>
      <c r="AQ11" s="6">
        <v>-0.70390267533658701</v>
      </c>
      <c r="AR11" s="6">
        <v>0.26265619527185502</v>
      </c>
      <c r="AS11" s="6">
        <v>-0.117860425721055</v>
      </c>
      <c r="AT11" s="6">
        <v>0</v>
      </c>
      <c r="AU11" s="6">
        <v>0.33827220842941003</v>
      </c>
      <c r="AV11" s="6">
        <v>0.33828871584421299</v>
      </c>
      <c r="AW11" s="6">
        <v>0.69936865627002498</v>
      </c>
      <c r="AX11" s="6">
        <v>0.34394138765029603</v>
      </c>
      <c r="AY11" s="6">
        <v>-0.78229164137125096</v>
      </c>
      <c r="AZ11" s="6">
        <v>3.47226009415495</v>
      </c>
      <c r="BA11" s="12"/>
      <c r="BB11" s="6">
        <f>AO11-AN11</f>
        <v>-0.84677180136493113</v>
      </c>
      <c r="BC11" s="12">
        <f t="shared" ref="BC11:BC28" si="5">AN11</f>
        <v>7.4480159993680198E-2</v>
      </c>
      <c r="BD11" s="12">
        <f t="shared" ref="BD11:BD28" si="6">AO11</f>
        <v>-0.77229164137125095</v>
      </c>
      <c r="BE11" s="12">
        <f t="shared" ref="BE11:BE28" si="7">AY11-AO11</f>
        <v>-1.0000000000000009E-2</v>
      </c>
      <c r="BF11" s="12">
        <f t="shared" ref="BF11:BF28" si="8">AZ11-AO11</f>
        <v>4.2445517355262012</v>
      </c>
      <c r="BG11" s="12">
        <f t="shared" ref="BG11:BG28" si="9">AZ11-AY11</f>
        <v>4.254551735526201</v>
      </c>
      <c r="BH11" s="12">
        <f t="shared" ref="BH11:BH28" si="10">AU11</f>
        <v>0.33827220842941003</v>
      </c>
      <c r="BI11" s="12">
        <f>AU11-AN11</f>
        <v>0.26379204843572984</v>
      </c>
      <c r="BJ11" s="12"/>
    </row>
    <row r="12" spans="3:62" x14ac:dyDescent="0.25">
      <c r="C12" s="12"/>
      <c r="D12" s="29"/>
      <c r="E12" s="39" t="s">
        <v>91</v>
      </c>
      <c r="F12" s="6">
        <v>-0.61967625857521502</v>
      </c>
      <c r="G12" s="6">
        <v>7.8586169088971494E-2</v>
      </c>
      <c r="H12" s="6">
        <v>0.698262427664186</v>
      </c>
      <c r="I12" s="6">
        <v>1.0416213417053199</v>
      </c>
      <c r="J12" s="6">
        <v>0.57354326861961802</v>
      </c>
      <c r="K12" s="6">
        <v>0.90886608747291997</v>
      </c>
      <c r="L12" s="6">
        <v>0.78959794946630701</v>
      </c>
      <c r="M12" s="6">
        <v>0</v>
      </c>
      <c r="N12" s="6">
        <v>0.40131693741854302</v>
      </c>
      <c r="O12" s="6">
        <v>0.40131693741854302</v>
      </c>
      <c r="P12" s="6">
        <v>0.61170987919800801</v>
      </c>
      <c r="Q12" s="6">
        <v>0.49601827722721298</v>
      </c>
      <c r="R12" s="6">
        <v>-3.2837502667270799</v>
      </c>
      <c r="S12" s="6">
        <v>0.70826242766418601</v>
      </c>
      <c r="T12" s="12"/>
      <c r="U12" s="6">
        <f t="shared" ref="U12:U28" si="11">H12-G12</f>
        <v>0.61967625857521447</v>
      </c>
      <c r="V12" s="12">
        <f t="shared" si="0"/>
        <v>7.8586169088971494E-2</v>
      </c>
      <c r="W12" s="12">
        <f t="shared" si="0"/>
        <v>0.698262427664186</v>
      </c>
      <c r="X12" s="12">
        <f t="shared" si="1"/>
        <v>-3.9820126943912659</v>
      </c>
      <c r="Y12" s="12">
        <f t="shared" si="2"/>
        <v>1.0000000000000009E-2</v>
      </c>
      <c r="Z12" s="12">
        <f t="shared" si="3"/>
        <v>3.9920126943912662</v>
      </c>
      <c r="AA12" s="5">
        <f t="shared" si="4"/>
        <v>0.40131693741854302</v>
      </c>
      <c r="AB12" s="5">
        <f>N12-G12</f>
        <v>0.32273076832957154</v>
      </c>
      <c r="AC12" s="12"/>
      <c r="AD12" s="12"/>
      <c r="AE12" s="12"/>
      <c r="AJ12" s="12"/>
      <c r="AK12" s="29"/>
      <c r="AL12" s="39" t="s">
        <v>91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2"/>
      <c r="BB12" s="6">
        <f t="shared" ref="BB12:BB28" si="12">AO12-AN12</f>
        <v>0</v>
      </c>
      <c r="BC12" s="12">
        <f t="shared" si="5"/>
        <v>0</v>
      </c>
      <c r="BD12" s="12">
        <f t="shared" si="6"/>
        <v>0</v>
      </c>
      <c r="BE12" s="12">
        <f t="shared" si="7"/>
        <v>0</v>
      </c>
      <c r="BF12" s="12">
        <f t="shared" si="8"/>
        <v>0</v>
      </c>
      <c r="BG12" s="12">
        <f t="shared" si="9"/>
        <v>0</v>
      </c>
      <c r="BH12" s="5">
        <f t="shared" si="10"/>
        <v>0</v>
      </c>
      <c r="BI12" s="5">
        <f>AU12-AN12</f>
        <v>0</v>
      </c>
      <c r="BJ12" s="12"/>
    </row>
    <row r="13" spans="3:62" x14ac:dyDescent="0.25">
      <c r="C13" s="12"/>
      <c r="D13" s="29"/>
      <c r="E13" s="39" t="s">
        <v>92</v>
      </c>
      <c r="F13" s="6">
        <v>-0.39507047072726897</v>
      </c>
      <c r="G13" s="6">
        <v>9.5524112658981405E-2</v>
      </c>
      <c r="H13" s="6">
        <v>0.49059458338625</v>
      </c>
      <c r="I13" s="6">
        <v>1.2942591238021799</v>
      </c>
      <c r="J13" s="6">
        <v>0.48030652427408499</v>
      </c>
      <c r="K13" s="6">
        <v>0.74379362187446196</v>
      </c>
      <c r="L13" s="6">
        <v>0.41048061467006303</v>
      </c>
      <c r="M13" s="6">
        <v>0</v>
      </c>
      <c r="N13" s="6">
        <v>0.15239858872411499</v>
      </c>
      <c r="O13" s="6">
        <v>0.15239858872411499</v>
      </c>
      <c r="P13" s="6">
        <v>0.58986363018326304</v>
      </c>
      <c r="Q13" s="6">
        <v>0.47621931427470598</v>
      </c>
      <c r="R13" s="6">
        <v>-2.8825787411229</v>
      </c>
      <c r="S13" s="6">
        <v>4.9094537676137797</v>
      </c>
      <c r="T13" s="12"/>
      <c r="U13" s="6">
        <f t="shared" si="11"/>
        <v>0.39507047072726859</v>
      </c>
      <c r="V13" s="12">
        <f t="shared" si="0"/>
        <v>9.5524112658981405E-2</v>
      </c>
      <c r="W13" s="12">
        <f t="shared" si="0"/>
        <v>0.49059458338625</v>
      </c>
      <c r="X13" s="12">
        <f t="shared" si="1"/>
        <v>-3.3731733245091502</v>
      </c>
      <c r="Y13" s="12">
        <f t="shared" si="2"/>
        <v>4.4188591842275295</v>
      </c>
      <c r="Z13" s="12">
        <f t="shared" si="3"/>
        <v>7.7920325087366802</v>
      </c>
      <c r="AA13" s="12">
        <f t="shared" si="4"/>
        <v>0.15239858872411499</v>
      </c>
      <c r="AB13" s="12">
        <f>N13-G13</f>
        <v>5.6874476065133586E-2</v>
      </c>
      <c r="AC13" s="12"/>
      <c r="AD13" s="12"/>
      <c r="AE13" s="12"/>
      <c r="AJ13" s="12"/>
      <c r="AK13" s="29"/>
      <c r="AL13" s="39" t="s">
        <v>92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2"/>
      <c r="BB13" s="6">
        <f t="shared" si="12"/>
        <v>0</v>
      </c>
      <c r="BC13" s="12">
        <f t="shared" si="5"/>
        <v>0</v>
      </c>
      <c r="BD13" s="12">
        <f t="shared" si="6"/>
        <v>0</v>
      </c>
      <c r="BE13" s="12">
        <f t="shared" si="7"/>
        <v>0</v>
      </c>
      <c r="BF13" s="12">
        <f t="shared" si="8"/>
        <v>0</v>
      </c>
      <c r="BG13" s="12">
        <f t="shared" si="9"/>
        <v>0</v>
      </c>
      <c r="BH13" s="12">
        <f t="shared" si="10"/>
        <v>0</v>
      </c>
      <c r="BI13" s="12">
        <f>AU13-AN13</f>
        <v>0</v>
      </c>
      <c r="BJ13" s="12"/>
    </row>
    <row r="14" spans="3:62" ht="15" customHeight="1" x14ac:dyDescent="0.25">
      <c r="C14" s="12"/>
      <c r="D14" s="12"/>
      <c r="E14" s="3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2"/>
      <c r="U14" s="6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J14" s="12"/>
      <c r="AK14" s="12"/>
      <c r="AL14" s="39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2"/>
      <c r="BB14" s="6"/>
      <c r="BC14" s="12"/>
      <c r="BD14" s="12"/>
      <c r="BE14" s="12"/>
      <c r="BF14" s="12"/>
      <c r="BG14" s="12"/>
      <c r="BH14" s="12"/>
      <c r="BI14" s="12"/>
      <c r="BJ14" s="12"/>
    </row>
    <row r="15" spans="3:62" x14ac:dyDescent="0.25">
      <c r="C15" s="12"/>
      <c r="D15" s="29" t="s">
        <v>76</v>
      </c>
      <c r="E15" s="39" t="s">
        <v>89</v>
      </c>
      <c r="F15" s="6">
        <v>0.89214441812850498</v>
      </c>
      <c r="G15" s="6">
        <v>9.3330209169556005E-2</v>
      </c>
      <c r="H15" s="6">
        <v>-0.79881420895894895</v>
      </c>
      <c r="I15" s="6">
        <v>1.7505439329147301</v>
      </c>
      <c r="J15" s="6">
        <v>-0.75085899708989601</v>
      </c>
      <c r="K15" s="6">
        <v>2.9182341590824099E-2</v>
      </c>
      <c r="L15" s="6">
        <v>0.201843683391739</v>
      </c>
      <c r="M15" s="6">
        <v>0</v>
      </c>
      <c r="N15" s="6">
        <v>0.26382269334698599</v>
      </c>
      <c r="O15" s="6">
        <v>0.26877054898585601</v>
      </c>
      <c r="P15" s="6">
        <v>0.532215676536829</v>
      </c>
      <c r="Q15" s="6">
        <v>0.284258369167534</v>
      </c>
      <c r="R15" s="6">
        <v>-1.82365502153342</v>
      </c>
      <c r="S15" s="6">
        <v>1.05432882021152</v>
      </c>
      <c r="T15" s="12"/>
      <c r="U15" s="6">
        <f t="shared" si="11"/>
        <v>-0.89214441812850498</v>
      </c>
      <c r="V15" s="5">
        <f t="shared" si="0"/>
        <v>9.3330209169556005E-2</v>
      </c>
      <c r="W15" s="12">
        <f t="shared" si="0"/>
        <v>-0.79881420895894895</v>
      </c>
      <c r="X15" s="12">
        <f t="shared" si="1"/>
        <v>-1.024840812574471</v>
      </c>
      <c r="Y15" s="12">
        <f t="shared" si="2"/>
        <v>1.8531430291704689</v>
      </c>
      <c r="Z15" s="5">
        <f t="shared" si="3"/>
        <v>2.8779838417449399</v>
      </c>
      <c r="AA15" s="12">
        <f t="shared" si="4"/>
        <v>0.26382269334698599</v>
      </c>
      <c r="AB15" s="12">
        <f>N15-G15</f>
        <v>0.17049248417742999</v>
      </c>
      <c r="AC15" s="12"/>
      <c r="AD15" s="12"/>
      <c r="AE15" s="12"/>
      <c r="AJ15" s="12"/>
      <c r="AK15" s="29" t="s">
        <v>76</v>
      </c>
      <c r="AL15" s="39" t="s">
        <v>89</v>
      </c>
      <c r="AM15" s="6">
        <v>0.89214441812850498</v>
      </c>
      <c r="AN15" s="6">
        <v>9.3330209169556796E-2</v>
      </c>
      <c r="AO15" s="6">
        <v>-0.79881420895894795</v>
      </c>
      <c r="AP15" s="6">
        <v>3.8999457550048802</v>
      </c>
      <c r="AQ15" s="6">
        <v>-0.75085899708989801</v>
      </c>
      <c r="AR15" s="6">
        <v>2.9182341590846001E-2</v>
      </c>
      <c r="AS15" s="6">
        <v>0.20184368339174799</v>
      </c>
      <c r="AT15" s="6">
        <v>0</v>
      </c>
      <c r="AU15" s="6">
        <v>0.263822693346974</v>
      </c>
      <c r="AV15" s="6">
        <v>0.26877054898584501</v>
      </c>
      <c r="AW15" s="6">
        <v>0.53221567653687396</v>
      </c>
      <c r="AX15" s="6">
        <v>0.28425836916754499</v>
      </c>
      <c r="AY15" s="6">
        <v>-1.82365502153342</v>
      </c>
      <c r="AZ15" s="6">
        <v>1.05432882021152</v>
      </c>
      <c r="BA15" s="12"/>
      <c r="BB15" s="6">
        <f t="shared" ref="BB15:BB31" si="13">AO15-AN15</f>
        <v>-0.89214441812850476</v>
      </c>
      <c r="BC15" s="5">
        <f t="shared" ref="BC15:BC32" si="14">AN15</f>
        <v>9.3330209169556796E-2</v>
      </c>
      <c r="BD15" s="12">
        <f t="shared" ref="BD15:BD32" si="15">AO15</f>
        <v>-0.79881420895894795</v>
      </c>
      <c r="BE15" s="12">
        <f t="shared" ref="BE15:BE32" si="16">AY15-AO15</f>
        <v>-1.0248408125744719</v>
      </c>
      <c r="BF15" s="12">
        <f t="shared" ref="BF15:BF32" si="17">AZ15-AO15</f>
        <v>1.853143029170468</v>
      </c>
      <c r="BG15" s="5">
        <f t="shared" ref="BG15:BG32" si="18">AZ15-AY15</f>
        <v>2.8779838417449399</v>
      </c>
      <c r="BH15" s="12">
        <f t="shared" ref="BH15:BH32" si="19">AU15</f>
        <v>0.263822693346974</v>
      </c>
      <c r="BI15" s="12">
        <f>AU15-AN15</f>
        <v>0.17049248417741719</v>
      </c>
      <c r="BJ15" s="12"/>
    </row>
    <row r="16" spans="3:62" x14ac:dyDescent="0.25">
      <c r="C16" s="12"/>
      <c r="D16" s="29"/>
      <c r="E16" s="39" t="s">
        <v>90</v>
      </c>
      <c r="F16" s="6">
        <v>0.94249807499903404</v>
      </c>
      <c r="G16" s="6">
        <v>9.9940854645897803E-2</v>
      </c>
      <c r="H16" s="6">
        <v>-0.84255722035313696</v>
      </c>
      <c r="I16" s="6">
        <v>2.0756570816040001</v>
      </c>
      <c r="J16" s="6">
        <v>-0.77771098911299896</v>
      </c>
      <c r="K16" s="6">
        <v>-7.0413176052577298E-2</v>
      </c>
      <c r="L16" s="6">
        <v>0.107520978999486</v>
      </c>
      <c r="M16" s="6">
        <v>0</v>
      </c>
      <c r="N16" s="6">
        <v>0.14971208607376599</v>
      </c>
      <c r="O16" s="6">
        <v>0.14971208607376599</v>
      </c>
      <c r="P16" s="6">
        <v>0.51743100367374595</v>
      </c>
      <c r="Q16" s="6">
        <v>0.30760598925508298</v>
      </c>
      <c r="R16" s="6">
        <v>-0.85255722035313697</v>
      </c>
      <c r="S16" s="6">
        <v>4.3409663741577598</v>
      </c>
      <c r="T16" s="12"/>
      <c r="U16" s="6">
        <f t="shared" si="11"/>
        <v>-0.94249807499903482</v>
      </c>
      <c r="V16" s="12">
        <f t="shared" si="0"/>
        <v>9.9940854645897803E-2</v>
      </c>
      <c r="W16" s="12">
        <f t="shared" si="0"/>
        <v>-0.84255722035313696</v>
      </c>
      <c r="X16" s="12">
        <f t="shared" si="1"/>
        <v>-1.0000000000000009E-2</v>
      </c>
      <c r="Y16" s="12">
        <f t="shared" si="2"/>
        <v>5.1835235945108966</v>
      </c>
      <c r="Z16" s="12">
        <f t="shared" si="3"/>
        <v>5.1935235945108964</v>
      </c>
      <c r="AA16" s="12">
        <f t="shared" si="4"/>
        <v>0.14971208607376599</v>
      </c>
      <c r="AB16" s="12">
        <f>N16-G16</f>
        <v>4.9771231427868184E-2</v>
      </c>
      <c r="AC16" s="12"/>
      <c r="AD16" s="12"/>
      <c r="AE16" s="12"/>
      <c r="AJ16" s="12"/>
      <c r="AK16" s="29"/>
      <c r="AL16" s="39" t="s">
        <v>90</v>
      </c>
      <c r="AM16" s="6">
        <v>0.94249807499903304</v>
      </c>
      <c r="AN16" s="6">
        <v>9.9940854645840599E-2</v>
      </c>
      <c r="AO16" s="6">
        <v>-0.84255722035319303</v>
      </c>
      <c r="AP16" s="6">
        <v>4.3302559804916303</v>
      </c>
      <c r="AQ16" s="6">
        <v>-0.77771098911280201</v>
      </c>
      <c r="AR16" s="6">
        <v>-7.0413176054531998E-2</v>
      </c>
      <c r="AS16" s="6">
        <v>0.107520978999223</v>
      </c>
      <c r="AT16" s="6">
        <v>0</v>
      </c>
      <c r="AU16" s="6">
        <v>0.14971208607577099</v>
      </c>
      <c r="AV16" s="6">
        <v>0.14971208607577099</v>
      </c>
      <c r="AW16" s="6">
        <v>0.51743100366976602</v>
      </c>
      <c r="AX16" s="6">
        <v>0.307605989254295</v>
      </c>
      <c r="AY16" s="6">
        <v>-0.85255722035319303</v>
      </c>
      <c r="AZ16" s="6">
        <v>4.34096637409416</v>
      </c>
      <c r="BA16" s="12"/>
      <c r="BB16" s="6">
        <f t="shared" si="13"/>
        <v>-0.9424980749990336</v>
      </c>
      <c r="BC16" s="12">
        <f t="shared" si="14"/>
        <v>9.9940854645840599E-2</v>
      </c>
      <c r="BD16" s="12">
        <f t="shared" si="15"/>
        <v>-0.84255722035319303</v>
      </c>
      <c r="BE16" s="12">
        <f t="shared" si="16"/>
        <v>-1.0000000000000009E-2</v>
      </c>
      <c r="BF16" s="12">
        <f t="shared" si="17"/>
        <v>5.1835235944473528</v>
      </c>
      <c r="BG16" s="12">
        <f t="shared" si="18"/>
        <v>5.1935235944473526</v>
      </c>
      <c r="BH16" s="12">
        <f t="shared" si="19"/>
        <v>0.14971208607577099</v>
      </c>
      <c r="BI16" s="12">
        <f>AU16-AN16</f>
        <v>4.9771231429930396E-2</v>
      </c>
      <c r="BJ16" s="12"/>
    </row>
    <row r="17" spans="3:62" x14ac:dyDescent="0.25">
      <c r="C17" s="12"/>
      <c r="D17" s="29"/>
      <c r="E17" s="39" t="s">
        <v>91</v>
      </c>
      <c r="F17" s="6">
        <v>-0.52794125044140205</v>
      </c>
      <c r="G17" s="6">
        <v>0.101589241098855</v>
      </c>
      <c r="H17" s="6">
        <v>0.62953049154025698</v>
      </c>
      <c r="I17" s="6">
        <v>3.0154196882247901</v>
      </c>
      <c r="J17" s="6">
        <v>0.49338484945176903</v>
      </c>
      <c r="K17" s="6">
        <v>0.82137952831118499</v>
      </c>
      <c r="L17" s="6">
        <v>0.78556641037733399</v>
      </c>
      <c r="M17" s="6">
        <v>0</v>
      </c>
      <c r="N17" s="6">
        <v>0.32121620691678898</v>
      </c>
      <c r="O17" s="6">
        <v>0.32121620691678898</v>
      </c>
      <c r="P17" s="6">
        <v>0.54200174682955904</v>
      </c>
      <c r="Q17" s="6">
        <v>0.53765781067094498</v>
      </c>
      <c r="R17" s="6">
        <v>-9.4077889222587601</v>
      </c>
      <c r="S17" s="6">
        <v>0.63953049154025698</v>
      </c>
      <c r="T17" s="12"/>
      <c r="U17" s="6">
        <f t="shared" si="11"/>
        <v>0.52794125044140194</v>
      </c>
      <c r="V17" s="12">
        <f t="shared" si="0"/>
        <v>0.101589241098855</v>
      </c>
      <c r="W17" s="12">
        <f t="shared" si="0"/>
        <v>0.62953049154025698</v>
      </c>
      <c r="X17" s="12">
        <f t="shared" si="1"/>
        <v>-10.037319413799016</v>
      </c>
      <c r="Y17" s="12">
        <f t="shared" si="2"/>
        <v>1.0000000000000009E-2</v>
      </c>
      <c r="Z17" s="12">
        <f t="shared" si="3"/>
        <v>10.047319413799016</v>
      </c>
      <c r="AA17" s="5">
        <f t="shared" si="4"/>
        <v>0.32121620691678898</v>
      </c>
      <c r="AB17" s="5">
        <f>N17-G17</f>
        <v>0.21962696581793398</v>
      </c>
      <c r="AC17" s="12"/>
      <c r="AD17" s="12"/>
      <c r="AE17" s="12"/>
      <c r="AJ17" s="12"/>
      <c r="AK17" s="29"/>
      <c r="AL17" s="39" t="s">
        <v>91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2"/>
      <c r="BB17" s="6">
        <f t="shared" si="13"/>
        <v>0</v>
      </c>
      <c r="BC17" s="12">
        <f t="shared" si="14"/>
        <v>0</v>
      </c>
      <c r="BD17" s="12">
        <f t="shared" si="15"/>
        <v>0</v>
      </c>
      <c r="BE17" s="12">
        <f t="shared" si="16"/>
        <v>0</v>
      </c>
      <c r="BF17" s="12">
        <f t="shared" si="17"/>
        <v>0</v>
      </c>
      <c r="BG17" s="12">
        <f t="shared" si="18"/>
        <v>0</v>
      </c>
      <c r="BH17" s="5">
        <f t="shared" si="19"/>
        <v>0</v>
      </c>
      <c r="BI17" s="5">
        <f>AU17-AN17</f>
        <v>0</v>
      </c>
      <c r="BJ17" s="12"/>
    </row>
    <row r="18" spans="3:62" x14ac:dyDescent="0.25">
      <c r="C18" s="12"/>
      <c r="D18" s="29"/>
      <c r="E18" s="39" t="s">
        <v>92</v>
      </c>
      <c r="F18" s="6">
        <v>-0.35220609241404899</v>
      </c>
      <c r="G18" s="6">
        <v>0.115618699446993</v>
      </c>
      <c r="H18" s="6">
        <v>0.46782479186104298</v>
      </c>
      <c r="I18" s="6">
        <v>3.4097567176818799</v>
      </c>
      <c r="J18" s="6">
        <v>0.38214270150683499</v>
      </c>
      <c r="K18" s="6">
        <v>0.63199713378137101</v>
      </c>
      <c r="L18" s="6">
        <v>0.52919791596630406</v>
      </c>
      <c r="M18" s="6">
        <v>0</v>
      </c>
      <c r="N18" s="6">
        <v>0.15543976154113601</v>
      </c>
      <c r="O18" s="6">
        <v>0.15543976154113601</v>
      </c>
      <c r="P18" s="6">
        <v>0.50485661471944998</v>
      </c>
      <c r="Q18" s="6">
        <v>0.50143478376697803</v>
      </c>
      <c r="R18" s="6">
        <v>-9.0748701909793095</v>
      </c>
      <c r="S18" s="6">
        <v>4.5779457806034296</v>
      </c>
      <c r="T18" s="12"/>
      <c r="U18" s="6">
        <f t="shared" si="11"/>
        <v>0.35220609241404999</v>
      </c>
      <c r="V18" s="12">
        <f t="shared" si="0"/>
        <v>0.115618699446993</v>
      </c>
      <c r="W18" s="12">
        <f t="shared" si="0"/>
        <v>0.46782479186104298</v>
      </c>
      <c r="X18" s="12">
        <f t="shared" si="1"/>
        <v>-9.5426949828403522</v>
      </c>
      <c r="Y18" s="12">
        <f t="shared" si="2"/>
        <v>4.1101209887423868</v>
      </c>
      <c r="Z18" s="12">
        <f t="shared" si="3"/>
        <v>13.65281597158274</v>
      </c>
      <c r="AA18" s="12">
        <f t="shared" si="4"/>
        <v>0.15543976154113601</v>
      </c>
      <c r="AB18" s="12">
        <f>N18-G18</f>
        <v>3.9821062094143003E-2</v>
      </c>
      <c r="AC18" s="12"/>
      <c r="AD18" s="12"/>
      <c r="AE18" s="12"/>
      <c r="AJ18" s="12"/>
      <c r="AK18" s="29"/>
      <c r="AL18" s="39" t="s">
        <v>92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2"/>
      <c r="BB18" s="6">
        <f t="shared" si="13"/>
        <v>0</v>
      </c>
      <c r="BC18" s="12">
        <f t="shared" si="14"/>
        <v>0</v>
      </c>
      <c r="BD18" s="12">
        <f t="shared" si="15"/>
        <v>0</v>
      </c>
      <c r="BE18" s="12">
        <f t="shared" si="16"/>
        <v>0</v>
      </c>
      <c r="BF18" s="12">
        <f t="shared" si="17"/>
        <v>0</v>
      </c>
      <c r="BG18" s="12">
        <f t="shared" si="18"/>
        <v>0</v>
      </c>
      <c r="BH18" s="12">
        <f t="shared" si="19"/>
        <v>0</v>
      </c>
      <c r="BI18" s="12">
        <f>AU18-AN18</f>
        <v>0</v>
      </c>
      <c r="BJ18" s="12"/>
    </row>
    <row r="19" spans="3:62" ht="15" customHeight="1" x14ac:dyDescent="0.25">
      <c r="C19" s="12"/>
      <c r="D19" s="12"/>
      <c r="E19" s="1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J19" s="12"/>
      <c r="AK19" s="12"/>
      <c r="AL19" s="12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2"/>
      <c r="BB19" s="6"/>
      <c r="BC19" s="12"/>
      <c r="BD19" s="12"/>
      <c r="BE19" s="12"/>
      <c r="BF19" s="12"/>
      <c r="BG19" s="12"/>
      <c r="BH19" s="12"/>
      <c r="BI19" s="12"/>
      <c r="BJ19" s="12"/>
    </row>
    <row r="20" spans="3:62" x14ac:dyDescent="0.25">
      <c r="C20" s="12"/>
      <c r="D20" s="29" t="s">
        <v>78</v>
      </c>
      <c r="E20" s="39" t="s">
        <v>89</v>
      </c>
      <c r="F20" s="6">
        <v>0.41593364532124999</v>
      </c>
      <c r="G20" s="6">
        <v>0.213885037723032</v>
      </c>
      <c r="H20" s="6">
        <v>-0.20204860759821799</v>
      </c>
      <c r="I20" s="6">
        <v>2.8756200361251798</v>
      </c>
      <c r="J20" s="6">
        <v>-6.9618375716412897E-2</v>
      </c>
      <c r="K20" s="6">
        <v>0.46337593715160302</v>
      </c>
      <c r="L20" s="6">
        <v>0.35829164393511898</v>
      </c>
      <c r="M20" s="6">
        <v>0</v>
      </c>
      <c r="N20" s="6">
        <v>0.52421133453679902</v>
      </c>
      <c r="O20" s="6">
        <v>0.59902528722111603</v>
      </c>
      <c r="P20" s="6">
        <v>0.91707022428859397</v>
      </c>
      <c r="Q20" s="6">
        <v>0.534588124239322</v>
      </c>
      <c r="R20" s="6">
        <v>-0.90519578815816304</v>
      </c>
      <c r="S20" s="6">
        <v>1.6510944215722501</v>
      </c>
      <c r="T20" s="12"/>
      <c r="U20" s="6">
        <f t="shared" si="11"/>
        <v>-0.41593364532124999</v>
      </c>
      <c r="V20" s="5">
        <f t="shared" si="0"/>
        <v>0.213885037723032</v>
      </c>
      <c r="W20" s="12">
        <f t="shared" si="0"/>
        <v>-0.20204860759821799</v>
      </c>
      <c r="X20" s="12">
        <f t="shared" si="1"/>
        <v>-0.70314718055994507</v>
      </c>
      <c r="Y20" s="12">
        <f t="shared" si="2"/>
        <v>1.853143029170468</v>
      </c>
      <c r="Z20" s="5">
        <f t="shared" si="3"/>
        <v>2.5562902097304132</v>
      </c>
      <c r="AA20" s="12">
        <f t="shared" si="4"/>
        <v>0.52421133453679902</v>
      </c>
      <c r="AB20" s="12">
        <f>N20-G20</f>
        <v>0.310326296813767</v>
      </c>
      <c r="AC20" s="12"/>
      <c r="AD20" s="12"/>
      <c r="AE20" s="12"/>
      <c r="AJ20" s="12"/>
      <c r="AK20" s="29" t="s">
        <v>78</v>
      </c>
      <c r="AL20" s="39" t="s">
        <v>89</v>
      </c>
      <c r="AM20" s="6">
        <v>0.41593363096458202</v>
      </c>
      <c r="AN20" s="6">
        <v>0.21388474960944101</v>
      </c>
      <c r="AO20" s="6">
        <v>-0.20204888135514101</v>
      </c>
      <c r="AP20" s="6">
        <v>6.9427090215682901</v>
      </c>
      <c r="AQ20" s="6">
        <v>-6.9617790274079897E-2</v>
      </c>
      <c r="AR20" s="6">
        <v>0.463374724662582</v>
      </c>
      <c r="AS20" s="6">
        <v>0.35828901965055698</v>
      </c>
      <c r="AT20" s="6">
        <v>0</v>
      </c>
      <c r="AU20" s="6">
        <v>0.52420804210794603</v>
      </c>
      <c r="AV20" s="6">
        <v>0.59902601792823795</v>
      </c>
      <c r="AW20" s="6">
        <v>0.91706402436631895</v>
      </c>
      <c r="AX20" s="6">
        <v>0.53458483348640695</v>
      </c>
      <c r="AY20" s="6">
        <v>-0.90519606191508595</v>
      </c>
      <c r="AZ20" s="6">
        <v>1.65109414781533</v>
      </c>
      <c r="BA20" s="12"/>
      <c r="BB20" s="6">
        <f t="shared" ref="BB20:BB36" si="20">AO20-AN20</f>
        <v>-0.41593363096458202</v>
      </c>
      <c r="BC20" s="5">
        <f t="shared" ref="BC20:BC37" si="21">AN20</f>
        <v>0.21388474960944101</v>
      </c>
      <c r="BD20" s="12">
        <f t="shared" ref="BD20:BD37" si="22">AO20</f>
        <v>-0.20204888135514101</v>
      </c>
      <c r="BE20" s="12">
        <f t="shared" ref="BE20:BE37" si="23">AY20-AO20</f>
        <v>-0.70314718055994496</v>
      </c>
      <c r="BF20" s="12">
        <f t="shared" ref="BF20:BF37" si="24">AZ20-AO20</f>
        <v>1.8531430291704711</v>
      </c>
      <c r="BG20" s="5">
        <f t="shared" ref="BG20:BG37" si="25">AZ20-AY20</f>
        <v>2.5562902097304159</v>
      </c>
      <c r="BH20" s="12">
        <f t="shared" ref="BH20:BH37" si="26">AU20</f>
        <v>0.52420804210794603</v>
      </c>
      <c r="BI20" s="12">
        <f>AU20-AN20</f>
        <v>0.31032329249850499</v>
      </c>
      <c r="BJ20" s="12"/>
    </row>
    <row r="21" spans="3:62" x14ac:dyDescent="0.25">
      <c r="C21" s="12"/>
      <c r="D21" s="29"/>
      <c r="E21" s="39" t="s">
        <v>90</v>
      </c>
      <c r="F21" s="6">
        <v>0.52155186079972204</v>
      </c>
      <c r="G21" s="6">
        <v>0.24515972453420601</v>
      </c>
      <c r="H21" s="6">
        <v>-0.27639213626551501</v>
      </c>
      <c r="I21" s="6">
        <v>2.0266295766830398</v>
      </c>
      <c r="J21" s="6">
        <v>-0.132827347213689</v>
      </c>
      <c r="K21" s="6">
        <v>0.40165377853046702</v>
      </c>
      <c r="L21" s="6">
        <v>0.24037673119922001</v>
      </c>
      <c r="M21" s="6">
        <v>0</v>
      </c>
      <c r="N21" s="6">
        <v>0.52274539221178196</v>
      </c>
      <c r="O21" s="6">
        <v>0.53865777654819902</v>
      </c>
      <c r="P21" s="6">
        <v>1.0814037081993599</v>
      </c>
      <c r="Q21" s="6">
        <v>0.62984682261604796</v>
      </c>
      <c r="R21" s="6">
        <v>-0.28639213626551502</v>
      </c>
      <c r="S21" s="6">
        <v>5.9893076753623999</v>
      </c>
      <c r="T21" s="12"/>
      <c r="U21" s="6">
        <f t="shared" si="11"/>
        <v>-0.52155186079972105</v>
      </c>
      <c r="V21" s="12">
        <f t="shared" si="0"/>
        <v>0.24515972453420601</v>
      </c>
      <c r="W21" s="12">
        <f t="shared" si="0"/>
        <v>-0.27639213626551501</v>
      </c>
      <c r="X21" s="12">
        <f t="shared" si="1"/>
        <v>-1.0000000000000009E-2</v>
      </c>
      <c r="Y21" s="12">
        <f t="shared" si="2"/>
        <v>6.2656998116279148</v>
      </c>
      <c r="Z21" s="12">
        <f t="shared" si="3"/>
        <v>6.2756998116279146</v>
      </c>
      <c r="AA21" s="12">
        <f t="shared" si="4"/>
        <v>0.52274539221178196</v>
      </c>
      <c r="AB21" s="12">
        <f>N21-G21</f>
        <v>0.27758566767757598</v>
      </c>
      <c r="AC21" s="12"/>
      <c r="AD21" s="12"/>
      <c r="AE21" s="12"/>
      <c r="AJ21" s="12"/>
      <c r="AK21" s="29"/>
      <c r="AL21" s="39" t="s">
        <v>90</v>
      </c>
      <c r="AM21" s="6">
        <v>0.52155186079902205</v>
      </c>
      <c r="AN21" s="6">
        <v>0.24515972443645201</v>
      </c>
      <c r="AO21" s="6">
        <v>-0.27639213636256899</v>
      </c>
      <c r="AP21" s="6">
        <v>5.0193845272064204</v>
      </c>
      <c r="AQ21" s="6">
        <v>-0.13282734707253699</v>
      </c>
      <c r="AR21" s="6">
        <v>0.40165377695014898</v>
      </c>
      <c r="AS21" s="6">
        <v>0.24037673140708599</v>
      </c>
      <c r="AT21" s="6">
        <v>0</v>
      </c>
      <c r="AU21" s="6">
        <v>0.52274539253188002</v>
      </c>
      <c r="AV21" s="6">
        <v>0.53865777686793404</v>
      </c>
      <c r="AW21" s="6">
        <v>1.08140371061679</v>
      </c>
      <c r="AX21" s="6">
        <v>0.62984682226396904</v>
      </c>
      <c r="AY21" s="6">
        <v>-0.28639213636256899</v>
      </c>
      <c r="AZ21" s="6">
        <v>5.9893077306927802</v>
      </c>
      <c r="BA21" s="12"/>
      <c r="BB21" s="6">
        <f t="shared" si="20"/>
        <v>-0.52155186079902105</v>
      </c>
      <c r="BC21" s="12">
        <f t="shared" si="21"/>
        <v>0.24515972443645201</v>
      </c>
      <c r="BD21" s="12">
        <f t="shared" si="22"/>
        <v>-0.27639213636256899</v>
      </c>
      <c r="BE21" s="12">
        <f t="shared" si="23"/>
        <v>-1.0000000000000009E-2</v>
      </c>
      <c r="BF21" s="12">
        <f t="shared" si="24"/>
        <v>6.265699867055349</v>
      </c>
      <c r="BG21" s="12">
        <f t="shared" si="25"/>
        <v>6.2756998670553497</v>
      </c>
      <c r="BH21" s="12">
        <f t="shared" si="26"/>
        <v>0.52274539253188002</v>
      </c>
      <c r="BI21" s="12">
        <f>AU21-AN21</f>
        <v>0.27758566809542801</v>
      </c>
      <c r="BJ21" s="12"/>
    </row>
    <row r="22" spans="3:62" x14ac:dyDescent="0.25">
      <c r="C22" s="12"/>
      <c r="D22" s="29"/>
      <c r="E22" s="39" t="s">
        <v>91</v>
      </c>
      <c r="F22" s="6">
        <v>-0.855564223475895</v>
      </c>
      <c r="G22" s="6">
        <v>0.23565414151990999</v>
      </c>
      <c r="H22" s="6">
        <v>1.0912183649958</v>
      </c>
      <c r="I22" s="6">
        <v>2.7767403411865201</v>
      </c>
      <c r="J22" s="6">
        <v>0.96629108666460595</v>
      </c>
      <c r="K22" s="6">
        <v>1.2992969971464901</v>
      </c>
      <c r="L22" s="6">
        <v>1.1912356228746399</v>
      </c>
      <c r="M22" s="6">
        <v>0</v>
      </c>
      <c r="N22" s="6">
        <v>0.62015581848550805</v>
      </c>
      <c r="O22" s="6">
        <v>0.62015581848550805</v>
      </c>
      <c r="P22" s="6">
        <v>1.0058691082851099</v>
      </c>
      <c r="Q22" s="6">
        <v>0.94745269749654604</v>
      </c>
      <c r="R22" s="6">
        <v>-5.0844430933703197</v>
      </c>
      <c r="S22" s="6">
        <v>1.1012183649958001</v>
      </c>
      <c r="T22" s="12"/>
      <c r="U22" s="6">
        <f t="shared" si="11"/>
        <v>0.85556422347589001</v>
      </c>
      <c r="V22" s="12">
        <f t="shared" si="0"/>
        <v>0.23565414151990999</v>
      </c>
      <c r="W22" s="12">
        <f t="shared" si="0"/>
        <v>1.0912183649958</v>
      </c>
      <c r="X22" s="12">
        <f t="shared" si="1"/>
        <v>-6.17566145836612</v>
      </c>
      <c r="Y22" s="12">
        <f t="shared" si="2"/>
        <v>1.0000000000000009E-2</v>
      </c>
      <c r="Z22" s="12">
        <f t="shared" si="3"/>
        <v>6.1856614583661198</v>
      </c>
      <c r="AA22" s="5">
        <f t="shared" si="4"/>
        <v>0.62015581848550805</v>
      </c>
      <c r="AB22" s="5">
        <f>N22-G22</f>
        <v>0.38450167696559806</v>
      </c>
      <c r="AC22" s="12"/>
      <c r="AD22" s="12"/>
      <c r="AE22" s="12"/>
      <c r="AJ22" s="12"/>
      <c r="AK22" s="29"/>
      <c r="AL22" s="39" t="s">
        <v>91</v>
      </c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2"/>
      <c r="BB22" s="6">
        <f t="shared" si="20"/>
        <v>0</v>
      </c>
      <c r="BC22" s="12">
        <f t="shared" si="21"/>
        <v>0</v>
      </c>
      <c r="BD22" s="12">
        <f t="shared" si="22"/>
        <v>0</v>
      </c>
      <c r="BE22" s="12">
        <f t="shared" si="23"/>
        <v>0</v>
      </c>
      <c r="BF22" s="12">
        <f t="shared" si="24"/>
        <v>0</v>
      </c>
      <c r="BG22" s="12">
        <f t="shared" si="25"/>
        <v>0</v>
      </c>
      <c r="BH22" s="5">
        <f t="shared" si="26"/>
        <v>0</v>
      </c>
      <c r="BI22" s="5">
        <f>AU22-AN22</f>
        <v>0</v>
      </c>
      <c r="BJ22" s="12"/>
    </row>
    <row r="23" spans="3:62" x14ac:dyDescent="0.25">
      <c r="C23" s="12"/>
      <c r="D23" s="29"/>
      <c r="E23" s="39" t="s">
        <v>92</v>
      </c>
      <c r="F23" s="6">
        <v>-0.62490009642678601</v>
      </c>
      <c r="G23" s="6">
        <v>0.275767291154077</v>
      </c>
      <c r="H23" s="6">
        <v>0.90066738758086395</v>
      </c>
      <c r="I23" s="6">
        <v>2.7114254951476999</v>
      </c>
      <c r="J23" s="6">
        <v>0.78421487542469304</v>
      </c>
      <c r="K23" s="6">
        <v>1.08387512164637</v>
      </c>
      <c r="L23" s="6">
        <v>0.98508964575204705</v>
      </c>
      <c r="M23" s="6">
        <v>0</v>
      </c>
      <c r="N23" s="6">
        <v>0.46266229913925799</v>
      </c>
      <c r="O23" s="6">
        <v>0.46266229913925799</v>
      </c>
      <c r="P23" s="6">
        <v>0.94304187022902497</v>
      </c>
      <c r="Q23" s="6">
        <v>0.86632827306371196</v>
      </c>
      <c r="R23" s="6">
        <v>-4.45817573363116</v>
      </c>
      <c r="S23" s="6">
        <v>4.72363299892646</v>
      </c>
      <c r="T23" s="12"/>
      <c r="U23" s="6">
        <f t="shared" si="11"/>
        <v>0.62490009642678701</v>
      </c>
      <c r="V23" s="12">
        <f t="shared" si="0"/>
        <v>0.275767291154077</v>
      </c>
      <c r="W23" s="12">
        <f t="shared" si="0"/>
        <v>0.90066738758086395</v>
      </c>
      <c r="X23" s="12">
        <f t="shared" si="1"/>
        <v>-5.3588431212120238</v>
      </c>
      <c r="Y23" s="12">
        <f t="shared" si="2"/>
        <v>3.8229656113455963</v>
      </c>
      <c r="Z23" s="12">
        <f t="shared" si="3"/>
        <v>9.1818087325576201</v>
      </c>
      <c r="AA23" s="12">
        <f t="shared" si="4"/>
        <v>0.46266229913925799</v>
      </c>
      <c r="AB23" s="12">
        <f>N23-G23</f>
        <v>0.18689500798518099</v>
      </c>
      <c r="AC23" s="12"/>
      <c r="AD23" s="12"/>
      <c r="AE23" s="12"/>
      <c r="AJ23" s="12"/>
      <c r="AK23" s="29"/>
      <c r="AL23" s="39" t="s">
        <v>92</v>
      </c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2"/>
      <c r="BB23" s="6">
        <f t="shared" si="20"/>
        <v>0</v>
      </c>
      <c r="BC23" s="12">
        <f t="shared" si="21"/>
        <v>0</v>
      </c>
      <c r="BD23" s="12">
        <f t="shared" si="22"/>
        <v>0</v>
      </c>
      <c r="BE23" s="12">
        <f t="shared" si="23"/>
        <v>0</v>
      </c>
      <c r="BF23" s="12">
        <f t="shared" si="24"/>
        <v>0</v>
      </c>
      <c r="BG23" s="12">
        <f t="shared" si="25"/>
        <v>0</v>
      </c>
      <c r="BH23" s="12">
        <f t="shared" si="26"/>
        <v>0</v>
      </c>
      <c r="BI23" s="12">
        <f>AU23-AN23</f>
        <v>0</v>
      </c>
      <c r="BJ23" s="12"/>
    </row>
    <row r="24" spans="3:62" ht="15" customHeight="1" x14ac:dyDescent="0.25">
      <c r="C24" s="12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2"/>
      <c r="U24" s="6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J24" s="12"/>
      <c r="AK24" s="12"/>
      <c r="AL24" s="12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2"/>
      <c r="BB24" s="6"/>
      <c r="BC24" s="12"/>
      <c r="BD24" s="12"/>
      <c r="BE24" s="12"/>
      <c r="BF24" s="12"/>
      <c r="BG24" s="12"/>
      <c r="BH24" s="12"/>
      <c r="BI24" s="12"/>
      <c r="BJ24" s="12"/>
    </row>
    <row r="25" spans="3:62" x14ac:dyDescent="0.25">
      <c r="C25" s="12"/>
      <c r="D25" s="29" t="s">
        <v>77</v>
      </c>
      <c r="E25" s="39" t="s">
        <v>89</v>
      </c>
      <c r="F25" s="6">
        <v>0.67305424822606696</v>
      </c>
      <c r="G25" s="6">
        <v>0.23093960977872399</v>
      </c>
      <c r="H25" s="6">
        <v>-0.442114638447342</v>
      </c>
      <c r="I25" s="6">
        <v>4.2482412290573102</v>
      </c>
      <c r="J25" s="6">
        <v>-0.17296776241286299</v>
      </c>
      <c r="K25" s="6">
        <v>-7.7694262315038606E-2</v>
      </c>
      <c r="L25" s="6">
        <v>7.6682600375860999E-2</v>
      </c>
      <c r="M25" s="6">
        <v>0</v>
      </c>
      <c r="N25" s="6">
        <v>0.40975357369701798</v>
      </c>
      <c r="O25" s="6">
        <v>0.45359244652355901</v>
      </c>
      <c r="P25" s="6">
        <v>0.63793318175829095</v>
      </c>
      <c r="Q25" s="6">
        <v>0.43124056909597003</v>
      </c>
      <c r="R25" s="6">
        <v>-1.1452618190072801</v>
      </c>
      <c r="S25" s="6">
        <v>1.5461834267591801</v>
      </c>
      <c r="T25" s="12"/>
      <c r="U25" s="6">
        <f t="shared" si="11"/>
        <v>-0.67305424822606597</v>
      </c>
      <c r="V25" s="5">
        <f t="shared" si="0"/>
        <v>0.23093960977872399</v>
      </c>
      <c r="W25" s="12">
        <f t="shared" si="0"/>
        <v>-0.442114638447342</v>
      </c>
      <c r="X25" s="12">
        <f t="shared" si="1"/>
        <v>-0.70314718055993808</v>
      </c>
      <c r="Y25" s="12">
        <f t="shared" si="2"/>
        <v>1.9882980652065221</v>
      </c>
      <c r="Z25" s="5">
        <f t="shared" si="3"/>
        <v>2.6914452457664604</v>
      </c>
      <c r="AA25" s="12">
        <f t="shared" si="4"/>
        <v>0.40975357369701798</v>
      </c>
      <c r="AB25" s="12">
        <f>N25-G25</f>
        <v>0.17881396391829399</v>
      </c>
      <c r="AC25" s="12"/>
      <c r="AD25" s="12"/>
      <c r="AE25" s="12"/>
      <c r="AJ25" s="12"/>
      <c r="AK25" s="29" t="s">
        <v>77</v>
      </c>
      <c r="AL25" s="39" t="s">
        <v>89</v>
      </c>
      <c r="AM25" s="6">
        <v>0.673054248226158</v>
      </c>
      <c r="AN25" s="6">
        <v>0.230939609782877</v>
      </c>
      <c r="AO25" s="6">
        <v>-0.44211463844328103</v>
      </c>
      <c r="AP25" s="6">
        <v>10.971352338790799</v>
      </c>
      <c r="AQ25" s="6">
        <v>-0.172967762439765</v>
      </c>
      <c r="AR25" s="6">
        <v>-7.7694262271358297E-2</v>
      </c>
      <c r="AS25" s="6">
        <v>7.6682600381992094E-2</v>
      </c>
      <c r="AT25" s="6">
        <v>0</v>
      </c>
      <c r="AU25" s="6">
        <v>0.409753573591849</v>
      </c>
      <c r="AV25" s="6">
        <v>0.45359244641811203</v>
      </c>
      <c r="AW25" s="6">
        <v>0.63793318185292403</v>
      </c>
      <c r="AX25" s="6">
        <v>0.43124056907129499</v>
      </c>
      <c r="AY25" s="6">
        <v>-1.14526181900322</v>
      </c>
      <c r="AZ25" s="6">
        <v>1.5461834267632399</v>
      </c>
      <c r="BA25" s="12"/>
      <c r="BB25" s="6">
        <f t="shared" ref="BB25:BB41" si="27">AO25-AN25</f>
        <v>-0.673054248226158</v>
      </c>
      <c r="BC25" s="5">
        <f t="shared" ref="BC25:BC42" si="28">AN25</f>
        <v>0.230939609782877</v>
      </c>
      <c r="BD25" s="12">
        <f t="shared" ref="BD25:BD42" si="29">AO25</f>
        <v>-0.44211463844328103</v>
      </c>
      <c r="BE25" s="12">
        <f t="shared" ref="BE25:BE42" si="30">AY25-AO25</f>
        <v>-0.70314718055993897</v>
      </c>
      <c r="BF25" s="12">
        <f t="shared" ref="BF25:BF42" si="31">AZ25-AO25</f>
        <v>1.988298065206521</v>
      </c>
      <c r="BG25" s="5">
        <f t="shared" ref="BG25:BG42" si="32">AZ25-AY25</f>
        <v>2.6914452457664599</v>
      </c>
      <c r="BH25" s="12">
        <f t="shared" ref="BH25:BH42" si="33">AU25</f>
        <v>0.409753573591849</v>
      </c>
      <c r="BI25" s="12">
        <f>AU25-AN25</f>
        <v>0.17881396380897199</v>
      </c>
      <c r="BJ25" s="12"/>
    </row>
    <row r="26" spans="3:62" x14ac:dyDescent="0.25">
      <c r="C26" s="12"/>
      <c r="D26" s="29"/>
      <c r="E26" s="39" t="s">
        <v>90</v>
      </c>
      <c r="F26" s="6">
        <v>1.89575468183212</v>
      </c>
      <c r="G26" s="6">
        <v>0.16711741479654799</v>
      </c>
      <c r="H26" s="6">
        <v>-1.7286372670355701</v>
      </c>
      <c r="I26" s="6">
        <v>3.31803040027618</v>
      </c>
      <c r="J26" s="6">
        <v>-8.7617387719443704E-2</v>
      </c>
      <c r="K26" s="6">
        <v>-0.47176405573515801</v>
      </c>
      <c r="L26" s="6">
        <v>-1.62158787630385</v>
      </c>
      <c r="M26" s="6">
        <v>0</v>
      </c>
      <c r="N26" s="6">
        <v>-1.34474802570472</v>
      </c>
      <c r="O26" s="6">
        <v>0.51389679835784396</v>
      </c>
      <c r="P26" s="6">
        <v>0.13196018827009601</v>
      </c>
      <c r="Q26" s="6">
        <v>-1.33468792901527</v>
      </c>
      <c r="R26" s="6">
        <v>-1.7386372670355701</v>
      </c>
      <c r="S26" s="6">
        <v>2.6803042875728802</v>
      </c>
      <c r="T26" s="12"/>
      <c r="U26" s="6">
        <f t="shared" si="11"/>
        <v>-1.895754681832118</v>
      </c>
      <c r="V26" s="12">
        <f t="shared" si="0"/>
        <v>0.16711741479654799</v>
      </c>
      <c r="W26" s="12">
        <f t="shared" si="0"/>
        <v>-1.7286372670355701</v>
      </c>
      <c r="X26" s="12">
        <f t="shared" si="1"/>
        <v>-1.0000000000000009E-2</v>
      </c>
      <c r="Y26" s="12">
        <f t="shared" si="2"/>
        <v>4.4089415546084503</v>
      </c>
      <c r="Z26" s="12">
        <f t="shared" si="3"/>
        <v>4.4189415546084501</v>
      </c>
      <c r="AA26" s="12">
        <f t="shared" si="4"/>
        <v>-1.34474802570472</v>
      </c>
      <c r="AB26" s="12">
        <f>N26-G26</f>
        <v>-1.5118654405012679</v>
      </c>
      <c r="AC26" s="12"/>
      <c r="AD26" s="12"/>
      <c r="AE26" s="12"/>
      <c r="AJ26" s="12"/>
      <c r="AK26" s="29"/>
      <c r="AL26" s="39" t="s">
        <v>90</v>
      </c>
      <c r="AM26" s="6">
        <v>1.89575468183212</v>
      </c>
      <c r="AN26" s="6">
        <v>0.167117414796701</v>
      </c>
      <c r="AO26" s="6">
        <v>-1.72863726703541</v>
      </c>
      <c r="AP26" s="6">
        <v>8.1597093343734706</v>
      </c>
      <c r="AQ26" s="6">
        <v>-8.7617387719184897E-2</v>
      </c>
      <c r="AR26" s="6">
        <v>-0.47176405573448799</v>
      </c>
      <c r="AS26" s="6">
        <v>-1.62158787630384</v>
      </c>
      <c r="AT26" s="6">
        <v>0</v>
      </c>
      <c r="AU26" s="6">
        <v>-1.3447480257040501</v>
      </c>
      <c r="AV26" s="6">
        <v>0.51389679835841995</v>
      </c>
      <c r="AW26" s="6">
        <v>0.13196018826932901</v>
      </c>
      <c r="AX26" s="6">
        <v>-1.3346879290152001</v>
      </c>
      <c r="AY26" s="6">
        <v>-1.73863726703542</v>
      </c>
      <c r="AZ26" s="6">
        <v>2.68030428755845</v>
      </c>
      <c r="BA26" s="12"/>
      <c r="BB26" s="6">
        <f t="shared" si="27"/>
        <v>-1.8957546818321109</v>
      </c>
      <c r="BC26" s="12">
        <f t="shared" si="28"/>
        <v>0.167117414796701</v>
      </c>
      <c r="BD26" s="12">
        <f t="shared" si="29"/>
        <v>-1.72863726703541</v>
      </c>
      <c r="BE26" s="12">
        <f t="shared" si="30"/>
        <v>-1.0000000000010001E-2</v>
      </c>
      <c r="BF26" s="12">
        <f t="shared" si="31"/>
        <v>4.4089415545938602</v>
      </c>
      <c r="BG26" s="12">
        <f t="shared" si="32"/>
        <v>4.4189415545938697</v>
      </c>
      <c r="BH26" s="12">
        <f t="shared" si="33"/>
        <v>-1.3447480257040501</v>
      </c>
      <c r="BI26" s="12">
        <f>AU26-AN26</f>
        <v>-1.511865440500751</v>
      </c>
      <c r="BJ26" s="12"/>
    </row>
    <row r="27" spans="3:62" x14ac:dyDescent="0.25">
      <c r="C27" s="12"/>
      <c r="D27" s="29"/>
      <c r="E27" s="39" t="s">
        <v>91</v>
      </c>
      <c r="F27" s="6">
        <v>-0.57448499989809099</v>
      </c>
      <c r="G27" s="6">
        <v>0.24191969215488801</v>
      </c>
      <c r="H27" s="6">
        <v>0.81640469205297905</v>
      </c>
      <c r="I27" s="6">
        <v>6.6520253562927198</v>
      </c>
      <c r="J27" s="6">
        <v>0.74290655013233897</v>
      </c>
      <c r="K27" s="6">
        <v>0.92347622549932595</v>
      </c>
      <c r="L27" s="6">
        <v>0.83368648222670505</v>
      </c>
      <c r="M27" s="6">
        <v>0</v>
      </c>
      <c r="N27" s="6">
        <v>0.50578764068636095</v>
      </c>
      <c r="O27" s="6">
        <v>0.50578764068636095</v>
      </c>
      <c r="P27" s="6">
        <v>0.63250144309883904</v>
      </c>
      <c r="Q27" s="6">
        <v>0.67213100552030003</v>
      </c>
      <c r="R27" s="6">
        <v>-6.2901447991153603</v>
      </c>
      <c r="S27" s="6">
        <v>0.82640469205297995</v>
      </c>
      <c r="T27" s="12"/>
      <c r="U27" s="6">
        <f t="shared" si="11"/>
        <v>0.57448499989809099</v>
      </c>
      <c r="V27" s="12">
        <f t="shared" si="0"/>
        <v>0.24191969215488801</v>
      </c>
      <c r="W27" s="12">
        <f t="shared" si="0"/>
        <v>0.81640469205297905</v>
      </c>
      <c r="X27" s="12">
        <f t="shared" si="1"/>
        <v>-7.1065494911683391</v>
      </c>
      <c r="Y27" s="12">
        <f t="shared" si="2"/>
        <v>1.0000000000000897E-2</v>
      </c>
      <c r="Z27" s="12">
        <f t="shared" si="3"/>
        <v>7.1165494911683407</v>
      </c>
      <c r="AA27" s="5">
        <f t="shared" si="4"/>
        <v>0.50578764068636095</v>
      </c>
      <c r="AB27" s="5">
        <f>N27-G27</f>
        <v>0.26386794853147294</v>
      </c>
      <c r="AC27" s="12"/>
      <c r="AD27" s="12"/>
      <c r="AE27" s="12"/>
      <c r="AJ27" s="12"/>
      <c r="AK27" s="29"/>
      <c r="AL27" s="39" t="s">
        <v>91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2"/>
      <c r="BB27" s="6">
        <f t="shared" si="27"/>
        <v>0</v>
      </c>
      <c r="BC27" s="12">
        <f t="shared" si="28"/>
        <v>0</v>
      </c>
      <c r="BD27" s="12">
        <f t="shared" si="29"/>
        <v>0</v>
      </c>
      <c r="BE27" s="12">
        <f t="shared" si="30"/>
        <v>0</v>
      </c>
      <c r="BF27" s="12">
        <f t="shared" si="31"/>
        <v>0</v>
      </c>
      <c r="BG27" s="12">
        <f t="shared" si="32"/>
        <v>0</v>
      </c>
      <c r="BH27" s="5">
        <f t="shared" si="33"/>
        <v>0</v>
      </c>
      <c r="BI27" s="5">
        <f>AU27-AN27</f>
        <v>0</v>
      </c>
      <c r="BJ27" s="12"/>
    </row>
    <row r="28" spans="3:62" x14ac:dyDescent="0.25">
      <c r="C28" s="12"/>
      <c r="D28" s="29"/>
      <c r="E28" s="39" t="s">
        <v>92</v>
      </c>
      <c r="F28" s="6">
        <v>1.4501381503892801</v>
      </c>
      <c r="G28" s="6">
        <v>0.146790396371792</v>
      </c>
      <c r="H28" s="6">
        <v>-1.30334775401749</v>
      </c>
      <c r="I28" s="6">
        <v>3.8420890569686801</v>
      </c>
      <c r="J28" s="6">
        <v>1.02394843045154</v>
      </c>
      <c r="K28" s="6">
        <v>-0.56894562273087401</v>
      </c>
      <c r="L28" s="6">
        <v>-1.36482395098973</v>
      </c>
      <c r="M28" s="6">
        <v>0</v>
      </c>
      <c r="N28" s="6">
        <v>-1.5346015471691199</v>
      </c>
      <c r="O28" s="6">
        <v>0.71740894215337203</v>
      </c>
      <c r="P28" s="6">
        <v>-0.65517516768680695</v>
      </c>
      <c r="Q28" s="6">
        <v>-1.5131015780770201</v>
      </c>
      <c r="R28" s="6">
        <v>-10.598598752173499</v>
      </c>
      <c r="S28" s="6">
        <v>3.22295399865139</v>
      </c>
      <c r="T28" s="12"/>
      <c r="U28" s="6">
        <f t="shared" si="11"/>
        <v>-1.4501381503892821</v>
      </c>
      <c r="V28" s="12">
        <f t="shared" si="0"/>
        <v>0.146790396371792</v>
      </c>
      <c r="W28" s="12">
        <f t="shared" si="0"/>
        <v>-1.30334775401749</v>
      </c>
      <c r="X28" s="12">
        <f t="shared" si="1"/>
        <v>-9.2952509981560087</v>
      </c>
      <c r="Y28" s="12">
        <f t="shared" si="2"/>
        <v>4.5263017526688802</v>
      </c>
      <c r="Z28" s="12">
        <f t="shared" si="3"/>
        <v>13.821552750824889</v>
      </c>
      <c r="AA28" s="12">
        <f t="shared" si="4"/>
        <v>-1.5346015471691199</v>
      </c>
      <c r="AB28" s="12">
        <f>N28-G28</f>
        <v>-1.6813919435409119</v>
      </c>
      <c r="AC28" s="12"/>
      <c r="AD28" s="12"/>
      <c r="AE28" s="12"/>
      <c r="AJ28" s="12"/>
      <c r="AK28" s="29"/>
      <c r="AL28" s="39" t="s">
        <v>92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2"/>
      <c r="BB28" s="6">
        <f t="shared" si="27"/>
        <v>0</v>
      </c>
      <c r="BC28" s="12">
        <f t="shared" si="28"/>
        <v>0</v>
      </c>
      <c r="BD28" s="12">
        <f t="shared" si="29"/>
        <v>0</v>
      </c>
      <c r="BE28" s="12">
        <f t="shared" si="30"/>
        <v>0</v>
      </c>
      <c r="BF28" s="12">
        <f t="shared" si="31"/>
        <v>0</v>
      </c>
      <c r="BG28" s="12">
        <f t="shared" si="32"/>
        <v>0</v>
      </c>
      <c r="BH28" s="12">
        <f t="shared" si="33"/>
        <v>0</v>
      </c>
      <c r="BI28" s="12">
        <f>AU28-AN28</f>
        <v>0</v>
      </c>
      <c r="BJ28" s="12"/>
    </row>
    <row r="29" spans="3:62" x14ac:dyDescent="0.25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</row>
    <row r="30" spans="3:62" x14ac:dyDescent="0.25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</row>
    <row r="31" spans="3:62" x14ac:dyDescent="0.25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</row>
    <row r="32" spans="3:62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43" t="s">
        <v>21</v>
      </c>
      <c r="T32" s="43" t="s">
        <v>38</v>
      </c>
      <c r="U32" s="43" t="s">
        <v>43</v>
      </c>
      <c r="V32" s="43"/>
      <c r="W32" s="43"/>
      <c r="X32" s="43"/>
      <c r="Y32" s="43"/>
      <c r="Z32" s="43"/>
      <c r="AA32" s="43"/>
      <c r="AB32" s="43"/>
      <c r="AC32" s="43"/>
      <c r="AD32" s="12"/>
      <c r="AE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3" t="s">
        <v>21</v>
      </c>
      <c r="BA32" s="43" t="s">
        <v>38</v>
      </c>
      <c r="BB32" s="43" t="s">
        <v>43</v>
      </c>
      <c r="BC32" s="43"/>
      <c r="BD32" s="43"/>
      <c r="BE32" s="43"/>
      <c r="BF32" s="43"/>
      <c r="BG32" s="43"/>
      <c r="BH32" s="43"/>
      <c r="BI32" s="43"/>
      <c r="BJ32" s="43"/>
    </row>
    <row r="33" spans="3:63" x14ac:dyDescent="0.25">
      <c r="C33" s="12"/>
      <c r="D33" s="12"/>
      <c r="E33" s="12"/>
      <c r="F33" s="12"/>
      <c r="G33" s="12"/>
      <c r="H33" s="28"/>
      <c r="I33" s="28"/>
      <c r="J33" s="28"/>
      <c r="K33" s="28"/>
      <c r="L33" s="28"/>
      <c r="M33" s="28"/>
      <c r="N33" s="28"/>
      <c r="O33" s="12"/>
      <c r="P33" s="12"/>
      <c r="Q33" s="12"/>
      <c r="R33" s="12"/>
      <c r="S33" s="43"/>
      <c r="T33" s="43"/>
      <c r="U33" s="43" t="s">
        <v>85</v>
      </c>
      <c r="V33" s="43"/>
      <c r="W33" s="43"/>
      <c r="X33" s="43" t="s">
        <v>87</v>
      </c>
      <c r="Y33" s="43"/>
      <c r="Z33" s="43"/>
      <c r="AA33" s="43" t="s">
        <v>86</v>
      </c>
      <c r="AB33" s="43"/>
      <c r="AC33" s="43"/>
      <c r="AD33" s="12" t="s">
        <v>113</v>
      </c>
      <c r="AE33" s="12"/>
      <c r="AJ33" s="12"/>
      <c r="AK33" s="12"/>
      <c r="AL33" s="12"/>
      <c r="AM33" s="12"/>
      <c r="AN33" s="12"/>
      <c r="AO33" s="28"/>
      <c r="AP33" s="28"/>
      <c r="AQ33" s="28"/>
      <c r="AR33" s="28"/>
      <c r="AS33" s="28"/>
      <c r="AT33" s="28"/>
      <c r="AU33" s="28"/>
      <c r="AV33" s="12"/>
      <c r="AW33" s="12"/>
      <c r="AX33" s="12"/>
      <c r="AY33" s="12"/>
      <c r="AZ33" s="43"/>
      <c r="BA33" s="43"/>
      <c r="BB33" s="43" t="s">
        <v>85</v>
      </c>
      <c r="BC33" s="43"/>
      <c r="BD33" s="43"/>
      <c r="BE33" s="43" t="s">
        <v>87</v>
      </c>
      <c r="BF33" s="43"/>
      <c r="BG33" s="43"/>
      <c r="BH33" s="43" t="s">
        <v>86</v>
      </c>
      <c r="BI33" s="43"/>
      <c r="BJ33" s="43"/>
      <c r="BK33" t="s">
        <v>114</v>
      </c>
    </row>
    <row r="34" spans="3:63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43"/>
      <c r="T34" s="43"/>
      <c r="U34" s="44" t="s">
        <v>96</v>
      </c>
      <c r="V34" s="44" t="s">
        <v>97</v>
      </c>
      <c r="W34" s="44" t="s">
        <v>98</v>
      </c>
      <c r="X34" s="44" t="s">
        <v>19</v>
      </c>
      <c r="Y34" s="44" t="s">
        <v>20</v>
      </c>
      <c r="Z34" s="44" t="s">
        <v>82</v>
      </c>
      <c r="AA34" s="44" t="s">
        <v>98</v>
      </c>
      <c r="AB34" s="44" t="s">
        <v>97</v>
      </c>
      <c r="AC34" s="44" t="s">
        <v>96</v>
      </c>
      <c r="AD34" s="12"/>
      <c r="AE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3"/>
      <c r="BA34" s="43"/>
      <c r="BB34" s="44" t="s">
        <v>96</v>
      </c>
      <c r="BC34" s="44" t="s">
        <v>97</v>
      </c>
      <c r="BD34" s="44" t="s">
        <v>98</v>
      </c>
      <c r="BE34" s="44" t="s">
        <v>19</v>
      </c>
      <c r="BF34" s="44" t="s">
        <v>20</v>
      </c>
      <c r="BG34" s="44" t="s">
        <v>82</v>
      </c>
      <c r="BH34" s="44" t="s">
        <v>98</v>
      </c>
      <c r="BI34" s="44" t="s">
        <v>97</v>
      </c>
      <c r="BJ34" s="44" t="s">
        <v>96</v>
      </c>
    </row>
    <row r="35" spans="3:63" x14ac:dyDescent="0.25">
      <c r="C35" s="12"/>
      <c r="D35" s="12"/>
      <c r="E35" s="12"/>
      <c r="F35" s="12"/>
      <c r="G35" s="9"/>
      <c r="H35" s="9"/>
      <c r="I35" s="9"/>
      <c r="J35" s="9"/>
      <c r="K35" s="9"/>
      <c r="L35" s="9"/>
      <c r="M35" s="9"/>
      <c r="N35" s="9"/>
      <c r="O35" s="12"/>
      <c r="P35" s="12"/>
      <c r="Q35" s="12"/>
      <c r="R35" s="12"/>
      <c r="S35" s="43" t="s">
        <v>109</v>
      </c>
      <c r="T35" s="44" t="s">
        <v>30</v>
      </c>
      <c r="U35" s="54">
        <f>U10</f>
        <v>-0.81035413207394891</v>
      </c>
      <c r="V35" s="53">
        <f t="shared" ref="V35:AA35" si="34">V10</f>
        <v>7.17031146423939E-2</v>
      </c>
      <c r="W35" s="54">
        <f t="shared" si="34"/>
        <v>-0.73865101743155503</v>
      </c>
      <c r="X35" s="54">
        <f t="shared" si="34"/>
        <v>-1.024840812574465</v>
      </c>
      <c r="Y35" s="54">
        <f t="shared" si="34"/>
        <v>1.8531430291704651</v>
      </c>
      <c r="Z35" s="53">
        <f t="shared" si="34"/>
        <v>2.8779838417449302</v>
      </c>
      <c r="AA35" s="54">
        <f t="shared" si="34"/>
        <v>0.18168532819344099</v>
      </c>
      <c r="AB35" s="53">
        <f>V10</f>
        <v>7.17031146423939E-2</v>
      </c>
      <c r="AC35" s="54">
        <f>AB10</f>
        <v>0.10998221355104709</v>
      </c>
      <c r="AD35" s="6">
        <v>0.62852252960205002</v>
      </c>
      <c r="AE35" s="12"/>
      <c r="AJ35" s="12"/>
      <c r="AK35" s="12"/>
      <c r="AL35" s="12"/>
      <c r="AM35" s="12"/>
      <c r="AN35" s="9"/>
      <c r="AO35" s="9"/>
      <c r="AP35" s="9"/>
      <c r="AQ35" s="9"/>
      <c r="AR35" s="9"/>
      <c r="AS35" s="9"/>
      <c r="AT35" s="9"/>
      <c r="AU35" s="9"/>
      <c r="AV35" s="12"/>
      <c r="AW35" s="12"/>
      <c r="AX35" s="12"/>
      <c r="AY35" s="12"/>
      <c r="AZ35" s="43" t="s">
        <v>109</v>
      </c>
      <c r="BA35" s="44" t="s">
        <v>30</v>
      </c>
      <c r="BB35" s="54">
        <f>BB10</f>
        <v>-0.81035413207394891</v>
      </c>
      <c r="BC35" s="53">
        <f t="shared" ref="BC35:BH35" si="35">BC10</f>
        <v>7.17031146423939E-2</v>
      </c>
      <c r="BD35" s="54">
        <f t="shared" si="35"/>
        <v>-0.73865101743155503</v>
      </c>
      <c r="BE35" s="54">
        <f t="shared" si="35"/>
        <v>-1.024840812574465</v>
      </c>
      <c r="BF35" s="54">
        <f t="shared" si="35"/>
        <v>1.8531430291704651</v>
      </c>
      <c r="BG35" s="53">
        <f t="shared" si="35"/>
        <v>2.8779838417449302</v>
      </c>
      <c r="BH35" s="54">
        <f t="shared" si="35"/>
        <v>0.18168532819344099</v>
      </c>
      <c r="BI35" s="53">
        <f>BC10</f>
        <v>7.17031146423939E-2</v>
      </c>
      <c r="BJ35" s="54">
        <f>BI10</f>
        <v>0.10998221355104709</v>
      </c>
      <c r="BK35" s="6">
        <v>1.4121919631958</v>
      </c>
    </row>
    <row r="36" spans="3:63" x14ac:dyDescent="0.25">
      <c r="C36" s="12"/>
      <c r="D36" s="12"/>
      <c r="E36" s="12"/>
      <c r="F36" s="12"/>
      <c r="G36" s="9"/>
      <c r="H36" s="9"/>
      <c r="I36" s="9"/>
      <c r="J36" s="9"/>
      <c r="K36" s="9"/>
      <c r="L36" s="9"/>
      <c r="M36" s="9"/>
      <c r="N36" s="9"/>
      <c r="O36" s="12"/>
      <c r="P36" s="12"/>
      <c r="Q36" s="12"/>
      <c r="R36" s="12"/>
      <c r="S36" s="43"/>
      <c r="T36" s="44" t="s">
        <v>31</v>
      </c>
      <c r="U36" s="54">
        <f t="shared" ref="U36:AA36" si="36">U11</f>
        <v>-0.84677180136493102</v>
      </c>
      <c r="V36" s="54">
        <f t="shared" si="36"/>
        <v>7.4480159993680101E-2</v>
      </c>
      <c r="W36" s="54">
        <f t="shared" si="36"/>
        <v>-0.77229164137125095</v>
      </c>
      <c r="X36" s="54">
        <f t="shared" si="36"/>
        <v>-1.0000000000000009E-2</v>
      </c>
      <c r="Y36" s="54">
        <f t="shared" si="36"/>
        <v>4.2445517355261915</v>
      </c>
      <c r="Z36" s="54">
        <f t="shared" si="36"/>
        <v>4.2545517355261913</v>
      </c>
      <c r="AA36" s="54">
        <f t="shared" si="36"/>
        <v>0.33827220842940697</v>
      </c>
      <c r="AB36" s="54">
        <f t="shared" ref="AB36" si="37">V11</f>
        <v>7.4480159993680101E-2</v>
      </c>
      <c r="AC36" s="54">
        <f t="shared" ref="AC36" si="38">AB11</f>
        <v>0.2637920484357269</v>
      </c>
      <c r="AD36" s="6">
        <v>0.88791914939880301</v>
      </c>
      <c r="AE36" s="12"/>
      <c r="AJ36" s="12"/>
      <c r="AK36" s="12"/>
      <c r="AL36" s="12"/>
      <c r="AM36" s="12"/>
      <c r="AN36" s="9"/>
      <c r="AO36" s="9"/>
      <c r="AP36" s="9"/>
      <c r="AQ36" s="9"/>
      <c r="AR36" s="9"/>
      <c r="AS36" s="9"/>
      <c r="AT36" s="9"/>
      <c r="AU36" s="9"/>
      <c r="AV36" s="12"/>
      <c r="AW36" s="12"/>
      <c r="AX36" s="12"/>
      <c r="AY36" s="12"/>
      <c r="AZ36" s="43"/>
      <c r="BA36" s="44" t="s">
        <v>31</v>
      </c>
      <c r="BB36" s="54">
        <f t="shared" ref="BB36:BH36" si="39">BB11</f>
        <v>-0.84677180136493113</v>
      </c>
      <c r="BC36" s="54">
        <f t="shared" si="39"/>
        <v>7.4480159993680198E-2</v>
      </c>
      <c r="BD36" s="54">
        <f t="shared" si="39"/>
        <v>-0.77229164137125095</v>
      </c>
      <c r="BE36" s="54">
        <f t="shared" si="39"/>
        <v>-1.0000000000000009E-2</v>
      </c>
      <c r="BF36" s="54">
        <f t="shared" si="39"/>
        <v>4.2445517355262012</v>
      </c>
      <c r="BG36" s="54">
        <f t="shared" si="39"/>
        <v>4.254551735526201</v>
      </c>
      <c r="BH36" s="54">
        <f t="shared" si="39"/>
        <v>0.33827220842941003</v>
      </c>
      <c r="BI36" s="54">
        <f t="shared" ref="BI36" si="40">BC11</f>
        <v>7.4480159993680198E-2</v>
      </c>
      <c r="BJ36" s="54">
        <f t="shared" ref="BJ36" si="41">BI11</f>
        <v>0.26379204843572984</v>
      </c>
      <c r="BK36" s="6">
        <v>2.0608019876480101</v>
      </c>
    </row>
    <row r="37" spans="3:63" x14ac:dyDescent="0.25"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12"/>
      <c r="P37" s="12"/>
      <c r="Q37" s="12"/>
      <c r="R37" s="12"/>
      <c r="S37" s="44"/>
      <c r="T37" s="44"/>
      <c r="U37" s="54"/>
      <c r="V37" s="54"/>
      <c r="W37" s="54"/>
      <c r="X37" s="54"/>
      <c r="Y37" s="54"/>
      <c r="Z37" s="54"/>
      <c r="AA37" s="54"/>
      <c r="AB37" s="54"/>
      <c r="AC37" s="54"/>
      <c r="AD37" s="6"/>
      <c r="AE37" s="12"/>
      <c r="AJ37" s="12"/>
      <c r="AK37" s="12"/>
      <c r="AL37" s="12"/>
      <c r="AM37" s="12"/>
      <c r="AN37" s="9"/>
      <c r="AO37" s="9"/>
      <c r="AP37" s="9"/>
      <c r="AQ37" s="9"/>
      <c r="AR37" s="9"/>
      <c r="AS37" s="9"/>
      <c r="AT37" s="9"/>
      <c r="AU37" s="9"/>
      <c r="AV37" s="12"/>
      <c r="AW37" s="12"/>
      <c r="AX37" s="12"/>
      <c r="AY37" s="12"/>
      <c r="AZ37" s="44"/>
      <c r="BA37" s="44"/>
      <c r="BB37" s="54"/>
      <c r="BC37" s="54"/>
      <c r="BD37" s="54"/>
      <c r="BE37" s="54"/>
      <c r="BF37" s="54"/>
      <c r="BG37" s="54"/>
      <c r="BH37" s="54"/>
      <c r="BI37" s="54"/>
      <c r="BJ37" s="54"/>
      <c r="BK37" s="6"/>
    </row>
    <row r="38" spans="3:63" x14ac:dyDescent="0.25"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12"/>
      <c r="P38" s="12"/>
      <c r="Q38" s="12"/>
      <c r="R38" s="12"/>
      <c r="S38" s="43" t="s">
        <v>110</v>
      </c>
      <c r="T38" s="44" t="s">
        <v>30</v>
      </c>
      <c r="U38" s="54">
        <f t="shared" ref="U38:AA39" si="42">U15</f>
        <v>-0.89214441812850498</v>
      </c>
      <c r="V38" s="53">
        <f t="shared" si="42"/>
        <v>9.3330209169556005E-2</v>
      </c>
      <c r="W38" s="54">
        <f t="shared" si="42"/>
        <v>-0.79881420895894895</v>
      </c>
      <c r="X38" s="54">
        <f t="shared" si="42"/>
        <v>-1.024840812574471</v>
      </c>
      <c r="Y38" s="54">
        <f t="shared" si="42"/>
        <v>1.8531430291704689</v>
      </c>
      <c r="Z38" s="53">
        <f t="shared" si="42"/>
        <v>2.8779838417449399</v>
      </c>
      <c r="AA38" s="54">
        <f t="shared" si="42"/>
        <v>0.26382269334698599</v>
      </c>
      <c r="AB38" s="53">
        <f>V15</f>
        <v>9.3330209169556005E-2</v>
      </c>
      <c r="AC38" s="54">
        <f>AB15</f>
        <v>0.17049248417742999</v>
      </c>
      <c r="AD38" s="6">
        <v>1.7505439329147301</v>
      </c>
      <c r="AE38" s="12"/>
      <c r="AJ38" s="12"/>
      <c r="AK38" s="12"/>
      <c r="AL38" s="12"/>
      <c r="AM38" s="12"/>
      <c r="AN38" s="9"/>
      <c r="AO38" s="9"/>
      <c r="AP38" s="9"/>
      <c r="AQ38" s="9"/>
      <c r="AR38" s="9"/>
      <c r="AS38" s="9"/>
      <c r="AT38" s="9"/>
      <c r="AU38" s="9"/>
      <c r="AV38" s="12"/>
      <c r="AW38" s="12"/>
      <c r="AX38" s="12"/>
      <c r="AY38" s="12"/>
      <c r="AZ38" s="43" t="s">
        <v>110</v>
      </c>
      <c r="BA38" s="44" t="s">
        <v>30</v>
      </c>
      <c r="BB38" s="54">
        <f t="shared" ref="BB38:BH38" si="43">BB15</f>
        <v>-0.89214441812850476</v>
      </c>
      <c r="BC38" s="53">
        <f t="shared" si="43"/>
        <v>9.3330209169556796E-2</v>
      </c>
      <c r="BD38" s="54">
        <f t="shared" si="43"/>
        <v>-0.79881420895894795</v>
      </c>
      <c r="BE38" s="54">
        <f t="shared" si="43"/>
        <v>-1.0248408125744719</v>
      </c>
      <c r="BF38" s="54">
        <f t="shared" si="43"/>
        <v>1.853143029170468</v>
      </c>
      <c r="BG38" s="53">
        <f t="shared" si="43"/>
        <v>2.8779838417449399</v>
      </c>
      <c r="BH38" s="54">
        <f t="shared" si="43"/>
        <v>0.263822693346974</v>
      </c>
      <c r="BI38" s="53">
        <f>BC15</f>
        <v>9.3330209169556796E-2</v>
      </c>
      <c r="BJ38" s="54">
        <f>BI15</f>
        <v>0.17049248417741719</v>
      </c>
      <c r="BK38" s="6">
        <v>3.8999457550048802</v>
      </c>
    </row>
    <row r="39" spans="3:63" x14ac:dyDescent="0.25"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12"/>
      <c r="P39" s="12"/>
      <c r="Q39" s="12"/>
      <c r="R39" s="12"/>
      <c r="S39" s="43"/>
      <c r="T39" s="44" t="s">
        <v>31</v>
      </c>
      <c r="U39" s="54">
        <f t="shared" si="42"/>
        <v>-0.94249807499903482</v>
      </c>
      <c r="V39" s="54">
        <f t="shared" si="42"/>
        <v>9.9940854645897803E-2</v>
      </c>
      <c r="W39" s="54">
        <f t="shared" si="42"/>
        <v>-0.84255722035313696</v>
      </c>
      <c r="X39" s="54">
        <f t="shared" si="42"/>
        <v>-1.0000000000000009E-2</v>
      </c>
      <c r="Y39" s="54">
        <f t="shared" si="42"/>
        <v>5.1835235945108966</v>
      </c>
      <c r="Z39" s="54">
        <f t="shared" si="42"/>
        <v>5.1935235945108964</v>
      </c>
      <c r="AA39" s="54">
        <f t="shared" si="42"/>
        <v>0.14971208607376599</v>
      </c>
      <c r="AB39" s="54">
        <f>V16</f>
        <v>9.9940854645897803E-2</v>
      </c>
      <c r="AC39" s="54">
        <f>AB16</f>
        <v>4.9771231427868184E-2</v>
      </c>
      <c r="AD39" s="6">
        <v>2.0756570816040001</v>
      </c>
      <c r="AE39" s="12"/>
      <c r="AJ39" s="12"/>
      <c r="AK39" s="12"/>
      <c r="AL39" s="12"/>
      <c r="AM39" s="12"/>
      <c r="AN39" s="9"/>
      <c r="AO39" s="9"/>
      <c r="AP39" s="9"/>
      <c r="AQ39" s="9"/>
      <c r="AR39" s="9"/>
      <c r="AS39" s="9"/>
      <c r="AT39" s="9"/>
      <c r="AU39" s="9"/>
      <c r="AV39" s="12"/>
      <c r="AW39" s="12"/>
      <c r="AX39" s="12"/>
      <c r="AY39" s="12"/>
      <c r="AZ39" s="43"/>
      <c r="BA39" s="44" t="s">
        <v>31</v>
      </c>
      <c r="BB39" s="54">
        <f t="shared" ref="BB39:BH39" si="44">BB16</f>
        <v>-0.9424980749990336</v>
      </c>
      <c r="BC39" s="54">
        <f t="shared" si="44"/>
        <v>9.9940854645840599E-2</v>
      </c>
      <c r="BD39" s="54">
        <f t="shared" si="44"/>
        <v>-0.84255722035319303</v>
      </c>
      <c r="BE39" s="54">
        <f t="shared" si="44"/>
        <v>-1.0000000000000009E-2</v>
      </c>
      <c r="BF39" s="54">
        <f t="shared" si="44"/>
        <v>5.1835235944473528</v>
      </c>
      <c r="BG39" s="54">
        <f t="shared" si="44"/>
        <v>5.1935235944473526</v>
      </c>
      <c r="BH39" s="54">
        <f t="shared" si="44"/>
        <v>0.14971208607577099</v>
      </c>
      <c r="BI39" s="54">
        <f>BC16</f>
        <v>9.9940854645840599E-2</v>
      </c>
      <c r="BJ39" s="54">
        <f>BI16</f>
        <v>4.9771231429930396E-2</v>
      </c>
      <c r="BK39" s="6">
        <v>4.3302559804916303</v>
      </c>
    </row>
    <row r="40" spans="3:63" x14ac:dyDescent="0.25"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12"/>
      <c r="P40" s="12"/>
      <c r="Q40" s="12"/>
      <c r="R40" s="12"/>
      <c r="S40" s="44"/>
      <c r="T40" s="44"/>
      <c r="U40" s="54"/>
      <c r="V40" s="54"/>
      <c r="W40" s="54"/>
      <c r="X40" s="54"/>
      <c r="Y40" s="54"/>
      <c r="Z40" s="54"/>
      <c r="AA40" s="54"/>
      <c r="AB40" s="54"/>
      <c r="AC40" s="54"/>
      <c r="AE40" s="12"/>
      <c r="AJ40" s="12"/>
      <c r="AK40" s="12"/>
      <c r="AL40" s="12"/>
      <c r="AM40" s="12"/>
      <c r="AN40" s="9"/>
      <c r="AO40" s="9"/>
      <c r="AP40" s="9"/>
      <c r="AQ40" s="9"/>
      <c r="AR40" s="9"/>
      <c r="AS40" s="9"/>
      <c r="AT40" s="9"/>
      <c r="AU40" s="9"/>
      <c r="AV40" s="12"/>
      <c r="AW40" s="12"/>
      <c r="AX40" s="12"/>
      <c r="AY40" s="12"/>
      <c r="AZ40" s="44"/>
      <c r="BA40" s="44"/>
      <c r="BB40" s="54"/>
      <c r="BC40" s="54"/>
      <c r="BD40" s="54"/>
      <c r="BE40" s="54"/>
      <c r="BF40" s="54"/>
      <c r="BG40" s="54"/>
      <c r="BH40" s="54"/>
      <c r="BI40" s="54"/>
      <c r="BJ40" s="54"/>
    </row>
    <row r="41" spans="3:63" x14ac:dyDescent="0.25"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12"/>
      <c r="P41" s="12"/>
      <c r="Q41" s="12"/>
      <c r="R41" s="12"/>
      <c r="S41" s="43" t="s">
        <v>111</v>
      </c>
      <c r="T41" s="44" t="s">
        <v>30</v>
      </c>
      <c r="U41" s="54">
        <f t="shared" ref="U41:AA42" si="45">U20</f>
        <v>-0.41593364532124999</v>
      </c>
      <c r="V41" s="53">
        <f t="shared" si="45"/>
        <v>0.213885037723032</v>
      </c>
      <c r="W41" s="54">
        <f t="shared" si="45"/>
        <v>-0.20204860759821799</v>
      </c>
      <c r="X41" s="54">
        <f t="shared" si="45"/>
        <v>-0.70314718055994507</v>
      </c>
      <c r="Y41" s="54">
        <f t="shared" si="45"/>
        <v>1.853143029170468</v>
      </c>
      <c r="Z41" s="53">
        <f t="shared" si="45"/>
        <v>2.5562902097304132</v>
      </c>
      <c r="AA41" s="54">
        <f t="shared" si="45"/>
        <v>0.52421133453679902</v>
      </c>
      <c r="AB41" s="53">
        <f>V20</f>
        <v>0.213885037723032</v>
      </c>
      <c r="AC41" s="54">
        <f>AB20</f>
        <v>0.310326296813767</v>
      </c>
      <c r="AD41" s="6">
        <v>2.8756200361251798</v>
      </c>
      <c r="AE41" s="12"/>
      <c r="AJ41" s="12"/>
      <c r="AK41" s="12"/>
      <c r="AL41" s="12"/>
      <c r="AM41" s="12"/>
      <c r="AN41" s="9"/>
      <c r="AO41" s="9"/>
      <c r="AP41" s="9"/>
      <c r="AQ41" s="9"/>
      <c r="AR41" s="9"/>
      <c r="AS41" s="9"/>
      <c r="AT41" s="9"/>
      <c r="AU41" s="9"/>
      <c r="AV41" s="12"/>
      <c r="AW41" s="12"/>
      <c r="AX41" s="12"/>
      <c r="AY41" s="12"/>
      <c r="AZ41" s="43" t="s">
        <v>111</v>
      </c>
      <c r="BA41" s="44" t="s">
        <v>30</v>
      </c>
      <c r="BB41" s="54">
        <f t="shared" ref="BB41:BH41" si="46">BB20</f>
        <v>-0.41593363096458202</v>
      </c>
      <c r="BC41" s="53">
        <f t="shared" si="46"/>
        <v>0.21388474960944101</v>
      </c>
      <c r="BD41" s="54">
        <f t="shared" si="46"/>
        <v>-0.20204888135514101</v>
      </c>
      <c r="BE41" s="54">
        <f t="shared" si="46"/>
        <v>-0.70314718055994496</v>
      </c>
      <c r="BF41" s="54">
        <f t="shared" si="46"/>
        <v>1.8531430291704711</v>
      </c>
      <c r="BG41" s="53">
        <f t="shared" si="46"/>
        <v>2.5562902097304159</v>
      </c>
      <c r="BH41" s="54">
        <f t="shared" si="46"/>
        <v>0.52420804210794603</v>
      </c>
      <c r="BI41" s="53">
        <f>BC20</f>
        <v>0.21388474960944101</v>
      </c>
      <c r="BJ41" s="54">
        <f>BI20</f>
        <v>0.31032329249850499</v>
      </c>
      <c r="BK41" s="6">
        <v>6.9427090215682901</v>
      </c>
    </row>
    <row r="42" spans="3:63" x14ac:dyDescent="0.25">
      <c r="C42" s="12"/>
      <c r="D42" s="12"/>
      <c r="E42" s="12"/>
      <c r="F42" s="12"/>
      <c r="G42" s="9"/>
      <c r="H42" s="9"/>
      <c r="I42" s="9"/>
      <c r="J42" s="9"/>
      <c r="K42" s="9"/>
      <c r="L42" s="9"/>
      <c r="M42" s="9"/>
      <c r="N42" s="9"/>
      <c r="O42" s="12"/>
      <c r="P42" s="12"/>
      <c r="Q42" s="12"/>
      <c r="R42" s="12"/>
      <c r="S42" s="43"/>
      <c r="T42" s="44" t="s">
        <v>31</v>
      </c>
      <c r="U42" s="54">
        <f t="shared" si="45"/>
        <v>-0.52155186079972105</v>
      </c>
      <c r="V42" s="54">
        <f t="shared" si="45"/>
        <v>0.24515972453420601</v>
      </c>
      <c r="W42" s="54">
        <f t="shared" si="45"/>
        <v>-0.27639213626551501</v>
      </c>
      <c r="X42" s="54">
        <f t="shared" si="45"/>
        <v>-1.0000000000000009E-2</v>
      </c>
      <c r="Y42" s="54">
        <f t="shared" si="45"/>
        <v>6.2656998116279148</v>
      </c>
      <c r="Z42" s="54">
        <f t="shared" si="45"/>
        <v>6.2756998116279146</v>
      </c>
      <c r="AA42" s="54">
        <f t="shared" si="45"/>
        <v>0.52274539221178196</v>
      </c>
      <c r="AB42" s="54">
        <f>V21</f>
        <v>0.24515972453420601</v>
      </c>
      <c r="AC42" s="54">
        <f>AB21</f>
        <v>0.27758566767757598</v>
      </c>
      <c r="AD42" s="6">
        <v>2.0266295766830398</v>
      </c>
      <c r="AE42" s="12"/>
      <c r="AJ42" s="12"/>
      <c r="AK42" s="12"/>
      <c r="AL42" s="12"/>
      <c r="AM42" s="12"/>
      <c r="AN42" s="9"/>
      <c r="AO42" s="9"/>
      <c r="AP42" s="9"/>
      <c r="AQ42" s="9"/>
      <c r="AR42" s="9"/>
      <c r="AS42" s="9"/>
      <c r="AT42" s="9"/>
      <c r="AU42" s="9"/>
      <c r="AV42" s="12"/>
      <c r="AW42" s="12"/>
      <c r="AX42" s="12"/>
      <c r="AY42" s="12"/>
      <c r="AZ42" s="43"/>
      <c r="BA42" s="44" t="s">
        <v>31</v>
      </c>
      <c r="BB42" s="54">
        <f t="shared" ref="BB42:BH42" si="47">BB21</f>
        <v>-0.52155186079902105</v>
      </c>
      <c r="BC42" s="54">
        <f t="shared" si="47"/>
        <v>0.24515972443645201</v>
      </c>
      <c r="BD42" s="54">
        <f t="shared" si="47"/>
        <v>-0.27639213636256899</v>
      </c>
      <c r="BE42" s="54">
        <f t="shared" si="47"/>
        <v>-1.0000000000000009E-2</v>
      </c>
      <c r="BF42" s="54">
        <f t="shared" si="47"/>
        <v>6.265699867055349</v>
      </c>
      <c r="BG42" s="54">
        <f t="shared" si="47"/>
        <v>6.2756998670553497</v>
      </c>
      <c r="BH42" s="54">
        <f t="shared" si="47"/>
        <v>0.52274539253188002</v>
      </c>
      <c r="BI42" s="54">
        <f>BC21</f>
        <v>0.24515972443645201</v>
      </c>
      <c r="BJ42" s="54">
        <f>BI21</f>
        <v>0.27758566809542801</v>
      </c>
      <c r="BK42" s="6">
        <v>5.0193845272064204</v>
      </c>
    </row>
    <row r="43" spans="3:63" x14ac:dyDescent="0.25">
      <c r="C43" s="12"/>
      <c r="D43" s="12"/>
      <c r="E43" s="12"/>
      <c r="F43" s="12"/>
      <c r="G43" s="9"/>
      <c r="H43" s="9"/>
      <c r="I43" s="9"/>
      <c r="J43" s="9"/>
      <c r="K43" s="9"/>
      <c r="L43" s="9"/>
      <c r="M43" s="9"/>
      <c r="N43" s="64"/>
      <c r="O43" s="12"/>
      <c r="P43" s="12"/>
      <c r="Q43" s="12"/>
      <c r="R43" s="38"/>
      <c r="S43" s="44"/>
      <c r="T43" s="44"/>
      <c r="U43" s="54"/>
      <c r="V43" s="54"/>
      <c r="W43" s="54"/>
      <c r="X43" s="54"/>
      <c r="Y43" s="54"/>
      <c r="Z43" s="54"/>
      <c r="AA43" s="54"/>
      <c r="AB43" s="54"/>
      <c r="AC43" s="54"/>
      <c r="AD43" s="6"/>
      <c r="AE43" s="12"/>
      <c r="AJ43" s="12"/>
      <c r="AK43" s="12"/>
      <c r="AL43" s="12"/>
      <c r="AM43" s="12"/>
      <c r="AN43" s="9"/>
      <c r="AO43" s="9"/>
      <c r="AP43" s="9"/>
      <c r="AQ43" s="9"/>
      <c r="AR43" s="9"/>
      <c r="AS43" s="9"/>
      <c r="AT43" s="9"/>
      <c r="AU43" s="64"/>
      <c r="AV43" s="12"/>
      <c r="AW43" s="12"/>
      <c r="AX43" s="12"/>
      <c r="AY43" s="38"/>
      <c r="AZ43" s="44"/>
      <c r="BA43" s="44"/>
      <c r="BB43" s="54"/>
      <c r="BC43" s="54"/>
      <c r="BD43" s="54"/>
      <c r="BE43" s="54"/>
      <c r="BF43" s="54"/>
      <c r="BG43" s="54"/>
      <c r="BH43" s="54"/>
      <c r="BI43" s="54"/>
      <c r="BJ43" s="54"/>
      <c r="BK43" s="6"/>
    </row>
    <row r="44" spans="3:63" x14ac:dyDescent="0.25">
      <c r="C44" s="12"/>
      <c r="D44" s="12"/>
      <c r="E44" s="12"/>
      <c r="F44" s="12"/>
      <c r="G44" s="9"/>
      <c r="H44" s="9"/>
      <c r="I44" s="9"/>
      <c r="J44" s="9"/>
      <c r="K44" s="9"/>
      <c r="L44" s="9"/>
      <c r="M44" s="9"/>
      <c r="N44" s="64"/>
      <c r="O44" s="12"/>
      <c r="P44" s="12"/>
      <c r="Q44" s="12"/>
      <c r="R44" s="38"/>
      <c r="S44" s="43" t="s">
        <v>112</v>
      </c>
      <c r="T44" s="44" t="s">
        <v>30</v>
      </c>
      <c r="U44" s="54">
        <f t="shared" ref="U44:AA45" si="48">U25</f>
        <v>-0.67305424822606597</v>
      </c>
      <c r="V44" s="53">
        <f t="shared" si="48"/>
        <v>0.23093960977872399</v>
      </c>
      <c r="W44" s="54">
        <f t="shared" si="48"/>
        <v>-0.442114638447342</v>
      </c>
      <c r="X44" s="54">
        <f t="shared" si="48"/>
        <v>-0.70314718055993808</v>
      </c>
      <c r="Y44" s="54">
        <f t="shared" si="48"/>
        <v>1.9882980652065221</v>
      </c>
      <c r="Z44" s="53">
        <f t="shared" si="48"/>
        <v>2.6914452457664604</v>
      </c>
      <c r="AA44" s="54">
        <f t="shared" si="48"/>
        <v>0.40975357369701798</v>
      </c>
      <c r="AB44" s="53">
        <f>V25</f>
        <v>0.23093960977872399</v>
      </c>
      <c r="AC44" s="54">
        <f>AB25</f>
        <v>0.17881396391829399</v>
      </c>
      <c r="AD44" s="6">
        <v>4.2482412290573102</v>
      </c>
      <c r="AE44" s="12"/>
      <c r="AJ44" s="12"/>
      <c r="AK44" s="12"/>
      <c r="AL44" s="12"/>
      <c r="AM44" s="12"/>
      <c r="AN44" s="9"/>
      <c r="AO44" s="9"/>
      <c r="AP44" s="9"/>
      <c r="AQ44" s="9"/>
      <c r="AR44" s="9"/>
      <c r="AS44" s="9"/>
      <c r="AT44" s="9"/>
      <c r="AU44" s="64"/>
      <c r="AV44" s="12"/>
      <c r="AW44" s="12"/>
      <c r="AX44" s="12"/>
      <c r="AY44" s="38"/>
      <c r="AZ44" s="43" t="s">
        <v>112</v>
      </c>
      <c r="BA44" s="44" t="s">
        <v>30</v>
      </c>
      <c r="BB44" s="54">
        <f t="shared" ref="BB44:BH44" si="49">BB25</f>
        <v>-0.673054248226158</v>
      </c>
      <c r="BC44" s="53">
        <f t="shared" si="49"/>
        <v>0.230939609782877</v>
      </c>
      <c r="BD44" s="54">
        <f t="shared" si="49"/>
        <v>-0.44211463844328103</v>
      </c>
      <c r="BE44" s="54">
        <f t="shared" si="49"/>
        <v>-0.70314718055993897</v>
      </c>
      <c r="BF44" s="54">
        <f t="shared" si="49"/>
        <v>1.988298065206521</v>
      </c>
      <c r="BG44" s="53">
        <f t="shared" si="49"/>
        <v>2.6914452457664599</v>
      </c>
      <c r="BH44" s="54">
        <f t="shared" si="49"/>
        <v>0.409753573591849</v>
      </c>
      <c r="BI44" s="53">
        <f>BC25</f>
        <v>0.230939609782877</v>
      </c>
      <c r="BJ44" s="54">
        <f>BI25</f>
        <v>0.17881396380897199</v>
      </c>
      <c r="BK44" s="6">
        <v>10.971352338790799</v>
      </c>
    </row>
    <row r="45" spans="3:63" x14ac:dyDescent="0.25">
      <c r="C45" s="12"/>
      <c r="D45" s="12"/>
      <c r="E45" s="12"/>
      <c r="F45" s="12"/>
      <c r="G45" s="9"/>
      <c r="H45" s="9"/>
      <c r="I45" s="9"/>
      <c r="J45" s="9"/>
      <c r="K45" s="9"/>
      <c r="L45" s="9"/>
      <c r="M45" s="9"/>
      <c r="N45" s="64"/>
      <c r="O45" s="12"/>
      <c r="P45" s="12"/>
      <c r="Q45" s="12"/>
      <c r="R45" s="38"/>
      <c r="S45" s="43"/>
      <c r="T45" s="44" t="s">
        <v>31</v>
      </c>
      <c r="U45" s="54">
        <f t="shared" si="48"/>
        <v>-1.895754681832118</v>
      </c>
      <c r="V45" s="54">
        <f t="shared" si="48"/>
        <v>0.16711741479654799</v>
      </c>
      <c r="W45" s="54">
        <f t="shared" si="48"/>
        <v>-1.7286372670355701</v>
      </c>
      <c r="X45" s="54">
        <f t="shared" si="48"/>
        <v>-1.0000000000000009E-2</v>
      </c>
      <c r="Y45" s="54">
        <f t="shared" si="48"/>
        <v>4.4089415546084503</v>
      </c>
      <c r="Z45" s="54">
        <f t="shared" si="48"/>
        <v>4.4189415546084501</v>
      </c>
      <c r="AA45" s="54">
        <f t="shared" si="48"/>
        <v>-1.34474802570472</v>
      </c>
      <c r="AB45" s="54">
        <f>V26</f>
        <v>0.16711741479654799</v>
      </c>
      <c r="AC45" s="54">
        <f>AB26</f>
        <v>-1.5118654405012679</v>
      </c>
      <c r="AD45" s="6">
        <v>3.31803040027618</v>
      </c>
      <c r="AE45" s="12"/>
      <c r="AJ45" s="12"/>
      <c r="AK45" s="12"/>
      <c r="AL45" s="12"/>
      <c r="AM45" s="12"/>
      <c r="AN45" s="9"/>
      <c r="AO45" s="9"/>
      <c r="AP45" s="9"/>
      <c r="AQ45" s="9"/>
      <c r="AR45" s="9"/>
      <c r="AS45" s="9"/>
      <c r="AT45" s="9"/>
      <c r="AU45" s="64"/>
      <c r="AV45" s="12"/>
      <c r="AW45" s="12"/>
      <c r="AX45" s="12"/>
      <c r="AY45" s="38"/>
      <c r="AZ45" s="43"/>
      <c r="BA45" s="44" t="s">
        <v>31</v>
      </c>
      <c r="BB45" s="54">
        <f t="shared" ref="BB45:BH45" si="50">BB26</f>
        <v>-1.8957546818321109</v>
      </c>
      <c r="BC45" s="54">
        <f t="shared" si="50"/>
        <v>0.167117414796701</v>
      </c>
      <c r="BD45" s="54">
        <f t="shared" si="50"/>
        <v>-1.72863726703541</v>
      </c>
      <c r="BE45" s="54">
        <f t="shared" si="50"/>
        <v>-1.0000000000010001E-2</v>
      </c>
      <c r="BF45" s="54">
        <f t="shared" si="50"/>
        <v>4.4089415545938602</v>
      </c>
      <c r="BG45" s="54">
        <f t="shared" si="50"/>
        <v>4.4189415545938697</v>
      </c>
      <c r="BH45" s="54">
        <f t="shared" si="50"/>
        <v>-1.3447480257040501</v>
      </c>
      <c r="BI45" s="54">
        <f>BC26</f>
        <v>0.167117414796701</v>
      </c>
      <c r="BJ45" s="54">
        <f>BI26</f>
        <v>-1.511865440500751</v>
      </c>
      <c r="BK45" s="6">
        <v>8.1597093343734706</v>
      </c>
    </row>
    <row r="46" spans="3:63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E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</row>
    <row r="47" spans="3:63" x14ac:dyDescent="0.2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E47" s="12"/>
      <c r="BK47" s="6"/>
    </row>
    <row r="48" spans="3:63" x14ac:dyDescent="0.25">
      <c r="AD48" s="6"/>
      <c r="BK48" s="6"/>
    </row>
    <row r="49" spans="5:63" x14ac:dyDescent="0.25">
      <c r="AD49" s="6"/>
      <c r="BK49" s="6"/>
    </row>
    <row r="52" spans="5:63" x14ac:dyDescent="0.25">
      <c r="AD52" s="6"/>
      <c r="BK52" s="6"/>
    </row>
    <row r="53" spans="5:63" x14ac:dyDescent="0.25">
      <c r="AD53" s="6"/>
      <c r="BK53" s="6"/>
    </row>
    <row r="55" spans="5:63" x14ac:dyDescent="0.25">
      <c r="E55" s="12" t="s">
        <v>58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5:63" x14ac:dyDescent="0.25">
      <c r="E56" s="12"/>
      <c r="F56" s="12"/>
      <c r="G56" s="70" t="s">
        <v>105</v>
      </c>
      <c r="H56" s="70"/>
      <c r="I56" s="70"/>
      <c r="J56" s="70"/>
      <c r="K56" s="70"/>
      <c r="L56" s="70" t="s">
        <v>104</v>
      </c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</row>
    <row r="57" spans="5:63" x14ac:dyDescent="0.25">
      <c r="E57" s="66" t="s">
        <v>21</v>
      </c>
      <c r="F57" s="66" t="s">
        <v>38</v>
      </c>
      <c r="G57" s="67" t="s">
        <v>68</v>
      </c>
      <c r="H57" s="69"/>
      <c r="I57" s="68"/>
      <c r="J57" s="67" t="s">
        <v>66</v>
      </c>
      <c r="K57" s="68"/>
      <c r="L57" s="70" t="s">
        <v>68</v>
      </c>
      <c r="M57" s="70"/>
      <c r="N57" s="70"/>
      <c r="O57" s="70" t="s">
        <v>98</v>
      </c>
      <c r="P57" s="70"/>
      <c r="Q57" s="70"/>
      <c r="R57" s="70" t="s">
        <v>81</v>
      </c>
      <c r="S57" s="70"/>
      <c r="T57" s="70"/>
      <c r="U57" s="70" t="s">
        <v>102</v>
      </c>
      <c r="V57" s="70"/>
      <c r="W57" s="70"/>
    </row>
    <row r="58" spans="5:63" x14ac:dyDescent="0.25">
      <c r="E58" s="66"/>
      <c r="F58" s="66"/>
      <c r="G58" s="66" t="s">
        <v>106</v>
      </c>
      <c r="H58" s="66" t="s">
        <v>107</v>
      </c>
      <c r="I58" s="66" t="s">
        <v>108</v>
      </c>
      <c r="J58" s="66" t="s">
        <v>52</v>
      </c>
      <c r="K58" s="66" t="s">
        <v>53</v>
      </c>
      <c r="L58" s="66" t="s">
        <v>106</v>
      </c>
      <c r="M58" s="66" t="s">
        <v>107</v>
      </c>
      <c r="N58" s="66" t="s">
        <v>108</v>
      </c>
      <c r="O58" s="66" t="s">
        <v>106</v>
      </c>
      <c r="P58" s="66" t="s">
        <v>107</v>
      </c>
      <c r="Q58" s="66" t="s">
        <v>108</v>
      </c>
      <c r="R58" s="66" t="s">
        <v>106</v>
      </c>
      <c r="S58" s="66" t="s">
        <v>107</v>
      </c>
      <c r="T58" s="66" t="s">
        <v>108</v>
      </c>
      <c r="U58" s="66" t="s">
        <v>106</v>
      </c>
      <c r="V58" s="66" t="s">
        <v>107</v>
      </c>
      <c r="W58" s="66" t="s">
        <v>108</v>
      </c>
    </row>
    <row r="59" spans="5:63" x14ac:dyDescent="0.25">
      <c r="E59" s="51" t="s">
        <v>109</v>
      </c>
      <c r="F59" s="66" t="s">
        <v>30</v>
      </c>
      <c r="G59" s="71">
        <v>23.303849697113002</v>
      </c>
      <c r="H59" s="71">
        <v>54.9319615364074</v>
      </c>
      <c r="I59" s="71">
        <v>57.5768841211544</v>
      </c>
      <c r="J59" s="71">
        <v>-16.588219508955074</v>
      </c>
      <c r="K59" s="71">
        <v>-16.3863828681813</v>
      </c>
      <c r="L59" s="74">
        <v>0.62852252960205002</v>
      </c>
      <c r="M59" s="74">
        <v>1.4121919631958</v>
      </c>
      <c r="N59" s="71">
        <f>100*(M59-L59)/M59</f>
        <v>55.493123740790928</v>
      </c>
      <c r="O59" s="74">
        <v>0.18168532819344099</v>
      </c>
      <c r="P59" s="74">
        <v>0.18168532819344099</v>
      </c>
      <c r="Q59" s="82">
        <f>100*(P59-O59)/P59</f>
        <v>0</v>
      </c>
      <c r="R59" s="78">
        <v>7.17031146423939E-2</v>
      </c>
      <c r="S59" s="74">
        <v>7.17031146423939E-2</v>
      </c>
      <c r="T59" s="83">
        <f>100*(S59-R59)/S59</f>
        <v>0</v>
      </c>
      <c r="U59" s="74">
        <v>0.10998221355104709</v>
      </c>
      <c r="V59" s="74">
        <v>0.10998221355104709</v>
      </c>
      <c r="W59" s="83">
        <f>100*(V59-U59)/V59</f>
        <v>0</v>
      </c>
    </row>
    <row r="60" spans="5:63" x14ac:dyDescent="0.25">
      <c r="E60" s="51"/>
      <c r="F60" s="66" t="s">
        <v>31</v>
      </c>
      <c r="G60" s="71">
        <v>23.935421943664497</v>
      </c>
      <c r="H60" s="71">
        <v>55.956339359283405</v>
      </c>
      <c r="I60" s="71">
        <v>57.224825251737002</v>
      </c>
      <c r="J60" s="71">
        <v>-16.122288301976436</v>
      </c>
      <c r="K60" s="71">
        <v>-15.848061970007771</v>
      </c>
      <c r="L60" s="74">
        <v>0.88791914939880301</v>
      </c>
      <c r="M60" s="74">
        <v>2.0608019876480101</v>
      </c>
      <c r="N60" s="71">
        <f t="shared" ref="N60:N69" si="51">100*(M60-L60)/M60</f>
        <v>56.91390270774226</v>
      </c>
      <c r="O60" s="78">
        <v>0.33827220842940697</v>
      </c>
      <c r="P60" s="74">
        <v>0.33827220842941003</v>
      </c>
      <c r="Q60" s="82">
        <f t="shared" ref="Q60:Q69" si="52">100*(P60-O60)/P60</f>
        <v>9.025610859061448E-13</v>
      </c>
      <c r="R60" s="79">
        <v>7.4480159993680101E-2</v>
      </c>
      <c r="S60" s="74">
        <v>7.4480159993680198E-2</v>
      </c>
      <c r="T60" s="83">
        <f t="shared" ref="T60:T69" si="53">100*(S60-R60)/S60</f>
        <v>1.304300563572153E-13</v>
      </c>
      <c r="U60" s="78">
        <v>0.2637920484357269</v>
      </c>
      <c r="V60" s="74">
        <v>0.26379204843572984</v>
      </c>
      <c r="W60" s="83">
        <f t="shared" ref="W60:W69" si="54">100*(V60-U60)/V60</f>
        <v>1.1153069369236406E-12</v>
      </c>
    </row>
    <row r="61" spans="5:63" x14ac:dyDescent="0.25">
      <c r="E61" s="52"/>
      <c r="F61" s="66"/>
      <c r="G61" s="71"/>
      <c r="H61" s="71"/>
      <c r="I61" s="71"/>
      <c r="J61" s="71"/>
      <c r="K61" s="71"/>
      <c r="L61" s="74"/>
      <c r="M61" s="74"/>
      <c r="N61" s="71"/>
      <c r="O61" s="74"/>
      <c r="P61" s="74"/>
      <c r="Q61" s="82"/>
      <c r="R61" s="74"/>
      <c r="S61" s="74"/>
      <c r="T61" s="83"/>
      <c r="U61" s="74"/>
      <c r="V61" s="74"/>
      <c r="W61" s="83"/>
    </row>
    <row r="62" spans="5:63" x14ac:dyDescent="0.25">
      <c r="E62" s="51" t="s">
        <v>110</v>
      </c>
      <c r="F62" s="66" t="s">
        <v>30</v>
      </c>
      <c r="G62" s="71">
        <v>46.768568515777503</v>
      </c>
      <c r="H62" s="71">
        <v>114.984052658081</v>
      </c>
      <c r="I62" s="71">
        <v>59.326039190104403</v>
      </c>
      <c r="J62" s="71">
        <v>-16.173939742160247</v>
      </c>
      <c r="K62" s="71">
        <v>-15.877768397234528</v>
      </c>
      <c r="L62" s="74">
        <v>1.7505439329147301</v>
      </c>
      <c r="M62" s="74">
        <v>3.8999457550048802</v>
      </c>
      <c r="N62" s="71">
        <f t="shared" si="51"/>
        <v>55.113633807131251</v>
      </c>
      <c r="O62" s="78">
        <v>0.26382269334698599</v>
      </c>
      <c r="P62" s="74">
        <v>0.263822693346974</v>
      </c>
      <c r="Q62" s="82">
        <f t="shared" si="52"/>
        <v>-4.5448738748876921E-12</v>
      </c>
      <c r="R62" s="78">
        <v>9.3330209169556005E-2</v>
      </c>
      <c r="S62" s="74">
        <v>9.3330209169556796E-2</v>
      </c>
      <c r="T62" s="83">
        <f t="shared" si="53"/>
        <v>8.4756469752287867E-13</v>
      </c>
      <c r="U62" s="78">
        <v>0.17049248417742999</v>
      </c>
      <c r="V62" s="74">
        <v>0.17049248417741719</v>
      </c>
      <c r="W62" s="83">
        <f t="shared" si="54"/>
        <v>-7.5049175455088779E-12</v>
      </c>
    </row>
    <row r="63" spans="5:63" x14ac:dyDescent="0.25">
      <c r="E63" s="51"/>
      <c r="F63" s="66" t="s">
        <v>31</v>
      </c>
      <c r="G63" s="71">
        <v>44.087585926055894</v>
      </c>
      <c r="H63" s="71">
        <v>105.829079151153</v>
      </c>
      <c r="I63" s="71">
        <v>58.340763918878501</v>
      </c>
      <c r="J63" s="71">
        <v>-15.697269072155054</v>
      </c>
      <c r="K63" s="71">
        <v>-15.292636430362791</v>
      </c>
      <c r="L63" s="74">
        <v>2.0756570816040001</v>
      </c>
      <c r="M63" s="74">
        <v>4.3302559804916303</v>
      </c>
      <c r="N63" s="71">
        <f t="shared" si="51"/>
        <v>52.066180591745457</v>
      </c>
      <c r="O63" s="74">
        <v>0.14971208607376599</v>
      </c>
      <c r="P63" s="74">
        <v>0.14971208607577099</v>
      </c>
      <c r="Q63" s="82">
        <f t="shared" si="52"/>
        <v>1.3392420905196955E-9</v>
      </c>
      <c r="R63" s="74">
        <v>9.9940854645897803E-2</v>
      </c>
      <c r="S63" s="74">
        <v>9.9940854645840599E-2</v>
      </c>
      <c r="T63" s="83">
        <f t="shared" si="53"/>
        <v>-5.7238095017823577E-11</v>
      </c>
      <c r="U63" s="74">
        <v>4.9771231427868184E-2</v>
      </c>
      <c r="V63" s="74">
        <v>4.9771231429930396E-2</v>
      </c>
      <c r="W63" s="83">
        <f t="shared" si="54"/>
        <v>4.1433805301137931E-9</v>
      </c>
    </row>
    <row r="64" spans="5:63" x14ac:dyDescent="0.25">
      <c r="E64" s="52"/>
      <c r="F64" s="66"/>
      <c r="G64" s="71"/>
      <c r="H64" s="71"/>
      <c r="I64" s="71"/>
      <c r="J64" s="71"/>
      <c r="K64" s="71"/>
      <c r="L64" s="74"/>
      <c r="M64" s="74"/>
      <c r="N64" s="71"/>
      <c r="O64" s="74"/>
      <c r="P64" s="74"/>
      <c r="Q64" s="82"/>
      <c r="R64" s="74"/>
      <c r="S64" s="74"/>
      <c r="T64" s="83"/>
      <c r="U64" s="74"/>
      <c r="V64" s="74"/>
      <c r="W64" s="83"/>
    </row>
    <row r="65" spans="5:23" x14ac:dyDescent="0.25">
      <c r="E65" s="51" t="s">
        <v>111</v>
      </c>
      <c r="F65" s="66" t="s">
        <v>30</v>
      </c>
      <c r="G65" s="71">
        <v>23.9607319831848</v>
      </c>
      <c r="H65" s="71">
        <v>58.874950885772698</v>
      </c>
      <c r="I65" s="71">
        <v>59.302332107804702</v>
      </c>
      <c r="J65" s="71">
        <v>-15.494755480291994</v>
      </c>
      <c r="K65" s="71">
        <v>-15.074540278747271</v>
      </c>
      <c r="L65" s="74">
        <v>2.8756200361251798</v>
      </c>
      <c r="M65" s="74">
        <v>6.9427090215682901</v>
      </c>
      <c r="N65" s="71">
        <f t="shared" si="51"/>
        <v>58.58072076488083</v>
      </c>
      <c r="O65" s="78">
        <v>0.52421133453679902</v>
      </c>
      <c r="P65" s="74">
        <v>0.52420804210794603</v>
      </c>
      <c r="Q65" s="82">
        <f t="shared" si="52"/>
        <v>-6.2807675360286802E-4</v>
      </c>
      <c r="R65" s="78">
        <v>0.213885037723032</v>
      </c>
      <c r="S65" s="74">
        <v>0.21388474960944101</v>
      </c>
      <c r="T65" s="83">
        <f t="shared" si="53"/>
        <v>-1.3470506499926207E-4</v>
      </c>
      <c r="U65" s="78">
        <v>0.310326296813767</v>
      </c>
      <c r="V65" s="74">
        <v>0.31032329249850499</v>
      </c>
      <c r="W65" s="83">
        <f t="shared" si="54"/>
        <v>-9.6812431893951684E-4</v>
      </c>
    </row>
    <row r="66" spans="5:23" x14ac:dyDescent="0.25">
      <c r="E66" s="51"/>
      <c r="F66" s="66" t="s">
        <v>31</v>
      </c>
      <c r="G66" s="71">
        <v>24.928935527801499</v>
      </c>
      <c r="H66" s="71">
        <v>60.8759860992431</v>
      </c>
      <c r="I66" s="71">
        <v>59.049639890578398</v>
      </c>
      <c r="J66" s="71">
        <v>-13.924411242724743</v>
      </c>
      <c r="K66" s="71">
        <v>-13.537906668749939</v>
      </c>
      <c r="L66" s="74">
        <v>2.0266295766830398</v>
      </c>
      <c r="M66" s="74">
        <v>5.0193845272064204</v>
      </c>
      <c r="N66" s="71">
        <f t="shared" si="51"/>
        <v>59.623942622882147</v>
      </c>
      <c r="O66" s="74">
        <v>0.52274539221178196</v>
      </c>
      <c r="P66" s="74">
        <v>0.52274539253188002</v>
      </c>
      <c r="Q66" s="82">
        <f t="shared" si="52"/>
        <v>6.1234027835161009E-8</v>
      </c>
      <c r="R66" s="74">
        <v>0.24515972453420601</v>
      </c>
      <c r="S66" s="74">
        <v>0.24515972443645201</v>
      </c>
      <c r="T66" s="83">
        <f t="shared" si="53"/>
        <v>-3.9873596515231713E-8</v>
      </c>
      <c r="U66" s="74">
        <v>0.27758566767757598</v>
      </c>
      <c r="V66" s="74">
        <v>0.27758566809542801</v>
      </c>
      <c r="W66" s="83">
        <f t="shared" si="54"/>
        <v>1.5053083742436362E-7</v>
      </c>
    </row>
    <row r="67" spans="5:23" x14ac:dyDescent="0.25">
      <c r="E67" s="52"/>
      <c r="F67" s="66"/>
      <c r="G67" s="71"/>
      <c r="H67" s="71"/>
      <c r="I67" s="71"/>
      <c r="J67" s="71"/>
      <c r="K67" s="71"/>
      <c r="L67" s="74"/>
      <c r="M67" s="74"/>
      <c r="N67" s="71"/>
      <c r="O67" s="74"/>
      <c r="P67" s="74"/>
      <c r="Q67" s="82"/>
      <c r="R67" s="74"/>
      <c r="S67" s="74"/>
      <c r="T67" s="83"/>
      <c r="U67" s="74"/>
      <c r="V67" s="74"/>
      <c r="W67" s="83"/>
    </row>
    <row r="68" spans="5:23" x14ac:dyDescent="0.25">
      <c r="E68" s="51" t="s">
        <v>112</v>
      </c>
      <c r="F68" s="66" t="s">
        <v>30</v>
      </c>
      <c r="G68" s="71">
        <v>62.837592124938901</v>
      </c>
      <c r="H68" s="71">
        <v>150.910605430603</v>
      </c>
      <c r="I68" s="71">
        <v>58.361049612358002</v>
      </c>
      <c r="J68" s="71">
        <v>-15.669607281515905</v>
      </c>
      <c r="K68" s="71">
        <v>-15.378849733801479</v>
      </c>
      <c r="L68" s="74">
        <v>4.2482412290573102</v>
      </c>
      <c r="M68" s="74">
        <v>10.971352338790799</v>
      </c>
      <c r="N68" s="71">
        <f t="shared" si="51"/>
        <v>61.278782251509327</v>
      </c>
      <c r="O68" s="78">
        <v>0.40975357369701798</v>
      </c>
      <c r="P68" s="74">
        <v>0.409753573591849</v>
      </c>
      <c r="Q68" s="82">
        <f t="shared" si="52"/>
        <v>-2.5666398394085653E-8</v>
      </c>
      <c r="R68" s="74">
        <v>0.23093960977872399</v>
      </c>
      <c r="S68" s="74">
        <v>0.230939609782877</v>
      </c>
      <c r="T68" s="83">
        <f t="shared" si="53"/>
        <v>1.798310507287974E-9</v>
      </c>
      <c r="U68" s="78">
        <v>0.17881396391829399</v>
      </c>
      <c r="V68" s="74">
        <v>0.17881396380897199</v>
      </c>
      <c r="W68" s="83">
        <f t="shared" si="54"/>
        <v>-6.1137281212048717E-8</v>
      </c>
    </row>
    <row r="69" spans="5:23" x14ac:dyDescent="0.25">
      <c r="E69" s="51"/>
      <c r="F69" s="66" t="s">
        <v>31</v>
      </c>
      <c r="G69" s="71">
        <v>66.864677906036306</v>
      </c>
      <c r="H69" s="71">
        <v>156.128109931945</v>
      </c>
      <c r="I69" s="71">
        <v>57.1731971038515</v>
      </c>
      <c r="J69" s="71">
        <v>-14.683937771222428</v>
      </c>
      <c r="K69" s="71">
        <v>-14.319090825712825</v>
      </c>
      <c r="L69" s="74">
        <v>3.31803040027618</v>
      </c>
      <c r="M69" s="74">
        <v>8.1597093343734706</v>
      </c>
      <c r="N69" s="71">
        <f t="shared" si="51"/>
        <v>59.336414272764657</v>
      </c>
      <c r="O69" s="74">
        <v>-1.34474802570472</v>
      </c>
      <c r="P69" s="74">
        <v>-1.3447480257040501</v>
      </c>
      <c r="Q69" s="82">
        <f t="shared" si="52"/>
        <v>-4.9816661579263908E-11</v>
      </c>
      <c r="R69" s="78">
        <v>0.16711741479654799</v>
      </c>
      <c r="S69" s="74">
        <v>0.167117414796701</v>
      </c>
      <c r="T69" s="83">
        <f t="shared" si="53"/>
        <v>9.1562263905953409E-11</v>
      </c>
      <c r="U69" s="74">
        <v>-1.5118654405012679</v>
      </c>
      <c r="V69" s="74">
        <v>-1.511865440500751</v>
      </c>
      <c r="W69" s="83">
        <f t="shared" si="54"/>
        <v>-3.4190862917950011E-11</v>
      </c>
    </row>
    <row r="73" spans="5:23" x14ac:dyDescent="0.25">
      <c r="E73" s="73" t="s">
        <v>120</v>
      </c>
      <c r="F73" s="80" t="s">
        <v>121</v>
      </c>
      <c r="G73" s="73" t="s">
        <v>115</v>
      </c>
      <c r="H73" s="73"/>
      <c r="I73" s="73"/>
      <c r="J73" s="73"/>
      <c r="K73" s="73"/>
      <c r="L73" s="73" t="s">
        <v>116</v>
      </c>
      <c r="M73" s="73"/>
      <c r="N73" s="73"/>
      <c r="O73" s="73"/>
      <c r="P73" s="73"/>
      <c r="Q73" s="73"/>
      <c r="R73" s="12"/>
      <c r="S73" s="12"/>
      <c r="T73" s="12"/>
      <c r="U73" s="12"/>
      <c r="V73" s="12"/>
      <c r="W73" s="12"/>
    </row>
    <row r="74" spans="5:23" ht="15" customHeight="1" x14ac:dyDescent="0.25">
      <c r="E74" s="73"/>
      <c r="F74" s="80"/>
      <c r="G74" s="75" t="s">
        <v>117</v>
      </c>
      <c r="H74" s="76"/>
      <c r="I74" s="77"/>
      <c r="J74" s="75" t="s">
        <v>123</v>
      </c>
      <c r="K74" s="77"/>
      <c r="L74" s="73" t="s">
        <v>118</v>
      </c>
      <c r="M74" s="73"/>
      <c r="N74" s="73"/>
      <c r="O74" s="81" t="s">
        <v>98</v>
      </c>
      <c r="P74" s="81" t="s">
        <v>97</v>
      </c>
      <c r="Q74" s="81" t="s">
        <v>96</v>
      </c>
      <c r="R74" s="38"/>
      <c r="S74" s="38"/>
      <c r="T74" s="38"/>
      <c r="U74" s="38"/>
      <c r="V74" s="38"/>
      <c r="W74" s="38"/>
    </row>
    <row r="75" spans="5:23" ht="15" customHeight="1" x14ac:dyDescent="0.25">
      <c r="E75" s="73"/>
      <c r="F75" s="80"/>
      <c r="G75" s="72" t="s">
        <v>106</v>
      </c>
      <c r="H75" s="72" t="s">
        <v>107</v>
      </c>
      <c r="I75" s="72" t="s">
        <v>122</v>
      </c>
      <c r="J75" s="72" t="s">
        <v>52</v>
      </c>
      <c r="K75" s="72" t="s">
        <v>53</v>
      </c>
      <c r="L75" s="72" t="s">
        <v>106</v>
      </c>
      <c r="M75" s="72" t="s">
        <v>107</v>
      </c>
      <c r="N75" s="72" t="s">
        <v>122</v>
      </c>
      <c r="O75" s="81" t="s">
        <v>119</v>
      </c>
      <c r="P75" s="81" t="s">
        <v>119</v>
      </c>
      <c r="Q75" s="81" t="s">
        <v>119</v>
      </c>
      <c r="R75" s="12"/>
      <c r="S75" s="12"/>
      <c r="T75" s="12"/>
      <c r="U75" s="12"/>
      <c r="V75" s="12"/>
      <c r="W75" s="12"/>
    </row>
    <row r="76" spans="5:23" x14ac:dyDescent="0.25">
      <c r="E76" s="51" t="s">
        <v>109</v>
      </c>
      <c r="F76" s="72" t="s">
        <v>30</v>
      </c>
      <c r="G76" s="71">
        <v>23.303849697113002</v>
      </c>
      <c r="H76" s="71">
        <v>54.9319615364074</v>
      </c>
      <c r="I76" s="71">
        <v>57.5768841211544</v>
      </c>
      <c r="J76" s="71">
        <v>-16.588219508955074</v>
      </c>
      <c r="K76" s="71">
        <v>-16.3863828681813</v>
      </c>
      <c r="L76" s="74">
        <v>0.62852252960205002</v>
      </c>
      <c r="M76" s="74">
        <v>1.4121919631958</v>
      </c>
      <c r="N76" s="71">
        <f>100*(M76-L76)/M76</f>
        <v>55.493123740790928</v>
      </c>
      <c r="O76" s="74">
        <v>0.18168532819344099</v>
      </c>
      <c r="P76" s="78">
        <v>7.17031146423939E-2</v>
      </c>
      <c r="Q76" s="74">
        <v>0.10998221355104709</v>
      </c>
      <c r="R76" s="12"/>
      <c r="S76" s="12"/>
      <c r="T76" s="12"/>
      <c r="U76" s="12"/>
      <c r="V76" s="12"/>
      <c r="W76" s="12"/>
    </row>
    <row r="77" spans="5:23" x14ac:dyDescent="0.25">
      <c r="E77" s="51"/>
      <c r="F77" s="72" t="s">
        <v>31</v>
      </c>
      <c r="G77" s="71">
        <v>23.935421943664497</v>
      </c>
      <c r="H77" s="71">
        <v>55.956339359283405</v>
      </c>
      <c r="I77" s="71">
        <v>57.224825251737002</v>
      </c>
      <c r="J77" s="71">
        <v>-16.122288301976436</v>
      </c>
      <c r="K77" s="71">
        <v>-15.848061970007771</v>
      </c>
      <c r="L77" s="74">
        <v>0.88791914939880301</v>
      </c>
      <c r="M77" s="74">
        <v>2.0608019876480101</v>
      </c>
      <c r="N77" s="71">
        <f t="shared" ref="N77" si="55">100*(M77-L77)/M77</f>
        <v>56.91390270774226</v>
      </c>
      <c r="O77" s="78">
        <v>0.33827220842940697</v>
      </c>
      <c r="P77" s="79">
        <v>7.4480159993680101E-2</v>
      </c>
      <c r="Q77" s="78">
        <v>0.2637920484357269</v>
      </c>
      <c r="R77" s="12"/>
      <c r="S77" s="12"/>
      <c r="T77" s="12"/>
      <c r="U77" s="12"/>
      <c r="V77" s="12"/>
      <c r="W77" s="12"/>
    </row>
    <row r="78" spans="5:23" x14ac:dyDescent="0.25">
      <c r="E78" s="51" t="s">
        <v>110</v>
      </c>
      <c r="F78" s="72" t="s">
        <v>30</v>
      </c>
      <c r="G78" s="71">
        <v>46.768568515777503</v>
      </c>
      <c r="H78" s="71">
        <v>114.984052658081</v>
      </c>
      <c r="I78" s="71">
        <v>59.326039190104403</v>
      </c>
      <c r="J78" s="71">
        <v>-16.173939742160247</v>
      </c>
      <c r="K78" s="71">
        <v>-15.877768397234528</v>
      </c>
      <c r="L78" s="74">
        <v>1.7505439329147301</v>
      </c>
      <c r="M78" s="74">
        <v>3.8999457550048802</v>
      </c>
      <c r="N78" s="71">
        <f t="shared" ref="N78:N79" si="56">100*(M78-L78)/M78</f>
        <v>55.113633807131251</v>
      </c>
      <c r="O78" s="78">
        <v>0.26382269334698599</v>
      </c>
      <c r="P78" s="78">
        <v>9.3330209169556005E-2</v>
      </c>
      <c r="Q78" s="78">
        <v>0.17049248417742999</v>
      </c>
      <c r="R78" s="12"/>
      <c r="S78" s="12"/>
      <c r="T78" s="12"/>
      <c r="U78" s="12"/>
      <c r="V78" s="12"/>
      <c r="W78" s="12"/>
    </row>
    <row r="79" spans="5:23" x14ac:dyDescent="0.25">
      <c r="E79" s="51"/>
      <c r="F79" s="72" t="s">
        <v>31</v>
      </c>
      <c r="G79" s="71">
        <v>44.087585926055894</v>
      </c>
      <c r="H79" s="71">
        <v>105.829079151153</v>
      </c>
      <c r="I79" s="71">
        <v>58.340763918878501</v>
      </c>
      <c r="J79" s="71">
        <v>-15.697269072155054</v>
      </c>
      <c r="K79" s="71">
        <v>-15.292636430362791</v>
      </c>
      <c r="L79" s="74">
        <v>2.0756570816040001</v>
      </c>
      <c r="M79" s="74">
        <v>4.3302559804916303</v>
      </c>
      <c r="N79" s="71">
        <f t="shared" si="56"/>
        <v>52.066180591745457</v>
      </c>
      <c r="O79" s="74">
        <v>0.14971208607376599</v>
      </c>
      <c r="P79" s="74">
        <v>9.9940854645897803E-2</v>
      </c>
      <c r="Q79" s="74">
        <v>4.9771231427868184E-2</v>
      </c>
      <c r="R79" s="12"/>
      <c r="S79" s="12"/>
      <c r="T79" s="12"/>
      <c r="U79" s="12"/>
      <c r="V79" s="12"/>
      <c r="W79" s="12"/>
    </row>
    <row r="80" spans="5:23" x14ac:dyDescent="0.25">
      <c r="E80" s="51" t="s">
        <v>111</v>
      </c>
      <c r="F80" s="72" t="s">
        <v>30</v>
      </c>
      <c r="G80" s="71">
        <v>23.9607319831848</v>
      </c>
      <c r="H80" s="71">
        <v>58.874950885772698</v>
      </c>
      <c r="I80" s="71">
        <v>59.302332107804702</v>
      </c>
      <c r="J80" s="71">
        <v>-15.494755480291994</v>
      </c>
      <c r="K80" s="71">
        <v>-15.074540278747271</v>
      </c>
      <c r="L80" s="74">
        <v>2.8756200361251798</v>
      </c>
      <c r="M80" s="74">
        <v>6.9427090215682901</v>
      </c>
      <c r="N80" s="71">
        <f t="shared" ref="N80:N81" si="57">100*(M80-L80)/M80</f>
        <v>58.58072076488083</v>
      </c>
      <c r="O80" s="78">
        <v>0.52421133453679902</v>
      </c>
      <c r="P80" s="78">
        <v>0.213885037723032</v>
      </c>
      <c r="Q80" s="78">
        <v>0.310326296813767</v>
      </c>
      <c r="R80" s="12"/>
      <c r="S80" s="12"/>
      <c r="T80" s="12"/>
      <c r="U80" s="12"/>
      <c r="V80" s="12"/>
      <c r="W80" s="12"/>
    </row>
    <row r="81" spans="5:23" x14ac:dyDescent="0.25">
      <c r="E81" s="51"/>
      <c r="F81" s="72" t="s">
        <v>31</v>
      </c>
      <c r="G81" s="71">
        <v>24.928935527801499</v>
      </c>
      <c r="H81" s="71">
        <v>60.8759860992431</v>
      </c>
      <c r="I81" s="71">
        <v>59.049639890578398</v>
      </c>
      <c r="J81" s="71">
        <v>-13.924411242724743</v>
      </c>
      <c r="K81" s="71">
        <v>-13.537906668749939</v>
      </c>
      <c r="L81" s="74">
        <v>2.0266295766830398</v>
      </c>
      <c r="M81" s="74">
        <v>5.0193845272064204</v>
      </c>
      <c r="N81" s="71">
        <f t="shared" si="57"/>
        <v>59.623942622882147</v>
      </c>
      <c r="O81" s="74">
        <v>0.52274539221178196</v>
      </c>
      <c r="P81" s="74">
        <v>0.24515972453420601</v>
      </c>
      <c r="Q81" s="74">
        <v>0.27758566767757598</v>
      </c>
      <c r="R81" s="12"/>
      <c r="S81" s="12"/>
      <c r="T81" s="12"/>
      <c r="U81" s="12"/>
      <c r="V81" s="12"/>
      <c r="W81" s="12"/>
    </row>
    <row r="82" spans="5:23" x14ac:dyDescent="0.25">
      <c r="E82" s="51" t="s">
        <v>112</v>
      </c>
      <c r="F82" s="72" t="s">
        <v>30</v>
      </c>
      <c r="G82" s="71">
        <v>62.837592124938901</v>
      </c>
      <c r="H82" s="71">
        <v>150.910605430603</v>
      </c>
      <c r="I82" s="71">
        <v>58.361049612358002</v>
      </c>
      <c r="J82" s="71">
        <v>-15.669607281515905</v>
      </c>
      <c r="K82" s="71">
        <v>-15.378849733801479</v>
      </c>
      <c r="L82" s="74">
        <v>4.2482412290573102</v>
      </c>
      <c r="M82" s="74">
        <v>10.971352338790799</v>
      </c>
      <c r="N82" s="71">
        <f t="shared" ref="N82:N83" si="58">100*(M82-L82)/M82</f>
        <v>61.278782251509327</v>
      </c>
      <c r="O82" s="78">
        <v>0.40975357369701798</v>
      </c>
      <c r="P82" s="74">
        <v>0.23093960977872399</v>
      </c>
      <c r="Q82" s="78">
        <v>0.17881396391829399</v>
      </c>
      <c r="R82" s="12"/>
      <c r="S82" s="12"/>
      <c r="T82" s="12"/>
      <c r="U82" s="12"/>
      <c r="V82" s="12"/>
      <c r="W82" s="12"/>
    </row>
    <row r="83" spans="5:23" x14ac:dyDescent="0.25">
      <c r="E83" s="51"/>
      <c r="F83" s="72" t="s">
        <v>31</v>
      </c>
      <c r="G83" s="71">
        <v>66.864677906036306</v>
      </c>
      <c r="H83" s="71">
        <v>156.128109931945</v>
      </c>
      <c r="I83" s="71">
        <v>57.1731971038515</v>
      </c>
      <c r="J83" s="71">
        <v>-14.683937771222428</v>
      </c>
      <c r="K83" s="71">
        <v>-14.319090825712825</v>
      </c>
      <c r="L83" s="74">
        <v>3.31803040027618</v>
      </c>
      <c r="M83" s="74">
        <v>8.1597093343734706</v>
      </c>
      <c r="N83" s="71">
        <f t="shared" si="58"/>
        <v>59.336414272764657</v>
      </c>
      <c r="O83" s="74">
        <v>-1.34474802570472</v>
      </c>
      <c r="P83" s="78">
        <v>0.16711741479654799</v>
      </c>
      <c r="Q83" s="74">
        <v>-1.5118654405012679</v>
      </c>
      <c r="R83" s="12"/>
      <c r="S83" s="12"/>
      <c r="T83" s="12"/>
      <c r="U83" s="12"/>
      <c r="V83" s="12"/>
      <c r="W83" s="12"/>
    </row>
  </sheetData>
  <mergeCells count="73">
    <mergeCell ref="E73:E75"/>
    <mergeCell ref="E76:E77"/>
    <mergeCell ref="E78:E79"/>
    <mergeCell ref="E80:E81"/>
    <mergeCell ref="E82:E83"/>
    <mergeCell ref="L73:Q73"/>
    <mergeCell ref="F73:F75"/>
    <mergeCell ref="G74:I74"/>
    <mergeCell ref="J74:K74"/>
    <mergeCell ref="L74:N74"/>
    <mergeCell ref="AZ35:AZ36"/>
    <mergeCell ref="AZ38:AZ39"/>
    <mergeCell ref="AZ41:AZ42"/>
    <mergeCell ref="AZ44:AZ45"/>
    <mergeCell ref="G73:K73"/>
    <mergeCell ref="AK10:AK13"/>
    <mergeCell ref="AK15:AK18"/>
    <mergeCell ref="AK20:AK23"/>
    <mergeCell ref="AK25:AK28"/>
    <mergeCell ref="AZ32:AZ34"/>
    <mergeCell ref="BA32:BA34"/>
    <mergeCell ref="AO33:AP33"/>
    <mergeCell ref="AQ33:AS33"/>
    <mergeCell ref="AT33:AU33"/>
    <mergeCell ref="AK7:BI7"/>
    <mergeCell ref="AM8:AO8"/>
    <mergeCell ref="AQ8:AS8"/>
    <mergeCell ref="AU8:AX8"/>
    <mergeCell ref="AY8:AZ8"/>
    <mergeCell ref="BB8:BD8"/>
    <mergeCell ref="BE8:BG8"/>
    <mergeCell ref="BH8:BI8"/>
    <mergeCell ref="BB32:BJ32"/>
    <mergeCell ref="BB33:BD33"/>
    <mergeCell ref="BE33:BG33"/>
    <mergeCell ref="BH33:BJ33"/>
    <mergeCell ref="E68:E69"/>
    <mergeCell ref="R57:T57"/>
    <mergeCell ref="U57:W57"/>
    <mergeCell ref="L56:W56"/>
    <mergeCell ref="E62:E63"/>
    <mergeCell ref="E59:E60"/>
    <mergeCell ref="J57:K57"/>
    <mergeCell ref="G57:I57"/>
    <mergeCell ref="G56:K56"/>
    <mergeCell ref="L57:N57"/>
    <mergeCell ref="O57:Q57"/>
    <mergeCell ref="E65:E66"/>
    <mergeCell ref="S35:S36"/>
    <mergeCell ref="S38:S39"/>
    <mergeCell ref="S41:S42"/>
    <mergeCell ref="S44:S45"/>
    <mergeCell ref="U32:AC32"/>
    <mergeCell ref="H33:I33"/>
    <mergeCell ref="J33:L33"/>
    <mergeCell ref="M33:N33"/>
    <mergeCell ref="U33:W33"/>
    <mergeCell ref="X33:Z33"/>
    <mergeCell ref="AA33:AC33"/>
    <mergeCell ref="D10:D13"/>
    <mergeCell ref="D15:D18"/>
    <mergeCell ref="D20:D23"/>
    <mergeCell ref="D25:D28"/>
    <mergeCell ref="S32:S34"/>
    <mergeCell ref="T32:T34"/>
    <mergeCell ref="D7:AB7"/>
    <mergeCell ref="F8:H8"/>
    <mergeCell ref="J8:L8"/>
    <mergeCell ref="N8:Q8"/>
    <mergeCell ref="R8:S8"/>
    <mergeCell ref="U8:W8"/>
    <mergeCell ref="X8:Z8"/>
    <mergeCell ref="AA8:A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F937-1AE8-4555-96CE-8701D395E256}">
  <dimension ref="A1:AN56"/>
  <sheetViews>
    <sheetView topLeftCell="N25" workbookViewId="0">
      <selection activeCell="AG42" sqref="AG42"/>
    </sheetView>
  </sheetViews>
  <sheetFormatPr defaultRowHeight="15" x14ac:dyDescent="0.25"/>
  <sheetData>
    <row r="1" spans="1:26" x14ac:dyDescent="0.25">
      <c r="B1" t="s">
        <v>0</v>
      </c>
      <c r="R1" t="s">
        <v>1</v>
      </c>
      <c r="S1" t="s">
        <v>3</v>
      </c>
      <c r="T1" t="s">
        <v>4</v>
      </c>
      <c r="U1" t="s">
        <v>2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5">
      <c r="A2" s="29" t="s">
        <v>6</v>
      </c>
      <c r="B2">
        <v>50</v>
      </c>
      <c r="D2" s="1">
        <v>-4.2632564145605999E-14</v>
      </c>
      <c r="E2" s="1">
        <v>-6.69508892769954E-12</v>
      </c>
      <c r="F2" s="1">
        <v>4.7489123744526199E-11</v>
      </c>
      <c r="G2" s="1">
        <v>-4.8956394493870903E-10</v>
      </c>
      <c r="H2" s="1">
        <v>-5.3589594983805E-9</v>
      </c>
      <c r="I2" s="1">
        <v>5.5687898736778099E-8</v>
      </c>
      <c r="J2" s="1">
        <v>6.2167330838747095E-8</v>
      </c>
      <c r="K2" s="1">
        <v>-2.6916744388927298E-9</v>
      </c>
      <c r="L2" s="1">
        <v>1.4406253967536E-10</v>
      </c>
      <c r="M2" s="1">
        <v>8.5620399659092002E-13</v>
      </c>
      <c r="N2" s="1">
        <f>AVERAGE(D2:M2)</f>
        <v>1.0950070183923789E-8</v>
      </c>
      <c r="P2">
        <v>2.28852062225341E-2</v>
      </c>
      <c r="Q2">
        <v>5.3631550788879302E-2</v>
      </c>
      <c r="R2">
        <v>57.328837436340699</v>
      </c>
      <c r="S2" s="1">
        <v>2.3362475974950198E-14</v>
      </c>
      <c r="T2" s="1">
        <v>2.0253811919434999E-13</v>
      </c>
      <c r="U2" s="1">
        <v>4.4490499258918798E-15</v>
      </c>
      <c r="W2">
        <v>50</v>
      </c>
      <c r="X2">
        <f>LOG10(S2)</f>
        <v>-13.631481132224216</v>
      </c>
      <c r="Y2">
        <f>LOG10(T2)</f>
        <v>-12.693493227275093</v>
      </c>
      <c r="Z2">
        <v>57.328837436340699</v>
      </c>
    </row>
    <row r="3" spans="1:26" x14ac:dyDescent="0.25">
      <c r="A3" s="29"/>
      <c r="B3">
        <v>40</v>
      </c>
      <c r="D3" s="1">
        <v>3.7747582837255302E-13</v>
      </c>
      <c r="E3" s="1">
        <v>3.0091484859440198E-12</v>
      </c>
      <c r="F3" s="1">
        <v>1.9543477947081501E-11</v>
      </c>
      <c r="G3" s="1">
        <v>1.8666312939785699E-10</v>
      </c>
      <c r="H3" s="1">
        <v>1.8854997563266798E-9</v>
      </c>
      <c r="I3" s="1">
        <v>-3.2320887299874799E-8</v>
      </c>
      <c r="J3" s="1">
        <v>-7.1578490690171695E-8</v>
      </c>
      <c r="K3" s="1">
        <v>1.920992431792E-8</v>
      </c>
      <c r="L3" s="1">
        <v>-2.3331026000050702E-10</v>
      </c>
      <c r="M3" s="1">
        <v>-1.19904086659516E-11</v>
      </c>
      <c r="N3" s="1">
        <f>AVERAGE(D3:M3)</f>
        <v>-8.2839661352807014E-9</v>
      </c>
      <c r="P3">
        <v>2.2555943489074699E-2</v>
      </c>
      <c r="Q3">
        <v>5.2172858238220203E-2</v>
      </c>
      <c r="R3">
        <v>56.766900931352602</v>
      </c>
      <c r="S3" s="1">
        <v>1.4659596288202801E-14</v>
      </c>
      <c r="T3" s="1">
        <v>1.1436595256383801E-13</v>
      </c>
      <c r="U3" s="1">
        <v>2.5160886945119898E-15</v>
      </c>
      <c r="W3">
        <v>40</v>
      </c>
      <c r="X3">
        <f>LOG10(S3)</f>
        <v>-13.833877989600756</v>
      </c>
      <c r="Y3">
        <f>LOG10(T3)</f>
        <v>-12.941703248396683</v>
      </c>
      <c r="Z3">
        <v>56.766900931352602</v>
      </c>
    </row>
    <row r="4" spans="1:26" x14ac:dyDescent="0.25">
      <c r="A4" s="29"/>
      <c r="B4">
        <v>30</v>
      </c>
      <c r="D4" s="1">
        <v>4.2899017671515998E-13</v>
      </c>
      <c r="E4" s="1">
        <v>1.50102152929321E-12</v>
      </c>
      <c r="F4" s="1">
        <v>-6.68975985718134E-12</v>
      </c>
      <c r="G4" s="1">
        <v>1.6425715898549199E-8</v>
      </c>
      <c r="H4" s="1">
        <v>1.1674710975739799E-8</v>
      </c>
      <c r="I4" s="1">
        <v>-1.08918740693297E-8</v>
      </c>
      <c r="J4" s="1">
        <v>5.9495036452972199E-8</v>
      </c>
      <c r="K4" s="1">
        <v>-1.44120804179692E-9</v>
      </c>
      <c r="L4" s="1">
        <v>1.0299991970441599E-9</v>
      </c>
      <c r="M4" s="1">
        <v>2.5046631435543499E-11</v>
      </c>
      <c r="N4" s="1">
        <f>AVERAGE(D4:M4)</f>
        <v>7.6312667296463099E-9</v>
      </c>
      <c r="P4">
        <v>2.35453605651855E-2</v>
      </c>
      <c r="Q4">
        <v>5.4882557868957502E-2</v>
      </c>
      <c r="R4">
        <v>57.0986457639154</v>
      </c>
      <c r="S4" s="1">
        <v>9.9879892716325202E-15</v>
      </c>
      <c r="T4" s="1">
        <v>7.9814046206532096E-14</v>
      </c>
      <c r="U4" s="1">
        <v>1.75526987499666E-15</v>
      </c>
      <c r="W4">
        <v>30</v>
      </c>
      <c r="X4">
        <f>LOG10(S4)</f>
        <v>-14.000521932807803</v>
      </c>
      <c r="Y4">
        <f>LOG10(T4)</f>
        <v>-13.097920671892615</v>
      </c>
      <c r="Z4">
        <v>57.0986457639154</v>
      </c>
    </row>
    <row r="5" spans="1:26" x14ac:dyDescent="0.25">
      <c r="A5" s="29"/>
      <c r="B5">
        <v>20</v>
      </c>
      <c r="D5" s="1">
        <v>-2.12274642308329E-13</v>
      </c>
      <c r="E5" s="1">
        <v>4.4710901647704296E-12</v>
      </c>
      <c r="F5" s="1">
        <v>-2.92583735017615E-11</v>
      </c>
      <c r="G5" s="1">
        <v>-3.5233327366768198E-10</v>
      </c>
      <c r="H5" s="1">
        <v>-3.65763952459019E-9</v>
      </c>
      <c r="I5" s="1">
        <v>-2.18799343087994E-8</v>
      </c>
      <c r="J5" s="1">
        <v>-3.8438070504298501E-8</v>
      </c>
      <c r="K5" s="1">
        <v>-3.6824456373096797E-8</v>
      </c>
      <c r="L5" s="1">
        <v>5.5392135323018E-10</v>
      </c>
      <c r="M5" s="1">
        <v>-1.62611257792377E-10</v>
      </c>
      <c r="N5" s="1">
        <f>AVERAGE(D5:M5)</f>
        <v>-1.0078612344699407E-8</v>
      </c>
      <c r="P5">
        <v>2.2609583854675201E-2</v>
      </c>
      <c r="Q5">
        <v>5.2632975578308101E-2</v>
      </c>
      <c r="R5">
        <v>57.042930584389197</v>
      </c>
      <c r="S5" s="1">
        <v>4.2399945988065501E-15</v>
      </c>
      <c r="T5" s="1">
        <v>3.1758561194792801E-14</v>
      </c>
      <c r="U5" s="1">
        <v>6.9917766778154099E-16</v>
      </c>
      <c r="W5">
        <v>20</v>
      </c>
      <c r="X5">
        <f>LOG10(S5)</f>
        <v>-14.372634696640759</v>
      </c>
      <c r="Y5">
        <f>LOG10(T5)</f>
        <v>-13.49813918128639</v>
      </c>
      <c r="Z5">
        <v>57.042930584389197</v>
      </c>
    </row>
    <row r="6" spans="1:26" x14ac:dyDescent="0.25">
      <c r="A6" s="29"/>
      <c r="B6">
        <v>10</v>
      </c>
      <c r="D6" s="1">
        <v>6.2172489379008703E-14</v>
      </c>
      <c r="E6" s="1">
        <v>5.6488147492927904E-13</v>
      </c>
      <c r="F6" s="1">
        <v>2.2506441155201101E-12</v>
      </c>
      <c r="G6" s="1">
        <v>4.2184922222077103E-11</v>
      </c>
      <c r="H6" s="1">
        <v>4.2312464643145998E-10</v>
      </c>
      <c r="I6" s="1">
        <v>5.30091526229625E-9</v>
      </c>
      <c r="J6" s="1">
        <v>6.1409011209434497E-9</v>
      </c>
      <c r="K6" s="1">
        <v>2.559605860597E-9</v>
      </c>
      <c r="L6" s="1">
        <v>-5.2562398877853398E-11</v>
      </c>
      <c r="M6" s="1">
        <v>-8.8142826371040396E-12</v>
      </c>
      <c r="N6" s="1">
        <f>AVERAGE(D6:M6)</f>
        <v>1.4408232829055107E-9</v>
      </c>
      <c r="P6">
        <v>2.31297216415405E-2</v>
      </c>
      <c r="Q6">
        <v>5.36505622863769E-2</v>
      </c>
      <c r="R6">
        <v>56.888202740395698</v>
      </c>
      <c r="S6" s="1">
        <v>1.7197883329074399E-15</v>
      </c>
      <c r="T6" s="1">
        <v>1.32591050758273E-14</v>
      </c>
      <c r="U6" s="1">
        <v>2.9176110524572601E-16</v>
      </c>
      <c r="W6">
        <v>10</v>
      </c>
      <c r="X6">
        <f>LOG10(S6)</f>
        <v>-14.76452500164307</v>
      </c>
      <c r="Y6">
        <f>LOG10(T6)</f>
        <v>-13.877485787676793</v>
      </c>
      <c r="Z6">
        <v>56.888202740395698</v>
      </c>
    </row>
    <row r="7" spans="1:26" x14ac:dyDescent="0.25">
      <c r="A7" s="29"/>
      <c r="B7">
        <v>5</v>
      </c>
      <c r="D7">
        <v>0</v>
      </c>
      <c r="E7" s="1">
        <v>1.06581410364015E-14</v>
      </c>
      <c r="F7" s="1">
        <v>-5.1514348342607203E-13</v>
      </c>
      <c r="G7" s="1">
        <v>-2.04281036531028E-11</v>
      </c>
      <c r="H7" s="1">
        <v>-3.0708591225447802E-10</v>
      </c>
      <c r="I7" s="1">
        <v>-3.6296334826602102E-9</v>
      </c>
      <c r="J7" s="1">
        <v>-7.7976167744964104E-9</v>
      </c>
      <c r="K7" s="1">
        <v>-8.8365226247333298E-10</v>
      </c>
      <c r="L7" s="1">
        <v>-9.0930214469153692E-9</v>
      </c>
      <c r="M7" s="1">
        <v>3.5244340779172402E-10</v>
      </c>
      <c r="N7" s="1">
        <f>AVERAGE(D7:M7)</f>
        <v>-2.137949906000357E-9</v>
      </c>
      <c r="P7">
        <v>2.25572643280029E-2</v>
      </c>
      <c r="Q7">
        <v>5.1576835632324201E-2</v>
      </c>
      <c r="R7">
        <v>56.264737742332798</v>
      </c>
      <c r="S7" s="1">
        <v>4.6999441375798196E-16</v>
      </c>
      <c r="T7" s="1">
        <v>3.3778573354117299E-15</v>
      </c>
      <c r="U7" s="1">
        <v>7.4420986950874002E-17</v>
      </c>
      <c r="W7">
        <v>5</v>
      </c>
      <c r="X7">
        <f>LOG10(S7)</f>
        <v>-15.32790730395471</v>
      </c>
      <c r="Y7">
        <f>LOG10(T7)</f>
        <v>-14.471358696905876</v>
      </c>
      <c r="Z7">
        <v>56.264737742332798</v>
      </c>
    </row>
    <row r="8" spans="1:26" x14ac:dyDescent="0.25">
      <c r="A8" s="4"/>
      <c r="B8">
        <v>3</v>
      </c>
      <c r="D8" s="1">
        <v>-2.6645352591003702E-15</v>
      </c>
      <c r="E8" s="1">
        <v>-1.7763568394002501E-15</v>
      </c>
      <c r="F8" s="1">
        <v>-2.1316282072802999E-14</v>
      </c>
      <c r="G8" s="1">
        <v>-4.15667500419658E-13</v>
      </c>
      <c r="H8" s="1">
        <v>-4.6362913508346497E-12</v>
      </c>
      <c r="I8" s="1">
        <v>-4.1772807435336199E-11</v>
      </c>
      <c r="J8" s="1">
        <v>-4.1715253473739701E-10</v>
      </c>
      <c r="K8" s="1">
        <v>2.2064483573558301E-10</v>
      </c>
      <c r="L8" s="1">
        <v>-9.4296126462722896E-11</v>
      </c>
      <c r="M8" s="1">
        <v>-4.0856207306205696E-12</v>
      </c>
      <c r="N8" s="1">
        <f>AVERAGE(D8:M8)</f>
        <v>-3.4173996965591933E-11</v>
      </c>
      <c r="P8">
        <v>2.2270241737365699E-2</v>
      </c>
      <c r="Q8">
        <v>5.2145030021667399E-2</v>
      </c>
      <c r="R8">
        <v>57.291727077130901</v>
      </c>
      <c r="S8" s="1">
        <v>2.6544903841156702E-16</v>
      </c>
      <c r="T8" s="1">
        <v>1.67669325791452E-15</v>
      </c>
      <c r="U8" s="1">
        <v>3.7044140164645699E-17</v>
      </c>
      <c r="W8">
        <v>3</v>
      </c>
      <c r="X8">
        <f>LOG10(S8)</f>
        <v>-15.576018843550576</v>
      </c>
      <c r="Y8">
        <f>LOG10(T8)</f>
        <v>-14.775546381985425</v>
      </c>
      <c r="Z8">
        <v>57.291727077130901</v>
      </c>
    </row>
    <row r="9" spans="1:26" x14ac:dyDescent="0.25">
      <c r="A9" s="4"/>
      <c r="B9">
        <v>2</v>
      </c>
      <c r="D9" s="1">
        <v>-1.7763568394002501E-15</v>
      </c>
      <c r="E9" s="1">
        <v>-2.8421709430404001E-14</v>
      </c>
      <c r="F9" s="1">
        <v>-1.8296475445822499E-13</v>
      </c>
      <c r="G9" s="1">
        <v>-1.9646506643766701E-12</v>
      </c>
      <c r="H9" s="1">
        <v>-2.2090773654781499E-11</v>
      </c>
      <c r="I9" s="1">
        <v>-1.3239898066785801E-10</v>
      </c>
      <c r="J9" s="1">
        <v>7.2746502155496199E-9</v>
      </c>
      <c r="K9" s="1">
        <v>-3.2316904707840799E-10</v>
      </c>
      <c r="L9" s="1">
        <v>9.0335561253596097E-10</v>
      </c>
      <c r="M9" s="1">
        <v>2.6858515411731698E-12</v>
      </c>
      <c r="N9" s="1">
        <f>AVERAGE(D9:M9)</f>
        <v>7.7008550647406016E-10</v>
      </c>
      <c r="P9">
        <v>5.9190971374511701E-2</v>
      </c>
      <c r="Q9">
        <v>0.14330319976806599</v>
      </c>
      <c r="R9">
        <v>58.695289797917098</v>
      </c>
      <c r="S9" s="1">
        <v>1.24344978758017E-16</v>
      </c>
      <c r="T9" s="1">
        <v>1.3687234132143401E-16</v>
      </c>
      <c r="U9" s="1">
        <v>4.0353032317253199E-18</v>
      </c>
      <c r="W9">
        <v>2</v>
      </c>
      <c r="X9">
        <f>LOG10(S9)</f>
        <v>-15.905371747520823</v>
      </c>
      <c r="Y9">
        <f>LOG10(T9)</f>
        <v>-15.863684303692661</v>
      </c>
      <c r="Z9">
        <v>58.695289797917098</v>
      </c>
    </row>
    <row r="10" spans="1:26" x14ac:dyDescent="0.25">
      <c r="N10" s="1"/>
    </row>
    <row r="11" spans="1:26" x14ac:dyDescent="0.25">
      <c r="A11" s="29" t="s">
        <v>7</v>
      </c>
      <c r="B11">
        <v>50</v>
      </c>
      <c r="D11" s="1">
        <v>-5.3290705182007498E-15</v>
      </c>
      <c r="E11" s="1">
        <v>-5.3290705182007501E-14</v>
      </c>
      <c r="F11" s="1">
        <v>-5.2757798130187398E-13</v>
      </c>
      <c r="G11" s="1">
        <v>-5.5315751978923799E-12</v>
      </c>
      <c r="H11" s="1">
        <v>-5.2942539241485E-11</v>
      </c>
      <c r="I11" s="1">
        <v>-1.0444409781484801E-9</v>
      </c>
      <c r="J11" s="1">
        <v>-1.1848655390167499E-10</v>
      </c>
      <c r="K11" s="1">
        <v>-2.36610731008113E-12</v>
      </c>
      <c r="L11" s="1">
        <v>3.9079850466805498E-14</v>
      </c>
      <c r="M11" s="1">
        <v>-1.06581410364015E-14</v>
      </c>
      <c r="N11" s="1">
        <f>AVERAGE(D11:M11)</f>
        <v>-1.2243255298471851E-10</v>
      </c>
      <c r="P11">
        <v>5.8344914436340302E-2</v>
      </c>
      <c r="Q11">
        <v>0.14225327873229901</v>
      </c>
      <c r="R11">
        <v>58.9851882808711</v>
      </c>
      <c r="S11" s="1">
        <v>8.8394899865393395E-17</v>
      </c>
      <c r="T11" s="1">
        <v>3.0718497897262698E-16</v>
      </c>
      <c r="U11" s="1">
        <v>6.9753398834624497E-18</v>
      </c>
    </row>
    <row r="12" spans="1:26" x14ac:dyDescent="0.25">
      <c r="A12" s="29"/>
      <c r="B12">
        <v>40</v>
      </c>
      <c r="D12" s="1">
        <v>-7.1054273576010003E-15</v>
      </c>
      <c r="E12" s="1">
        <v>-6.2172489379008703E-14</v>
      </c>
      <c r="F12" s="1">
        <v>-6.09290395914285E-13</v>
      </c>
      <c r="G12" s="1">
        <v>-6.9917405198793802E-12</v>
      </c>
      <c r="H12" s="1">
        <v>-7.1167960413731596E-11</v>
      </c>
      <c r="I12" s="1">
        <v>-1.3097078976898E-10</v>
      </c>
      <c r="J12" s="1">
        <v>1.9286616748104199E-10</v>
      </c>
      <c r="K12" s="1">
        <v>-6.4694916090957098E-12</v>
      </c>
      <c r="L12" s="1">
        <v>3.3395508580724699E-13</v>
      </c>
      <c r="M12" s="1">
        <v>6.0396132539608503E-14</v>
      </c>
      <c r="N12" s="1">
        <f>AVERAGE(D12:M12)</f>
        <v>-2.3018031924948727E-12</v>
      </c>
      <c r="P12">
        <v>5.9984233856201101E-2</v>
      </c>
      <c r="Q12">
        <v>0.14618446445465</v>
      </c>
      <c r="R12">
        <v>58.966751986966798</v>
      </c>
      <c r="S12" s="1">
        <v>9.4924068605450796E-17</v>
      </c>
      <c r="T12" s="1">
        <v>3.3993583062036901E-16</v>
      </c>
      <c r="U12" s="1">
        <v>7.7017916202651796E-18</v>
      </c>
    </row>
    <row r="13" spans="1:26" x14ac:dyDescent="0.25">
      <c r="A13" s="29"/>
      <c r="B13">
        <v>30</v>
      </c>
      <c r="D13" s="1">
        <v>-7.9936057773011208E-15</v>
      </c>
      <c r="E13" s="1">
        <v>-9.2370555648812999E-14</v>
      </c>
      <c r="F13" s="1">
        <v>-9.965361869035399E-13</v>
      </c>
      <c r="G13" s="1">
        <v>-9.4857455223973294E-12</v>
      </c>
      <c r="H13" s="1">
        <v>-1.0404832551103E-10</v>
      </c>
      <c r="I13" s="1">
        <v>-7.9608497571825803E-10</v>
      </c>
      <c r="J13" s="1">
        <v>6.6851413293989E-11</v>
      </c>
      <c r="K13" s="1">
        <v>9.1588958639476898E-12</v>
      </c>
      <c r="L13" s="1">
        <v>-9.9475983006414006E-13</v>
      </c>
      <c r="M13" s="1">
        <v>1.06581410364015E-14</v>
      </c>
      <c r="N13" s="1">
        <f>AVERAGE(D13:M13)</f>
        <v>-8.3568973963110605E-11</v>
      </c>
      <c r="P13">
        <v>5.8211275100707997E-2</v>
      </c>
      <c r="Q13">
        <v>0.14214899349212601</v>
      </c>
      <c r="R13">
        <v>59.049112012226601</v>
      </c>
      <c r="S13" s="1">
        <v>1.34733494202724E-16</v>
      </c>
      <c r="T13" s="1">
        <v>4.0264649503123602E-16</v>
      </c>
      <c r="U13" s="1">
        <v>9.2653300103387297E-18</v>
      </c>
    </row>
    <row r="14" spans="1:26" x14ac:dyDescent="0.25">
      <c r="A14" s="29"/>
      <c r="B14">
        <v>20</v>
      </c>
      <c r="D14" s="1">
        <v>-4.4408920985006199E-15</v>
      </c>
      <c r="E14" s="1">
        <v>-3.7303493627405203E-14</v>
      </c>
      <c r="F14" s="1">
        <v>-3.92574861507455E-13</v>
      </c>
      <c r="G14" s="1">
        <v>-3.6912695122737197E-12</v>
      </c>
      <c r="H14" s="1">
        <v>-3.8181013906068899E-11</v>
      </c>
      <c r="I14" s="1">
        <v>-9.6341423727608303E-10</v>
      </c>
      <c r="J14" s="1">
        <v>2.4970958634184998E-10</v>
      </c>
      <c r="K14" s="1">
        <v>1.69286806794843E-11</v>
      </c>
      <c r="L14" s="1">
        <v>1.3500311979441899E-12</v>
      </c>
      <c r="M14" s="1">
        <v>6.5369931689929197E-13</v>
      </c>
      <c r="N14" s="1">
        <f>AVERAGE(D14:M14)</f>
        <v>-7.3707884240548132E-11</v>
      </c>
      <c r="P14">
        <v>5.82887325286865E-2</v>
      </c>
      <c r="Q14">
        <v>0.142739356040954</v>
      </c>
      <c r="R14">
        <v>59.164217812526402</v>
      </c>
      <c r="S14" s="1">
        <v>9.0853250848491906E-17</v>
      </c>
      <c r="T14" s="1">
        <v>2.6938308264536802E-16</v>
      </c>
      <c r="U14" s="1">
        <v>6.2037453512742899E-18</v>
      </c>
    </row>
    <row r="15" spans="1:26" x14ac:dyDescent="0.25">
      <c r="A15" s="29"/>
      <c r="B15">
        <v>10</v>
      </c>
      <c r="D15">
        <v>0</v>
      </c>
      <c r="E15" s="1">
        <v>3.5527136788005001E-15</v>
      </c>
      <c r="F15" s="1">
        <v>1.9539925233402701E-14</v>
      </c>
      <c r="G15" s="1">
        <v>2.8776980798284002E-13</v>
      </c>
      <c r="H15" s="1">
        <v>3.1334934647020398E-12</v>
      </c>
      <c r="I15" s="1">
        <v>1.6171952665899799E-11</v>
      </c>
      <c r="J15" s="1">
        <v>1.5507950479331999E-10</v>
      </c>
      <c r="K15" s="1">
        <v>2.3909763058327299E-12</v>
      </c>
      <c r="L15" s="1">
        <v>1.8829382497642598E-12</v>
      </c>
      <c r="M15" s="1">
        <v>-1.10134124042815E-13</v>
      </c>
      <c r="N15" s="1">
        <f>AVERAGE(D15:M15)</f>
        <v>1.7885959380237107E-11</v>
      </c>
      <c r="P15">
        <v>5.85586528778076E-2</v>
      </c>
      <c r="Q15">
        <v>0.14462984943389801</v>
      </c>
      <c r="R15">
        <v>59.511364281291698</v>
      </c>
      <c r="S15" s="1">
        <v>4.1712665068059398E-17</v>
      </c>
      <c r="T15" s="1">
        <v>8.0372546100166604E-17</v>
      </c>
      <c r="U15" s="1">
        <v>1.9760100001799499E-18</v>
      </c>
    </row>
    <row r="16" spans="1:26" x14ac:dyDescent="0.25">
      <c r="A16" s="29"/>
      <c r="B16">
        <v>5</v>
      </c>
      <c r="D16" s="1">
        <v>8.8817841970012504E-16</v>
      </c>
      <c r="E16" s="1">
        <v>1.7763568394002501E-15</v>
      </c>
      <c r="F16" s="1">
        <v>3.9079850466805498E-14</v>
      </c>
      <c r="G16" s="1">
        <v>3.69482222595252E-13</v>
      </c>
      <c r="H16" s="1">
        <v>4.8316906031686796E-12</v>
      </c>
      <c r="I16" s="1">
        <v>4.8430592869408403E-11</v>
      </c>
      <c r="J16" s="1">
        <v>-2.8888891279166201E-10</v>
      </c>
      <c r="K16" s="1">
        <v>-4.0751757524049E-10</v>
      </c>
      <c r="L16" s="1">
        <v>-5.7411853049415998E-12</v>
      </c>
      <c r="M16" s="1">
        <v>5.5067062021407704E-13</v>
      </c>
      <c r="N16" s="1">
        <f>AVERAGE(D16:M16)</f>
        <v>-6.479234926359812E-11</v>
      </c>
      <c r="P16">
        <v>6.2102997779846097E-2</v>
      </c>
      <c r="Q16">
        <v>0.153621138572692</v>
      </c>
      <c r="R16">
        <v>59.573924293980298</v>
      </c>
      <c r="S16" s="1">
        <v>5.76787295174307E-17</v>
      </c>
      <c r="T16" s="1">
        <v>9.3209614653424905E-17</v>
      </c>
      <c r="U16" s="1">
        <v>2.3919376587059398E-18</v>
      </c>
    </row>
    <row r="17" spans="1:21" x14ac:dyDescent="0.25">
      <c r="A17" s="4"/>
      <c r="B17">
        <v>3</v>
      </c>
      <c r="D17" s="1">
        <v>1.7763568394002501E-15</v>
      </c>
      <c r="E17" s="1">
        <v>7.1054273576010003E-15</v>
      </c>
      <c r="F17" s="1">
        <v>6.9277916736609705E-14</v>
      </c>
      <c r="G17" s="1">
        <v>6.2527760746888796E-13</v>
      </c>
      <c r="H17" s="1">
        <v>5.0981441290787099E-12</v>
      </c>
      <c r="I17" s="1">
        <v>7.8891559951443898E-11</v>
      </c>
      <c r="J17" s="1">
        <v>-2.0666114153300401E-8</v>
      </c>
      <c r="K17" s="1">
        <v>-2.0307311388023599E-11</v>
      </c>
      <c r="L17" s="1">
        <v>1.8065549056700499E-11</v>
      </c>
      <c r="M17" s="1">
        <v>-6.0751403907488495E-13</v>
      </c>
      <c r="N17" s="1">
        <f>AVERAGE(D17:M17)</f>
        <v>-2.0584270288281875E-9</v>
      </c>
      <c r="P17">
        <v>6.4453776359558096E-2</v>
      </c>
      <c r="Q17">
        <v>0.156573809623718</v>
      </c>
      <c r="R17">
        <v>58.834892939978303</v>
      </c>
      <c r="S17" s="1">
        <v>9.0456742625411494E-17</v>
      </c>
      <c r="T17" s="1">
        <v>1.12673830139724E-16</v>
      </c>
      <c r="U17" s="1">
        <v>3.15306459275322E-18</v>
      </c>
    </row>
    <row r="18" spans="1:21" x14ac:dyDescent="0.25">
      <c r="B18">
        <v>2</v>
      </c>
      <c r="D18" s="1">
        <v>8.8817841970012504E-16</v>
      </c>
      <c r="E18" s="1">
        <v>1.7763568394002501E-15</v>
      </c>
      <c r="F18" s="1">
        <v>-2.3092638912203199E-14</v>
      </c>
      <c r="G18" s="1">
        <v>1.2079226507921701E-13</v>
      </c>
      <c r="H18" s="1">
        <v>2.3909763058327299E-12</v>
      </c>
      <c r="I18" s="1">
        <v>1.00008890058234E-11</v>
      </c>
      <c r="J18" s="1">
        <v>1.5326975244533901E-9</v>
      </c>
      <c r="K18" s="1">
        <v>1.2381349279166801E-9</v>
      </c>
      <c r="L18" s="1">
        <v>-5.5297988410529797E-11</v>
      </c>
      <c r="M18" s="1">
        <v>1.05266906302858E-11</v>
      </c>
      <c r="N18" s="1">
        <f>AVERAGE(D18:M18)</f>
        <v>2.7385533840629086E-10</v>
      </c>
      <c r="P18">
        <v>5.9176881790161097E-2</v>
      </c>
      <c r="Q18">
        <v>0.14389848518371501</v>
      </c>
      <c r="R18">
        <v>58.875952227982197</v>
      </c>
      <c r="S18" s="1">
        <v>1.18318053767195E-16</v>
      </c>
      <c r="T18" s="1">
        <v>1.2534851860215401E-16</v>
      </c>
      <c r="U18" s="1">
        <v>3.7614215247893101E-18</v>
      </c>
    </row>
    <row r="19" spans="1:21" x14ac:dyDescent="0.25">
      <c r="S19" s="1"/>
      <c r="T19" s="1"/>
      <c r="U19" s="1"/>
    </row>
    <row r="21" spans="1:21" x14ac:dyDescent="0.25">
      <c r="O21" t="s">
        <v>30</v>
      </c>
      <c r="P21">
        <v>2.2042597770690901E-2</v>
      </c>
      <c r="Q21">
        <v>5.2513141155242901E-2</v>
      </c>
      <c r="R21">
        <v>58.024606249458401</v>
      </c>
      <c r="S21" s="1">
        <v>8.1983722008190395E-18</v>
      </c>
      <c r="T21" s="1">
        <v>3.2581465859295201E-17</v>
      </c>
      <c r="U21" s="1">
        <v>5.1841452991734695E-19</v>
      </c>
    </row>
    <row r="22" spans="1:21" x14ac:dyDescent="0.25">
      <c r="O22" t="s">
        <v>31</v>
      </c>
      <c r="P22">
        <v>2.3577807426452602E-2</v>
      </c>
      <c r="Q22">
        <v>5.5518845558166503E-2</v>
      </c>
      <c r="R22">
        <v>57.531884553056102</v>
      </c>
      <c r="S22" s="1">
        <v>8.1106583089896506E-18</v>
      </c>
      <c r="T22" s="1">
        <v>2.9899573426861797E-17</v>
      </c>
      <c r="U22" s="1">
        <v>4.7803348889299599E-19</v>
      </c>
    </row>
    <row r="23" spans="1:2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t="s">
        <v>32</v>
      </c>
      <c r="P23">
        <v>2.3302588939666701E-2</v>
      </c>
      <c r="Q23">
        <v>5.40640940666198E-2</v>
      </c>
      <c r="R23">
        <v>56.898216196959801</v>
      </c>
      <c r="S23" s="1">
        <v>2.09329959533594E-16</v>
      </c>
      <c r="T23" s="1">
        <v>1.1519992846382399E-15</v>
      </c>
      <c r="U23" s="1">
        <v>1.8066816356997399E-17</v>
      </c>
    </row>
    <row r="24" spans="1:2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5</v>
      </c>
      <c r="P24">
        <v>2.3704538345336899E-2</v>
      </c>
      <c r="Q24">
        <v>5.3572732925414999E-2</v>
      </c>
      <c r="R24">
        <v>55.752605754985801</v>
      </c>
      <c r="S24" s="1">
        <v>2.5951463200612999E-16</v>
      </c>
      <c r="T24" s="1">
        <v>1.6103345210180101E-15</v>
      </c>
      <c r="U24" s="1">
        <v>2.5168598698186901E-17</v>
      </c>
    </row>
    <row r="25" spans="1:2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t="s">
        <v>30</v>
      </c>
      <c r="S26" s="1"/>
      <c r="T26" s="1"/>
      <c r="U26" s="1"/>
    </row>
    <row r="27" spans="1:2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t="s">
        <v>31</v>
      </c>
    </row>
    <row r="28" spans="1:2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t="s">
        <v>32</v>
      </c>
    </row>
    <row r="29" spans="1:2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5</v>
      </c>
      <c r="P29">
        <v>4.6994063854217498E-2</v>
      </c>
      <c r="Q29">
        <v>0.110607402324676</v>
      </c>
      <c r="R29">
        <v>57.512731637733097</v>
      </c>
      <c r="S29" s="1">
        <v>4.99692879666705E-16</v>
      </c>
      <c r="T29" s="1">
        <v>2.41372566882703E-15</v>
      </c>
      <c r="U29" s="1">
        <v>3.8034334671339403E-17</v>
      </c>
    </row>
    <row r="30" spans="1:2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3" spans="2:40" x14ac:dyDescent="0.25">
      <c r="AJ33" s="22" t="s">
        <v>21</v>
      </c>
      <c r="AK33" s="22" t="s">
        <v>38</v>
      </c>
      <c r="AL33" s="25" t="s">
        <v>45</v>
      </c>
      <c r="AM33" s="25"/>
      <c r="AN33" s="25"/>
    </row>
    <row r="34" spans="2:40" x14ac:dyDescent="0.25">
      <c r="V34" s="25" t="s">
        <v>21</v>
      </c>
      <c r="W34" s="25" t="s">
        <v>38</v>
      </c>
      <c r="X34" s="25" t="s">
        <v>43</v>
      </c>
      <c r="Y34" s="25"/>
      <c r="Z34" s="25"/>
      <c r="AA34" s="25"/>
      <c r="AB34" s="25"/>
      <c r="AC34" s="25"/>
      <c r="AD34" s="25"/>
      <c r="AJ34" s="23"/>
      <c r="AK34" s="23"/>
      <c r="AL34" s="25" t="s">
        <v>99</v>
      </c>
      <c r="AM34" s="25"/>
      <c r="AN34" s="25"/>
    </row>
    <row r="35" spans="2:40" x14ac:dyDescent="0.25">
      <c r="F35" s="25" t="s">
        <v>21</v>
      </c>
      <c r="G35" s="25" t="s">
        <v>38</v>
      </c>
      <c r="H35" s="25" t="s">
        <v>43</v>
      </c>
      <c r="I35" s="25"/>
      <c r="J35" s="25"/>
      <c r="K35" s="25"/>
      <c r="L35" s="25"/>
      <c r="M35" s="25"/>
      <c r="V35" s="25"/>
      <c r="W35" s="25"/>
      <c r="X35" s="25" t="s">
        <v>36</v>
      </c>
      <c r="Y35" s="25" t="s">
        <v>35</v>
      </c>
      <c r="Z35" s="25"/>
      <c r="AA35" s="25"/>
      <c r="AB35" s="25" t="s">
        <v>74</v>
      </c>
      <c r="AC35" s="25" t="s">
        <v>37</v>
      </c>
      <c r="AD35" s="25" t="s">
        <v>44</v>
      </c>
      <c r="AJ35" s="24"/>
      <c r="AK35" s="24"/>
      <c r="AL35" s="16">
        <v>1</v>
      </c>
      <c r="AM35" s="16">
        <v>3</v>
      </c>
      <c r="AN35" s="16">
        <v>5</v>
      </c>
    </row>
    <row r="36" spans="2:40" ht="30" x14ac:dyDescent="0.25">
      <c r="F36" s="25"/>
      <c r="G36" s="25"/>
      <c r="H36" s="25" t="s">
        <v>36</v>
      </c>
      <c r="I36" s="25" t="s">
        <v>35</v>
      </c>
      <c r="J36" s="25"/>
      <c r="K36" s="25"/>
      <c r="L36" s="25" t="s">
        <v>37</v>
      </c>
      <c r="M36" s="25" t="s">
        <v>44</v>
      </c>
      <c r="V36" s="25"/>
      <c r="W36" s="25"/>
      <c r="X36" s="25"/>
      <c r="Y36" s="16" t="s">
        <v>33</v>
      </c>
      <c r="Z36" s="16" t="s">
        <v>34</v>
      </c>
      <c r="AA36" s="16" t="s">
        <v>22</v>
      </c>
      <c r="AB36" s="25"/>
      <c r="AC36" s="25"/>
      <c r="AD36" s="25"/>
      <c r="AJ36" s="19" t="s">
        <v>42</v>
      </c>
      <c r="AK36" s="15" t="s">
        <v>30</v>
      </c>
      <c r="AL36" s="14">
        <v>-1.21347545415153</v>
      </c>
      <c r="AM36" s="14">
        <v>0.18168532819344099</v>
      </c>
      <c r="AN36" s="14">
        <v>0.34949571668431101</v>
      </c>
    </row>
    <row r="37" spans="2:40" ht="30" x14ac:dyDescent="0.25">
      <c r="B37" t="s">
        <v>23</v>
      </c>
      <c r="C37" t="s">
        <v>29</v>
      </c>
      <c r="D37" t="s">
        <v>24</v>
      </c>
      <c r="F37" s="25"/>
      <c r="G37" s="25"/>
      <c r="H37" s="25"/>
      <c r="I37" s="16" t="s">
        <v>22</v>
      </c>
      <c r="J37" s="16" t="s">
        <v>33</v>
      </c>
      <c r="K37" s="16" t="s">
        <v>34</v>
      </c>
      <c r="L37" s="25"/>
      <c r="M37" s="25"/>
      <c r="V37" s="26" t="s">
        <v>42</v>
      </c>
      <c r="W37" s="15" t="s">
        <v>30</v>
      </c>
      <c r="X37" s="14">
        <v>-0.73865101743155503</v>
      </c>
      <c r="Y37" s="14">
        <v>-1.7634918300060201</v>
      </c>
      <c r="Z37" s="14">
        <v>1.1144920117389101</v>
      </c>
      <c r="AA37" s="17">
        <v>2.8779838417449302</v>
      </c>
      <c r="AB37" s="17">
        <v>7.17031146423939E-2</v>
      </c>
      <c r="AC37" s="14">
        <v>0.18168532819344099</v>
      </c>
      <c r="AD37" s="14">
        <v>0.920336345624996</v>
      </c>
      <c r="AJ37" s="20"/>
      <c r="AK37" s="15" t="s">
        <v>31</v>
      </c>
      <c r="AL37" s="14">
        <v>0.15944482219183401</v>
      </c>
      <c r="AM37" s="14">
        <v>0.33827220842940697</v>
      </c>
      <c r="AN37" s="14">
        <v>0.36140878093037498</v>
      </c>
    </row>
    <row r="38" spans="2:40" x14ac:dyDescent="0.25">
      <c r="B38" s="9">
        <v>-1.21347545415153</v>
      </c>
      <c r="C38" s="9">
        <v>0.18168532819344099</v>
      </c>
      <c r="D38" s="9">
        <v>0.34949571668431101</v>
      </c>
      <c r="F38" s="26" t="s">
        <v>42</v>
      </c>
      <c r="G38" s="15" t="s">
        <v>30</v>
      </c>
      <c r="H38" s="14">
        <v>-0.73865101743155503</v>
      </c>
      <c r="I38" s="17">
        <v>2.8779838417449302</v>
      </c>
      <c r="J38" s="14">
        <v>-1.7634918300060201</v>
      </c>
      <c r="K38" s="14">
        <v>1.1144920117389101</v>
      </c>
      <c r="L38" s="14">
        <v>0.18168532819344099</v>
      </c>
      <c r="M38" s="14">
        <v>0.920336345624996</v>
      </c>
      <c r="O38" s="9">
        <f>J38-H38</f>
        <v>-1.024840812574465</v>
      </c>
      <c r="P38" s="9">
        <f>K38-H38</f>
        <v>1.8531430291704651</v>
      </c>
      <c r="V38" s="26"/>
      <c r="W38" s="15" t="s">
        <v>31</v>
      </c>
      <c r="X38" s="14">
        <v>-0.77229164137125095</v>
      </c>
      <c r="Y38" s="14">
        <v>-0.78229164137125096</v>
      </c>
      <c r="Z38" s="14">
        <v>3.4722600941549402</v>
      </c>
      <c r="AA38" s="14">
        <v>4.2545517355261913</v>
      </c>
      <c r="AB38" s="14">
        <v>7.4480159993680101E-2</v>
      </c>
      <c r="AC38" s="14">
        <v>0.33827220842940697</v>
      </c>
      <c r="AD38" s="14">
        <v>1.1105638498006578</v>
      </c>
      <c r="AJ38" s="20"/>
      <c r="AK38" s="15" t="s">
        <v>32</v>
      </c>
      <c r="AL38" s="17">
        <v>0.19217531990322301</v>
      </c>
      <c r="AM38" s="17">
        <v>0.40131693741854302</v>
      </c>
      <c r="AN38" s="17">
        <v>0.415373312647216</v>
      </c>
    </row>
    <row r="39" spans="2:40" x14ac:dyDescent="0.25">
      <c r="B39" s="9">
        <v>0.15944482219183401</v>
      </c>
      <c r="C39" s="9">
        <v>0.33827220842940697</v>
      </c>
      <c r="D39" s="9">
        <v>0.36140878093037498</v>
      </c>
      <c r="F39" s="26"/>
      <c r="G39" s="15" t="s">
        <v>31</v>
      </c>
      <c r="H39" s="14">
        <v>-0.77229164137125095</v>
      </c>
      <c r="I39" s="14">
        <v>4.2545517355261913</v>
      </c>
      <c r="J39" s="14">
        <v>-0.78229164137125096</v>
      </c>
      <c r="K39" s="14">
        <v>3.4722600941549402</v>
      </c>
      <c r="L39" s="14">
        <v>0.33827220842940697</v>
      </c>
      <c r="M39" s="14">
        <v>1.1105638498006578</v>
      </c>
      <c r="O39" s="9">
        <f>J39-H39</f>
        <v>-1.0000000000000009E-2</v>
      </c>
      <c r="P39" s="9">
        <f>K39-H39</f>
        <v>4.2445517355261915</v>
      </c>
      <c r="V39" s="26"/>
      <c r="W39" s="15" t="s">
        <v>32</v>
      </c>
      <c r="X39" s="14">
        <v>0.698262427664186</v>
      </c>
      <c r="Y39" s="14">
        <v>-3.2837502667270799</v>
      </c>
      <c r="Z39" s="14">
        <v>0.70826242766418601</v>
      </c>
      <c r="AA39" s="14">
        <v>3.9920126943912662</v>
      </c>
      <c r="AB39" s="14">
        <v>7.8586169088971494E-2</v>
      </c>
      <c r="AC39" s="17">
        <v>0.40131693741854302</v>
      </c>
      <c r="AD39" s="17">
        <v>0.29694549024564298</v>
      </c>
      <c r="AJ39" s="21"/>
      <c r="AK39" s="15" t="s">
        <v>5</v>
      </c>
      <c r="AL39" s="14">
        <v>-0.166510103818379</v>
      </c>
      <c r="AM39" s="14">
        <v>0.15239858872411499</v>
      </c>
      <c r="AN39" s="14">
        <v>0.25826842063753203</v>
      </c>
    </row>
    <row r="40" spans="2:40" x14ac:dyDescent="0.25">
      <c r="B40" s="10">
        <v>0.19217531990322301</v>
      </c>
      <c r="C40" s="10">
        <v>0.40131693741854302</v>
      </c>
      <c r="D40" s="10">
        <v>0.415373312647216</v>
      </c>
      <c r="F40" s="26"/>
      <c r="G40" s="15" t="s">
        <v>32</v>
      </c>
      <c r="H40" s="14">
        <v>0.698262427664186</v>
      </c>
      <c r="I40" s="14">
        <v>3.9920126943912662</v>
      </c>
      <c r="J40" s="14">
        <v>-3.2837502667270799</v>
      </c>
      <c r="K40" s="14">
        <v>0.70826242766418601</v>
      </c>
      <c r="L40" s="17">
        <v>0.40131693741854302</v>
      </c>
      <c r="M40" s="17">
        <v>0.29694549024564298</v>
      </c>
      <c r="O40" s="9">
        <f>J40-H40</f>
        <v>-3.9820126943912659</v>
      </c>
      <c r="P40" s="9">
        <f>K40-H40</f>
        <v>1.0000000000000009E-2</v>
      </c>
      <c r="V40" s="26"/>
      <c r="W40" s="15" t="s">
        <v>5</v>
      </c>
      <c r="X40" s="14">
        <v>0.49059458338625</v>
      </c>
      <c r="Y40" s="14">
        <v>-2.8825787411229</v>
      </c>
      <c r="Z40" s="14">
        <v>4.9094537676137797</v>
      </c>
      <c r="AA40" s="14">
        <v>7.7920325087366802</v>
      </c>
      <c r="AB40" s="14">
        <v>9.5524112658981405E-2</v>
      </c>
      <c r="AC40" s="14">
        <v>0.15239858872411499</v>
      </c>
      <c r="AD40" s="14">
        <v>0.33819599466213501</v>
      </c>
      <c r="AJ40" s="15"/>
      <c r="AK40" s="15"/>
      <c r="AL40" s="14"/>
      <c r="AM40" s="14"/>
      <c r="AN40" s="14"/>
    </row>
    <row r="41" spans="2:40" x14ac:dyDescent="0.25">
      <c r="B41" s="9">
        <v>-0.166510103818379</v>
      </c>
      <c r="C41" s="9">
        <v>0.15239858872411499</v>
      </c>
      <c r="D41" s="9">
        <v>0.25826842063753203</v>
      </c>
      <c r="F41" s="26"/>
      <c r="G41" s="15" t="s">
        <v>5</v>
      </c>
      <c r="H41" s="14">
        <v>0.49059458338625</v>
      </c>
      <c r="I41" s="14">
        <v>7.7920325087366802</v>
      </c>
      <c r="J41" s="14">
        <v>-2.8825787411229</v>
      </c>
      <c r="K41" s="14">
        <v>4.9094537676137797</v>
      </c>
      <c r="L41" s="14">
        <v>0.15239858872411499</v>
      </c>
      <c r="M41" s="14">
        <v>0.33819599466213501</v>
      </c>
      <c r="O41" s="9">
        <f>J41-H41</f>
        <v>-3.3731733245091502</v>
      </c>
      <c r="P41" s="9">
        <f>K41-H41</f>
        <v>4.4188591842275295</v>
      </c>
      <c r="V41" s="15"/>
      <c r="W41" s="15"/>
      <c r="X41" s="14"/>
      <c r="Y41" s="14"/>
      <c r="Z41" s="14"/>
      <c r="AA41" s="14"/>
      <c r="AB41" s="14"/>
      <c r="AC41" s="14"/>
      <c r="AD41" s="14"/>
      <c r="AJ41" s="19" t="s">
        <v>41</v>
      </c>
      <c r="AK41" s="15" t="s">
        <v>30</v>
      </c>
      <c r="AL41" s="14">
        <v>-0.89558439443339899</v>
      </c>
      <c r="AM41" s="14">
        <v>0.26382269334698599</v>
      </c>
      <c r="AN41" s="14">
        <v>0.33472549973198901</v>
      </c>
    </row>
    <row r="42" spans="2:40" x14ac:dyDescent="0.25">
      <c r="B42" s="9"/>
      <c r="C42" s="9"/>
      <c r="D42" s="9"/>
      <c r="F42" s="15"/>
      <c r="G42" s="15"/>
      <c r="H42" s="14"/>
      <c r="I42" s="14"/>
      <c r="J42" s="14"/>
      <c r="K42" s="14"/>
      <c r="L42" s="14"/>
      <c r="M42" s="14"/>
      <c r="O42" s="9"/>
      <c r="P42" s="9"/>
      <c r="V42" s="26" t="s">
        <v>41</v>
      </c>
      <c r="W42" s="15" t="s">
        <v>30</v>
      </c>
      <c r="X42" s="14">
        <v>-0.79881420895894895</v>
      </c>
      <c r="Y42" s="14">
        <v>-1.82365502153342</v>
      </c>
      <c r="Z42" s="14">
        <v>1.05432882021152</v>
      </c>
      <c r="AA42" s="17">
        <v>2.8779838417449399</v>
      </c>
      <c r="AB42" s="17">
        <v>9.3330209169556005E-2</v>
      </c>
      <c r="AC42" s="14">
        <v>0.26382269334698599</v>
      </c>
      <c r="AD42" s="14">
        <v>1.062636902305935</v>
      </c>
      <c r="AJ42" s="20"/>
      <c r="AK42" s="15" t="s">
        <v>31</v>
      </c>
      <c r="AL42" s="14">
        <v>-0.27721494454033202</v>
      </c>
      <c r="AM42" s="14">
        <v>0.14971208607376599</v>
      </c>
      <c r="AN42" s="14">
        <v>0.20435851306280201</v>
      </c>
    </row>
    <row r="43" spans="2:40" x14ac:dyDescent="0.25">
      <c r="B43" s="9">
        <v>-0.89558439443339899</v>
      </c>
      <c r="C43" s="9">
        <v>0.26382269334698599</v>
      </c>
      <c r="D43" s="9">
        <v>0.33472549973198901</v>
      </c>
      <c r="F43" s="26" t="s">
        <v>41</v>
      </c>
      <c r="G43" s="15" t="s">
        <v>30</v>
      </c>
      <c r="H43" s="14">
        <v>-0.79881420895894895</v>
      </c>
      <c r="I43" s="17">
        <v>2.8779838417449399</v>
      </c>
      <c r="J43" s="14">
        <v>-1.82365502153342</v>
      </c>
      <c r="K43" s="14">
        <v>1.05432882021152</v>
      </c>
      <c r="L43" s="14">
        <v>0.26382269334698599</v>
      </c>
      <c r="M43" s="14">
        <v>1.062636902305935</v>
      </c>
      <c r="O43" s="9">
        <f>J43-H43</f>
        <v>-1.024840812574471</v>
      </c>
      <c r="P43" s="9">
        <f>K43-H43</f>
        <v>1.8531430291704689</v>
      </c>
      <c r="V43" s="26"/>
      <c r="W43" s="15" t="s">
        <v>31</v>
      </c>
      <c r="X43" s="14">
        <v>-0.84255722035313696</v>
      </c>
      <c r="Y43" s="14">
        <v>-0.85255722035313697</v>
      </c>
      <c r="Z43" s="14">
        <v>4.3409663741577598</v>
      </c>
      <c r="AA43" s="14">
        <v>5.1935235945108964</v>
      </c>
      <c r="AB43" s="14">
        <v>9.9940854645897803E-2</v>
      </c>
      <c r="AC43" s="14">
        <v>0.14971208607376599</v>
      </c>
      <c r="AD43" s="14">
        <v>0.99226930642690292</v>
      </c>
      <c r="AJ43" s="20"/>
      <c r="AK43" s="15" t="s">
        <v>32</v>
      </c>
      <c r="AL43" s="17">
        <v>0.185400405293039</v>
      </c>
      <c r="AM43" s="17">
        <v>0.32121620691678898</v>
      </c>
      <c r="AN43" s="17">
        <v>0.37173825380817199</v>
      </c>
    </row>
    <row r="44" spans="2:40" x14ac:dyDescent="0.25">
      <c r="B44" s="9">
        <v>-0.27721494454033202</v>
      </c>
      <c r="C44" s="9">
        <v>0.14971208607376599</v>
      </c>
      <c r="D44" s="9">
        <v>0.20435851306280201</v>
      </c>
      <c r="F44" s="26"/>
      <c r="G44" s="15" t="s">
        <v>31</v>
      </c>
      <c r="H44" s="14">
        <v>-0.84255722035313696</v>
      </c>
      <c r="I44" s="14">
        <v>5.1935235945108964</v>
      </c>
      <c r="J44" s="14">
        <v>-0.85255722035313697</v>
      </c>
      <c r="K44" s="14">
        <v>4.3409663741577598</v>
      </c>
      <c r="L44" s="14">
        <v>0.14971208607376599</v>
      </c>
      <c r="M44" s="14">
        <v>0.99226930642690292</v>
      </c>
      <c r="O44" s="9">
        <f>J44-H44</f>
        <v>-1.0000000000000009E-2</v>
      </c>
      <c r="P44" s="9">
        <f>K44-H44</f>
        <v>5.1835235945108966</v>
      </c>
      <c r="V44" s="26"/>
      <c r="W44" s="15" t="s">
        <v>32</v>
      </c>
      <c r="X44" s="14">
        <v>0.62953049154025698</v>
      </c>
      <c r="Y44" s="14">
        <v>-9.4077889222587601</v>
      </c>
      <c r="Z44" s="14">
        <v>0.63953049154025698</v>
      </c>
      <c r="AA44" s="14">
        <v>10.047319413799016</v>
      </c>
      <c r="AB44" s="14">
        <v>0.101589241098855</v>
      </c>
      <c r="AC44" s="17">
        <v>0.32121620691678898</v>
      </c>
      <c r="AD44" s="17">
        <v>0.30831428462346799</v>
      </c>
      <c r="AJ44" s="21"/>
      <c r="AK44" s="15" t="s">
        <v>5</v>
      </c>
      <c r="AL44" s="14">
        <v>-0.20480666810656101</v>
      </c>
      <c r="AM44" s="14">
        <v>0.15543976154113601</v>
      </c>
      <c r="AN44" s="14">
        <v>0.187848447103416</v>
      </c>
    </row>
    <row r="45" spans="2:40" x14ac:dyDescent="0.25">
      <c r="B45" s="10">
        <v>0.185400405293039</v>
      </c>
      <c r="C45" s="10">
        <v>0.32121620691678898</v>
      </c>
      <c r="D45" s="10">
        <v>0.37173825380817199</v>
      </c>
      <c r="F45" s="26"/>
      <c r="G45" s="15" t="s">
        <v>32</v>
      </c>
      <c r="H45" s="14">
        <v>0.62953049154025698</v>
      </c>
      <c r="I45" s="14">
        <v>10.047319413799016</v>
      </c>
      <c r="J45" s="14">
        <v>-9.4077889222587601</v>
      </c>
      <c r="K45" s="14">
        <v>0.63953049154025698</v>
      </c>
      <c r="L45" s="17">
        <v>0.32121620691678898</v>
      </c>
      <c r="M45" s="17">
        <v>0.30831428462346799</v>
      </c>
      <c r="O45" s="9">
        <f>J45-H45</f>
        <v>-10.037319413799016</v>
      </c>
      <c r="P45" s="9">
        <f>K45-H45</f>
        <v>1.0000000000000009E-2</v>
      </c>
      <c r="V45" s="26"/>
      <c r="W45" s="15" t="s">
        <v>5</v>
      </c>
      <c r="X45" s="14">
        <v>0.46782479186104298</v>
      </c>
      <c r="Y45" s="14">
        <v>-9.0748701909793095</v>
      </c>
      <c r="Z45" s="14">
        <v>4.5779457806034296</v>
      </c>
      <c r="AA45" s="14">
        <v>13.65281597158274</v>
      </c>
      <c r="AB45" s="14">
        <v>0.115618699446993</v>
      </c>
      <c r="AC45" s="14">
        <v>0.15543976154113601</v>
      </c>
      <c r="AD45" s="14">
        <v>0.31238503031990694</v>
      </c>
      <c r="AJ45" s="15"/>
      <c r="AK45" s="15"/>
      <c r="AL45" s="14"/>
      <c r="AM45" s="14"/>
      <c r="AN45" s="14"/>
    </row>
    <row r="46" spans="2:40" x14ac:dyDescent="0.25">
      <c r="B46" s="9">
        <v>-0.20480666810656101</v>
      </c>
      <c r="C46" s="9">
        <v>0.15543976154113601</v>
      </c>
      <c r="D46" s="9">
        <v>0.187848447103416</v>
      </c>
      <c r="F46" s="26"/>
      <c r="G46" s="15" t="s">
        <v>5</v>
      </c>
      <c r="H46" s="14">
        <v>0.46782479186104298</v>
      </c>
      <c r="I46" s="14">
        <v>13.65281597158274</v>
      </c>
      <c r="J46" s="14">
        <v>-9.0748701909793095</v>
      </c>
      <c r="K46" s="14">
        <v>4.5779457806034296</v>
      </c>
      <c r="L46" s="14">
        <v>0.15543976154113601</v>
      </c>
      <c r="M46" s="14">
        <v>0.31238503031990694</v>
      </c>
      <c r="O46" s="9">
        <f>J46-H46</f>
        <v>-9.5426949828403522</v>
      </c>
      <c r="P46" s="9">
        <f>K46-H46</f>
        <v>4.1101209887423868</v>
      </c>
      <c r="V46" s="15"/>
      <c r="W46" s="15"/>
      <c r="X46" s="14"/>
      <c r="Y46" s="14"/>
      <c r="Z46" s="14"/>
      <c r="AA46" s="14"/>
      <c r="AB46" s="14"/>
      <c r="AC46" s="14"/>
      <c r="AD46" s="14"/>
      <c r="AJ46" s="19" t="s">
        <v>40</v>
      </c>
      <c r="AK46" s="15" t="s">
        <v>30</v>
      </c>
      <c r="AL46" s="14">
        <v>0.18660491235107399</v>
      </c>
      <c r="AM46" s="14">
        <v>0.52421133453679902</v>
      </c>
      <c r="AN46" s="17">
        <v>0.60153285005276003</v>
      </c>
    </row>
    <row r="47" spans="2:40" x14ac:dyDescent="0.25">
      <c r="B47" s="9"/>
      <c r="C47" s="9"/>
      <c r="D47" s="9"/>
      <c r="F47" s="15"/>
      <c r="G47" s="15"/>
      <c r="H47" s="14"/>
      <c r="I47" s="14"/>
      <c r="J47" s="14"/>
      <c r="K47" s="14"/>
      <c r="L47" s="14"/>
      <c r="M47" s="14"/>
      <c r="O47" s="9"/>
      <c r="P47" s="9"/>
      <c r="V47" s="26" t="s">
        <v>40</v>
      </c>
      <c r="W47" s="15" t="s">
        <v>30</v>
      </c>
      <c r="X47" s="14">
        <v>-0.20204860759821799</v>
      </c>
      <c r="Y47" s="14">
        <v>-0.90519578815816304</v>
      </c>
      <c r="Z47" s="14">
        <v>1.6510944215722501</v>
      </c>
      <c r="AA47" s="17">
        <v>2.5562902097304132</v>
      </c>
      <c r="AB47" s="17">
        <v>0.213885037723032</v>
      </c>
      <c r="AC47" s="14">
        <v>0.52421133453679902</v>
      </c>
      <c r="AD47" s="14">
        <v>0.72625994213501699</v>
      </c>
      <c r="AJ47" s="20"/>
      <c r="AK47" s="15" t="s">
        <v>31</v>
      </c>
      <c r="AL47" s="14">
        <v>-4.5554199041936798E-2</v>
      </c>
      <c r="AM47" s="14">
        <v>0.52274539221178196</v>
      </c>
      <c r="AN47" s="14">
        <v>0.56321171811635695</v>
      </c>
    </row>
    <row r="48" spans="2:40" x14ac:dyDescent="0.25">
      <c r="B48" s="9">
        <v>0.18660491235107399</v>
      </c>
      <c r="C48" s="9">
        <v>0.52421133453679902</v>
      </c>
      <c r="D48" s="10">
        <v>0.60153285005276003</v>
      </c>
      <c r="F48" s="26" t="s">
        <v>40</v>
      </c>
      <c r="G48" s="15" t="s">
        <v>30</v>
      </c>
      <c r="H48" s="14">
        <v>-0.20204860759821799</v>
      </c>
      <c r="I48" s="17">
        <v>2.5562902097304132</v>
      </c>
      <c r="J48" s="14">
        <v>-0.90519578815816304</v>
      </c>
      <c r="K48" s="14">
        <v>1.6510944215722501</v>
      </c>
      <c r="L48" s="14">
        <v>0.52421133453679902</v>
      </c>
      <c r="M48" s="14">
        <v>0.72625994213501699</v>
      </c>
      <c r="O48" s="9">
        <f>J48-H48</f>
        <v>-0.70314718055994507</v>
      </c>
      <c r="P48" s="9">
        <f>K48-H48</f>
        <v>1.853143029170468</v>
      </c>
      <c r="V48" s="26"/>
      <c r="W48" s="15" t="s">
        <v>31</v>
      </c>
      <c r="X48" s="14">
        <v>-0.27639213626551501</v>
      </c>
      <c r="Y48" s="14">
        <v>-0.28639213626551502</v>
      </c>
      <c r="Z48" s="14">
        <v>5.9893076753623999</v>
      </c>
      <c r="AA48" s="14">
        <v>6.2756998116279146</v>
      </c>
      <c r="AB48" s="14">
        <v>0.24515972453420601</v>
      </c>
      <c r="AC48" s="14">
        <v>0.52274539221178196</v>
      </c>
      <c r="AD48" s="14">
        <v>0.79913752847729702</v>
      </c>
      <c r="AJ48" s="20"/>
      <c r="AK48" s="15" t="s">
        <v>32</v>
      </c>
      <c r="AL48" s="17">
        <v>0.54157020607888795</v>
      </c>
      <c r="AM48" s="17">
        <v>0.62015581848550805</v>
      </c>
      <c r="AN48" s="14">
        <v>0.56803911409248597</v>
      </c>
    </row>
    <row r="49" spans="2:40" x14ac:dyDescent="0.25">
      <c r="B49" s="9">
        <v>-4.5554199041936798E-2</v>
      </c>
      <c r="C49" s="9">
        <v>0.52274539221178196</v>
      </c>
      <c r="D49" s="9">
        <v>0.56321171811635695</v>
      </c>
      <c r="F49" s="26"/>
      <c r="G49" s="15" t="s">
        <v>31</v>
      </c>
      <c r="H49" s="14">
        <v>-0.27639213626551501</v>
      </c>
      <c r="I49" s="14">
        <v>6.2756998116279146</v>
      </c>
      <c r="J49" s="14">
        <v>-0.28639213626551502</v>
      </c>
      <c r="K49" s="14">
        <v>5.9893076753623999</v>
      </c>
      <c r="L49" s="14">
        <v>0.52274539221178196</v>
      </c>
      <c r="M49" s="14">
        <v>0.79913752847729702</v>
      </c>
      <c r="O49" s="9">
        <f>J49-H49</f>
        <v>-1.0000000000000009E-2</v>
      </c>
      <c r="P49" s="9">
        <f>K49-H49</f>
        <v>6.2656998116279148</v>
      </c>
      <c r="V49" s="26"/>
      <c r="W49" s="15" t="s">
        <v>32</v>
      </c>
      <c r="X49" s="14">
        <v>1.0912183649958</v>
      </c>
      <c r="Y49" s="14">
        <v>-5.0844430933703197</v>
      </c>
      <c r="Z49" s="14">
        <v>1.1012183649958001</v>
      </c>
      <c r="AA49" s="14">
        <v>6.1856614583661198</v>
      </c>
      <c r="AB49" s="14">
        <v>0.23565414151990999</v>
      </c>
      <c r="AC49" s="17">
        <v>0.62015581848550805</v>
      </c>
      <c r="AD49" s="14">
        <v>0.471062546510292</v>
      </c>
      <c r="AJ49" s="21"/>
      <c r="AK49" s="15" t="s">
        <v>5</v>
      </c>
      <c r="AL49" s="14">
        <v>5.8245959042189099E-2</v>
      </c>
      <c r="AM49" s="14">
        <v>0.46266229913925799</v>
      </c>
      <c r="AN49" s="14">
        <v>0.52158334879978296</v>
      </c>
    </row>
    <row r="50" spans="2:40" x14ac:dyDescent="0.25">
      <c r="B50" s="10">
        <v>0.54157020607888795</v>
      </c>
      <c r="C50" s="10">
        <v>0.62015581848550805</v>
      </c>
      <c r="D50" s="9">
        <v>0.56803911409248597</v>
      </c>
      <c r="F50" s="26"/>
      <c r="G50" s="15" t="s">
        <v>32</v>
      </c>
      <c r="H50" s="14">
        <v>1.0912183649958</v>
      </c>
      <c r="I50" s="14">
        <v>6.1856614583661198</v>
      </c>
      <c r="J50" s="14">
        <v>-5.0844430933703197</v>
      </c>
      <c r="K50" s="14">
        <v>1.1012183649958001</v>
      </c>
      <c r="L50" s="17">
        <v>0.62015581848550805</v>
      </c>
      <c r="M50" s="14">
        <v>0.471062546510292</v>
      </c>
      <c r="O50" s="9">
        <f>J50-H50</f>
        <v>-6.17566145836612</v>
      </c>
      <c r="P50" s="9">
        <f>K50-H50</f>
        <v>1.0000000000000009E-2</v>
      </c>
      <c r="V50" s="26"/>
      <c r="W50" s="15" t="s">
        <v>5</v>
      </c>
      <c r="X50" s="14">
        <v>0.90066738758086395</v>
      </c>
      <c r="Y50" s="14">
        <v>-4.45817573363116</v>
      </c>
      <c r="Z50" s="14">
        <v>4.72363299892646</v>
      </c>
      <c r="AA50" s="14">
        <v>9.1818087325576201</v>
      </c>
      <c r="AB50" s="14">
        <v>0.275767291154077</v>
      </c>
      <c r="AC50" s="14">
        <v>0.46266229913925799</v>
      </c>
      <c r="AD50" s="17">
        <v>0.43800508844160596</v>
      </c>
      <c r="AJ50" s="15"/>
      <c r="AK50" s="15"/>
      <c r="AL50" s="14"/>
      <c r="AM50" s="14"/>
      <c r="AN50" s="14"/>
    </row>
    <row r="51" spans="2:40" x14ac:dyDescent="0.25">
      <c r="B51" s="9">
        <v>5.8245959042189099E-2</v>
      </c>
      <c r="C51" s="9">
        <v>0.46266229913925799</v>
      </c>
      <c r="D51" s="9">
        <v>0.52158334879978296</v>
      </c>
      <c r="F51" s="26"/>
      <c r="G51" s="15" t="s">
        <v>5</v>
      </c>
      <c r="H51" s="14">
        <v>0.90066738758086395</v>
      </c>
      <c r="I51" s="14">
        <v>9.1818087325576201</v>
      </c>
      <c r="J51" s="14">
        <v>-4.45817573363116</v>
      </c>
      <c r="K51" s="14">
        <v>4.72363299892646</v>
      </c>
      <c r="L51" s="14">
        <v>0.46266229913925799</v>
      </c>
      <c r="M51" s="17">
        <v>0.43800508844160596</v>
      </c>
      <c r="O51" s="9">
        <f>J51-H51</f>
        <v>-5.3588431212120238</v>
      </c>
      <c r="P51" s="9">
        <f>K51-H51</f>
        <v>3.8229656113455963</v>
      </c>
      <c r="V51" s="15"/>
      <c r="W51" s="15"/>
      <c r="X51" s="14"/>
      <c r="Y51" s="14"/>
      <c r="Z51" s="14"/>
      <c r="AA51" s="14"/>
      <c r="AB51" s="14"/>
      <c r="AC51" s="14"/>
      <c r="AD51" s="14"/>
      <c r="AJ51" s="19" t="s">
        <v>39</v>
      </c>
      <c r="AK51" s="15" t="s">
        <v>30</v>
      </c>
      <c r="AL51" s="14">
        <v>6.0868999970048701E-2</v>
      </c>
      <c r="AM51" s="14">
        <v>0.40975357369701798</v>
      </c>
      <c r="AN51" s="17">
        <v>0.50560832642998199</v>
      </c>
    </row>
    <row r="52" spans="2:40" x14ac:dyDescent="0.25">
      <c r="B52" s="9"/>
      <c r="C52" s="9"/>
      <c r="D52" s="9"/>
      <c r="F52" s="15"/>
      <c r="G52" s="15"/>
      <c r="H52" s="14"/>
      <c r="I52" s="14"/>
      <c r="J52" s="14"/>
      <c r="K52" s="14"/>
      <c r="L52" s="14"/>
      <c r="M52" s="14"/>
      <c r="O52" s="9"/>
      <c r="P52" s="9"/>
      <c r="V52" s="26" t="s">
        <v>39</v>
      </c>
      <c r="W52" s="15" t="s">
        <v>30</v>
      </c>
      <c r="X52" s="14">
        <v>-0.442114638447342</v>
      </c>
      <c r="Y52" s="14">
        <v>-1.1452618190072801</v>
      </c>
      <c r="Z52" s="14">
        <v>1.5461834267591801</v>
      </c>
      <c r="AA52" s="17">
        <v>2.6914452457664604</v>
      </c>
      <c r="AB52" s="17">
        <v>0.23093960977872399</v>
      </c>
      <c r="AC52" s="14">
        <v>0.40975357369701798</v>
      </c>
      <c r="AD52" s="14">
        <v>0.85186821214435993</v>
      </c>
      <c r="AJ52" s="20"/>
      <c r="AK52" s="15" t="s">
        <v>31</v>
      </c>
      <c r="AL52" s="14">
        <v>-0.78942858481932998</v>
      </c>
      <c r="AM52" s="14">
        <v>-1.34474802570472</v>
      </c>
      <c r="AN52" s="14">
        <v>-1.5993022417303899</v>
      </c>
    </row>
    <row r="53" spans="2:40" x14ac:dyDescent="0.25">
      <c r="B53" s="9">
        <v>6.0868999970048701E-2</v>
      </c>
      <c r="C53" s="9">
        <v>0.40975357369701798</v>
      </c>
      <c r="D53" s="10">
        <v>0.50560832642998199</v>
      </c>
      <c r="F53" s="26" t="s">
        <v>39</v>
      </c>
      <c r="G53" s="15" t="s">
        <v>30</v>
      </c>
      <c r="H53" s="14">
        <v>-0.442114638447342</v>
      </c>
      <c r="I53" s="17">
        <v>2.6914452457664604</v>
      </c>
      <c r="J53" s="14">
        <v>-1.1452618190072801</v>
      </c>
      <c r="K53" s="14">
        <v>1.5461834267591801</v>
      </c>
      <c r="L53" s="14">
        <v>0.40975357369701798</v>
      </c>
      <c r="M53" s="14">
        <v>0.85186821214435993</v>
      </c>
      <c r="O53" s="9">
        <f>J53-H53</f>
        <v>-0.70314718055993808</v>
      </c>
      <c r="P53" s="9">
        <f>K53-H53</f>
        <v>1.9882980652065221</v>
      </c>
      <c r="V53" s="26"/>
      <c r="W53" s="15" t="s">
        <v>31</v>
      </c>
      <c r="X53" s="14">
        <v>-1.7286372670355701</v>
      </c>
      <c r="Y53" s="14">
        <v>-1.7386372670355701</v>
      </c>
      <c r="Z53" s="14">
        <v>2.6803042875728802</v>
      </c>
      <c r="AA53" s="14">
        <v>4.4189415546084501</v>
      </c>
      <c r="AB53" s="14">
        <v>0.16711741479654799</v>
      </c>
      <c r="AC53" s="14">
        <v>-1.34474802570472</v>
      </c>
      <c r="AD53" s="14">
        <v>0.38388924133085012</v>
      </c>
      <c r="AJ53" s="20"/>
      <c r="AK53" s="15" t="s">
        <v>32</v>
      </c>
      <c r="AL53" s="17">
        <v>0.150907098002766</v>
      </c>
      <c r="AM53" s="17">
        <v>0.50578764068636095</v>
      </c>
      <c r="AN53" s="14">
        <v>0.49371141856756401</v>
      </c>
    </row>
    <row r="54" spans="2:40" x14ac:dyDescent="0.25">
      <c r="B54" s="9">
        <v>-0.78942858481932998</v>
      </c>
      <c r="C54" s="9">
        <v>-1.34474802570472</v>
      </c>
      <c r="D54" s="9">
        <v>-1.5993022417303899</v>
      </c>
      <c r="F54" s="26"/>
      <c r="G54" s="15" t="s">
        <v>31</v>
      </c>
      <c r="H54" s="14">
        <v>-1.7286372670355701</v>
      </c>
      <c r="I54" s="14">
        <v>4.4189415546084501</v>
      </c>
      <c r="J54" s="14">
        <v>-1.7386372670355701</v>
      </c>
      <c r="K54" s="14">
        <v>2.6803042875728802</v>
      </c>
      <c r="L54" s="14">
        <v>-1.34474802570472</v>
      </c>
      <c r="M54" s="14">
        <v>0.38388924133085012</v>
      </c>
      <c r="O54" s="9">
        <f>J54-H54</f>
        <v>-1.0000000000000009E-2</v>
      </c>
      <c r="P54" s="9">
        <f>K54-H54</f>
        <v>4.4089415546084503</v>
      </c>
      <c r="V54" s="26"/>
      <c r="W54" s="15" t="s">
        <v>32</v>
      </c>
      <c r="X54" s="14">
        <v>0.81640469205297905</v>
      </c>
      <c r="Y54" s="14">
        <v>-6.2901447991153603</v>
      </c>
      <c r="Z54" s="14">
        <v>0.82640469205297995</v>
      </c>
      <c r="AA54" s="14">
        <v>7.1165494911683407</v>
      </c>
      <c r="AB54" s="14">
        <v>0.24191969215488801</v>
      </c>
      <c r="AC54" s="17">
        <v>0.50578764068636095</v>
      </c>
      <c r="AD54" s="14">
        <v>0.3106170513666181</v>
      </c>
      <c r="AJ54" s="21"/>
      <c r="AK54" s="15" t="s">
        <v>5</v>
      </c>
      <c r="AL54" s="14">
        <v>-0.79059022841014703</v>
      </c>
      <c r="AM54" s="14">
        <v>-1.5346015471691199</v>
      </c>
      <c r="AN54" s="14">
        <v>-1.4772127428955999</v>
      </c>
    </row>
    <row r="55" spans="2:40" x14ac:dyDescent="0.25">
      <c r="B55" s="10">
        <v>0.150907098002766</v>
      </c>
      <c r="C55" s="10">
        <v>0.50578764068636095</v>
      </c>
      <c r="D55" s="9">
        <v>0.49371141856756401</v>
      </c>
      <c r="F55" s="26"/>
      <c r="G55" s="15" t="s">
        <v>32</v>
      </c>
      <c r="H55" s="14">
        <v>0.81640469205297905</v>
      </c>
      <c r="I55" s="14">
        <v>7.1165494911683407</v>
      </c>
      <c r="J55" s="14">
        <v>-6.2901447991153603</v>
      </c>
      <c r="K55" s="14">
        <v>0.82640469205297995</v>
      </c>
      <c r="L55" s="17">
        <v>0.50578764068636095</v>
      </c>
      <c r="M55" s="14">
        <v>0.3106170513666181</v>
      </c>
      <c r="O55" s="9">
        <f>J55-H55</f>
        <v>-7.1065494911683391</v>
      </c>
      <c r="P55" s="9">
        <f>K55-H55</f>
        <v>1.0000000000000897E-2</v>
      </c>
      <c r="V55" s="26"/>
      <c r="W55" s="15" t="s">
        <v>5</v>
      </c>
      <c r="X55" s="14">
        <v>-1.30334775401749</v>
      </c>
      <c r="Y55" s="14">
        <v>-10.598598752173499</v>
      </c>
      <c r="Z55" s="14">
        <v>3.22295399865139</v>
      </c>
      <c r="AA55" s="14">
        <v>13.821552750824889</v>
      </c>
      <c r="AB55" s="14">
        <v>0.146790396371792</v>
      </c>
      <c r="AC55" s="14">
        <v>-1.5346015471691199</v>
      </c>
      <c r="AD55" s="17">
        <v>0.23125379315162986</v>
      </c>
    </row>
    <row r="56" spans="2:40" x14ac:dyDescent="0.25">
      <c r="B56" s="9">
        <v>-0.79059022841014703</v>
      </c>
      <c r="C56" s="9">
        <v>-1.5346015471691199</v>
      </c>
      <c r="D56" s="9">
        <v>-1.4772127428955999</v>
      </c>
      <c r="F56" s="26"/>
      <c r="G56" s="15" t="s">
        <v>5</v>
      </c>
      <c r="H56" s="14">
        <v>-1.30334775401749</v>
      </c>
      <c r="I56" s="14">
        <v>13.821552750824889</v>
      </c>
      <c r="J56" s="14">
        <v>-10.598598752173499</v>
      </c>
      <c r="K56" s="14">
        <v>3.22295399865139</v>
      </c>
      <c r="L56" s="14">
        <v>-1.5346015471691199</v>
      </c>
      <c r="M56" s="17">
        <v>0.23125379315162986</v>
      </c>
      <c r="O56" s="9">
        <f>J56-H56</f>
        <v>-9.2952509981560087</v>
      </c>
      <c r="P56" s="9">
        <f>K56-H56</f>
        <v>4.5263017526688802</v>
      </c>
    </row>
  </sheetData>
  <mergeCells count="33">
    <mergeCell ref="AJ46:AJ49"/>
    <mergeCell ref="AJ51:AJ54"/>
    <mergeCell ref="AJ33:AJ35"/>
    <mergeCell ref="AK33:AK35"/>
    <mergeCell ref="AL33:AN33"/>
    <mergeCell ref="AL34:AN34"/>
    <mergeCell ref="AJ36:AJ39"/>
    <mergeCell ref="AJ41:AJ44"/>
    <mergeCell ref="X34:AD34"/>
    <mergeCell ref="X35:X36"/>
    <mergeCell ref="Y35:AA35"/>
    <mergeCell ref="AB35:AB36"/>
    <mergeCell ref="AC35:AC36"/>
    <mergeCell ref="AD35:AD36"/>
    <mergeCell ref="F38:F41"/>
    <mergeCell ref="F43:F46"/>
    <mergeCell ref="F48:F51"/>
    <mergeCell ref="F53:F56"/>
    <mergeCell ref="V34:V36"/>
    <mergeCell ref="W34:W36"/>
    <mergeCell ref="V37:V40"/>
    <mergeCell ref="V42:V45"/>
    <mergeCell ref="V47:V50"/>
    <mergeCell ref="V52:V55"/>
    <mergeCell ref="A2:A7"/>
    <mergeCell ref="A11:A16"/>
    <mergeCell ref="F35:F37"/>
    <mergeCell ref="G35:G37"/>
    <mergeCell ref="H35:M35"/>
    <mergeCell ref="H36:H37"/>
    <mergeCell ref="I36:K36"/>
    <mergeCell ref="L36:L37"/>
    <mergeCell ref="M36:M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CSL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Shirantha Welikala</dc:creator>
  <cp:lastModifiedBy>Shirantha Welikala</cp:lastModifiedBy>
  <dcterms:created xsi:type="dcterms:W3CDTF">2015-06-05T18:17:20Z</dcterms:created>
  <dcterms:modified xsi:type="dcterms:W3CDTF">2021-09-15T06:14:20Z</dcterms:modified>
</cp:coreProperties>
</file>