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rzemek\Desktop\matura informatyka\czerwiec 2022\"/>
    </mc:Choice>
  </mc:AlternateContent>
  <xr:revisionPtr revIDLastSave="0" documentId="13_ncr:1_{B4778736-626F-4A7A-97B1-F922EE50D302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temperatury" sheetId="2" r:id="rId1"/>
    <sheet name="Wykres sprzedaży" sheetId="3" r:id="rId2"/>
    <sheet name="Zadanie 5.4" sheetId="4" r:id="rId3"/>
  </sheets>
  <definedNames>
    <definedName name="ExternalData_1" localSheetId="0" hidden="1">temperatury!$A$1:$C$93</definedName>
    <definedName name="ExternalData_1" localSheetId="2" hidden="1">'Zadanie 5.4'!$A$1:$C$32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R3" i="4"/>
  <c r="Q3" i="4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Q3" i="2"/>
  <c r="H22" i="2"/>
  <c r="H34" i="2"/>
  <c r="H46" i="2"/>
  <c r="H58" i="2"/>
  <c r="H70" i="2"/>
  <c r="H82" i="2"/>
  <c r="R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E2" i="2"/>
  <c r="H2" i="2" s="1"/>
  <c r="E3" i="2"/>
  <c r="H3" i="2" s="1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H20" i="2" s="1"/>
  <c r="E21" i="2"/>
  <c r="H21" i="2" s="1"/>
  <c r="E22" i="2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E31" i="2"/>
  <c r="H31" i="2" s="1"/>
  <c r="E32" i="2"/>
  <c r="H32" i="2" s="1"/>
  <c r="E33" i="2"/>
  <c r="H33" i="2" s="1"/>
  <c r="E34" i="2"/>
  <c r="E35" i="2"/>
  <c r="H35" i="2" s="1"/>
  <c r="E36" i="2"/>
  <c r="H36" i="2" s="1"/>
  <c r="E37" i="2"/>
  <c r="H37" i="2" s="1"/>
  <c r="E38" i="2"/>
  <c r="H38" i="2" s="1"/>
  <c r="E39" i="2"/>
  <c r="H39" i="2" s="1"/>
  <c r="E40" i="2"/>
  <c r="H40" i="2" s="1"/>
  <c r="E41" i="2"/>
  <c r="H41" i="2" s="1"/>
  <c r="E42" i="2"/>
  <c r="H42" i="2" s="1"/>
  <c r="E43" i="2"/>
  <c r="H43" i="2" s="1"/>
  <c r="E44" i="2"/>
  <c r="H44" i="2" s="1"/>
  <c r="E45" i="2"/>
  <c r="H45" i="2" s="1"/>
  <c r="E46" i="2"/>
  <c r="E47" i="2"/>
  <c r="H47" i="2" s="1"/>
  <c r="E48" i="2"/>
  <c r="H48" i="2" s="1"/>
  <c r="E49" i="2"/>
  <c r="H49" i="2" s="1"/>
  <c r="E50" i="2"/>
  <c r="H50" i="2" s="1"/>
  <c r="E51" i="2"/>
  <c r="H51" i="2" s="1"/>
  <c r="E52" i="2"/>
  <c r="H52" i="2" s="1"/>
  <c r="E53" i="2"/>
  <c r="H53" i="2" s="1"/>
  <c r="E54" i="2"/>
  <c r="H54" i="2" s="1"/>
  <c r="E55" i="2"/>
  <c r="H55" i="2" s="1"/>
  <c r="E56" i="2"/>
  <c r="H56" i="2" s="1"/>
  <c r="E57" i="2"/>
  <c r="H57" i="2" s="1"/>
  <c r="E58" i="2"/>
  <c r="E59" i="2"/>
  <c r="H59" i="2" s="1"/>
  <c r="E60" i="2"/>
  <c r="H60" i="2" s="1"/>
  <c r="E61" i="2"/>
  <c r="H61" i="2" s="1"/>
  <c r="E62" i="2"/>
  <c r="H62" i="2" s="1"/>
  <c r="E63" i="2"/>
  <c r="H63" i="2" s="1"/>
  <c r="E64" i="2"/>
  <c r="H64" i="2" s="1"/>
  <c r="E65" i="2"/>
  <c r="H65" i="2" s="1"/>
  <c r="E66" i="2"/>
  <c r="H66" i="2" s="1"/>
  <c r="E67" i="2"/>
  <c r="H67" i="2" s="1"/>
  <c r="E68" i="2"/>
  <c r="H68" i="2" s="1"/>
  <c r="E69" i="2"/>
  <c r="H69" i="2" s="1"/>
  <c r="E70" i="2"/>
  <c r="E71" i="2"/>
  <c r="H71" i="2" s="1"/>
  <c r="E72" i="2"/>
  <c r="H72" i="2" s="1"/>
  <c r="E73" i="2"/>
  <c r="H73" i="2" s="1"/>
  <c r="E74" i="2"/>
  <c r="H74" i="2" s="1"/>
  <c r="E75" i="2"/>
  <c r="H75" i="2" s="1"/>
  <c r="E76" i="2"/>
  <c r="H76" i="2" s="1"/>
  <c r="E77" i="2"/>
  <c r="H77" i="2" s="1"/>
  <c r="E78" i="2"/>
  <c r="H78" i="2" s="1"/>
  <c r="E79" i="2"/>
  <c r="H79" i="2" s="1"/>
  <c r="E80" i="2"/>
  <c r="H80" i="2" s="1"/>
  <c r="E81" i="2"/>
  <c r="H81" i="2" s="1"/>
  <c r="E82" i="2"/>
  <c r="E83" i="2"/>
  <c r="H83" i="2" s="1"/>
  <c r="E84" i="2"/>
  <c r="H84" i="2" s="1"/>
  <c r="E85" i="2"/>
  <c r="H85" i="2" s="1"/>
  <c r="E86" i="2"/>
  <c r="H86" i="2" s="1"/>
  <c r="E87" i="2"/>
  <c r="H87" i="2" s="1"/>
  <c r="E88" i="2"/>
  <c r="H88" i="2" s="1"/>
  <c r="E89" i="2"/>
  <c r="H89" i="2" s="1"/>
  <c r="E90" i="2"/>
  <c r="H90" i="2" s="1"/>
  <c r="E91" i="2"/>
  <c r="H91" i="2" s="1"/>
  <c r="E92" i="2"/>
  <c r="H92" i="2" s="1"/>
  <c r="E93" i="2"/>
  <c r="H93" i="2" s="1"/>
  <c r="D3" i="2"/>
  <c r="D4" i="2" s="1"/>
  <c r="D5" i="2" s="1"/>
  <c r="D6" i="2" s="1"/>
  <c r="D7" i="2" s="1"/>
  <c r="D8" i="2" s="1"/>
  <c r="D9" i="2" s="1"/>
  <c r="D10" i="2" s="1"/>
  <c r="D11" i="2" s="1"/>
  <c r="D12" i="2"/>
  <c r="D13" i="2"/>
  <c r="D14" i="2"/>
  <c r="D15" i="2" s="1"/>
  <c r="D16" i="2" s="1"/>
  <c r="D17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/>
  <c r="D30" i="2" s="1"/>
  <c r="D31" i="2" s="1"/>
  <c r="D32" i="2" s="1"/>
  <c r="D33" i="2" s="1"/>
  <c r="D34" i="2" s="1"/>
  <c r="D35" i="2" s="1"/>
  <c r="D36" i="2" s="1"/>
  <c r="D37" i="2"/>
  <c r="D38" i="2" s="1"/>
  <c r="D39" i="2" s="1"/>
  <c r="D40" i="2"/>
  <c r="D41" i="2" s="1"/>
  <c r="D42" i="2" s="1"/>
  <c r="D43" i="2" s="1"/>
  <c r="D44" i="2" s="1"/>
  <c r="D45" i="2"/>
  <c r="D46" i="2"/>
  <c r="D47" i="2" s="1"/>
  <c r="D48" i="2" s="1"/>
  <c r="D49" i="2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/>
  <c r="D65" i="2" s="1"/>
  <c r="D66" i="2" s="1"/>
  <c r="D67" i="2"/>
  <c r="D68" i="2" s="1"/>
  <c r="D69" i="2" s="1"/>
  <c r="D70" i="2" s="1"/>
  <c r="D71" i="2"/>
  <c r="D72" i="2"/>
  <c r="D73" i="2"/>
  <c r="D74" i="2"/>
  <c r="D75" i="2" s="1"/>
  <c r="D76" i="2" s="1"/>
  <c r="D77" i="2"/>
  <c r="D78" i="2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H7" i="4" l="1"/>
  <c r="H19" i="4"/>
  <c r="H20" i="4"/>
  <c r="H8" i="4"/>
  <c r="H32" i="4"/>
  <c r="H21" i="4"/>
  <c r="H9" i="4"/>
  <c r="H31" i="4"/>
  <c r="H24" i="4"/>
  <c r="H12" i="4"/>
  <c r="H23" i="4"/>
  <c r="H11" i="4"/>
  <c r="H30" i="4"/>
  <c r="H18" i="4"/>
  <c r="H6" i="4"/>
  <c r="H22" i="4"/>
  <c r="H10" i="4"/>
  <c r="H29" i="4"/>
  <c r="H17" i="4"/>
  <c r="H5" i="4"/>
  <c r="H28" i="4"/>
  <c r="H16" i="4"/>
  <c r="H4" i="4"/>
  <c r="H27" i="4"/>
  <c r="H15" i="4"/>
  <c r="H3" i="4"/>
  <c r="H26" i="4"/>
  <c r="H14" i="4"/>
  <c r="H2" i="4"/>
  <c r="H25" i="4"/>
  <c r="H13" i="4"/>
  <c r="I3" i="4" l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6A9D40-4EC6-41E5-80DE-107BB590B035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  <connection id="2" xr16:uid="{5C434F3C-5662-418C-805C-1FAEADA24C13}" keepAlive="1" name="Zapytanie — temperatury (2)" description="Połączenie z zapytaniem „temperatury (2)” w skoroszycie." type="5" refreshedVersion="8" background="1" saveData="1">
    <dbPr connection="Provider=Microsoft.Mashup.OleDb.1;Data Source=$Workbook$;Location=&quot;temperatury (2)&quot;;Extended Properties=&quot;&quot;" command="SELECT * FROM [temperatury (2)]"/>
  </connection>
  <connection id="3" xr16:uid="{E9DA78D8-CC80-482A-B04C-3B7835D8DB9B}" keepAlive="1" name="Zapytanie — temperatury (3)" description="Połączenie z zapytaniem „temperatury (3)” w skoroszycie." type="5" refreshedVersion="8" background="1" saveData="1">
    <dbPr connection="Provider=Microsoft.Mashup.OleDb.1;Data Source=$Workbook$;Location=&quot;temperatury (3)&quot;;Extended Properties=&quot;&quot;" command="SELECT * FROM [temperatury (3)]"/>
  </connection>
</connections>
</file>

<file path=xl/sharedStrings.xml><?xml version="1.0" encoding="utf-8"?>
<sst xmlns="http://schemas.openxmlformats.org/spreadsheetml/2006/main" count="134" uniqueCount="27">
  <si>
    <t>Data</t>
  </si>
  <si>
    <t>Temperatura</t>
  </si>
  <si>
    <t>Typ dnia</t>
  </si>
  <si>
    <t>Ciepły</t>
  </si>
  <si>
    <t>Zimny</t>
  </si>
  <si>
    <t>Najdłuższy ciąg</t>
  </si>
  <si>
    <t xml:space="preserve">Początek </t>
  </si>
  <si>
    <t>Koniec</t>
  </si>
  <si>
    <t>Liczba sprzedanych hot-dogów</t>
  </si>
  <si>
    <t>Liczba sprzedanych lodów</t>
  </si>
  <si>
    <t>Liczba sprzedanej kukurydzy</t>
  </si>
  <si>
    <t>Suma końcowa</t>
  </si>
  <si>
    <t>cze</t>
  </si>
  <si>
    <t>lip</t>
  </si>
  <si>
    <t>sie</t>
  </si>
  <si>
    <t>Miesiąc</t>
  </si>
  <si>
    <t>Sprzedana kukurydza</t>
  </si>
  <si>
    <t>Sprzedane lody</t>
  </si>
  <si>
    <t>Sprzedane hot-dogi</t>
  </si>
  <si>
    <t>Nazwa</t>
  </si>
  <si>
    <t>Cena</t>
  </si>
  <si>
    <t>lody</t>
  </si>
  <si>
    <t>kukurydza</t>
  </si>
  <si>
    <t>hot-dog</t>
  </si>
  <si>
    <t>Utarg</t>
  </si>
  <si>
    <t>Utarg narastająco</t>
  </si>
  <si>
    <t>Zadanie 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</si>
</sst>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 applyFill="1"/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center"/>
    </xf>
    <xf numFmtId="14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4" fontId="0" fillId="0" borderId="1" xfId="0" applyNumberFormat="1" applyFont="1" applyFill="1" applyBorder="1"/>
    <xf numFmtId="14" fontId="0" fillId="0" borderId="3" xfId="0" applyNumberFormat="1" applyFont="1" applyFill="1" applyBorder="1"/>
    <xf numFmtId="0" fontId="0" fillId="0" borderId="0" xfId="0" applyBorder="1"/>
    <xf numFmtId="0" fontId="0" fillId="0" borderId="0" xfId="0" applyNumberFormat="1" applyBorder="1"/>
    <xf numFmtId="164" fontId="0" fillId="0" borderId="0" xfId="0" applyNumberFormat="1" applyBorder="1"/>
    <xf numFmtId="14" fontId="0" fillId="3" borderId="1" xfId="0" applyNumberFormat="1" applyFont="1" applyFill="1" applyBorder="1"/>
    <xf numFmtId="0" fontId="0" fillId="3" borderId="0" xfId="0" applyNumberFormat="1" applyFill="1"/>
  </cellXfs>
  <cellStyles count="1">
    <cellStyle name="Normalny" xfId="0" builtinId="0"/>
  </cellStyles>
  <dxfs count="14">
    <dxf>
      <numFmt numFmtId="164" formatCode="#,##0.00\ &quot;zł&quot;"/>
    </dxf>
    <dxf>
      <numFmt numFmtId="164" formatCode="#,##0.00\ &quot;zł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#,##0.00\ &quot;zł&quot;"/>
    </dxf>
    <dxf>
      <numFmt numFmtId="164" formatCode="#,##0.00\ &quot;zł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5.xlsx]Wykres sprzedaży!Sprzedaż wg miesięcy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</a:t>
            </a:r>
            <a:r>
              <a:rPr lang="pl-PL" baseline="0"/>
              <a:t> wg miesięcy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'Wykres sprzedaży'!$B$3</c:f>
              <c:strCache>
                <c:ptCount val="1"/>
                <c:pt idx="0">
                  <c:v>Sprzedane hot-dogi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'Wykres sprzedaży'!$A$4:$A$7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'Wykres sprzedaży'!$B$4:$B$7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B-465E-AEE2-4F323491E36E}"/>
            </c:ext>
          </c:extLst>
        </c:ser>
        <c:ser>
          <c:idx val="1"/>
          <c:order val="1"/>
          <c:tx>
            <c:strRef>
              <c:f>'Wykres sprzedaży'!$C$3</c:f>
              <c:strCache>
                <c:ptCount val="1"/>
                <c:pt idx="0">
                  <c:v>Sprzedane lody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'Wykres sprzedaży'!$A$4:$A$7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'Wykres sprzedaży'!$C$4:$C$7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B-465E-AEE2-4F323491E36E}"/>
            </c:ext>
          </c:extLst>
        </c:ser>
        <c:ser>
          <c:idx val="2"/>
          <c:order val="2"/>
          <c:tx>
            <c:strRef>
              <c:f>'Wykres sprzedaży'!$D$3</c:f>
              <c:strCache>
                <c:ptCount val="1"/>
                <c:pt idx="0">
                  <c:v>Sprzedana kukurydza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'Wykres sprzedaży'!$A$4:$A$7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'Wykres sprzedaży'!$D$4:$D$7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B-465E-AEE2-4F323491E3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4569696"/>
        <c:axId val="374569280"/>
        <c:axId val="0"/>
      </c:bar3DChart>
      <c:catAx>
        <c:axId val="37456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4569280"/>
        <c:crosses val="autoZero"/>
        <c:auto val="1"/>
        <c:lblAlgn val="ctr"/>
        <c:lblOffset val="100"/>
        <c:noMultiLvlLbl val="0"/>
      </c:catAx>
      <c:valAx>
        <c:axId val="374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45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17</xdr:col>
      <xdr:colOff>495300</xdr:colOff>
      <xdr:row>25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6EBCF3-D3A0-55D4-A687-645A9726F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zemek" refreshedDate="44856.606079513891" createdVersion="8" refreshedVersion="8" minRefreshableVersion="3" recordCount="93" xr:uid="{49233E56-513D-4FE5-AFB3-4177DDB4FE1A}">
  <cacheSource type="worksheet">
    <worksheetSource ref="A1:G1048576" sheet="temperatury"/>
  </cacheSource>
  <cacheFields count="8">
    <cacheField name="Data" numFmtId="0">
      <sharedItems containsNonDate="0" containsDate="1" containsString="0" containsBlank="1" minDate="2022-06-01T00:00:00" maxDate="2022-09-01T00:00:00" count="93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m/>
      </sharedItems>
      <fieldGroup par="7" base="0">
        <rangePr groupBy="days" startDate="2022-06-01T00:00:00" endDate="2022-09-01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9.2022"/>
        </groupItems>
      </fieldGroup>
    </cacheField>
    <cacheField name="Temperatura" numFmtId="0">
      <sharedItems containsString="0" containsBlank="1" containsNumber="1" containsInteger="1" minValue="15" maxValue="33"/>
    </cacheField>
    <cacheField name="Typ dnia" numFmtId="0">
      <sharedItems containsBlank="1"/>
    </cacheField>
    <cacheField name="Najdłuższy ciąg" numFmtId="0">
      <sharedItems containsString="0" containsBlank="1" containsNumber="1" containsInteger="1" minValue="0" maxValue="15"/>
    </cacheField>
    <cacheField name="Liczba sprzedanych hot-dogów" numFmtId="0">
      <sharedItems containsString="0" containsBlank="1" containsNumber="1" containsInteger="1" minValue="58" maxValue="121" count="19">
        <n v="90"/>
        <n v="93"/>
        <n v="100"/>
        <n v="83"/>
        <n v="79"/>
        <n v="72"/>
        <n v="58"/>
        <n v="86"/>
        <n v="62"/>
        <n v="103"/>
        <n v="114"/>
        <n v="121"/>
        <n v="65"/>
        <n v="69"/>
        <n v="96"/>
        <n v="107"/>
        <n v="76"/>
        <n v="117"/>
        <m/>
      </sharedItems>
    </cacheField>
    <cacheField name="Liczba sprzedanych lodów" numFmtId="0">
      <sharedItems containsString="0" containsBlank="1" containsNumber="1" containsInteger="1" minValue="82" maxValue="157"/>
    </cacheField>
    <cacheField name="Liczba sprzedanej kukurydzy" numFmtId="0">
      <sharedItems containsString="0" containsBlank="1" containsNumber="1" containsInteger="1" minValue="58" maxValue="101"/>
    </cacheField>
    <cacheField name="Miesiące" numFmtId="0" databaseField="0">
      <fieldGroup base="0">
        <rangePr groupBy="months" startDate="2022-06-01T00:00:00" endDate="2022-09-01T00:00:00"/>
        <groupItems count="14">
          <s v="&lt;01.06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n v="24"/>
    <s v="Ciepły"/>
    <n v="1"/>
    <x v="0"/>
    <n v="120"/>
    <n v="80"/>
  </r>
  <r>
    <x v="1"/>
    <n v="25"/>
    <s v="Ciepły"/>
    <n v="2"/>
    <x v="1"/>
    <n v="124"/>
    <n v="82"/>
  </r>
  <r>
    <x v="2"/>
    <n v="27"/>
    <s v="Ciepły"/>
    <n v="3"/>
    <x v="2"/>
    <n v="132"/>
    <n v="87"/>
  </r>
  <r>
    <x v="3"/>
    <n v="27"/>
    <s v="Ciepły"/>
    <n v="4"/>
    <x v="2"/>
    <n v="132"/>
    <n v="87"/>
  </r>
  <r>
    <x v="4"/>
    <n v="27"/>
    <s v="Ciepły"/>
    <n v="5"/>
    <x v="2"/>
    <n v="132"/>
    <n v="87"/>
  </r>
  <r>
    <x v="5"/>
    <n v="22"/>
    <s v="Ciepły"/>
    <n v="6"/>
    <x v="3"/>
    <n v="111"/>
    <n v="75"/>
  </r>
  <r>
    <x v="6"/>
    <n v="25"/>
    <s v="Ciepły"/>
    <n v="7"/>
    <x v="1"/>
    <n v="124"/>
    <n v="82"/>
  </r>
  <r>
    <x v="7"/>
    <n v="25"/>
    <s v="Ciepły"/>
    <n v="8"/>
    <x v="1"/>
    <n v="124"/>
    <n v="82"/>
  </r>
  <r>
    <x v="8"/>
    <n v="21"/>
    <s v="Ciepły"/>
    <n v="9"/>
    <x v="4"/>
    <n v="107"/>
    <n v="72"/>
  </r>
  <r>
    <x v="9"/>
    <n v="21"/>
    <s v="Ciepły"/>
    <n v="10"/>
    <x v="4"/>
    <n v="107"/>
    <n v="72"/>
  </r>
  <r>
    <x v="10"/>
    <n v="19"/>
    <s v="Zimny"/>
    <n v="0"/>
    <x v="5"/>
    <n v="99"/>
    <n v="68"/>
  </r>
  <r>
    <x v="11"/>
    <n v="19"/>
    <s v="Zimny"/>
    <n v="0"/>
    <x v="5"/>
    <n v="99"/>
    <n v="68"/>
  </r>
  <r>
    <x v="12"/>
    <n v="15"/>
    <s v="Zimny"/>
    <n v="0"/>
    <x v="6"/>
    <n v="82"/>
    <n v="58"/>
  </r>
  <r>
    <x v="13"/>
    <n v="21"/>
    <s v="Ciepły"/>
    <n v="1"/>
    <x v="4"/>
    <n v="107"/>
    <n v="72"/>
  </r>
  <r>
    <x v="14"/>
    <n v="23"/>
    <s v="Ciepły"/>
    <n v="2"/>
    <x v="7"/>
    <n v="115"/>
    <n v="77"/>
  </r>
  <r>
    <x v="15"/>
    <n v="23"/>
    <s v="Ciepły"/>
    <n v="3"/>
    <x v="7"/>
    <n v="115"/>
    <n v="77"/>
  </r>
  <r>
    <x v="16"/>
    <n v="16"/>
    <s v="Zimny"/>
    <n v="0"/>
    <x v="8"/>
    <n v="86"/>
    <n v="61"/>
  </r>
  <r>
    <x v="17"/>
    <n v="21"/>
    <s v="Ciepły"/>
    <n v="1"/>
    <x v="4"/>
    <n v="107"/>
    <n v="72"/>
  </r>
  <r>
    <x v="18"/>
    <n v="22"/>
    <s v="Ciepły"/>
    <n v="2"/>
    <x v="3"/>
    <n v="111"/>
    <n v="75"/>
  </r>
  <r>
    <x v="19"/>
    <n v="22"/>
    <s v="Ciepły"/>
    <n v="3"/>
    <x v="3"/>
    <n v="111"/>
    <n v="75"/>
  </r>
  <r>
    <x v="20"/>
    <n v="22"/>
    <s v="Ciepły"/>
    <n v="4"/>
    <x v="3"/>
    <n v="111"/>
    <n v="75"/>
  </r>
  <r>
    <x v="21"/>
    <n v="28"/>
    <s v="Ciepły"/>
    <n v="5"/>
    <x v="9"/>
    <n v="136"/>
    <n v="89"/>
  </r>
  <r>
    <x v="22"/>
    <n v="31"/>
    <s v="Ciepły"/>
    <n v="6"/>
    <x v="10"/>
    <n v="148"/>
    <n v="96"/>
  </r>
  <r>
    <x v="23"/>
    <n v="33"/>
    <s v="Ciepły"/>
    <n v="7"/>
    <x v="11"/>
    <n v="157"/>
    <n v="101"/>
  </r>
  <r>
    <x v="24"/>
    <n v="33"/>
    <s v="Ciepły"/>
    <n v="8"/>
    <x v="11"/>
    <n v="157"/>
    <n v="101"/>
  </r>
  <r>
    <x v="25"/>
    <n v="23"/>
    <s v="Ciepły"/>
    <n v="9"/>
    <x v="7"/>
    <n v="115"/>
    <n v="77"/>
  </r>
  <r>
    <x v="26"/>
    <n v="23"/>
    <s v="Ciepły"/>
    <n v="10"/>
    <x v="7"/>
    <n v="115"/>
    <n v="77"/>
  </r>
  <r>
    <x v="27"/>
    <n v="19"/>
    <s v="Zimny"/>
    <n v="0"/>
    <x v="5"/>
    <n v="99"/>
    <n v="68"/>
  </r>
  <r>
    <x v="28"/>
    <n v="24"/>
    <s v="Ciepły"/>
    <n v="1"/>
    <x v="0"/>
    <n v="120"/>
    <n v="80"/>
  </r>
  <r>
    <x v="29"/>
    <n v="25"/>
    <s v="Ciepły"/>
    <n v="2"/>
    <x v="1"/>
    <n v="124"/>
    <n v="82"/>
  </r>
  <r>
    <x v="30"/>
    <n v="27"/>
    <s v="Ciepły"/>
    <n v="3"/>
    <x v="2"/>
    <n v="132"/>
    <n v="87"/>
  </r>
  <r>
    <x v="31"/>
    <n v="27"/>
    <s v="Ciepły"/>
    <n v="4"/>
    <x v="2"/>
    <n v="132"/>
    <n v="87"/>
  </r>
  <r>
    <x v="32"/>
    <n v="21"/>
    <s v="Ciepły"/>
    <n v="5"/>
    <x v="4"/>
    <n v="107"/>
    <n v="72"/>
  </r>
  <r>
    <x v="33"/>
    <n v="21"/>
    <s v="Ciepły"/>
    <n v="6"/>
    <x v="4"/>
    <n v="107"/>
    <n v="72"/>
  </r>
  <r>
    <x v="34"/>
    <n v="25"/>
    <s v="Ciepły"/>
    <n v="7"/>
    <x v="1"/>
    <n v="124"/>
    <n v="82"/>
  </r>
  <r>
    <x v="35"/>
    <n v="19"/>
    <s v="Zimny"/>
    <n v="0"/>
    <x v="5"/>
    <n v="99"/>
    <n v="68"/>
  </r>
  <r>
    <x v="36"/>
    <n v="21"/>
    <s v="Ciepły"/>
    <n v="1"/>
    <x v="4"/>
    <n v="107"/>
    <n v="72"/>
  </r>
  <r>
    <x v="37"/>
    <n v="24"/>
    <s v="Ciepły"/>
    <n v="2"/>
    <x v="0"/>
    <n v="120"/>
    <n v="80"/>
  </r>
  <r>
    <x v="38"/>
    <n v="19"/>
    <s v="Zimny"/>
    <n v="0"/>
    <x v="5"/>
    <n v="99"/>
    <n v="68"/>
  </r>
  <r>
    <x v="39"/>
    <n v="28"/>
    <s v="Ciepły"/>
    <n v="1"/>
    <x v="9"/>
    <n v="136"/>
    <n v="89"/>
  </r>
  <r>
    <x v="40"/>
    <n v="27"/>
    <s v="Ciepły"/>
    <n v="2"/>
    <x v="2"/>
    <n v="132"/>
    <n v="87"/>
  </r>
  <r>
    <x v="41"/>
    <n v="24"/>
    <s v="Ciepły"/>
    <n v="3"/>
    <x v="0"/>
    <n v="120"/>
    <n v="80"/>
  </r>
  <r>
    <x v="42"/>
    <n v="22"/>
    <s v="Ciepły"/>
    <n v="4"/>
    <x v="3"/>
    <n v="111"/>
    <n v="75"/>
  </r>
  <r>
    <x v="43"/>
    <n v="17"/>
    <s v="Zimny"/>
    <n v="0"/>
    <x v="12"/>
    <n v="91"/>
    <n v="63"/>
  </r>
  <r>
    <x v="44"/>
    <n v="18"/>
    <s v="Zimny"/>
    <n v="0"/>
    <x v="13"/>
    <n v="95"/>
    <n v="65"/>
  </r>
  <r>
    <x v="45"/>
    <n v="23"/>
    <s v="Ciepły"/>
    <n v="1"/>
    <x v="7"/>
    <n v="115"/>
    <n v="77"/>
  </r>
  <r>
    <x v="46"/>
    <n v="23"/>
    <s v="Ciepły"/>
    <n v="2"/>
    <x v="7"/>
    <n v="115"/>
    <n v="77"/>
  </r>
  <r>
    <x v="47"/>
    <n v="19"/>
    <s v="Zimny"/>
    <n v="0"/>
    <x v="5"/>
    <n v="99"/>
    <n v="68"/>
  </r>
  <r>
    <x v="48"/>
    <n v="21"/>
    <s v="Ciepły"/>
    <n v="1"/>
    <x v="4"/>
    <n v="107"/>
    <n v="72"/>
  </r>
  <r>
    <x v="49"/>
    <n v="25"/>
    <s v="Ciepły"/>
    <n v="2"/>
    <x v="1"/>
    <n v="124"/>
    <n v="82"/>
  </r>
  <r>
    <x v="50"/>
    <n v="28"/>
    <s v="Ciepły"/>
    <n v="3"/>
    <x v="9"/>
    <n v="136"/>
    <n v="89"/>
  </r>
  <r>
    <x v="51"/>
    <n v="27"/>
    <s v="Ciepły"/>
    <n v="4"/>
    <x v="2"/>
    <n v="132"/>
    <n v="87"/>
  </r>
  <r>
    <x v="52"/>
    <n v="23"/>
    <s v="Ciepły"/>
    <n v="5"/>
    <x v="7"/>
    <n v="115"/>
    <n v="77"/>
  </r>
  <r>
    <x v="53"/>
    <n v="26"/>
    <s v="Ciepły"/>
    <n v="6"/>
    <x v="14"/>
    <n v="128"/>
    <n v="84"/>
  </r>
  <r>
    <x v="54"/>
    <n v="29"/>
    <s v="Ciepły"/>
    <n v="7"/>
    <x v="15"/>
    <n v="140"/>
    <n v="91"/>
  </r>
  <r>
    <x v="55"/>
    <n v="26"/>
    <s v="Ciepły"/>
    <n v="8"/>
    <x v="14"/>
    <n v="128"/>
    <n v="84"/>
  </r>
  <r>
    <x v="56"/>
    <n v="27"/>
    <s v="Ciepły"/>
    <n v="9"/>
    <x v="2"/>
    <n v="132"/>
    <n v="87"/>
  </r>
  <r>
    <x v="57"/>
    <n v="24"/>
    <s v="Ciepły"/>
    <n v="10"/>
    <x v="0"/>
    <n v="120"/>
    <n v="80"/>
  </r>
  <r>
    <x v="58"/>
    <n v="26"/>
    <s v="Ciepły"/>
    <n v="11"/>
    <x v="14"/>
    <n v="128"/>
    <n v="84"/>
  </r>
  <r>
    <x v="59"/>
    <n v="25"/>
    <s v="Ciepły"/>
    <n v="12"/>
    <x v="1"/>
    <n v="124"/>
    <n v="82"/>
  </r>
  <r>
    <x v="60"/>
    <n v="24"/>
    <s v="Ciepły"/>
    <n v="13"/>
    <x v="0"/>
    <n v="120"/>
    <n v="80"/>
  </r>
  <r>
    <x v="61"/>
    <n v="22"/>
    <s v="Ciepły"/>
    <n v="14"/>
    <x v="3"/>
    <n v="111"/>
    <n v="75"/>
  </r>
  <r>
    <x v="62"/>
    <n v="19"/>
    <s v="Zimny"/>
    <n v="0"/>
    <x v="5"/>
    <n v="99"/>
    <n v="68"/>
  </r>
  <r>
    <x v="63"/>
    <n v="21"/>
    <s v="Ciepły"/>
    <n v="1"/>
    <x v="4"/>
    <n v="107"/>
    <n v="72"/>
  </r>
  <r>
    <x v="64"/>
    <n v="26"/>
    <s v="Ciepły"/>
    <n v="2"/>
    <x v="14"/>
    <n v="128"/>
    <n v="84"/>
  </r>
  <r>
    <x v="65"/>
    <n v="19"/>
    <s v="Zimny"/>
    <n v="0"/>
    <x v="5"/>
    <n v="99"/>
    <n v="68"/>
  </r>
  <r>
    <x v="66"/>
    <n v="21"/>
    <s v="Ciepły"/>
    <n v="1"/>
    <x v="4"/>
    <n v="107"/>
    <n v="72"/>
  </r>
  <r>
    <x v="67"/>
    <n v="23"/>
    <s v="Ciepły"/>
    <n v="2"/>
    <x v="7"/>
    <n v="115"/>
    <n v="77"/>
  </r>
  <r>
    <x v="68"/>
    <n v="27"/>
    <s v="Ciepły"/>
    <n v="3"/>
    <x v="2"/>
    <n v="132"/>
    <n v="87"/>
  </r>
  <r>
    <x v="69"/>
    <n v="20"/>
    <s v="Zimny"/>
    <n v="0"/>
    <x v="16"/>
    <n v="103"/>
    <n v="70"/>
  </r>
  <r>
    <x v="70"/>
    <n v="18"/>
    <s v="Zimny"/>
    <n v="0"/>
    <x v="13"/>
    <n v="95"/>
    <n v="65"/>
  </r>
  <r>
    <x v="71"/>
    <n v="17"/>
    <s v="Zimny"/>
    <n v="0"/>
    <x v="12"/>
    <n v="91"/>
    <n v="63"/>
  </r>
  <r>
    <x v="72"/>
    <n v="19"/>
    <s v="Zimny"/>
    <n v="0"/>
    <x v="5"/>
    <n v="99"/>
    <n v="68"/>
  </r>
  <r>
    <x v="73"/>
    <n v="26"/>
    <s v="Ciepły"/>
    <n v="1"/>
    <x v="14"/>
    <n v="128"/>
    <n v="84"/>
  </r>
  <r>
    <x v="74"/>
    <n v="21"/>
    <s v="Ciepły"/>
    <n v="2"/>
    <x v="4"/>
    <n v="107"/>
    <n v="72"/>
  </r>
  <r>
    <x v="75"/>
    <n v="19"/>
    <s v="Zimny"/>
    <n v="0"/>
    <x v="5"/>
    <n v="99"/>
    <n v="68"/>
  </r>
  <r>
    <x v="76"/>
    <n v="19"/>
    <s v="Zimny"/>
    <n v="0"/>
    <x v="5"/>
    <n v="99"/>
    <n v="68"/>
  </r>
  <r>
    <x v="77"/>
    <n v="21"/>
    <s v="Ciepły"/>
    <n v="1"/>
    <x v="4"/>
    <n v="107"/>
    <n v="72"/>
  </r>
  <r>
    <x v="78"/>
    <n v="21"/>
    <s v="Ciepły"/>
    <n v="2"/>
    <x v="4"/>
    <n v="107"/>
    <n v="72"/>
  </r>
  <r>
    <x v="79"/>
    <n v="24"/>
    <s v="Ciepły"/>
    <n v="3"/>
    <x v="0"/>
    <n v="120"/>
    <n v="80"/>
  </r>
  <r>
    <x v="80"/>
    <n v="26"/>
    <s v="Ciepły"/>
    <n v="4"/>
    <x v="14"/>
    <n v="128"/>
    <n v="84"/>
  </r>
  <r>
    <x v="81"/>
    <n v="23"/>
    <s v="Ciepły"/>
    <n v="5"/>
    <x v="7"/>
    <n v="115"/>
    <n v="77"/>
  </r>
  <r>
    <x v="82"/>
    <n v="23"/>
    <s v="Ciepły"/>
    <n v="6"/>
    <x v="7"/>
    <n v="115"/>
    <n v="77"/>
  </r>
  <r>
    <x v="83"/>
    <n v="24"/>
    <s v="Ciepły"/>
    <n v="7"/>
    <x v="0"/>
    <n v="120"/>
    <n v="80"/>
  </r>
  <r>
    <x v="84"/>
    <n v="26"/>
    <s v="Ciepły"/>
    <n v="8"/>
    <x v="14"/>
    <n v="128"/>
    <n v="84"/>
  </r>
  <r>
    <x v="85"/>
    <n v="28"/>
    <s v="Ciepły"/>
    <n v="9"/>
    <x v="9"/>
    <n v="136"/>
    <n v="89"/>
  </r>
  <r>
    <x v="86"/>
    <n v="32"/>
    <s v="Ciepły"/>
    <n v="10"/>
    <x v="17"/>
    <n v="153"/>
    <n v="98"/>
  </r>
  <r>
    <x v="87"/>
    <n v="26"/>
    <s v="Ciepły"/>
    <n v="11"/>
    <x v="14"/>
    <n v="128"/>
    <n v="84"/>
  </r>
  <r>
    <x v="88"/>
    <n v="32"/>
    <s v="Ciepły"/>
    <n v="12"/>
    <x v="17"/>
    <n v="153"/>
    <n v="98"/>
  </r>
  <r>
    <x v="89"/>
    <n v="23"/>
    <s v="Ciepły"/>
    <n v="13"/>
    <x v="7"/>
    <n v="115"/>
    <n v="77"/>
  </r>
  <r>
    <x v="90"/>
    <n v="22"/>
    <s v="Ciepły"/>
    <n v="14"/>
    <x v="3"/>
    <n v="111"/>
    <n v="75"/>
  </r>
  <r>
    <x v="91"/>
    <n v="25"/>
    <s v="Ciepły"/>
    <n v="15"/>
    <x v="1"/>
    <n v="124"/>
    <n v="82"/>
  </r>
  <r>
    <x v="92"/>
    <m/>
    <m/>
    <m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5B2E4-77CF-4282-B0ED-B37859FD5377}" name="Sprzedaż wg miesięcy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1" rowHeaderCaption="Miesiąc">
  <location ref="A3:D7" firstHeaderRow="0" firstDataRow="1" firstDataCol="1"/>
  <pivotFields count="8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>
      <items count="20">
        <item x="6"/>
        <item x="8"/>
        <item x="12"/>
        <item x="13"/>
        <item x="5"/>
        <item x="16"/>
        <item x="4"/>
        <item x="3"/>
        <item x="7"/>
        <item x="0"/>
        <item x="1"/>
        <item x="14"/>
        <item x="2"/>
        <item x="9"/>
        <item x="15"/>
        <item x="10"/>
        <item x="17"/>
        <item x="11"/>
        <item x="18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7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przedane hot-dogi" fld="4" baseField="0" baseItem="0"/>
    <dataField name="Sprzedane lody" fld="5" baseField="0" baseItem="0"/>
    <dataField name="Sprzedana kukurydza" fld="6" baseField="0" baseItem="0"/>
  </dataField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przedaż wg miesięcy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CA3528-B5DE-4B62-97F2-97D878C4B80F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Data" tableColumnId="1"/>
      <queryTableField id="2" name="Temperatura" tableColumnId="2"/>
      <queryTableField id="3" name="Typ dnia" tableColumnId="3"/>
      <queryTableField id="4" dataBound="0" tableColumnId="4"/>
      <queryTableField id="5" dataBound="0" tableColumnId="5"/>
      <queryTableField id="6" dataBound="0" tableColumnId="6"/>
      <queryTableField id="7" dataBound="0" tableColumnId="8"/>
      <queryTableField id="8" dataBound="0" tableColumnId="9"/>
      <queryTableField id="9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68F0044-6BAE-4C9A-9BD5-A73B78AE0800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Data" tableColumnId="1"/>
      <queryTableField id="2" name="Temperatura" tableColumnId="2"/>
      <queryTableField id="3" name="Typ dnia" tableColumnId="3"/>
      <queryTableField id="4" dataBound="0" tableColumnId="4"/>
      <queryTableField id="5" dataBound="0" tableColumnId="5"/>
      <queryTableField id="6" dataBound="0" tableColumnId="6"/>
      <queryTableField id="7" dataBound="0" tableColumnId="8"/>
      <queryTableField id="8" dataBound="0" tableColumnId="9"/>
      <queryTableField id="9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C955F-CFFF-4470-8CED-CA35574030D6}" name="temperatury" displayName="temperatury" ref="A1:I93" tableType="queryTable" totalsRowShown="0">
  <autoFilter ref="A1:I93" xr:uid="{BBAC955F-CFFF-4470-8CED-CA35574030D6}"/>
  <tableColumns count="9">
    <tableColumn id="1" xr3:uid="{246EB38C-8233-48A0-B9E8-59A5963A04BA}" uniqueName="1" name="Data" queryTableFieldId="1" dataDxfId="13"/>
    <tableColumn id="2" xr3:uid="{EFDB1700-19CE-45A1-B1D3-C8A57CA862E7}" uniqueName="2" name="Temperatura" queryTableFieldId="2"/>
    <tableColumn id="3" xr3:uid="{CCF86DEA-7D5D-49A9-8F55-9A6AEA7A077C}" uniqueName="3" name="Typ dnia" queryTableFieldId="3"/>
    <tableColumn id="4" xr3:uid="{89937954-5D48-477F-AF5C-0D01D20BB69E}" uniqueName="4" name="Najdłuższy ciąg" queryTableFieldId="4" dataDxfId="12">
      <calculatedColumnFormula>IF(temperatury[[#This Row],[Typ dnia]]="Ciepły",D1+1,0)</calculatedColumnFormula>
    </tableColumn>
    <tableColumn id="5" xr3:uid="{789A8216-2BB5-41C3-BFC7-BCABA47882D3}" uniqueName="5" name="Liczba sprzedanych hot-dogów" queryTableFieldId="5" dataDxfId="11">
      <calculatedColumnFormula>ROUNDDOWN(90*(1+(1/13)*((temperatury[[#This Row],[Temperatura]]-24)/2)),0)</calculatedColumnFormula>
    </tableColumn>
    <tableColumn id="6" xr3:uid="{0853A059-7E9F-45B5-A3AB-4FDD638F6835}" uniqueName="6" name="Liczba sprzedanych lodów" queryTableFieldId="6" dataDxfId="10">
      <calculatedColumnFormula>ROUNDDOWN(120*(1+(2/29)*((temperatury[[#This Row],[Temperatura]]-24)/2)),0)</calculatedColumnFormula>
    </tableColumn>
    <tableColumn id="8" xr3:uid="{9E5C17B3-A348-48FE-A913-3E120969769F}" uniqueName="8" name="Liczba sprzedanej kukurydzy" queryTableFieldId="7" dataDxfId="9">
      <calculatedColumnFormula>ROUNDDOWN(80*(1+(1/17)*((temperatury[[#This Row],[Temperatura]]-24)/2)),0)</calculatedColumnFormula>
    </tableColumn>
    <tableColumn id="9" xr3:uid="{AE140E00-A46D-4F6F-A999-17553A4C695D}" uniqueName="9" name="Utarg" queryTableFieldId="8" dataDxfId="8">
      <calculatedColumnFormula>SUM((temperatury[[#This Row],[Liczba sprzedanych hot-dogów]]*$O$5), (temperatury[[#This Row],[Liczba sprzedanych lodów]]*$O$3),(temperatury[[#This Row],[Liczba sprzedanej kukurydzy]]*$O$4))</calculatedColumnFormula>
    </tableColumn>
    <tableColumn id="10" xr3:uid="{224D1246-F746-48F7-A9C1-577809BE6E84}" uniqueName="10" name="Utarg narastająco" queryTableFieldId="9" dataDxfId="7">
      <calculatedColumnFormula>temperatury[[#This Row],[Utarg]]+I1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6D606D-F39F-44D3-987B-CFAE2CB674D7}" name="temperatury4" displayName="temperatury4" ref="A1:I32" tableType="queryTable" totalsRowShown="0">
  <autoFilter ref="A1:I32" xr:uid="{BBAC955F-CFFF-4470-8CED-CA35574030D6}"/>
  <tableColumns count="9">
    <tableColumn id="1" xr3:uid="{ED1F45F0-9CA8-4FC3-9CF1-2088F43BAA67}" uniqueName="1" name="Data" queryTableFieldId="1" dataDxfId="6"/>
    <tableColumn id="2" xr3:uid="{52B4DF56-7B7A-4B84-93C5-17DC86284B85}" uniqueName="2" name="Temperatura" queryTableFieldId="2"/>
    <tableColumn id="3" xr3:uid="{698B0577-9BC3-4791-89F2-8F82809AF76A}" uniqueName="3" name="Typ dnia" queryTableFieldId="3"/>
    <tableColumn id="4" xr3:uid="{BF335886-1FC3-47D6-96E8-1F60C63BFAAD}" uniqueName="4" name="Najdłuższy ciąg" queryTableFieldId="4" dataDxfId="5">
      <calculatedColumnFormula>IF(temperatury4[[#This Row],[Typ dnia]]="Ciepły",D1+1,0)</calculatedColumnFormula>
    </tableColumn>
    <tableColumn id="5" xr3:uid="{3425F442-416E-4AC6-B807-0AF2FF4517A3}" uniqueName="5" name="Liczba sprzedanych hot-dogów" queryTableFieldId="5" dataDxfId="4">
      <calculatedColumnFormula>ROUNDDOWN(90*(1+(1/13)*((temperatury4[[#This Row],[Temperatura]]-24)/2)),0)</calculatedColumnFormula>
    </tableColumn>
    <tableColumn id="6" xr3:uid="{BD546946-2F48-42B2-BFB5-4AF0C34AE7C1}" uniqueName="6" name="Liczba sprzedanych lodów" queryTableFieldId="6" dataDxfId="3">
      <calculatedColumnFormula>ROUNDDOWN(120*(1+(2/29)*((temperatury4[[#This Row],[Temperatura]]-24)/2)),0)</calculatedColumnFormula>
    </tableColumn>
    <tableColumn id="8" xr3:uid="{C3FB79B0-6B3A-490E-9306-B68367C2A5C3}" uniqueName="8" name="Liczba sprzedanej kukurydzy" queryTableFieldId="7" dataDxfId="2">
      <calculatedColumnFormula>ROUNDDOWN(80*(1+(1/17)*((temperatury4[[#This Row],[Temperatura]]-24)/2)),0)</calculatedColumnFormula>
    </tableColumn>
    <tableColumn id="9" xr3:uid="{B58AC0DE-4389-4662-9464-59BFDA43C895}" uniqueName="9" name="Utarg" queryTableFieldId="8" dataDxfId="1">
      <calculatedColumnFormula>SUM((temperatury4[[#This Row],[Liczba sprzedanych hot-dogów]]*$O$5), (temperatury4[[#This Row],[Liczba sprzedanych lodów]]*$O$3),(temperatury4[[#This Row],[Liczba sprzedanej kukurydzy]]*$O$4))</calculatedColumnFormula>
    </tableColumn>
    <tableColumn id="10" xr3:uid="{23BA40A0-FB70-4EDA-BC61-1BF61BDBE1A4}" uniqueName="10" name="Utarg narastająco" queryTableFieldId="9" dataDxfId="0">
      <calculatedColumnFormula>temperatury4[[#This Row],[Utarg]]+I1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7476-6ABF-420D-8F12-621639DE29F0}">
  <dimension ref="A1:R93"/>
  <sheetViews>
    <sheetView workbookViewId="0">
      <selection activeCell="M21" sqref="M21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0.42578125" bestFit="1" customWidth="1"/>
    <col min="4" max="4" width="16.7109375" bestFit="1" customWidth="1"/>
    <col min="5" max="5" width="30.7109375" bestFit="1" customWidth="1"/>
    <col min="6" max="6" width="26.42578125" bestFit="1" customWidth="1"/>
    <col min="7" max="7" width="26.42578125" customWidth="1"/>
    <col min="8" max="8" width="26.42578125" style="6" customWidth="1"/>
    <col min="9" max="9" width="18.7109375" bestFit="1" customWidth="1"/>
    <col min="10" max="10" width="10.140625" bestFit="1" customWidth="1"/>
    <col min="14" max="14" width="10" bestFit="1" customWidth="1"/>
    <col min="17" max="18" width="10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5</v>
      </c>
      <c r="E1" t="s">
        <v>8</v>
      </c>
      <c r="F1" t="s">
        <v>9</v>
      </c>
      <c r="G1" t="s">
        <v>10</v>
      </c>
      <c r="H1" s="6" t="s">
        <v>24</v>
      </c>
      <c r="I1" t="s">
        <v>25</v>
      </c>
      <c r="Q1" s="10" t="s">
        <v>26</v>
      </c>
      <c r="R1" s="10"/>
    </row>
    <row r="2" spans="1:18" x14ac:dyDescent="0.25">
      <c r="A2" s="1">
        <v>44713</v>
      </c>
      <c r="B2">
        <v>24</v>
      </c>
      <c r="C2" t="s">
        <v>3</v>
      </c>
      <c r="D2">
        <v>1</v>
      </c>
      <c r="E2">
        <f>ROUNDDOWN(90*(1+(1/13)*((temperatury[[#This Row],[Temperatura]]-24)/2)),0)</f>
        <v>90</v>
      </c>
      <c r="F2">
        <f>ROUNDDOWN(120*(1+(2/29)*((temperatury[[#This Row],[Temperatura]]-24)/2)),0)</f>
        <v>120</v>
      </c>
      <c r="G2">
        <f>ROUNDDOWN(80*(1+(1/17)*((temperatury[[#This Row],[Temperatura]]-24)/2)),0)</f>
        <v>80</v>
      </c>
      <c r="H2" s="6">
        <f>SUM((temperatury[[#This Row],[Liczba sprzedanych hot-dogów]]*$O$5), (temperatury[[#This Row],[Liczba sprzedanych lodów]]*$O$3),(temperatury[[#This Row],[Liczba sprzedanej kukurydzy]]*$O$4))</f>
        <v>1710</v>
      </c>
      <c r="I2" s="6">
        <v>1710</v>
      </c>
      <c r="N2" s="8" t="s">
        <v>19</v>
      </c>
      <c r="O2" s="8" t="s">
        <v>20</v>
      </c>
      <c r="Q2" s="8" t="s">
        <v>6</v>
      </c>
      <c r="R2" s="8" t="s">
        <v>7</v>
      </c>
    </row>
    <row r="3" spans="1:18" x14ac:dyDescent="0.25">
      <c r="A3" s="1">
        <v>44714</v>
      </c>
      <c r="B3">
        <v>25</v>
      </c>
      <c r="C3" t="s">
        <v>3</v>
      </c>
      <c r="D3">
        <f>IF(temperatury[[#This Row],[Typ dnia]]="Ciepły",D2+1,0)</f>
        <v>2</v>
      </c>
      <c r="E3">
        <f>ROUNDDOWN(90*(1+(1/13)*((temperatury[[#This Row],[Temperatura]]-24)/2)),0)</f>
        <v>93</v>
      </c>
      <c r="F3">
        <f>ROUNDDOWN(120*(1+(2/29)*((temperatury[[#This Row],[Temperatura]]-24)/2)),0)</f>
        <v>124</v>
      </c>
      <c r="G3">
        <f>ROUNDDOWN(80*(1+(1/17)*((temperatury[[#This Row],[Temperatura]]-24)/2)),0)</f>
        <v>82</v>
      </c>
      <c r="H3" s="6">
        <f>SUM((temperatury[[#This Row],[Liczba sprzedanych hot-dogów]]*$O$5), (temperatury[[#This Row],[Liczba sprzedanych lodów]]*$O$3),(temperatury[[#This Row],[Liczba sprzedanej kukurydzy]]*$O$4))</f>
        <v>1763</v>
      </c>
      <c r="I3" s="6">
        <f>temperatury[[#This Row],[Utarg]]+I2</f>
        <v>3473</v>
      </c>
      <c r="N3" s="8" t="s">
        <v>21</v>
      </c>
      <c r="O3" s="8">
        <v>5</v>
      </c>
      <c r="Q3" s="9">
        <f>A79</f>
        <v>44790</v>
      </c>
      <c r="R3" s="9">
        <f>A93</f>
        <v>44804</v>
      </c>
    </row>
    <row r="4" spans="1:18" x14ac:dyDescent="0.25">
      <c r="A4" s="1">
        <v>44715</v>
      </c>
      <c r="B4">
        <v>27</v>
      </c>
      <c r="C4" t="s">
        <v>3</v>
      </c>
      <c r="D4">
        <f>IF(temperatury[[#This Row],[Typ dnia]]="Ciepły",D3+1,0)</f>
        <v>3</v>
      </c>
      <c r="E4">
        <f>ROUNDDOWN(90*(1+(1/13)*((temperatury[[#This Row],[Temperatura]]-24)/2)),0)</f>
        <v>100</v>
      </c>
      <c r="F4">
        <f>ROUNDDOWN(120*(1+(2/29)*((temperatury[[#This Row],[Temperatura]]-24)/2)),0)</f>
        <v>132</v>
      </c>
      <c r="G4">
        <f>ROUNDDOWN(80*(1+(1/17)*((temperatury[[#This Row],[Temperatura]]-24)/2)),0)</f>
        <v>87</v>
      </c>
      <c r="H4" s="6">
        <f>SUM((temperatury[[#This Row],[Liczba sprzedanych hot-dogów]]*$O$5), (temperatury[[#This Row],[Liczba sprzedanych lodów]]*$O$3),(temperatury[[#This Row],[Liczba sprzedanej kukurydzy]]*$O$4))</f>
        <v>1882</v>
      </c>
      <c r="I4" s="6">
        <f>temperatury[[#This Row],[Utarg]]+I3</f>
        <v>5355</v>
      </c>
      <c r="N4" s="8" t="s">
        <v>22</v>
      </c>
      <c r="O4" s="8">
        <v>6</v>
      </c>
    </row>
    <row r="5" spans="1:18" x14ac:dyDescent="0.25">
      <c r="A5" s="1">
        <v>44716</v>
      </c>
      <c r="B5">
        <v>27</v>
      </c>
      <c r="C5" t="s">
        <v>3</v>
      </c>
      <c r="D5">
        <f>IF(temperatury[[#This Row],[Typ dnia]]="Ciepły",D4+1,0)</f>
        <v>4</v>
      </c>
      <c r="E5">
        <f>ROUNDDOWN(90*(1+(1/13)*((temperatury[[#This Row],[Temperatura]]-24)/2)),0)</f>
        <v>100</v>
      </c>
      <c r="F5">
        <f>ROUNDDOWN(120*(1+(2/29)*((temperatury[[#This Row],[Temperatura]]-24)/2)),0)</f>
        <v>132</v>
      </c>
      <c r="G5">
        <f>ROUNDDOWN(80*(1+(1/17)*((temperatury[[#This Row],[Temperatura]]-24)/2)),0)</f>
        <v>87</v>
      </c>
      <c r="H5" s="6">
        <f>SUM((temperatury[[#This Row],[Liczba sprzedanych hot-dogów]]*$O$5), (temperatury[[#This Row],[Liczba sprzedanych lodów]]*$O$3),(temperatury[[#This Row],[Liczba sprzedanej kukurydzy]]*$O$4))</f>
        <v>1882</v>
      </c>
      <c r="I5" s="6">
        <f>temperatury[[#This Row],[Utarg]]+I4</f>
        <v>7237</v>
      </c>
      <c r="N5" s="8" t="s">
        <v>23</v>
      </c>
      <c r="O5" s="8">
        <v>7</v>
      </c>
    </row>
    <row r="6" spans="1:18" x14ac:dyDescent="0.25">
      <c r="A6" s="1">
        <v>44717</v>
      </c>
      <c r="B6">
        <v>27</v>
      </c>
      <c r="C6" t="s">
        <v>3</v>
      </c>
      <c r="D6">
        <f>IF(temperatury[[#This Row],[Typ dnia]]="Ciepły",D5+1,0)</f>
        <v>5</v>
      </c>
      <c r="E6">
        <f>ROUNDDOWN(90*(1+(1/13)*((temperatury[[#This Row],[Temperatura]]-24)/2)),0)</f>
        <v>100</v>
      </c>
      <c r="F6">
        <f>ROUNDDOWN(120*(1+(2/29)*((temperatury[[#This Row],[Temperatura]]-24)/2)),0)</f>
        <v>132</v>
      </c>
      <c r="G6">
        <f>ROUNDDOWN(80*(1+(1/17)*((temperatury[[#This Row],[Temperatura]]-24)/2)),0)</f>
        <v>87</v>
      </c>
      <c r="H6" s="6">
        <f>SUM((temperatury[[#This Row],[Liczba sprzedanych hot-dogów]]*$O$5), (temperatury[[#This Row],[Liczba sprzedanych lodów]]*$O$3),(temperatury[[#This Row],[Liczba sprzedanej kukurydzy]]*$O$4))</f>
        <v>1882</v>
      </c>
      <c r="I6" s="6">
        <f>temperatury[[#This Row],[Utarg]]+I5</f>
        <v>9119</v>
      </c>
    </row>
    <row r="7" spans="1:18" x14ac:dyDescent="0.25">
      <c r="A7" s="1">
        <v>44718</v>
      </c>
      <c r="B7">
        <v>22</v>
      </c>
      <c r="C7" t="s">
        <v>3</v>
      </c>
      <c r="D7">
        <f>IF(temperatury[[#This Row],[Typ dnia]]="Ciepły",D6+1,0)</f>
        <v>6</v>
      </c>
      <c r="E7">
        <f>ROUNDDOWN(90*(1+(1/13)*((temperatury[[#This Row],[Temperatura]]-24)/2)),0)</f>
        <v>83</v>
      </c>
      <c r="F7">
        <f>ROUNDDOWN(120*(1+(2/29)*((temperatury[[#This Row],[Temperatura]]-24)/2)),0)</f>
        <v>111</v>
      </c>
      <c r="G7">
        <f>ROUNDDOWN(80*(1+(1/17)*((temperatury[[#This Row],[Temperatura]]-24)/2)),0)</f>
        <v>75</v>
      </c>
      <c r="H7" s="6">
        <f>SUM((temperatury[[#This Row],[Liczba sprzedanych hot-dogów]]*$O$5), (temperatury[[#This Row],[Liczba sprzedanych lodów]]*$O$3),(temperatury[[#This Row],[Liczba sprzedanej kukurydzy]]*$O$4))</f>
        <v>1586</v>
      </c>
      <c r="I7" s="6">
        <f>temperatury[[#This Row],[Utarg]]+I6</f>
        <v>10705</v>
      </c>
    </row>
    <row r="8" spans="1:18" x14ac:dyDescent="0.25">
      <c r="A8" s="1">
        <v>44719</v>
      </c>
      <c r="B8">
        <v>25</v>
      </c>
      <c r="C8" t="s">
        <v>3</v>
      </c>
      <c r="D8">
        <f>IF(temperatury[[#This Row],[Typ dnia]]="Ciepły",D7+1,0)</f>
        <v>7</v>
      </c>
      <c r="E8">
        <f>ROUNDDOWN(90*(1+(1/13)*((temperatury[[#This Row],[Temperatura]]-24)/2)),0)</f>
        <v>93</v>
      </c>
      <c r="F8">
        <f>ROUNDDOWN(120*(1+(2/29)*((temperatury[[#This Row],[Temperatura]]-24)/2)),0)</f>
        <v>124</v>
      </c>
      <c r="G8">
        <f>ROUNDDOWN(80*(1+(1/17)*((temperatury[[#This Row],[Temperatura]]-24)/2)),0)</f>
        <v>82</v>
      </c>
      <c r="H8" s="6">
        <f>SUM((temperatury[[#This Row],[Liczba sprzedanych hot-dogów]]*$O$5), (temperatury[[#This Row],[Liczba sprzedanych lodów]]*$O$3),(temperatury[[#This Row],[Liczba sprzedanej kukurydzy]]*$O$4))</f>
        <v>1763</v>
      </c>
      <c r="I8" s="6">
        <f>temperatury[[#This Row],[Utarg]]+I7</f>
        <v>12468</v>
      </c>
    </row>
    <row r="9" spans="1:18" x14ac:dyDescent="0.25">
      <c r="A9" s="1">
        <v>44720</v>
      </c>
      <c r="B9">
        <v>25</v>
      </c>
      <c r="C9" t="s">
        <v>3</v>
      </c>
      <c r="D9">
        <f>IF(temperatury[[#This Row],[Typ dnia]]="Ciepły",D8+1,0)</f>
        <v>8</v>
      </c>
      <c r="E9">
        <f>ROUNDDOWN(90*(1+(1/13)*((temperatury[[#This Row],[Temperatura]]-24)/2)),0)</f>
        <v>93</v>
      </c>
      <c r="F9">
        <f>ROUNDDOWN(120*(1+(2/29)*((temperatury[[#This Row],[Temperatura]]-24)/2)),0)</f>
        <v>124</v>
      </c>
      <c r="G9">
        <f>ROUNDDOWN(80*(1+(1/17)*((temperatury[[#This Row],[Temperatura]]-24)/2)),0)</f>
        <v>82</v>
      </c>
      <c r="H9" s="6">
        <f>SUM((temperatury[[#This Row],[Liczba sprzedanych hot-dogów]]*$O$5), (temperatury[[#This Row],[Liczba sprzedanych lodów]]*$O$3),(temperatury[[#This Row],[Liczba sprzedanej kukurydzy]]*$O$4))</f>
        <v>1763</v>
      </c>
      <c r="I9" s="6">
        <f>temperatury[[#This Row],[Utarg]]+I8</f>
        <v>14231</v>
      </c>
    </row>
    <row r="10" spans="1:18" x14ac:dyDescent="0.25">
      <c r="A10" s="1">
        <v>44721</v>
      </c>
      <c r="B10">
        <v>21</v>
      </c>
      <c r="C10" t="s">
        <v>3</v>
      </c>
      <c r="D10">
        <f>IF(temperatury[[#This Row],[Typ dnia]]="Ciepły",D9+1,0)</f>
        <v>9</v>
      </c>
      <c r="E10">
        <f>ROUNDDOWN(90*(1+(1/13)*((temperatury[[#This Row],[Temperatura]]-24)/2)),0)</f>
        <v>79</v>
      </c>
      <c r="F10">
        <f>ROUNDDOWN(120*(1+(2/29)*((temperatury[[#This Row],[Temperatura]]-24)/2)),0)</f>
        <v>107</v>
      </c>
      <c r="G10">
        <f>ROUNDDOWN(80*(1+(1/17)*((temperatury[[#This Row],[Temperatura]]-24)/2)),0)</f>
        <v>72</v>
      </c>
      <c r="H10" s="6">
        <f>SUM((temperatury[[#This Row],[Liczba sprzedanych hot-dogów]]*$O$5), (temperatury[[#This Row],[Liczba sprzedanych lodów]]*$O$3),(temperatury[[#This Row],[Liczba sprzedanej kukurydzy]]*$O$4))</f>
        <v>1520</v>
      </c>
      <c r="I10" s="6">
        <f>temperatury[[#This Row],[Utarg]]+I9</f>
        <v>15751</v>
      </c>
    </row>
    <row r="11" spans="1:18" x14ac:dyDescent="0.25">
      <c r="A11" s="1">
        <v>44722</v>
      </c>
      <c r="B11">
        <v>21</v>
      </c>
      <c r="C11" t="s">
        <v>3</v>
      </c>
      <c r="D11">
        <f>IF(temperatury[[#This Row],[Typ dnia]]="Ciepły",D10+1,0)</f>
        <v>10</v>
      </c>
      <c r="E11">
        <f>ROUNDDOWN(90*(1+(1/13)*((temperatury[[#This Row],[Temperatura]]-24)/2)),0)</f>
        <v>79</v>
      </c>
      <c r="F11">
        <f>ROUNDDOWN(120*(1+(2/29)*((temperatury[[#This Row],[Temperatura]]-24)/2)),0)</f>
        <v>107</v>
      </c>
      <c r="G11">
        <f>ROUNDDOWN(80*(1+(1/17)*((temperatury[[#This Row],[Temperatura]]-24)/2)),0)</f>
        <v>72</v>
      </c>
      <c r="H11" s="6">
        <f>SUM((temperatury[[#This Row],[Liczba sprzedanych hot-dogów]]*$O$5), (temperatury[[#This Row],[Liczba sprzedanych lodów]]*$O$3),(temperatury[[#This Row],[Liczba sprzedanej kukurydzy]]*$O$4))</f>
        <v>1520</v>
      </c>
      <c r="I11" s="6">
        <f>temperatury[[#This Row],[Utarg]]+I10</f>
        <v>17271</v>
      </c>
    </row>
    <row r="12" spans="1:18" x14ac:dyDescent="0.25">
      <c r="A12" s="1">
        <v>44723</v>
      </c>
      <c r="B12">
        <v>19</v>
      </c>
      <c r="C12" t="s">
        <v>4</v>
      </c>
      <c r="D12">
        <f>IF(temperatury[[#This Row],[Typ dnia]]="Ciepły",D11+1,0)</f>
        <v>0</v>
      </c>
      <c r="E12">
        <f>ROUNDDOWN(90*(1+(1/13)*((temperatury[[#This Row],[Temperatura]]-24)/2)),0)</f>
        <v>72</v>
      </c>
      <c r="F12">
        <f>ROUNDDOWN(120*(1+(2/29)*((temperatury[[#This Row],[Temperatura]]-24)/2)),0)</f>
        <v>99</v>
      </c>
      <c r="G12">
        <f>ROUNDDOWN(80*(1+(1/17)*((temperatury[[#This Row],[Temperatura]]-24)/2)),0)</f>
        <v>68</v>
      </c>
      <c r="H12" s="6">
        <f>SUM((temperatury[[#This Row],[Liczba sprzedanych hot-dogów]]*$O$5), (temperatury[[#This Row],[Liczba sprzedanych lodów]]*$O$3),(temperatury[[#This Row],[Liczba sprzedanej kukurydzy]]*$O$4))</f>
        <v>1407</v>
      </c>
      <c r="I12" s="6">
        <f>temperatury[[#This Row],[Utarg]]+I11</f>
        <v>18678</v>
      </c>
    </row>
    <row r="13" spans="1:18" x14ac:dyDescent="0.25">
      <c r="A13" s="1">
        <v>44724</v>
      </c>
      <c r="B13">
        <v>19</v>
      </c>
      <c r="C13" t="s">
        <v>4</v>
      </c>
      <c r="D13">
        <f>IF(temperatury[[#This Row],[Typ dnia]]="Ciepły",D12+1,0)</f>
        <v>0</v>
      </c>
      <c r="E13">
        <f>ROUNDDOWN(90*(1+(1/13)*((temperatury[[#This Row],[Temperatura]]-24)/2)),0)</f>
        <v>72</v>
      </c>
      <c r="F13">
        <f>ROUNDDOWN(120*(1+(2/29)*((temperatury[[#This Row],[Temperatura]]-24)/2)),0)</f>
        <v>99</v>
      </c>
      <c r="G13">
        <f>ROUNDDOWN(80*(1+(1/17)*((temperatury[[#This Row],[Temperatura]]-24)/2)),0)</f>
        <v>68</v>
      </c>
      <c r="H13" s="6">
        <f>SUM((temperatury[[#This Row],[Liczba sprzedanych hot-dogów]]*$O$5), (temperatury[[#This Row],[Liczba sprzedanych lodów]]*$O$3),(temperatury[[#This Row],[Liczba sprzedanej kukurydzy]]*$O$4))</f>
        <v>1407</v>
      </c>
      <c r="I13" s="6">
        <f>temperatury[[#This Row],[Utarg]]+I12</f>
        <v>20085</v>
      </c>
    </row>
    <row r="14" spans="1:18" x14ac:dyDescent="0.25">
      <c r="A14" s="1">
        <v>44725</v>
      </c>
      <c r="B14">
        <v>15</v>
      </c>
      <c r="C14" t="s">
        <v>4</v>
      </c>
      <c r="D14">
        <f>IF(temperatury[[#This Row],[Typ dnia]]="Ciepły",D13+1,0)</f>
        <v>0</v>
      </c>
      <c r="E14">
        <f>ROUNDDOWN(90*(1+(1/13)*((temperatury[[#This Row],[Temperatura]]-24)/2)),0)</f>
        <v>58</v>
      </c>
      <c r="F14">
        <f>ROUNDDOWN(120*(1+(2/29)*((temperatury[[#This Row],[Temperatura]]-24)/2)),0)</f>
        <v>82</v>
      </c>
      <c r="G14">
        <f>ROUNDDOWN(80*(1+(1/17)*((temperatury[[#This Row],[Temperatura]]-24)/2)),0)</f>
        <v>58</v>
      </c>
      <c r="H14" s="6">
        <f>SUM((temperatury[[#This Row],[Liczba sprzedanych hot-dogów]]*$O$5), (temperatury[[#This Row],[Liczba sprzedanych lodów]]*$O$3),(temperatury[[#This Row],[Liczba sprzedanej kukurydzy]]*$O$4))</f>
        <v>1164</v>
      </c>
      <c r="I14" s="6">
        <f>temperatury[[#This Row],[Utarg]]+I13</f>
        <v>21249</v>
      </c>
    </row>
    <row r="15" spans="1:18" x14ac:dyDescent="0.25">
      <c r="A15" s="1">
        <v>44726</v>
      </c>
      <c r="B15">
        <v>21</v>
      </c>
      <c r="C15" t="s">
        <v>3</v>
      </c>
      <c r="D15">
        <f>IF(temperatury[[#This Row],[Typ dnia]]="Ciepły",D14+1,0)</f>
        <v>1</v>
      </c>
      <c r="E15">
        <f>ROUNDDOWN(90*(1+(1/13)*((temperatury[[#This Row],[Temperatura]]-24)/2)),0)</f>
        <v>79</v>
      </c>
      <c r="F15">
        <f>ROUNDDOWN(120*(1+(2/29)*((temperatury[[#This Row],[Temperatura]]-24)/2)),0)</f>
        <v>107</v>
      </c>
      <c r="G15">
        <f>ROUNDDOWN(80*(1+(1/17)*((temperatury[[#This Row],[Temperatura]]-24)/2)),0)</f>
        <v>72</v>
      </c>
      <c r="H15" s="6">
        <f>SUM((temperatury[[#This Row],[Liczba sprzedanych hot-dogów]]*$O$5), (temperatury[[#This Row],[Liczba sprzedanych lodów]]*$O$3),(temperatury[[#This Row],[Liczba sprzedanej kukurydzy]]*$O$4))</f>
        <v>1520</v>
      </c>
      <c r="I15" s="6">
        <f>temperatury[[#This Row],[Utarg]]+I14</f>
        <v>22769</v>
      </c>
    </row>
    <row r="16" spans="1:18" x14ac:dyDescent="0.25">
      <c r="A16" s="1">
        <v>44727</v>
      </c>
      <c r="B16">
        <v>23</v>
      </c>
      <c r="C16" t="s">
        <v>3</v>
      </c>
      <c r="D16">
        <f>IF(temperatury[[#This Row],[Typ dnia]]="Ciepły",D15+1,0)</f>
        <v>2</v>
      </c>
      <c r="E16">
        <f>ROUNDDOWN(90*(1+(1/13)*((temperatury[[#This Row],[Temperatura]]-24)/2)),0)</f>
        <v>86</v>
      </c>
      <c r="F16">
        <f>ROUNDDOWN(120*(1+(2/29)*((temperatury[[#This Row],[Temperatura]]-24)/2)),0)</f>
        <v>115</v>
      </c>
      <c r="G16">
        <f>ROUNDDOWN(80*(1+(1/17)*((temperatury[[#This Row],[Temperatura]]-24)/2)),0)</f>
        <v>77</v>
      </c>
      <c r="H16" s="6">
        <f>SUM((temperatury[[#This Row],[Liczba sprzedanych hot-dogów]]*$O$5), (temperatury[[#This Row],[Liczba sprzedanych lodów]]*$O$3),(temperatury[[#This Row],[Liczba sprzedanej kukurydzy]]*$O$4))</f>
        <v>1639</v>
      </c>
      <c r="I16" s="6">
        <f>temperatury[[#This Row],[Utarg]]+I15</f>
        <v>24408</v>
      </c>
    </row>
    <row r="17" spans="1:9" x14ac:dyDescent="0.25">
      <c r="A17" s="1">
        <v>44728</v>
      </c>
      <c r="B17">
        <v>23</v>
      </c>
      <c r="C17" t="s">
        <v>3</v>
      </c>
      <c r="D17">
        <f>IF(temperatury[[#This Row],[Typ dnia]]="Ciepły",D16+1,0)</f>
        <v>3</v>
      </c>
      <c r="E17">
        <f>ROUNDDOWN(90*(1+(1/13)*((temperatury[[#This Row],[Temperatura]]-24)/2)),0)</f>
        <v>86</v>
      </c>
      <c r="F17">
        <f>ROUNDDOWN(120*(1+(2/29)*((temperatury[[#This Row],[Temperatura]]-24)/2)),0)</f>
        <v>115</v>
      </c>
      <c r="G17">
        <f>ROUNDDOWN(80*(1+(1/17)*((temperatury[[#This Row],[Temperatura]]-24)/2)),0)</f>
        <v>77</v>
      </c>
      <c r="H17" s="6">
        <f>SUM((temperatury[[#This Row],[Liczba sprzedanych hot-dogów]]*$O$5), (temperatury[[#This Row],[Liczba sprzedanych lodów]]*$O$3),(temperatury[[#This Row],[Liczba sprzedanej kukurydzy]]*$O$4))</f>
        <v>1639</v>
      </c>
      <c r="I17" s="6">
        <f>temperatury[[#This Row],[Utarg]]+I16</f>
        <v>26047</v>
      </c>
    </row>
    <row r="18" spans="1:9" x14ac:dyDescent="0.25">
      <c r="A18" s="1">
        <v>44729</v>
      </c>
      <c r="B18">
        <v>16</v>
      </c>
      <c r="C18" t="s">
        <v>4</v>
      </c>
      <c r="D18">
        <f>IF(temperatury[[#This Row],[Typ dnia]]="Ciepły",D17+1,0)</f>
        <v>0</v>
      </c>
      <c r="E18">
        <f>ROUNDDOWN(90*(1+(1/13)*((temperatury[[#This Row],[Temperatura]]-24)/2)),0)</f>
        <v>62</v>
      </c>
      <c r="F18">
        <f>ROUNDDOWN(120*(1+(2/29)*((temperatury[[#This Row],[Temperatura]]-24)/2)),0)</f>
        <v>86</v>
      </c>
      <c r="G18">
        <f>ROUNDDOWN(80*(1+(1/17)*((temperatury[[#This Row],[Temperatura]]-24)/2)),0)</f>
        <v>61</v>
      </c>
      <c r="H18" s="6">
        <f>SUM((temperatury[[#This Row],[Liczba sprzedanych hot-dogów]]*$O$5), (temperatury[[#This Row],[Liczba sprzedanych lodów]]*$O$3),(temperatury[[#This Row],[Liczba sprzedanej kukurydzy]]*$O$4))</f>
        <v>1230</v>
      </c>
      <c r="I18" s="6">
        <f>temperatury[[#This Row],[Utarg]]+I17</f>
        <v>27277</v>
      </c>
    </row>
    <row r="19" spans="1:9" x14ac:dyDescent="0.25">
      <c r="A19" s="1">
        <v>44730</v>
      </c>
      <c r="B19">
        <v>21</v>
      </c>
      <c r="C19" t="s">
        <v>3</v>
      </c>
      <c r="D19">
        <f>IF(temperatury[[#This Row],[Typ dnia]]="Ciepły",D18+1,0)</f>
        <v>1</v>
      </c>
      <c r="E19">
        <f>ROUNDDOWN(90*(1+(1/13)*((temperatury[[#This Row],[Temperatura]]-24)/2)),0)</f>
        <v>79</v>
      </c>
      <c r="F19">
        <f>ROUNDDOWN(120*(1+(2/29)*((temperatury[[#This Row],[Temperatura]]-24)/2)),0)</f>
        <v>107</v>
      </c>
      <c r="G19">
        <f>ROUNDDOWN(80*(1+(1/17)*((temperatury[[#This Row],[Temperatura]]-24)/2)),0)</f>
        <v>72</v>
      </c>
      <c r="H19" s="6">
        <f>SUM((temperatury[[#This Row],[Liczba sprzedanych hot-dogów]]*$O$5), (temperatury[[#This Row],[Liczba sprzedanych lodów]]*$O$3),(temperatury[[#This Row],[Liczba sprzedanej kukurydzy]]*$O$4))</f>
        <v>1520</v>
      </c>
      <c r="I19" s="6">
        <f>temperatury[[#This Row],[Utarg]]+I18</f>
        <v>28797</v>
      </c>
    </row>
    <row r="20" spans="1:9" x14ac:dyDescent="0.25">
      <c r="A20" s="1">
        <v>44731</v>
      </c>
      <c r="B20">
        <v>22</v>
      </c>
      <c r="C20" t="s">
        <v>3</v>
      </c>
      <c r="D20">
        <f>IF(temperatury[[#This Row],[Typ dnia]]="Ciepły",D19+1,0)</f>
        <v>2</v>
      </c>
      <c r="E20">
        <f>ROUNDDOWN(90*(1+(1/13)*((temperatury[[#This Row],[Temperatura]]-24)/2)),0)</f>
        <v>83</v>
      </c>
      <c r="F20">
        <f>ROUNDDOWN(120*(1+(2/29)*((temperatury[[#This Row],[Temperatura]]-24)/2)),0)</f>
        <v>111</v>
      </c>
      <c r="G20">
        <f>ROUNDDOWN(80*(1+(1/17)*((temperatury[[#This Row],[Temperatura]]-24)/2)),0)</f>
        <v>75</v>
      </c>
      <c r="H20" s="6">
        <f>SUM((temperatury[[#This Row],[Liczba sprzedanych hot-dogów]]*$O$5), (temperatury[[#This Row],[Liczba sprzedanych lodów]]*$O$3),(temperatury[[#This Row],[Liczba sprzedanej kukurydzy]]*$O$4))</f>
        <v>1586</v>
      </c>
      <c r="I20" s="6">
        <f>temperatury[[#This Row],[Utarg]]+I19</f>
        <v>30383</v>
      </c>
    </row>
    <row r="21" spans="1:9" x14ac:dyDescent="0.25">
      <c r="A21" s="1">
        <v>44732</v>
      </c>
      <c r="B21">
        <v>22</v>
      </c>
      <c r="C21" t="s">
        <v>3</v>
      </c>
      <c r="D21">
        <f>IF(temperatury[[#This Row],[Typ dnia]]="Ciepły",D20+1,0)</f>
        <v>3</v>
      </c>
      <c r="E21">
        <f>ROUNDDOWN(90*(1+(1/13)*((temperatury[[#This Row],[Temperatura]]-24)/2)),0)</f>
        <v>83</v>
      </c>
      <c r="F21">
        <f>ROUNDDOWN(120*(1+(2/29)*((temperatury[[#This Row],[Temperatura]]-24)/2)),0)</f>
        <v>111</v>
      </c>
      <c r="G21">
        <f>ROUNDDOWN(80*(1+(1/17)*((temperatury[[#This Row],[Temperatura]]-24)/2)),0)</f>
        <v>75</v>
      </c>
      <c r="H21" s="6">
        <f>SUM((temperatury[[#This Row],[Liczba sprzedanych hot-dogów]]*$O$5), (temperatury[[#This Row],[Liczba sprzedanych lodów]]*$O$3),(temperatury[[#This Row],[Liczba sprzedanej kukurydzy]]*$O$4))</f>
        <v>1586</v>
      </c>
      <c r="I21" s="6">
        <f>temperatury[[#This Row],[Utarg]]+I20</f>
        <v>31969</v>
      </c>
    </row>
    <row r="22" spans="1:9" x14ac:dyDescent="0.25">
      <c r="A22" s="1">
        <v>44733</v>
      </c>
      <c r="B22">
        <v>22</v>
      </c>
      <c r="C22" t="s">
        <v>3</v>
      </c>
      <c r="D22">
        <f>IF(temperatury[[#This Row],[Typ dnia]]="Ciepły",D21+1,0)</f>
        <v>4</v>
      </c>
      <c r="E22">
        <f>ROUNDDOWN(90*(1+(1/13)*((temperatury[[#This Row],[Temperatura]]-24)/2)),0)</f>
        <v>83</v>
      </c>
      <c r="F22">
        <f>ROUNDDOWN(120*(1+(2/29)*((temperatury[[#This Row],[Temperatura]]-24)/2)),0)</f>
        <v>111</v>
      </c>
      <c r="G22">
        <f>ROUNDDOWN(80*(1+(1/17)*((temperatury[[#This Row],[Temperatura]]-24)/2)),0)</f>
        <v>75</v>
      </c>
      <c r="H22" s="6">
        <f>SUM((temperatury[[#This Row],[Liczba sprzedanych hot-dogów]]*$O$5), (temperatury[[#This Row],[Liczba sprzedanych lodów]]*$O$3),(temperatury[[#This Row],[Liczba sprzedanej kukurydzy]]*$O$4))</f>
        <v>1586</v>
      </c>
      <c r="I22" s="6">
        <f>temperatury[[#This Row],[Utarg]]+I21</f>
        <v>33555</v>
      </c>
    </row>
    <row r="23" spans="1:9" x14ac:dyDescent="0.25">
      <c r="A23" s="1">
        <v>44734</v>
      </c>
      <c r="B23">
        <v>28</v>
      </c>
      <c r="C23" t="s">
        <v>3</v>
      </c>
      <c r="D23">
        <f>IF(temperatury[[#This Row],[Typ dnia]]="Ciepły",D22+1,0)</f>
        <v>5</v>
      </c>
      <c r="E23">
        <f>ROUNDDOWN(90*(1+(1/13)*((temperatury[[#This Row],[Temperatura]]-24)/2)),0)</f>
        <v>103</v>
      </c>
      <c r="F23">
        <f>ROUNDDOWN(120*(1+(2/29)*((temperatury[[#This Row],[Temperatura]]-24)/2)),0)</f>
        <v>136</v>
      </c>
      <c r="G23">
        <f>ROUNDDOWN(80*(1+(1/17)*((temperatury[[#This Row],[Temperatura]]-24)/2)),0)</f>
        <v>89</v>
      </c>
      <c r="H23" s="6">
        <f>SUM((temperatury[[#This Row],[Liczba sprzedanych hot-dogów]]*$O$5), (temperatury[[#This Row],[Liczba sprzedanych lodów]]*$O$3),(temperatury[[#This Row],[Liczba sprzedanej kukurydzy]]*$O$4))</f>
        <v>1935</v>
      </c>
      <c r="I23" s="6">
        <f>temperatury[[#This Row],[Utarg]]+I22</f>
        <v>35490</v>
      </c>
    </row>
    <row r="24" spans="1:9" x14ac:dyDescent="0.25">
      <c r="A24" s="1">
        <v>44735</v>
      </c>
      <c r="B24">
        <v>31</v>
      </c>
      <c r="C24" t="s">
        <v>3</v>
      </c>
      <c r="D24">
        <f>IF(temperatury[[#This Row],[Typ dnia]]="Ciepły",D23+1,0)</f>
        <v>6</v>
      </c>
      <c r="E24">
        <f>ROUNDDOWN(90*(1+(1/13)*((temperatury[[#This Row],[Temperatura]]-24)/2)),0)</f>
        <v>114</v>
      </c>
      <c r="F24">
        <f>ROUNDDOWN(120*(1+(2/29)*((temperatury[[#This Row],[Temperatura]]-24)/2)),0)</f>
        <v>148</v>
      </c>
      <c r="G24">
        <f>ROUNDDOWN(80*(1+(1/17)*((temperatury[[#This Row],[Temperatura]]-24)/2)),0)</f>
        <v>96</v>
      </c>
      <c r="H24" s="6">
        <f>SUM((temperatury[[#This Row],[Liczba sprzedanych hot-dogów]]*$O$5), (temperatury[[#This Row],[Liczba sprzedanych lodów]]*$O$3),(temperatury[[#This Row],[Liczba sprzedanej kukurydzy]]*$O$4))</f>
        <v>2114</v>
      </c>
      <c r="I24" s="6">
        <f>temperatury[[#This Row],[Utarg]]+I23</f>
        <v>37604</v>
      </c>
    </row>
    <row r="25" spans="1:9" x14ac:dyDescent="0.25">
      <c r="A25" s="1">
        <v>44736</v>
      </c>
      <c r="B25">
        <v>33</v>
      </c>
      <c r="C25" t="s">
        <v>3</v>
      </c>
      <c r="D25">
        <f>IF(temperatury[[#This Row],[Typ dnia]]="Ciepły",D24+1,0)</f>
        <v>7</v>
      </c>
      <c r="E25">
        <f>ROUNDDOWN(90*(1+(1/13)*((temperatury[[#This Row],[Temperatura]]-24)/2)),0)</f>
        <v>121</v>
      </c>
      <c r="F25">
        <f>ROUNDDOWN(120*(1+(2/29)*((temperatury[[#This Row],[Temperatura]]-24)/2)),0)</f>
        <v>157</v>
      </c>
      <c r="G25">
        <f>ROUNDDOWN(80*(1+(1/17)*((temperatury[[#This Row],[Temperatura]]-24)/2)),0)</f>
        <v>101</v>
      </c>
      <c r="H25" s="6">
        <f>SUM((temperatury[[#This Row],[Liczba sprzedanych hot-dogów]]*$O$5), (temperatury[[#This Row],[Liczba sprzedanych lodów]]*$O$3),(temperatury[[#This Row],[Liczba sprzedanej kukurydzy]]*$O$4))</f>
        <v>2238</v>
      </c>
      <c r="I25" s="6">
        <f>temperatury[[#This Row],[Utarg]]+I24</f>
        <v>39842</v>
      </c>
    </row>
    <row r="26" spans="1:9" x14ac:dyDescent="0.25">
      <c r="A26" s="1">
        <v>44737</v>
      </c>
      <c r="B26">
        <v>33</v>
      </c>
      <c r="C26" t="s">
        <v>3</v>
      </c>
      <c r="D26">
        <f>IF(temperatury[[#This Row],[Typ dnia]]="Ciepły",D25+1,0)</f>
        <v>8</v>
      </c>
      <c r="E26">
        <f>ROUNDDOWN(90*(1+(1/13)*((temperatury[[#This Row],[Temperatura]]-24)/2)),0)</f>
        <v>121</v>
      </c>
      <c r="F26">
        <f>ROUNDDOWN(120*(1+(2/29)*((temperatury[[#This Row],[Temperatura]]-24)/2)),0)</f>
        <v>157</v>
      </c>
      <c r="G26">
        <f>ROUNDDOWN(80*(1+(1/17)*((temperatury[[#This Row],[Temperatura]]-24)/2)),0)</f>
        <v>101</v>
      </c>
      <c r="H26" s="6">
        <f>SUM((temperatury[[#This Row],[Liczba sprzedanych hot-dogów]]*$O$5), (temperatury[[#This Row],[Liczba sprzedanych lodów]]*$O$3),(temperatury[[#This Row],[Liczba sprzedanej kukurydzy]]*$O$4))</f>
        <v>2238</v>
      </c>
      <c r="I26" s="6">
        <f>temperatury[[#This Row],[Utarg]]+I25</f>
        <v>42080</v>
      </c>
    </row>
    <row r="27" spans="1:9" x14ac:dyDescent="0.25">
      <c r="A27" s="1">
        <v>44738</v>
      </c>
      <c r="B27">
        <v>23</v>
      </c>
      <c r="C27" t="s">
        <v>3</v>
      </c>
      <c r="D27">
        <f>IF(temperatury[[#This Row],[Typ dnia]]="Ciepły",D26+1,0)</f>
        <v>9</v>
      </c>
      <c r="E27">
        <f>ROUNDDOWN(90*(1+(1/13)*((temperatury[[#This Row],[Temperatura]]-24)/2)),0)</f>
        <v>86</v>
      </c>
      <c r="F27">
        <f>ROUNDDOWN(120*(1+(2/29)*((temperatury[[#This Row],[Temperatura]]-24)/2)),0)</f>
        <v>115</v>
      </c>
      <c r="G27">
        <f>ROUNDDOWN(80*(1+(1/17)*((temperatury[[#This Row],[Temperatura]]-24)/2)),0)</f>
        <v>77</v>
      </c>
      <c r="H27" s="6">
        <f>SUM((temperatury[[#This Row],[Liczba sprzedanych hot-dogów]]*$O$5), (temperatury[[#This Row],[Liczba sprzedanych lodów]]*$O$3),(temperatury[[#This Row],[Liczba sprzedanej kukurydzy]]*$O$4))</f>
        <v>1639</v>
      </c>
      <c r="I27" s="6">
        <f>temperatury[[#This Row],[Utarg]]+I26</f>
        <v>43719</v>
      </c>
    </row>
    <row r="28" spans="1:9" x14ac:dyDescent="0.25">
      <c r="A28" s="11">
        <v>44739</v>
      </c>
      <c r="B28" s="12">
        <v>23</v>
      </c>
      <c r="C28" s="12" t="s">
        <v>3</v>
      </c>
      <c r="D28" s="12">
        <f>IF(temperatury[[#This Row],[Typ dnia]]="Ciepły",D27+1,0)</f>
        <v>10</v>
      </c>
      <c r="E28" s="12">
        <f>ROUNDDOWN(90*(1+(1/13)*((temperatury[[#This Row],[Temperatura]]-24)/2)),0)</f>
        <v>86</v>
      </c>
      <c r="F28" s="12">
        <f>ROUNDDOWN(120*(1+(2/29)*((temperatury[[#This Row],[Temperatura]]-24)/2)),0)</f>
        <v>115</v>
      </c>
      <c r="G28" s="12">
        <f>ROUNDDOWN(80*(1+(1/17)*((temperatury[[#This Row],[Temperatura]]-24)/2)),0)</f>
        <v>77</v>
      </c>
      <c r="H28" s="13">
        <f>SUM((temperatury[[#This Row],[Liczba sprzedanych hot-dogów]]*$O$5), (temperatury[[#This Row],[Liczba sprzedanych lodów]]*$O$3),(temperatury[[#This Row],[Liczba sprzedanej kukurydzy]]*$O$4))</f>
        <v>1639</v>
      </c>
      <c r="I28" s="13">
        <f>temperatury[[#This Row],[Utarg]]+I27</f>
        <v>45358</v>
      </c>
    </row>
    <row r="29" spans="1:9" x14ac:dyDescent="0.25">
      <c r="A29" s="1">
        <v>44740</v>
      </c>
      <c r="B29">
        <v>19</v>
      </c>
      <c r="C29" t="s">
        <v>4</v>
      </c>
      <c r="D29">
        <f>IF(temperatury[[#This Row],[Typ dnia]]="Ciepły",D28+1,0)</f>
        <v>0</v>
      </c>
      <c r="E29">
        <f>ROUNDDOWN(90*(1+(1/13)*((temperatury[[#This Row],[Temperatura]]-24)/2)),0)</f>
        <v>72</v>
      </c>
      <c r="F29">
        <f>ROUNDDOWN(120*(1+(2/29)*((temperatury[[#This Row],[Temperatura]]-24)/2)),0)</f>
        <v>99</v>
      </c>
      <c r="G29">
        <f>ROUNDDOWN(80*(1+(1/17)*((temperatury[[#This Row],[Temperatura]]-24)/2)),0)</f>
        <v>68</v>
      </c>
      <c r="H29" s="6">
        <f>SUM((temperatury[[#This Row],[Liczba sprzedanych hot-dogów]]*$O$5), (temperatury[[#This Row],[Liczba sprzedanych lodów]]*$O$3),(temperatury[[#This Row],[Liczba sprzedanej kukurydzy]]*$O$4))</f>
        <v>1407</v>
      </c>
      <c r="I29" s="6">
        <f>temperatury[[#This Row],[Utarg]]+I28</f>
        <v>46765</v>
      </c>
    </row>
    <row r="30" spans="1:9" x14ac:dyDescent="0.25">
      <c r="A30" s="1">
        <v>44741</v>
      </c>
      <c r="B30">
        <v>24</v>
      </c>
      <c r="C30" t="s">
        <v>3</v>
      </c>
      <c r="D30">
        <f>IF(temperatury[[#This Row],[Typ dnia]]="Ciepły",D29+1,0)</f>
        <v>1</v>
      </c>
      <c r="E30">
        <f>ROUNDDOWN(90*(1+(1/13)*((temperatury[[#This Row],[Temperatura]]-24)/2)),0)</f>
        <v>90</v>
      </c>
      <c r="F30">
        <f>ROUNDDOWN(120*(1+(2/29)*((temperatury[[#This Row],[Temperatura]]-24)/2)),0)</f>
        <v>120</v>
      </c>
      <c r="G30">
        <f>ROUNDDOWN(80*(1+(1/17)*((temperatury[[#This Row],[Temperatura]]-24)/2)),0)</f>
        <v>80</v>
      </c>
      <c r="H30" s="6">
        <f>SUM((temperatury[[#This Row],[Liczba sprzedanych hot-dogów]]*$O$5), (temperatury[[#This Row],[Liczba sprzedanych lodów]]*$O$3),(temperatury[[#This Row],[Liczba sprzedanej kukurydzy]]*$O$4))</f>
        <v>1710</v>
      </c>
      <c r="I30" s="6">
        <f>temperatury[[#This Row],[Utarg]]+I29</f>
        <v>48475</v>
      </c>
    </row>
    <row r="31" spans="1:9" x14ac:dyDescent="0.25">
      <c r="A31" s="1">
        <v>44742</v>
      </c>
      <c r="B31">
        <v>25</v>
      </c>
      <c r="C31" t="s">
        <v>3</v>
      </c>
      <c r="D31">
        <f>IF(temperatury[[#This Row],[Typ dnia]]="Ciepły",D30+1,0)</f>
        <v>2</v>
      </c>
      <c r="E31">
        <f>ROUNDDOWN(90*(1+(1/13)*((temperatury[[#This Row],[Temperatura]]-24)/2)),0)</f>
        <v>93</v>
      </c>
      <c r="F31">
        <f>ROUNDDOWN(120*(1+(2/29)*((temperatury[[#This Row],[Temperatura]]-24)/2)),0)</f>
        <v>124</v>
      </c>
      <c r="G31">
        <f>ROUNDDOWN(80*(1+(1/17)*((temperatury[[#This Row],[Temperatura]]-24)/2)),0)</f>
        <v>82</v>
      </c>
      <c r="H31" s="6">
        <f>SUM((temperatury[[#This Row],[Liczba sprzedanych hot-dogów]]*$O$5), (temperatury[[#This Row],[Liczba sprzedanych lodów]]*$O$3),(temperatury[[#This Row],[Liczba sprzedanej kukurydzy]]*$O$4))</f>
        <v>1763</v>
      </c>
      <c r="I31" s="6">
        <f>temperatury[[#This Row],[Utarg]]+I30</f>
        <v>50238</v>
      </c>
    </row>
    <row r="32" spans="1:9" x14ac:dyDescent="0.25">
      <c r="A32" s="1">
        <v>44743</v>
      </c>
      <c r="B32">
        <v>27</v>
      </c>
      <c r="C32" t="s">
        <v>3</v>
      </c>
      <c r="D32">
        <f>IF(temperatury[[#This Row],[Typ dnia]]="Ciepły",D31+1,0)</f>
        <v>3</v>
      </c>
      <c r="E32">
        <f>ROUNDDOWN(90*(1+(1/13)*((temperatury[[#This Row],[Temperatura]]-24)/2)),0)</f>
        <v>100</v>
      </c>
      <c r="F32">
        <f>ROUNDDOWN(120*(1+(2/29)*((temperatury[[#This Row],[Temperatura]]-24)/2)),0)</f>
        <v>132</v>
      </c>
      <c r="G32">
        <f>ROUNDDOWN(80*(1+(1/17)*((temperatury[[#This Row],[Temperatura]]-24)/2)),0)</f>
        <v>87</v>
      </c>
      <c r="H32" s="6">
        <f>SUM((temperatury[[#This Row],[Liczba sprzedanych hot-dogów]]*$O$5), (temperatury[[#This Row],[Liczba sprzedanych lodów]]*$O$3),(temperatury[[#This Row],[Liczba sprzedanej kukurydzy]]*$O$4))</f>
        <v>1882</v>
      </c>
      <c r="I32" s="6">
        <f>temperatury[[#This Row],[Utarg]]+I31</f>
        <v>52120</v>
      </c>
    </row>
    <row r="33" spans="1:9" x14ac:dyDescent="0.25">
      <c r="A33" s="1">
        <v>44744</v>
      </c>
      <c r="B33">
        <v>27</v>
      </c>
      <c r="C33" t="s">
        <v>3</v>
      </c>
      <c r="D33">
        <f>IF(temperatury[[#This Row],[Typ dnia]]="Ciepły",D32+1,0)</f>
        <v>4</v>
      </c>
      <c r="E33">
        <f>ROUNDDOWN(90*(1+(1/13)*((temperatury[[#This Row],[Temperatura]]-24)/2)),0)</f>
        <v>100</v>
      </c>
      <c r="F33">
        <f>ROUNDDOWN(120*(1+(2/29)*((temperatury[[#This Row],[Temperatura]]-24)/2)),0)</f>
        <v>132</v>
      </c>
      <c r="G33">
        <f>ROUNDDOWN(80*(1+(1/17)*((temperatury[[#This Row],[Temperatura]]-24)/2)),0)</f>
        <v>87</v>
      </c>
      <c r="H33" s="6">
        <f>SUM((temperatury[[#This Row],[Liczba sprzedanych hot-dogów]]*$O$5), (temperatury[[#This Row],[Liczba sprzedanych lodów]]*$O$3),(temperatury[[#This Row],[Liczba sprzedanej kukurydzy]]*$O$4))</f>
        <v>1882</v>
      </c>
      <c r="I33" s="6">
        <f>temperatury[[#This Row],[Utarg]]+I32</f>
        <v>54002</v>
      </c>
    </row>
    <row r="34" spans="1:9" x14ac:dyDescent="0.25">
      <c r="A34" s="1">
        <v>44745</v>
      </c>
      <c r="B34">
        <v>21</v>
      </c>
      <c r="C34" t="s">
        <v>3</v>
      </c>
      <c r="D34">
        <f>IF(temperatury[[#This Row],[Typ dnia]]="Ciepły",D33+1,0)</f>
        <v>5</v>
      </c>
      <c r="E34">
        <f>ROUNDDOWN(90*(1+(1/13)*((temperatury[[#This Row],[Temperatura]]-24)/2)),0)</f>
        <v>79</v>
      </c>
      <c r="F34">
        <f>ROUNDDOWN(120*(1+(2/29)*((temperatury[[#This Row],[Temperatura]]-24)/2)),0)</f>
        <v>107</v>
      </c>
      <c r="G34">
        <f>ROUNDDOWN(80*(1+(1/17)*((temperatury[[#This Row],[Temperatura]]-24)/2)),0)</f>
        <v>72</v>
      </c>
      <c r="H34" s="6">
        <f>SUM((temperatury[[#This Row],[Liczba sprzedanych hot-dogów]]*$O$5), (temperatury[[#This Row],[Liczba sprzedanych lodów]]*$O$3),(temperatury[[#This Row],[Liczba sprzedanej kukurydzy]]*$O$4))</f>
        <v>1520</v>
      </c>
      <c r="I34" s="6">
        <f>temperatury[[#This Row],[Utarg]]+I33</f>
        <v>55522</v>
      </c>
    </row>
    <row r="35" spans="1:9" x14ac:dyDescent="0.25">
      <c r="A35" s="1">
        <v>44746</v>
      </c>
      <c r="B35">
        <v>21</v>
      </c>
      <c r="C35" t="s">
        <v>3</v>
      </c>
      <c r="D35">
        <f>IF(temperatury[[#This Row],[Typ dnia]]="Ciepły",D34+1,0)</f>
        <v>6</v>
      </c>
      <c r="E35">
        <f>ROUNDDOWN(90*(1+(1/13)*((temperatury[[#This Row],[Temperatura]]-24)/2)),0)</f>
        <v>79</v>
      </c>
      <c r="F35">
        <f>ROUNDDOWN(120*(1+(2/29)*((temperatury[[#This Row],[Temperatura]]-24)/2)),0)</f>
        <v>107</v>
      </c>
      <c r="G35">
        <f>ROUNDDOWN(80*(1+(1/17)*((temperatury[[#This Row],[Temperatura]]-24)/2)),0)</f>
        <v>72</v>
      </c>
      <c r="H35" s="6">
        <f>SUM((temperatury[[#This Row],[Liczba sprzedanych hot-dogów]]*$O$5), (temperatury[[#This Row],[Liczba sprzedanych lodów]]*$O$3),(temperatury[[#This Row],[Liczba sprzedanej kukurydzy]]*$O$4))</f>
        <v>1520</v>
      </c>
      <c r="I35" s="6">
        <f>temperatury[[#This Row],[Utarg]]+I34</f>
        <v>57042</v>
      </c>
    </row>
    <row r="36" spans="1:9" x14ac:dyDescent="0.25">
      <c r="A36" s="1">
        <v>44747</v>
      </c>
      <c r="B36">
        <v>25</v>
      </c>
      <c r="C36" t="s">
        <v>3</v>
      </c>
      <c r="D36">
        <f>IF(temperatury[[#This Row],[Typ dnia]]="Ciepły",D35+1,0)</f>
        <v>7</v>
      </c>
      <c r="E36">
        <f>ROUNDDOWN(90*(1+(1/13)*((temperatury[[#This Row],[Temperatura]]-24)/2)),0)</f>
        <v>93</v>
      </c>
      <c r="F36">
        <f>ROUNDDOWN(120*(1+(2/29)*((temperatury[[#This Row],[Temperatura]]-24)/2)),0)</f>
        <v>124</v>
      </c>
      <c r="G36">
        <f>ROUNDDOWN(80*(1+(1/17)*((temperatury[[#This Row],[Temperatura]]-24)/2)),0)</f>
        <v>82</v>
      </c>
      <c r="H36" s="6">
        <f>SUM((temperatury[[#This Row],[Liczba sprzedanych hot-dogów]]*$O$5), (temperatury[[#This Row],[Liczba sprzedanych lodów]]*$O$3),(temperatury[[#This Row],[Liczba sprzedanej kukurydzy]]*$O$4))</f>
        <v>1763</v>
      </c>
      <c r="I36" s="6">
        <f>temperatury[[#This Row],[Utarg]]+I35</f>
        <v>58805</v>
      </c>
    </row>
    <row r="37" spans="1:9" x14ac:dyDescent="0.25">
      <c r="A37" s="1">
        <v>44748</v>
      </c>
      <c r="B37">
        <v>19</v>
      </c>
      <c r="C37" t="s">
        <v>4</v>
      </c>
      <c r="D37">
        <f>IF(temperatury[[#This Row],[Typ dnia]]="Ciepły",D36+1,0)</f>
        <v>0</v>
      </c>
      <c r="E37">
        <f>ROUNDDOWN(90*(1+(1/13)*((temperatury[[#This Row],[Temperatura]]-24)/2)),0)</f>
        <v>72</v>
      </c>
      <c r="F37">
        <f>ROUNDDOWN(120*(1+(2/29)*((temperatury[[#This Row],[Temperatura]]-24)/2)),0)</f>
        <v>99</v>
      </c>
      <c r="G37">
        <f>ROUNDDOWN(80*(1+(1/17)*((temperatury[[#This Row],[Temperatura]]-24)/2)),0)</f>
        <v>68</v>
      </c>
      <c r="H37" s="6">
        <f>SUM((temperatury[[#This Row],[Liczba sprzedanych hot-dogów]]*$O$5), (temperatury[[#This Row],[Liczba sprzedanych lodów]]*$O$3),(temperatury[[#This Row],[Liczba sprzedanej kukurydzy]]*$O$4))</f>
        <v>1407</v>
      </c>
      <c r="I37" s="6">
        <f>temperatury[[#This Row],[Utarg]]+I36</f>
        <v>60212</v>
      </c>
    </row>
    <row r="38" spans="1:9" x14ac:dyDescent="0.25">
      <c r="A38" s="1">
        <v>44749</v>
      </c>
      <c r="B38">
        <v>21</v>
      </c>
      <c r="C38" t="s">
        <v>3</v>
      </c>
      <c r="D38">
        <f>IF(temperatury[[#This Row],[Typ dnia]]="Ciepły",D37+1,0)</f>
        <v>1</v>
      </c>
      <c r="E38">
        <f>ROUNDDOWN(90*(1+(1/13)*((temperatury[[#This Row],[Temperatura]]-24)/2)),0)</f>
        <v>79</v>
      </c>
      <c r="F38">
        <f>ROUNDDOWN(120*(1+(2/29)*((temperatury[[#This Row],[Temperatura]]-24)/2)),0)</f>
        <v>107</v>
      </c>
      <c r="G38">
        <f>ROUNDDOWN(80*(1+(1/17)*((temperatury[[#This Row],[Temperatura]]-24)/2)),0)</f>
        <v>72</v>
      </c>
      <c r="H38" s="6">
        <f>SUM((temperatury[[#This Row],[Liczba sprzedanych hot-dogów]]*$O$5), (temperatury[[#This Row],[Liczba sprzedanych lodów]]*$O$3),(temperatury[[#This Row],[Liczba sprzedanej kukurydzy]]*$O$4))</f>
        <v>1520</v>
      </c>
      <c r="I38" s="6">
        <f>temperatury[[#This Row],[Utarg]]+I37</f>
        <v>61732</v>
      </c>
    </row>
    <row r="39" spans="1:9" x14ac:dyDescent="0.25">
      <c r="A39" s="1">
        <v>44750</v>
      </c>
      <c r="B39">
        <v>24</v>
      </c>
      <c r="C39" t="s">
        <v>3</v>
      </c>
      <c r="D39">
        <f>IF(temperatury[[#This Row],[Typ dnia]]="Ciepły",D38+1,0)</f>
        <v>2</v>
      </c>
      <c r="E39">
        <f>ROUNDDOWN(90*(1+(1/13)*((temperatury[[#This Row],[Temperatura]]-24)/2)),0)</f>
        <v>90</v>
      </c>
      <c r="F39">
        <f>ROUNDDOWN(120*(1+(2/29)*((temperatury[[#This Row],[Temperatura]]-24)/2)),0)</f>
        <v>120</v>
      </c>
      <c r="G39">
        <f>ROUNDDOWN(80*(1+(1/17)*((temperatury[[#This Row],[Temperatura]]-24)/2)),0)</f>
        <v>80</v>
      </c>
      <c r="H39" s="6">
        <f>SUM((temperatury[[#This Row],[Liczba sprzedanych hot-dogów]]*$O$5), (temperatury[[#This Row],[Liczba sprzedanych lodów]]*$O$3),(temperatury[[#This Row],[Liczba sprzedanej kukurydzy]]*$O$4))</f>
        <v>1710</v>
      </c>
      <c r="I39" s="6">
        <f>temperatury[[#This Row],[Utarg]]+I38</f>
        <v>63442</v>
      </c>
    </row>
    <row r="40" spans="1:9" x14ac:dyDescent="0.25">
      <c r="A40" s="1">
        <v>44751</v>
      </c>
      <c r="B40">
        <v>19</v>
      </c>
      <c r="C40" t="s">
        <v>4</v>
      </c>
      <c r="D40">
        <f>IF(temperatury[[#This Row],[Typ dnia]]="Ciepły",D39+1,0)</f>
        <v>0</v>
      </c>
      <c r="E40">
        <f>ROUNDDOWN(90*(1+(1/13)*((temperatury[[#This Row],[Temperatura]]-24)/2)),0)</f>
        <v>72</v>
      </c>
      <c r="F40">
        <f>ROUNDDOWN(120*(1+(2/29)*((temperatury[[#This Row],[Temperatura]]-24)/2)),0)</f>
        <v>99</v>
      </c>
      <c r="G40">
        <f>ROUNDDOWN(80*(1+(1/17)*((temperatury[[#This Row],[Temperatura]]-24)/2)),0)</f>
        <v>68</v>
      </c>
      <c r="H40" s="6">
        <f>SUM((temperatury[[#This Row],[Liczba sprzedanych hot-dogów]]*$O$5), (temperatury[[#This Row],[Liczba sprzedanych lodów]]*$O$3),(temperatury[[#This Row],[Liczba sprzedanej kukurydzy]]*$O$4))</f>
        <v>1407</v>
      </c>
      <c r="I40" s="6">
        <f>temperatury[[#This Row],[Utarg]]+I39</f>
        <v>64849</v>
      </c>
    </row>
    <row r="41" spans="1:9" x14ac:dyDescent="0.25">
      <c r="A41" s="1">
        <v>44752</v>
      </c>
      <c r="B41">
        <v>28</v>
      </c>
      <c r="C41" t="s">
        <v>3</v>
      </c>
      <c r="D41">
        <f>IF(temperatury[[#This Row],[Typ dnia]]="Ciepły",D40+1,0)</f>
        <v>1</v>
      </c>
      <c r="E41">
        <f>ROUNDDOWN(90*(1+(1/13)*((temperatury[[#This Row],[Temperatura]]-24)/2)),0)</f>
        <v>103</v>
      </c>
      <c r="F41">
        <f>ROUNDDOWN(120*(1+(2/29)*((temperatury[[#This Row],[Temperatura]]-24)/2)),0)</f>
        <v>136</v>
      </c>
      <c r="G41">
        <f>ROUNDDOWN(80*(1+(1/17)*((temperatury[[#This Row],[Temperatura]]-24)/2)),0)</f>
        <v>89</v>
      </c>
      <c r="H41" s="6">
        <f>SUM((temperatury[[#This Row],[Liczba sprzedanych hot-dogów]]*$O$5), (temperatury[[#This Row],[Liczba sprzedanych lodów]]*$O$3),(temperatury[[#This Row],[Liczba sprzedanej kukurydzy]]*$O$4))</f>
        <v>1935</v>
      </c>
      <c r="I41" s="6">
        <f>temperatury[[#This Row],[Utarg]]+I40</f>
        <v>66784</v>
      </c>
    </row>
    <row r="42" spans="1:9" x14ac:dyDescent="0.25">
      <c r="A42" s="1">
        <v>44753</v>
      </c>
      <c r="B42">
        <v>27</v>
      </c>
      <c r="C42" t="s">
        <v>3</v>
      </c>
      <c r="D42">
        <f>IF(temperatury[[#This Row],[Typ dnia]]="Ciepły",D41+1,0)</f>
        <v>2</v>
      </c>
      <c r="E42">
        <f>ROUNDDOWN(90*(1+(1/13)*((temperatury[[#This Row],[Temperatura]]-24)/2)),0)</f>
        <v>100</v>
      </c>
      <c r="F42">
        <f>ROUNDDOWN(120*(1+(2/29)*((temperatury[[#This Row],[Temperatura]]-24)/2)),0)</f>
        <v>132</v>
      </c>
      <c r="G42">
        <f>ROUNDDOWN(80*(1+(1/17)*((temperatury[[#This Row],[Temperatura]]-24)/2)),0)</f>
        <v>87</v>
      </c>
      <c r="H42" s="6">
        <f>SUM((temperatury[[#This Row],[Liczba sprzedanych hot-dogów]]*$O$5), (temperatury[[#This Row],[Liczba sprzedanych lodów]]*$O$3),(temperatury[[#This Row],[Liczba sprzedanej kukurydzy]]*$O$4))</f>
        <v>1882</v>
      </c>
      <c r="I42" s="6">
        <f>temperatury[[#This Row],[Utarg]]+I41</f>
        <v>68666</v>
      </c>
    </row>
    <row r="43" spans="1:9" x14ac:dyDescent="0.25">
      <c r="A43" s="1">
        <v>44754</v>
      </c>
      <c r="B43">
        <v>24</v>
      </c>
      <c r="C43" t="s">
        <v>3</v>
      </c>
      <c r="D43">
        <f>IF(temperatury[[#This Row],[Typ dnia]]="Ciepły",D42+1,0)</f>
        <v>3</v>
      </c>
      <c r="E43">
        <f>ROUNDDOWN(90*(1+(1/13)*((temperatury[[#This Row],[Temperatura]]-24)/2)),0)</f>
        <v>90</v>
      </c>
      <c r="F43">
        <f>ROUNDDOWN(120*(1+(2/29)*((temperatury[[#This Row],[Temperatura]]-24)/2)),0)</f>
        <v>120</v>
      </c>
      <c r="G43">
        <f>ROUNDDOWN(80*(1+(1/17)*((temperatury[[#This Row],[Temperatura]]-24)/2)),0)</f>
        <v>80</v>
      </c>
      <c r="H43" s="6">
        <f>SUM((temperatury[[#This Row],[Liczba sprzedanych hot-dogów]]*$O$5), (temperatury[[#This Row],[Liczba sprzedanych lodów]]*$O$3),(temperatury[[#This Row],[Liczba sprzedanej kukurydzy]]*$O$4))</f>
        <v>1710</v>
      </c>
      <c r="I43" s="6">
        <f>temperatury[[#This Row],[Utarg]]+I42</f>
        <v>70376</v>
      </c>
    </row>
    <row r="44" spans="1:9" x14ac:dyDescent="0.25">
      <c r="A44" s="1">
        <v>44755</v>
      </c>
      <c r="B44">
        <v>22</v>
      </c>
      <c r="C44" t="s">
        <v>3</v>
      </c>
      <c r="D44">
        <f>IF(temperatury[[#This Row],[Typ dnia]]="Ciepły",D43+1,0)</f>
        <v>4</v>
      </c>
      <c r="E44">
        <f>ROUNDDOWN(90*(1+(1/13)*((temperatury[[#This Row],[Temperatura]]-24)/2)),0)</f>
        <v>83</v>
      </c>
      <c r="F44">
        <f>ROUNDDOWN(120*(1+(2/29)*((temperatury[[#This Row],[Temperatura]]-24)/2)),0)</f>
        <v>111</v>
      </c>
      <c r="G44">
        <f>ROUNDDOWN(80*(1+(1/17)*((temperatury[[#This Row],[Temperatura]]-24)/2)),0)</f>
        <v>75</v>
      </c>
      <c r="H44" s="6">
        <f>SUM((temperatury[[#This Row],[Liczba sprzedanych hot-dogów]]*$O$5), (temperatury[[#This Row],[Liczba sprzedanych lodów]]*$O$3),(temperatury[[#This Row],[Liczba sprzedanej kukurydzy]]*$O$4))</f>
        <v>1586</v>
      </c>
      <c r="I44" s="6">
        <f>temperatury[[#This Row],[Utarg]]+I43</f>
        <v>71962</v>
      </c>
    </row>
    <row r="45" spans="1:9" x14ac:dyDescent="0.25">
      <c r="A45" s="1">
        <v>44756</v>
      </c>
      <c r="B45">
        <v>17</v>
      </c>
      <c r="C45" t="s">
        <v>4</v>
      </c>
      <c r="D45">
        <f>IF(temperatury[[#This Row],[Typ dnia]]="Ciepły",D44+1,0)</f>
        <v>0</v>
      </c>
      <c r="E45">
        <f>ROUNDDOWN(90*(1+(1/13)*((temperatury[[#This Row],[Temperatura]]-24)/2)),0)</f>
        <v>65</v>
      </c>
      <c r="F45">
        <f>ROUNDDOWN(120*(1+(2/29)*((temperatury[[#This Row],[Temperatura]]-24)/2)),0)</f>
        <v>91</v>
      </c>
      <c r="G45">
        <f>ROUNDDOWN(80*(1+(1/17)*((temperatury[[#This Row],[Temperatura]]-24)/2)),0)</f>
        <v>63</v>
      </c>
      <c r="H45" s="6">
        <f>SUM((temperatury[[#This Row],[Liczba sprzedanych hot-dogów]]*$O$5), (temperatury[[#This Row],[Liczba sprzedanych lodów]]*$O$3),(temperatury[[#This Row],[Liczba sprzedanej kukurydzy]]*$O$4))</f>
        <v>1288</v>
      </c>
      <c r="I45" s="6">
        <f>temperatury[[#This Row],[Utarg]]+I44</f>
        <v>73250</v>
      </c>
    </row>
    <row r="46" spans="1:9" x14ac:dyDescent="0.25">
      <c r="A46" s="1">
        <v>44757</v>
      </c>
      <c r="B46">
        <v>18</v>
      </c>
      <c r="C46" t="s">
        <v>4</v>
      </c>
      <c r="D46">
        <f>IF(temperatury[[#This Row],[Typ dnia]]="Ciepły",D45+1,0)</f>
        <v>0</v>
      </c>
      <c r="E46">
        <f>ROUNDDOWN(90*(1+(1/13)*((temperatury[[#This Row],[Temperatura]]-24)/2)),0)</f>
        <v>69</v>
      </c>
      <c r="F46">
        <f>ROUNDDOWN(120*(1+(2/29)*((temperatury[[#This Row],[Temperatura]]-24)/2)),0)</f>
        <v>95</v>
      </c>
      <c r="G46">
        <f>ROUNDDOWN(80*(1+(1/17)*((temperatury[[#This Row],[Temperatura]]-24)/2)),0)</f>
        <v>65</v>
      </c>
      <c r="H46" s="6">
        <f>SUM((temperatury[[#This Row],[Liczba sprzedanych hot-dogów]]*$O$5), (temperatury[[#This Row],[Liczba sprzedanych lodów]]*$O$3),(temperatury[[#This Row],[Liczba sprzedanej kukurydzy]]*$O$4))</f>
        <v>1348</v>
      </c>
      <c r="I46" s="6">
        <f>temperatury[[#This Row],[Utarg]]+I45</f>
        <v>74598</v>
      </c>
    </row>
    <row r="47" spans="1:9" x14ac:dyDescent="0.25">
      <c r="A47" s="1">
        <v>44758</v>
      </c>
      <c r="B47">
        <v>23</v>
      </c>
      <c r="C47" t="s">
        <v>3</v>
      </c>
      <c r="D47">
        <f>IF(temperatury[[#This Row],[Typ dnia]]="Ciepły",D46+1,0)</f>
        <v>1</v>
      </c>
      <c r="E47">
        <f>ROUNDDOWN(90*(1+(1/13)*((temperatury[[#This Row],[Temperatura]]-24)/2)),0)</f>
        <v>86</v>
      </c>
      <c r="F47">
        <f>ROUNDDOWN(120*(1+(2/29)*((temperatury[[#This Row],[Temperatura]]-24)/2)),0)</f>
        <v>115</v>
      </c>
      <c r="G47">
        <f>ROUNDDOWN(80*(1+(1/17)*((temperatury[[#This Row],[Temperatura]]-24)/2)),0)</f>
        <v>77</v>
      </c>
      <c r="H47" s="6">
        <f>SUM((temperatury[[#This Row],[Liczba sprzedanych hot-dogów]]*$O$5), (temperatury[[#This Row],[Liczba sprzedanych lodów]]*$O$3),(temperatury[[#This Row],[Liczba sprzedanej kukurydzy]]*$O$4))</f>
        <v>1639</v>
      </c>
      <c r="I47" s="6">
        <f>temperatury[[#This Row],[Utarg]]+I46</f>
        <v>76237</v>
      </c>
    </row>
    <row r="48" spans="1:9" x14ac:dyDescent="0.25">
      <c r="A48" s="1">
        <v>44759</v>
      </c>
      <c r="B48">
        <v>23</v>
      </c>
      <c r="C48" t="s">
        <v>3</v>
      </c>
      <c r="D48">
        <f>IF(temperatury[[#This Row],[Typ dnia]]="Ciepły",D47+1,0)</f>
        <v>2</v>
      </c>
      <c r="E48">
        <f>ROUNDDOWN(90*(1+(1/13)*((temperatury[[#This Row],[Temperatura]]-24)/2)),0)</f>
        <v>86</v>
      </c>
      <c r="F48">
        <f>ROUNDDOWN(120*(1+(2/29)*((temperatury[[#This Row],[Temperatura]]-24)/2)),0)</f>
        <v>115</v>
      </c>
      <c r="G48">
        <f>ROUNDDOWN(80*(1+(1/17)*((temperatury[[#This Row],[Temperatura]]-24)/2)),0)</f>
        <v>77</v>
      </c>
      <c r="H48" s="6">
        <f>SUM((temperatury[[#This Row],[Liczba sprzedanych hot-dogów]]*$O$5), (temperatury[[#This Row],[Liczba sprzedanych lodów]]*$O$3),(temperatury[[#This Row],[Liczba sprzedanej kukurydzy]]*$O$4))</f>
        <v>1639</v>
      </c>
      <c r="I48" s="6">
        <f>temperatury[[#This Row],[Utarg]]+I47</f>
        <v>77876</v>
      </c>
    </row>
    <row r="49" spans="1:9" x14ac:dyDescent="0.25">
      <c r="A49" s="1">
        <v>44760</v>
      </c>
      <c r="B49">
        <v>19</v>
      </c>
      <c r="C49" t="s">
        <v>4</v>
      </c>
      <c r="D49">
        <f>IF(temperatury[[#This Row],[Typ dnia]]="Ciepły",D48+1,0)</f>
        <v>0</v>
      </c>
      <c r="E49">
        <f>ROUNDDOWN(90*(1+(1/13)*((temperatury[[#This Row],[Temperatura]]-24)/2)),0)</f>
        <v>72</v>
      </c>
      <c r="F49">
        <f>ROUNDDOWN(120*(1+(2/29)*((temperatury[[#This Row],[Temperatura]]-24)/2)),0)</f>
        <v>99</v>
      </c>
      <c r="G49">
        <f>ROUNDDOWN(80*(1+(1/17)*((temperatury[[#This Row],[Temperatura]]-24)/2)),0)</f>
        <v>68</v>
      </c>
      <c r="H49" s="6">
        <f>SUM((temperatury[[#This Row],[Liczba sprzedanych hot-dogów]]*$O$5), (temperatury[[#This Row],[Liczba sprzedanych lodów]]*$O$3),(temperatury[[#This Row],[Liczba sprzedanej kukurydzy]]*$O$4))</f>
        <v>1407</v>
      </c>
      <c r="I49" s="6">
        <f>temperatury[[#This Row],[Utarg]]+I48</f>
        <v>79283</v>
      </c>
    </row>
    <row r="50" spans="1:9" x14ac:dyDescent="0.25">
      <c r="A50" s="1">
        <v>44761</v>
      </c>
      <c r="B50">
        <v>21</v>
      </c>
      <c r="C50" t="s">
        <v>3</v>
      </c>
      <c r="D50">
        <f>IF(temperatury[[#This Row],[Typ dnia]]="Ciepły",D49+1,0)</f>
        <v>1</v>
      </c>
      <c r="E50">
        <f>ROUNDDOWN(90*(1+(1/13)*((temperatury[[#This Row],[Temperatura]]-24)/2)),0)</f>
        <v>79</v>
      </c>
      <c r="F50">
        <f>ROUNDDOWN(120*(1+(2/29)*((temperatury[[#This Row],[Temperatura]]-24)/2)),0)</f>
        <v>107</v>
      </c>
      <c r="G50">
        <f>ROUNDDOWN(80*(1+(1/17)*((temperatury[[#This Row],[Temperatura]]-24)/2)),0)</f>
        <v>72</v>
      </c>
      <c r="H50" s="6">
        <f>SUM((temperatury[[#This Row],[Liczba sprzedanych hot-dogów]]*$O$5), (temperatury[[#This Row],[Liczba sprzedanych lodów]]*$O$3),(temperatury[[#This Row],[Liczba sprzedanej kukurydzy]]*$O$4))</f>
        <v>1520</v>
      </c>
      <c r="I50" s="6">
        <f>temperatury[[#This Row],[Utarg]]+I49</f>
        <v>80803</v>
      </c>
    </row>
    <row r="51" spans="1:9" x14ac:dyDescent="0.25">
      <c r="A51" s="1">
        <v>44762</v>
      </c>
      <c r="B51">
        <v>25</v>
      </c>
      <c r="C51" t="s">
        <v>3</v>
      </c>
      <c r="D51">
        <f>IF(temperatury[[#This Row],[Typ dnia]]="Ciepły",D50+1,0)</f>
        <v>2</v>
      </c>
      <c r="E51">
        <f>ROUNDDOWN(90*(1+(1/13)*((temperatury[[#This Row],[Temperatura]]-24)/2)),0)</f>
        <v>93</v>
      </c>
      <c r="F51">
        <f>ROUNDDOWN(120*(1+(2/29)*((temperatury[[#This Row],[Temperatura]]-24)/2)),0)</f>
        <v>124</v>
      </c>
      <c r="G51">
        <f>ROUNDDOWN(80*(1+(1/17)*((temperatury[[#This Row],[Temperatura]]-24)/2)),0)</f>
        <v>82</v>
      </c>
      <c r="H51" s="6">
        <f>SUM((temperatury[[#This Row],[Liczba sprzedanych hot-dogów]]*$O$5), (temperatury[[#This Row],[Liczba sprzedanych lodów]]*$O$3),(temperatury[[#This Row],[Liczba sprzedanej kukurydzy]]*$O$4))</f>
        <v>1763</v>
      </c>
      <c r="I51" s="6">
        <f>temperatury[[#This Row],[Utarg]]+I50</f>
        <v>82566</v>
      </c>
    </row>
    <row r="52" spans="1:9" x14ac:dyDescent="0.25">
      <c r="A52" s="1">
        <v>44763</v>
      </c>
      <c r="B52">
        <v>28</v>
      </c>
      <c r="C52" t="s">
        <v>3</v>
      </c>
      <c r="D52">
        <f>IF(temperatury[[#This Row],[Typ dnia]]="Ciepły",D51+1,0)</f>
        <v>3</v>
      </c>
      <c r="E52">
        <f>ROUNDDOWN(90*(1+(1/13)*((temperatury[[#This Row],[Temperatura]]-24)/2)),0)</f>
        <v>103</v>
      </c>
      <c r="F52">
        <f>ROUNDDOWN(120*(1+(2/29)*((temperatury[[#This Row],[Temperatura]]-24)/2)),0)</f>
        <v>136</v>
      </c>
      <c r="G52">
        <f>ROUNDDOWN(80*(1+(1/17)*((temperatury[[#This Row],[Temperatura]]-24)/2)),0)</f>
        <v>89</v>
      </c>
      <c r="H52" s="6">
        <f>SUM((temperatury[[#This Row],[Liczba sprzedanych hot-dogów]]*$O$5), (temperatury[[#This Row],[Liczba sprzedanych lodów]]*$O$3),(temperatury[[#This Row],[Liczba sprzedanej kukurydzy]]*$O$4))</f>
        <v>1935</v>
      </c>
      <c r="I52" s="6">
        <f>temperatury[[#This Row],[Utarg]]+I51</f>
        <v>84501</v>
      </c>
    </row>
    <row r="53" spans="1:9" x14ac:dyDescent="0.25">
      <c r="A53" s="1">
        <v>44764</v>
      </c>
      <c r="B53">
        <v>27</v>
      </c>
      <c r="C53" t="s">
        <v>3</v>
      </c>
      <c r="D53">
        <f>IF(temperatury[[#This Row],[Typ dnia]]="Ciepły",D52+1,0)</f>
        <v>4</v>
      </c>
      <c r="E53">
        <f>ROUNDDOWN(90*(1+(1/13)*((temperatury[[#This Row],[Temperatura]]-24)/2)),0)</f>
        <v>100</v>
      </c>
      <c r="F53">
        <f>ROUNDDOWN(120*(1+(2/29)*((temperatury[[#This Row],[Temperatura]]-24)/2)),0)</f>
        <v>132</v>
      </c>
      <c r="G53">
        <f>ROUNDDOWN(80*(1+(1/17)*((temperatury[[#This Row],[Temperatura]]-24)/2)),0)</f>
        <v>87</v>
      </c>
      <c r="H53" s="6">
        <f>SUM((temperatury[[#This Row],[Liczba sprzedanych hot-dogów]]*$O$5), (temperatury[[#This Row],[Liczba sprzedanych lodów]]*$O$3),(temperatury[[#This Row],[Liczba sprzedanej kukurydzy]]*$O$4))</f>
        <v>1882</v>
      </c>
      <c r="I53" s="6">
        <f>temperatury[[#This Row],[Utarg]]+I52</f>
        <v>86383</v>
      </c>
    </row>
    <row r="54" spans="1:9" x14ac:dyDescent="0.25">
      <c r="A54" s="1">
        <v>44765</v>
      </c>
      <c r="B54">
        <v>23</v>
      </c>
      <c r="C54" t="s">
        <v>3</v>
      </c>
      <c r="D54">
        <f>IF(temperatury[[#This Row],[Typ dnia]]="Ciepły",D53+1,0)</f>
        <v>5</v>
      </c>
      <c r="E54">
        <f>ROUNDDOWN(90*(1+(1/13)*((temperatury[[#This Row],[Temperatura]]-24)/2)),0)</f>
        <v>86</v>
      </c>
      <c r="F54">
        <f>ROUNDDOWN(120*(1+(2/29)*((temperatury[[#This Row],[Temperatura]]-24)/2)),0)</f>
        <v>115</v>
      </c>
      <c r="G54">
        <f>ROUNDDOWN(80*(1+(1/17)*((temperatury[[#This Row],[Temperatura]]-24)/2)),0)</f>
        <v>77</v>
      </c>
      <c r="H54" s="6">
        <f>SUM((temperatury[[#This Row],[Liczba sprzedanych hot-dogów]]*$O$5), (temperatury[[#This Row],[Liczba sprzedanych lodów]]*$O$3),(temperatury[[#This Row],[Liczba sprzedanej kukurydzy]]*$O$4))</f>
        <v>1639</v>
      </c>
      <c r="I54" s="6">
        <f>temperatury[[#This Row],[Utarg]]+I53</f>
        <v>88022</v>
      </c>
    </row>
    <row r="55" spans="1:9" x14ac:dyDescent="0.25">
      <c r="A55" s="1">
        <v>44766</v>
      </c>
      <c r="B55">
        <v>26</v>
      </c>
      <c r="C55" t="s">
        <v>3</v>
      </c>
      <c r="D55">
        <f>IF(temperatury[[#This Row],[Typ dnia]]="Ciepły",D54+1,0)</f>
        <v>6</v>
      </c>
      <c r="E55">
        <f>ROUNDDOWN(90*(1+(1/13)*((temperatury[[#This Row],[Temperatura]]-24)/2)),0)</f>
        <v>96</v>
      </c>
      <c r="F55">
        <f>ROUNDDOWN(120*(1+(2/29)*((temperatury[[#This Row],[Temperatura]]-24)/2)),0)</f>
        <v>128</v>
      </c>
      <c r="G55">
        <f>ROUNDDOWN(80*(1+(1/17)*((temperatury[[#This Row],[Temperatura]]-24)/2)),0)</f>
        <v>84</v>
      </c>
      <c r="H55" s="6">
        <f>SUM((temperatury[[#This Row],[Liczba sprzedanych hot-dogów]]*$O$5), (temperatury[[#This Row],[Liczba sprzedanych lodów]]*$O$3),(temperatury[[#This Row],[Liczba sprzedanej kukurydzy]]*$O$4))</f>
        <v>1816</v>
      </c>
      <c r="I55" s="6">
        <f>temperatury[[#This Row],[Utarg]]+I54</f>
        <v>89838</v>
      </c>
    </row>
    <row r="56" spans="1:9" x14ac:dyDescent="0.25">
      <c r="A56" s="1">
        <v>44767</v>
      </c>
      <c r="B56">
        <v>29</v>
      </c>
      <c r="C56" t="s">
        <v>3</v>
      </c>
      <c r="D56">
        <f>IF(temperatury[[#This Row],[Typ dnia]]="Ciepły",D55+1,0)</f>
        <v>7</v>
      </c>
      <c r="E56">
        <f>ROUNDDOWN(90*(1+(1/13)*((temperatury[[#This Row],[Temperatura]]-24)/2)),0)</f>
        <v>107</v>
      </c>
      <c r="F56">
        <f>ROUNDDOWN(120*(1+(2/29)*((temperatury[[#This Row],[Temperatura]]-24)/2)),0)</f>
        <v>140</v>
      </c>
      <c r="G56">
        <f>ROUNDDOWN(80*(1+(1/17)*((temperatury[[#This Row],[Temperatura]]-24)/2)),0)</f>
        <v>91</v>
      </c>
      <c r="H56" s="6">
        <f>SUM((temperatury[[#This Row],[Liczba sprzedanych hot-dogów]]*$O$5), (temperatury[[#This Row],[Liczba sprzedanych lodów]]*$O$3),(temperatury[[#This Row],[Liczba sprzedanej kukurydzy]]*$O$4))</f>
        <v>1995</v>
      </c>
      <c r="I56" s="6">
        <f>temperatury[[#This Row],[Utarg]]+I55</f>
        <v>91833</v>
      </c>
    </row>
    <row r="57" spans="1:9" x14ac:dyDescent="0.25">
      <c r="A57" s="1">
        <v>44768</v>
      </c>
      <c r="B57">
        <v>26</v>
      </c>
      <c r="C57" t="s">
        <v>3</v>
      </c>
      <c r="D57">
        <f>IF(temperatury[[#This Row],[Typ dnia]]="Ciepły",D56+1,0)</f>
        <v>8</v>
      </c>
      <c r="E57">
        <f>ROUNDDOWN(90*(1+(1/13)*((temperatury[[#This Row],[Temperatura]]-24)/2)),0)</f>
        <v>96</v>
      </c>
      <c r="F57">
        <f>ROUNDDOWN(120*(1+(2/29)*((temperatury[[#This Row],[Temperatura]]-24)/2)),0)</f>
        <v>128</v>
      </c>
      <c r="G57">
        <f>ROUNDDOWN(80*(1+(1/17)*((temperatury[[#This Row],[Temperatura]]-24)/2)),0)</f>
        <v>84</v>
      </c>
      <c r="H57" s="6">
        <f>SUM((temperatury[[#This Row],[Liczba sprzedanych hot-dogów]]*$O$5), (temperatury[[#This Row],[Liczba sprzedanych lodów]]*$O$3),(temperatury[[#This Row],[Liczba sprzedanej kukurydzy]]*$O$4))</f>
        <v>1816</v>
      </c>
      <c r="I57" s="6">
        <f>temperatury[[#This Row],[Utarg]]+I56</f>
        <v>93649</v>
      </c>
    </row>
    <row r="58" spans="1:9" x14ac:dyDescent="0.25">
      <c r="A58" s="1">
        <v>44769</v>
      </c>
      <c r="B58">
        <v>27</v>
      </c>
      <c r="C58" t="s">
        <v>3</v>
      </c>
      <c r="D58">
        <f>IF(temperatury[[#This Row],[Typ dnia]]="Ciepły",D57+1,0)</f>
        <v>9</v>
      </c>
      <c r="E58">
        <f>ROUNDDOWN(90*(1+(1/13)*((temperatury[[#This Row],[Temperatura]]-24)/2)),0)</f>
        <v>100</v>
      </c>
      <c r="F58">
        <f>ROUNDDOWN(120*(1+(2/29)*((temperatury[[#This Row],[Temperatura]]-24)/2)),0)</f>
        <v>132</v>
      </c>
      <c r="G58">
        <f>ROUNDDOWN(80*(1+(1/17)*((temperatury[[#This Row],[Temperatura]]-24)/2)),0)</f>
        <v>87</v>
      </c>
      <c r="H58" s="6">
        <f>SUM((temperatury[[#This Row],[Liczba sprzedanych hot-dogów]]*$O$5), (temperatury[[#This Row],[Liczba sprzedanych lodów]]*$O$3),(temperatury[[#This Row],[Liczba sprzedanej kukurydzy]]*$O$4))</f>
        <v>1882</v>
      </c>
      <c r="I58" s="6">
        <f>temperatury[[#This Row],[Utarg]]+I57</f>
        <v>95531</v>
      </c>
    </row>
    <row r="59" spans="1:9" x14ac:dyDescent="0.25">
      <c r="A59" s="1">
        <v>44770</v>
      </c>
      <c r="B59">
        <v>24</v>
      </c>
      <c r="C59" t="s">
        <v>3</v>
      </c>
      <c r="D59">
        <f>IF(temperatury[[#This Row],[Typ dnia]]="Ciepły",D58+1,0)</f>
        <v>10</v>
      </c>
      <c r="E59">
        <f>ROUNDDOWN(90*(1+(1/13)*((temperatury[[#This Row],[Temperatura]]-24)/2)),0)</f>
        <v>90</v>
      </c>
      <c r="F59">
        <f>ROUNDDOWN(120*(1+(2/29)*((temperatury[[#This Row],[Temperatura]]-24)/2)),0)</f>
        <v>120</v>
      </c>
      <c r="G59">
        <f>ROUNDDOWN(80*(1+(1/17)*((temperatury[[#This Row],[Temperatura]]-24)/2)),0)</f>
        <v>80</v>
      </c>
      <c r="H59" s="6">
        <f>SUM((temperatury[[#This Row],[Liczba sprzedanych hot-dogów]]*$O$5), (temperatury[[#This Row],[Liczba sprzedanych lodów]]*$O$3),(temperatury[[#This Row],[Liczba sprzedanej kukurydzy]]*$O$4))</f>
        <v>1710</v>
      </c>
      <c r="I59" s="6">
        <f>temperatury[[#This Row],[Utarg]]+I58</f>
        <v>97241</v>
      </c>
    </row>
    <row r="60" spans="1:9" x14ac:dyDescent="0.25">
      <c r="A60" s="1">
        <v>44771</v>
      </c>
      <c r="B60">
        <v>26</v>
      </c>
      <c r="C60" t="s">
        <v>3</v>
      </c>
      <c r="D60">
        <f>IF(temperatury[[#This Row],[Typ dnia]]="Ciepły",D59+1,0)</f>
        <v>11</v>
      </c>
      <c r="E60">
        <f>ROUNDDOWN(90*(1+(1/13)*((temperatury[[#This Row],[Temperatura]]-24)/2)),0)</f>
        <v>96</v>
      </c>
      <c r="F60">
        <f>ROUNDDOWN(120*(1+(2/29)*((temperatury[[#This Row],[Temperatura]]-24)/2)),0)</f>
        <v>128</v>
      </c>
      <c r="G60">
        <f>ROUNDDOWN(80*(1+(1/17)*((temperatury[[#This Row],[Temperatura]]-24)/2)),0)</f>
        <v>84</v>
      </c>
      <c r="H60" s="6">
        <f>SUM((temperatury[[#This Row],[Liczba sprzedanych hot-dogów]]*$O$5), (temperatury[[#This Row],[Liczba sprzedanych lodów]]*$O$3),(temperatury[[#This Row],[Liczba sprzedanej kukurydzy]]*$O$4))</f>
        <v>1816</v>
      </c>
      <c r="I60" s="6">
        <f>temperatury[[#This Row],[Utarg]]+I59</f>
        <v>99057</v>
      </c>
    </row>
    <row r="61" spans="1:9" x14ac:dyDescent="0.25">
      <c r="A61" s="1">
        <v>44772</v>
      </c>
      <c r="B61">
        <v>25</v>
      </c>
      <c r="C61" t="s">
        <v>3</v>
      </c>
      <c r="D61">
        <f>IF(temperatury[[#This Row],[Typ dnia]]="Ciepły",D60+1,0)</f>
        <v>12</v>
      </c>
      <c r="E61">
        <f>ROUNDDOWN(90*(1+(1/13)*((temperatury[[#This Row],[Temperatura]]-24)/2)),0)</f>
        <v>93</v>
      </c>
      <c r="F61">
        <f>ROUNDDOWN(120*(1+(2/29)*((temperatury[[#This Row],[Temperatura]]-24)/2)),0)</f>
        <v>124</v>
      </c>
      <c r="G61">
        <f>ROUNDDOWN(80*(1+(1/17)*((temperatury[[#This Row],[Temperatura]]-24)/2)),0)</f>
        <v>82</v>
      </c>
      <c r="H61" s="6">
        <f>SUM((temperatury[[#This Row],[Liczba sprzedanych hot-dogów]]*$O$5), (temperatury[[#This Row],[Liczba sprzedanych lodów]]*$O$3),(temperatury[[#This Row],[Liczba sprzedanej kukurydzy]]*$O$4))</f>
        <v>1763</v>
      </c>
      <c r="I61" s="6">
        <f>temperatury[[#This Row],[Utarg]]+I60</f>
        <v>100820</v>
      </c>
    </row>
    <row r="62" spans="1:9" x14ac:dyDescent="0.25">
      <c r="A62" s="1">
        <v>44773</v>
      </c>
      <c r="B62">
        <v>24</v>
      </c>
      <c r="C62" t="s">
        <v>3</v>
      </c>
      <c r="D62">
        <f>IF(temperatury[[#This Row],[Typ dnia]]="Ciepły",D61+1,0)</f>
        <v>13</v>
      </c>
      <c r="E62">
        <f>ROUNDDOWN(90*(1+(1/13)*((temperatury[[#This Row],[Temperatura]]-24)/2)),0)</f>
        <v>90</v>
      </c>
      <c r="F62">
        <f>ROUNDDOWN(120*(1+(2/29)*((temperatury[[#This Row],[Temperatura]]-24)/2)),0)</f>
        <v>120</v>
      </c>
      <c r="G62">
        <f>ROUNDDOWN(80*(1+(1/17)*((temperatury[[#This Row],[Temperatura]]-24)/2)),0)</f>
        <v>80</v>
      </c>
      <c r="H62" s="6">
        <f>SUM((temperatury[[#This Row],[Liczba sprzedanych hot-dogów]]*$O$5), (temperatury[[#This Row],[Liczba sprzedanych lodów]]*$O$3),(temperatury[[#This Row],[Liczba sprzedanej kukurydzy]]*$O$4))</f>
        <v>1710</v>
      </c>
      <c r="I62" s="6">
        <f>temperatury[[#This Row],[Utarg]]+I61</f>
        <v>102530</v>
      </c>
    </row>
    <row r="63" spans="1:9" x14ac:dyDescent="0.25">
      <c r="A63" s="1">
        <v>44774</v>
      </c>
      <c r="B63">
        <v>22</v>
      </c>
      <c r="C63" t="s">
        <v>3</v>
      </c>
      <c r="D63">
        <f>IF(temperatury[[#This Row],[Typ dnia]]="Ciepły",D62+1,0)</f>
        <v>14</v>
      </c>
      <c r="E63">
        <f>ROUNDDOWN(90*(1+(1/13)*((temperatury[[#This Row],[Temperatura]]-24)/2)),0)</f>
        <v>83</v>
      </c>
      <c r="F63">
        <f>ROUNDDOWN(120*(1+(2/29)*((temperatury[[#This Row],[Temperatura]]-24)/2)),0)</f>
        <v>111</v>
      </c>
      <c r="G63">
        <f>ROUNDDOWN(80*(1+(1/17)*((temperatury[[#This Row],[Temperatura]]-24)/2)),0)</f>
        <v>75</v>
      </c>
      <c r="H63" s="6">
        <f>SUM((temperatury[[#This Row],[Liczba sprzedanych hot-dogów]]*$O$5), (temperatury[[#This Row],[Liczba sprzedanych lodów]]*$O$3),(temperatury[[#This Row],[Liczba sprzedanej kukurydzy]]*$O$4))</f>
        <v>1586</v>
      </c>
      <c r="I63" s="6">
        <f>temperatury[[#This Row],[Utarg]]+I62</f>
        <v>104116</v>
      </c>
    </row>
    <row r="64" spans="1:9" x14ac:dyDescent="0.25">
      <c r="A64" s="1">
        <v>44775</v>
      </c>
      <c r="B64">
        <v>19</v>
      </c>
      <c r="C64" t="s">
        <v>4</v>
      </c>
      <c r="D64">
        <f>IF(temperatury[[#This Row],[Typ dnia]]="Ciepły",D63+1,0)</f>
        <v>0</v>
      </c>
      <c r="E64">
        <f>ROUNDDOWN(90*(1+(1/13)*((temperatury[[#This Row],[Temperatura]]-24)/2)),0)</f>
        <v>72</v>
      </c>
      <c r="F64">
        <f>ROUNDDOWN(120*(1+(2/29)*((temperatury[[#This Row],[Temperatura]]-24)/2)),0)</f>
        <v>99</v>
      </c>
      <c r="G64">
        <f>ROUNDDOWN(80*(1+(1/17)*((temperatury[[#This Row],[Temperatura]]-24)/2)),0)</f>
        <v>68</v>
      </c>
      <c r="H64" s="6">
        <f>SUM((temperatury[[#This Row],[Liczba sprzedanych hot-dogów]]*$O$5), (temperatury[[#This Row],[Liczba sprzedanych lodów]]*$O$3),(temperatury[[#This Row],[Liczba sprzedanej kukurydzy]]*$O$4))</f>
        <v>1407</v>
      </c>
      <c r="I64" s="6">
        <f>temperatury[[#This Row],[Utarg]]+I63</f>
        <v>105523</v>
      </c>
    </row>
    <row r="65" spans="1:9" x14ac:dyDescent="0.25">
      <c r="A65" s="1">
        <v>44776</v>
      </c>
      <c r="B65">
        <v>21</v>
      </c>
      <c r="C65" t="s">
        <v>3</v>
      </c>
      <c r="D65">
        <f>IF(temperatury[[#This Row],[Typ dnia]]="Ciepły",D64+1,0)</f>
        <v>1</v>
      </c>
      <c r="E65">
        <f>ROUNDDOWN(90*(1+(1/13)*((temperatury[[#This Row],[Temperatura]]-24)/2)),0)</f>
        <v>79</v>
      </c>
      <c r="F65">
        <f>ROUNDDOWN(120*(1+(2/29)*((temperatury[[#This Row],[Temperatura]]-24)/2)),0)</f>
        <v>107</v>
      </c>
      <c r="G65">
        <f>ROUNDDOWN(80*(1+(1/17)*((temperatury[[#This Row],[Temperatura]]-24)/2)),0)</f>
        <v>72</v>
      </c>
      <c r="H65" s="6">
        <f>SUM((temperatury[[#This Row],[Liczba sprzedanych hot-dogów]]*$O$5), (temperatury[[#This Row],[Liczba sprzedanych lodów]]*$O$3),(temperatury[[#This Row],[Liczba sprzedanej kukurydzy]]*$O$4))</f>
        <v>1520</v>
      </c>
      <c r="I65" s="6">
        <f>temperatury[[#This Row],[Utarg]]+I64</f>
        <v>107043</v>
      </c>
    </row>
    <row r="66" spans="1:9" x14ac:dyDescent="0.25">
      <c r="A66" s="1">
        <v>44777</v>
      </c>
      <c r="B66">
        <v>26</v>
      </c>
      <c r="C66" t="s">
        <v>3</v>
      </c>
      <c r="D66">
        <f>IF(temperatury[[#This Row],[Typ dnia]]="Ciepły",D65+1,0)</f>
        <v>2</v>
      </c>
      <c r="E66">
        <f>ROUNDDOWN(90*(1+(1/13)*((temperatury[[#This Row],[Temperatura]]-24)/2)),0)</f>
        <v>96</v>
      </c>
      <c r="F66">
        <f>ROUNDDOWN(120*(1+(2/29)*((temperatury[[#This Row],[Temperatura]]-24)/2)),0)</f>
        <v>128</v>
      </c>
      <c r="G66">
        <f>ROUNDDOWN(80*(1+(1/17)*((temperatury[[#This Row],[Temperatura]]-24)/2)),0)</f>
        <v>84</v>
      </c>
      <c r="H66" s="6">
        <f>SUM((temperatury[[#This Row],[Liczba sprzedanych hot-dogów]]*$O$5), (temperatury[[#This Row],[Liczba sprzedanych lodów]]*$O$3),(temperatury[[#This Row],[Liczba sprzedanej kukurydzy]]*$O$4))</f>
        <v>1816</v>
      </c>
      <c r="I66" s="6">
        <f>temperatury[[#This Row],[Utarg]]+I65</f>
        <v>108859</v>
      </c>
    </row>
    <row r="67" spans="1:9" x14ac:dyDescent="0.25">
      <c r="A67" s="1">
        <v>44778</v>
      </c>
      <c r="B67">
        <v>19</v>
      </c>
      <c r="C67" t="s">
        <v>4</v>
      </c>
      <c r="D67">
        <f>IF(temperatury[[#This Row],[Typ dnia]]="Ciepły",D66+1,0)</f>
        <v>0</v>
      </c>
      <c r="E67">
        <f>ROUNDDOWN(90*(1+(1/13)*((temperatury[[#This Row],[Temperatura]]-24)/2)),0)</f>
        <v>72</v>
      </c>
      <c r="F67">
        <f>ROUNDDOWN(120*(1+(2/29)*((temperatury[[#This Row],[Temperatura]]-24)/2)),0)</f>
        <v>99</v>
      </c>
      <c r="G67">
        <f>ROUNDDOWN(80*(1+(1/17)*((temperatury[[#This Row],[Temperatura]]-24)/2)),0)</f>
        <v>68</v>
      </c>
      <c r="H67" s="6">
        <f>SUM((temperatury[[#This Row],[Liczba sprzedanych hot-dogów]]*$O$5), (temperatury[[#This Row],[Liczba sprzedanych lodów]]*$O$3),(temperatury[[#This Row],[Liczba sprzedanej kukurydzy]]*$O$4))</f>
        <v>1407</v>
      </c>
      <c r="I67" s="6">
        <f>temperatury[[#This Row],[Utarg]]+I66</f>
        <v>110266</v>
      </c>
    </row>
    <row r="68" spans="1:9" x14ac:dyDescent="0.25">
      <c r="A68" s="1">
        <v>44779</v>
      </c>
      <c r="B68">
        <v>21</v>
      </c>
      <c r="C68" t="s">
        <v>3</v>
      </c>
      <c r="D68">
        <f>IF(temperatury[[#This Row],[Typ dnia]]="Ciepły",D67+1,0)</f>
        <v>1</v>
      </c>
      <c r="E68">
        <f>ROUNDDOWN(90*(1+(1/13)*((temperatury[[#This Row],[Temperatura]]-24)/2)),0)</f>
        <v>79</v>
      </c>
      <c r="F68">
        <f>ROUNDDOWN(120*(1+(2/29)*((temperatury[[#This Row],[Temperatura]]-24)/2)),0)</f>
        <v>107</v>
      </c>
      <c r="G68">
        <f>ROUNDDOWN(80*(1+(1/17)*((temperatury[[#This Row],[Temperatura]]-24)/2)),0)</f>
        <v>72</v>
      </c>
      <c r="H68" s="6">
        <f>SUM((temperatury[[#This Row],[Liczba sprzedanych hot-dogów]]*$O$5), (temperatury[[#This Row],[Liczba sprzedanych lodów]]*$O$3),(temperatury[[#This Row],[Liczba sprzedanej kukurydzy]]*$O$4))</f>
        <v>1520</v>
      </c>
      <c r="I68" s="6">
        <f>temperatury[[#This Row],[Utarg]]+I67</f>
        <v>111786</v>
      </c>
    </row>
    <row r="69" spans="1:9" x14ac:dyDescent="0.25">
      <c r="A69" s="1">
        <v>44780</v>
      </c>
      <c r="B69">
        <v>23</v>
      </c>
      <c r="C69" t="s">
        <v>3</v>
      </c>
      <c r="D69">
        <f>IF(temperatury[[#This Row],[Typ dnia]]="Ciepły",D68+1,0)</f>
        <v>2</v>
      </c>
      <c r="E69">
        <f>ROUNDDOWN(90*(1+(1/13)*((temperatury[[#This Row],[Temperatura]]-24)/2)),0)</f>
        <v>86</v>
      </c>
      <c r="F69">
        <f>ROUNDDOWN(120*(1+(2/29)*((temperatury[[#This Row],[Temperatura]]-24)/2)),0)</f>
        <v>115</v>
      </c>
      <c r="G69">
        <f>ROUNDDOWN(80*(1+(1/17)*((temperatury[[#This Row],[Temperatura]]-24)/2)),0)</f>
        <v>77</v>
      </c>
      <c r="H69" s="6">
        <f>SUM((temperatury[[#This Row],[Liczba sprzedanych hot-dogów]]*$O$5), (temperatury[[#This Row],[Liczba sprzedanych lodów]]*$O$3),(temperatury[[#This Row],[Liczba sprzedanej kukurydzy]]*$O$4))</f>
        <v>1639</v>
      </c>
      <c r="I69" s="6">
        <f>temperatury[[#This Row],[Utarg]]+I68</f>
        <v>113425</v>
      </c>
    </row>
    <row r="70" spans="1:9" x14ac:dyDescent="0.25">
      <c r="A70" s="1">
        <v>44781</v>
      </c>
      <c r="B70">
        <v>27</v>
      </c>
      <c r="C70" t="s">
        <v>3</v>
      </c>
      <c r="D70">
        <f>IF(temperatury[[#This Row],[Typ dnia]]="Ciepły",D69+1,0)</f>
        <v>3</v>
      </c>
      <c r="E70">
        <f>ROUNDDOWN(90*(1+(1/13)*((temperatury[[#This Row],[Temperatura]]-24)/2)),0)</f>
        <v>100</v>
      </c>
      <c r="F70">
        <f>ROUNDDOWN(120*(1+(2/29)*((temperatury[[#This Row],[Temperatura]]-24)/2)),0)</f>
        <v>132</v>
      </c>
      <c r="G70">
        <f>ROUNDDOWN(80*(1+(1/17)*((temperatury[[#This Row],[Temperatura]]-24)/2)),0)</f>
        <v>87</v>
      </c>
      <c r="H70" s="6">
        <f>SUM((temperatury[[#This Row],[Liczba sprzedanych hot-dogów]]*$O$5), (temperatury[[#This Row],[Liczba sprzedanych lodów]]*$O$3),(temperatury[[#This Row],[Liczba sprzedanej kukurydzy]]*$O$4))</f>
        <v>1882</v>
      </c>
      <c r="I70" s="6">
        <f>temperatury[[#This Row],[Utarg]]+I69</f>
        <v>115307</v>
      </c>
    </row>
    <row r="71" spans="1:9" x14ac:dyDescent="0.25">
      <c r="A71" s="1">
        <v>44782</v>
      </c>
      <c r="B71">
        <v>20</v>
      </c>
      <c r="C71" t="s">
        <v>4</v>
      </c>
      <c r="D71">
        <f>IF(temperatury[[#This Row],[Typ dnia]]="Ciepły",D70+1,0)</f>
        <v>0</v>
      </c>
      <c r="E71">
        <f>ROUNDDOWN(90*(1+(1/13)*((temperatury[[#This Row],[Temperatura]]-24)/2)),0)</f>
        <v>76</v>
      </c>
      <c r="F71">
        <f>ROUNDDOWN(120*(1+(2/29)*((temperatury[[#This Row],[Temperatura]]-24)/2)),0)</f>
        <v>103</v>
      </c>
      <c r="G71">
        <f>ROUNDDOWN(80*(1+(1/17)*((temperatury[[#This Row],[Temperatura]]-24)/2)),0)</f>
        <v>70</v>
      </c>
      <c r="H71" s="6">
        <f>SUM((temperatury[[#This Row],[Liczba sprzedanych hot-dogów]]*$O$5), (temperatury[[#This Row],[Liczba sprzedanych lodów]]*$O$3),(temperatury[[#This Row],[Liczba sprzedanej kukurydzy]]*$O$4))</f>
        <v>1467</v>
      </c>
      <c r="I71" s="6">
        <f>temperatury[[#This Row],[Utarg]]+I70</f>
        <v>116774</v>
      </c>
    </row>
    <row r="72" spans="1:9" x14ac:dyDescent="0.25">
      <c r="A72" s="1">
        <v>44783</v>
      </c>
      <c r="B72">
        <v>18</v>
      </c>
      <c r="C72" t="s">
        <v>4</v>
      </c>
      <c r="D72">
        <f>IF(temperatury[[#This Row],[Typ dnia]]="Ciepły",D71+1,0)</f>
        <v>0</v>
      </c>
      <c r="E72">
        <f>ROUNDDOWN(90*(1+(1/13)*((temperatury[[#This Row],[Temperatura]]-24)/2)),0)</f>
        <v>69</v>
      </c>
      <c r="F72">
        <f>ROUNDDOWN(120*(1+(2/29)*((temperatury[[#This Row],[Temperatura]]-24)/2)),0)</f>
        <v>95</v>
      </c>
      <c r="G72">
        <f>ROUNDDOWN(80*(1+(1/17)*((temperatury[[#This Row],[Temperatura]]-24)/2)),0)</f>
        <v>65</v>
      </c>
      <c r="H72" s="6">
        <f>SUM((temperatury[[#This Row],[Liczba sprzedanych hot-dogów]]*$O$5), (temperatury[[#This Row],[Liczba sprzedanych lodów]]*$O$3),(temperatury[[#This Row],[Liczba sprzedanej kukurydzy]]*$O$4))</f>
        <v>1348</v>
      </c>
      <c r="I72" s="6">
        <f>temperatury[[#This Row],[Utarg]]+I71</f>
        <v>118122</v>
      </c>
    </row>
    <row r="73" spans="1:9" x14ac:dyDescent="0.25">
      <c r="A73" s="1">
        <v>44784</v>
      </c>
      <c r="B73">
        <v>17</v>
      </c>
      <c r="C73" t="s">
        <v>4</v>
      </c>
      <c r="D73">
        <f>IF(temperatury[[#This Row],[Typ dnia]]="Ciepły",D72+1,0)</f>
        <v>0</v>
      </c>
      <c r="E73">
        <f>ROUNDDOWN(90*(1+(1/13)*((temperatury[[#This Row],[Temperatura]]-24)/2)),0)</f>
        <v>65</v>
      </c>
      <c r="F73">
        <f>ROUNDDOWN(120*(1+(2/29)*((temperatury[[#This Row],[Temperatura]]-24)/2)),0)</f>
        <v>91</v>
      </c>
      <c r="G73">
        <f>ROUNDDOWN(80*(1+(1/17)*((temperatury[[#This Row],[Temperatura]]-24)/2)),0)</f>
        <v>63</v>
      </c>
      <c r="H73" s="6">
        <f>SUM((temperatury[[#This Row],[Liczba sprzedanych hot-dogów]]*$O$5), (temperatury[[#This Row],[Liczba sprzedanych lodów]]*$O$3),(temperatury[[#This Row],[Liczba sprzedanej kukurydzy]]*$O$4))</f>
        <v>1288</v>
      </c>
      <c r="I73" s="6">
        <f>temperatury[[#This Row],[Utarg]]+I72</f>
        <v>119410</v>
      </c>
    </row>
    <row r="74" spans="1:9" x14ac:dyDescent="0.25">
      <c r="A74" s="1">
        <v>44785</v>
      </c>
      <c r="B74">
        <v>19</v>
      </c>
      <c r="C74" t="s">
        <v>4</v>
      </c>
      <c r="D74">
        <f>IF(temperatury[[#This Row],[Typ dnia]]="Ciepły",D73+1,0)</f>
        <v>0</v>
      </c>
      <c r="E74">
        <f>ROUNDDOWN(90*(1+(1/13)*((temperatury[[#This Row],[Temperatura]]-24)/2)),0)</f>
        <v>72</v>
      </c>
      <c r="F74">
        <f>ROUNDDOWN(120*(1+(2/29)*((temperatury[[#This Row],[Temperatura]]-24)/2)),0)</f>
        <v>99</v>
      </c>
      <c r="G74">
        <f>ROUNDDOWN(80*(1+(1/17)*((temperatury[[#This Row],[Temperatura]]-24)/2)),0)</f>
        <v>68</v>
      </c>
      <c r="H74" s="6">
        <f>SUM((temperatury[[#This Row],[Liczba sprzedanych hot-dogów]]*$O$5), (temperatury[[#This Row],[Liczba sprzedanych lodów]]*$O$3),(temperatury[[#This Row],[Liczba sprzedanej kukurydzy]]*$O$4))</f>
        <v>1407</v>
      </c>
      <c r="I74" s="6">
        <f>temperatury[[#This Row],[Utarg]]+I73</f>
        <v>120817</v>
      </c>
    </row>
    <row r="75" spans="1:9" x14ac:dyDescent="0.25">
      <c r="A75" s="7">
        <v>44786</v>
      </c>
      <c r="B75">
        <v>26</v>
      </c>
      <c r="C75" t="s">
        <v>3</v>
      </c>
      <c r="D75">
        <f>IF(temperatury[[#This Row],[Typ dnia]]="Ciepły",D74+1,0)</f>
        <v>1</v>
      </c>
      <c r="E75">
        <f>ROUNDDOWN(90*(1+(1/13)*((temperatury[[#This Row],[Temperatura]]-24)/2)),0)</f>
        <v>96</v>
      </c>
      <c r="F75">
        <f>ROUNDDOWN(120*(1+(2/29)*((temperatury[[#This Row],[Temperatura]]-24)/2)),0)</f>
        <v>128</v>
      </c>
      <c r="G75">
        <f>ROUNDDOWN(80*(1+(1/17)*((temperatury[[#This Row],[Temperatura]]-24)/2)),0)</f>
        <v>84</v>
      </c>
      <c r="H75" s="6">
        <f>SUM((temperatury[[#This Row],[Liczba sprzedanych hot-dogów]]*$O$5), (temperatury[[#This Row],[Liczba sprzedanych lodów]]*$O$3),(temperatury[[#This Row],[Liczba sprzedanej kukurydzy]]*$O$4))</f>
        <v>1816</v>
      </c>
      <c r="I75" s="6">
        <f>temperatury[[#This Row],[Utarg]]+I74</f>
        <v>122633</v>
      </c>
    </row>
    <row r="76" spans="1:9" x14ac:dyDescent="0.25">
      <c r="A76" s="7">
        <v>44787</v>
      </c>
      <c r="B76">
        <v>21</v>
      </c>
      <c r="C76" t="s">
        <v>3</v>
      </c>
      <c r="D76">
        <f>IF(temperatury[[#This Row],[Typ dnia]]="Ciepły",D75+1,0)</f>
        <v>2</v>
      </c>
      <c r="E76">
        <f>ROUNDDOWN(90*(1+(1/13)*((temperatury[[#This Row],[Temperatura]]-24)/2)),0)</f>
        <v>79</v>
      </c>
      <c r="F76">
        <f>ROUNDDOWN(120*(1+(2/29)*((temperatury[[#This Row],[Temperatura]]-24)/2)),0)</f>
        <v>107</v>
      </c>
      <c r="G76">
        <f>ROUNDDOWN(80*(1+(1/17)*((temperatury[[#This Row],[Temperatura]]-24)/2)),0)</f>
        <v>72</v>
      </c>
      <c r="H76" s="6">
        <f>SUM((temperatury[[#This Row],[Liczba sprzedanych hot-dogów]]*$O$5), (temperatury[[#This Row],[Liczba sprzedanych lodów]]*$O$3),(temperatury[[#This Row],[Liczba sprzedanej kukurydzy]]*$O$4))</f>
        <v>1520</v>
      </c>
      <c r="I76" s="6">
        <f>temperatury[[#This Row],[Utarg]]+I75</f>
        <v>124153</v>
      </c>
    </row>
    <row r="77" spans="1:9" x14ac:dyDescent="0.25">
      <c r="A77" s="7">
        <v>44788</v>
      </c>
      <c r="B77">
        <v>19</v>
      </c>
      <c r="C77" t="s">
        <v>4</v>
      </c>
      <c r="D77">
        <f>IF(temperatury[[#This Row],[Typ dnia]]="Ciepły",D76+1,0)</f>
        <v>0</v>
      </c>
      <c r="E77">
        <f>ROUNDDOWN(90*(1+(1/13)*((temperatury[[#This Row],[Temperatura]]-24)/2)),0)</f>
        <v>72</v>
      </c>
      <c r="F77">
        <f>ROUNDDOWN(120*(1+(2/29)*((temperatury[[#This Row],[Temperatura]]-24)/2)),0)</f>
        <v>99</v>
      </c>
      <c r="G77">
        <f>ROUNDDOWN(80*(1+(1/17)*((temperatury[[#This Row],[Temperatura]]-24)/2)),0)</f>
        <v>68</v>
      </c>
      <c r="H77" s="6">
        <f>SUM((temperatury[[#This Row],[Liczba sprzedanych hot-dogów]]*$O$5), (temperatury[[#This Row],[Liczba sprzedanych lodów]]*$O$3),(temperatury[[#This Row],[Liczba sprzedanej kukurydzy]]*$O$4))</f>
        <v>1407</v>
      </c>
      <c r="I77" s="6">
        <f>temperatury[[#This Row],[Utarg]]+I76</f>
        <v>125560</v>
      </c>
    </row>
    <row r="78" spans="1:9" x14ac:dyDescent="0.25">
      <c r="A78" s="7">
        <v>44789</v>
      </c>
      <c r="B78">
        <v>19</v>
      </c>
      <c r="C78" t="s">
        <v>4</v>
      </c>
      <c r="D78">
        <f>IF(temperatury[[#This Row],[Typ dnia]]="Ciepły",D77+1,0)</f>
        <v>0</v>
      </c>
      <c r="E78">
        <f>ROUNDDOWN(90*(1+(1/13)*((temperatury[[#This Row],[Temperatura]]-24)/2)),0)</f>
        <v>72</v>
      </c>
      <c r="F78">
        <f>ROUNDDOWN(120*(1+(2/29)*((temperatury[[#This Row],[Temperatura]]-24)/2)),0)</f>
        <v>99</v>
      </c>
      <c r="G78">
        <f>ROUNDDOWN(80*(1+(1/17)*((temperatury[[#This Row],[Temperatura]]-24)/2)),0)</f>
        <v>68</v>
      </c>
      <c r="H78" s="6">
        <f>SUM((temperatury[[#This Row],[Liczba sprzedanych hot-dogów]]*$O$5), (temperatury[[#This Row],[Liczba sprzedanych lodów]]*$O$3),(temperatury[[#This Row],[Liczba sprzedanej kukurydzy]]*$O$4))</f>
        <v>1407</v>
      </c>
      <c r="I78" s="6">
        <f>temperatury[[#This Row],[Utarg]]+I77</f>
        <v>126967</v>
      </c>
    </row>
    <row r="79" spans="1:9" x14ac:dyDescent="0.25">
      <c r="A79" s="2">
        <v>44790</v>
      </c>
      <c r="B79">
        <v>21</v>
      </c>
      <c r="C79" t="s">
        <v>3</v>
      </c>
      <c r="D79">
        <f>IF(temperatury[[#This Row],[Typ dnia]]="Ciepły",D78+1,0)</f>
        <v>1</v>
      </c>
      <c r="E79">
        <f>ROUNDDOWN(90*(1+(1/13)*((temperatury[[#This Row],[Temperatura]]-24)/2)),0)</f>
        <v>79</v>
      </c>
      <c r="F79">
        <f>ROUNDDOWN(120*(1+(2/29)*((temperatury[[#This Row],[Temperatura]]-24)/2)),0)</f>
        <v>107</v>
      </c>
      <c r="G79">
        <f>ROUNDDOWN(80*(1+(1/17)*((temperatury[[#This Row],[Temperatura]]-24)/2)),0)</f>
        <v>72</v>
      </c>
      <c r="H79" s="6">
        <f>SUM((temperatury[[#This Row],[Liczba sprzedanych hot-dogów]]*$O$5), (temperatury[[#This Row],[Liczba sprzedanych lodów]]*$O$3),(temperatury[[#This Row],[Liczba sprzedanej kukurydzy]]*$O$4))</f>
        <v>1520</v>
      </c>
      <c r="I79" s="6">
        <f>temperatury[[#This Row],[Utarg]]+I78</f>
        <v>128487</v>
      </c>
    </row>
    <row r="80" spans="1:9" x14ac:dyDescent="0.25">
      <c r="A80" s="2">
        <v>44791</v>
      </c>
      <c r="B80">
        <v>21</v>
      </c>
      <c r="C80" t="s">
        <v>3</v>
      </c>
      <c r="D80">
        <f>IF(temperatury[[#This Row],[Typ dnia]]="Ciepły",D79+1,0)</f>
        <v>2</v>
      </c>
      <c r="E80">
        <f>ROUNDDOWN(90*(1+(1/13)*((temperatury[[#This Row],[Temperatura]]-24)/2)),0)</f>
        <v>79</v>
      </c>
      <c r="F80">
        <f>ROUNDDOWN(120*(1+(2/29)*((temperatury[[#This Row],[Temperatura]]-24)/2)),0)</f>
        <v>107</v>
      </c>
      <c r="G80">
        <f>ROUNDDOWN(80*(1+(1/17)*((temperatury[[#This Row],[Temperatura]]-24)/2)),0)</f>
        <v>72</v>
      </c>
      <c r="H80" s="6">
        <f>SUM((temperatury[[#This Row],[Liczba sprzedanych hot-dogów]]*$O$5), (temperatury[[#This Row],[Liczba sprzedanych lodów]]*$O$3),(temperatury[[#This Row],[Liczba sprzedanej kukurydzy]]*$O$4))</f>
        <v>1520</v>
      </c>
      <c r="I80" s="6">
        <f>temperatury[[#This Row],[Utarg]]+I79</f>
        <v>130007</v>
      </c>
    </row>
    <row r="81" spans="1:9" x14ac:dyDescent="0.25">
      <c r="A81" s="2">
        <v>44792</v>
      </c>
      <c r="B81">
        <v>24</v>
      </c>
      <c r="C81" t="s">
        <v>3</v>
      </c>
      <c r="D81">
        <f>IF(temperatury[[#This Row],[Typ dnia]]="Ciepły",D80+1,0)</f>
        <v>3</v>
      </c>
      <c r="E81">
        <f>ROUNDDOWN(90*(1+(1/13)*((temperatury[[#This Row],[Temperatura]]-24)/2)),0)</f>
        <v>90</v>
      </c>
      <c r="F81">
        <f>ROUNDDOWN(120*(1+(2/29)*((temperatury[[#This Row],[Temperatura]]-24)/2)),0)</f>
        <v>120</v>
      </c>
      <c r="G81">
        <f>ROUNDDOWN(80*(1+(1/17)*((temperatury[[#This Row],[Temperatura]]-24)/2)),0)</f>
        <v>80</v>
      </c>
      <c r="H81" s="6">
        <f>SUM((temperatury[[#This Row],[Liczba sprzedanych hot-dogów]]*$O$5), (temperatury[[#This Row],[Liczba sprzedanych lodów]]*$O$3),(temperatury[[#This Row],[Liczba sprzedanej kukurydzy]]*$O$4))</f>
        <v>1710</v>
      </c>
      <c r="I81" s="6">
        <f>temperatury[[#This Row],[Utarg]]+I80</f>
        <v>131717</v>
      </c>
    </row>
    <row r="82" spans="1:9" x14ac:dyDescent="0.25">
      <c r="A82" s="2">
        <v>44793</v>
      </c>
      <c r="B82">
        <v>26</v>
      </c>
      <c r="C82" t="s">
        <v>3</v>
      </c>
      <c r="D82">
        <f>IF(temperatury[[#This Row],[Typ dnia]]="Ciepły",D81+1,0)</f>
        <v>4</v>
      </c>
      <c r="E82">
        <f>ROUNDDOWN(90*(1+(1/13)*((temperatury[[#This Row],[Temperatura]]-24)/2)),0)</f>
        <v>96</v>
      </c>
      <c r="F82">
        <f>ROUNDDOWN(120*(1+(2/29)*((temperatury[[#This Row],[Temperatura]]-24)/2)),0)</f>
        <v>128</v>
      </c>
      <c r="G82">
        <f>ROUNDDOWN(80*(1+(1/17)*((temperatury[[#This Row],[Temperatura]]-24)/2)),0)</f>
        <v>84</v>
      </c>
      <c r="H82" s="6">
        <f>SUM((temperatury[[#This Row],[Liczba sprzedanych hot-dogów]]*$O$5), (temperatury[[#This Row],[Liczba sprzedanych lodów]]*$O$3),(temperatury[[#This Row],[Liczba sprzedanej kukurydzy]]*$O$4))</f>
        <v>1816</v>
      </c>
      <c r="I82" s="6">
        <f>temperatury[[#This Row],[Utarg]]+I81</f>
        <v>133533</v>
      </c>
    </row>
    <row r="83" spans="1:9" x14ac:dyDescent="0.25">
      <c r="A83" s="2">
        <v>44794</v>
      </c>
      <c r="B83">
        <v>23</v>
      </c>
      <c r="C83" t="s">
        <v>3</v>
      </c>
      <c r="D83">
        <f>IF(temperatury[[#This Row],[Typ dnia]]="Ciepły",D82+1,0)</f>
        <v>5</v>
      </c>
      <c r="E83">
        <f>ROUNDDOWN(90*(1+(1/13)*((temperatury[[#This Row],[Temperatura]]-24)/2)),0)</f>
        <v>86</v>
      </c>
      <c r="F83">
        <f>ROUNDDOWN(120*(1+(2/29)*((temperatury[[#This Row],[Temperatura]]-24)/2)),0)</f>
        <v>115</v>
      </c>
      <c r="G83">
        <f>ROUNDDOWN(80*(1+(1/17)*((temperatury[[#This Row],[Temperatura]]-24)/2)),0)</f>
        <v>77</v>
      </c>
      <c r="H83" s="6">
        <f>SUM((temperatury[[#This Row],[Liczba sprzedanych hot-dogów]]*$O$5), (temperatury[[#This Row],[Liczba sprzedanych lodów]]*$O$3),(temperatury[[#This Row],[Liczba sprzedanej kukurydzy]]*$O$4))</f>
        <v>1639</v>
      </c>
      <c r="I83" s="6">
        <f>temperatury[[#This Row],[Utarg]]+I82</f>
        <v>135172</v>
      </c>
    </row>
    <row r="84" spans="1:9" x14ac:dyDescent="0.25">
      <c r="A84" s="2">
        <v>44795</v>
      </c>
      <c r="B84">
        <v>23</v>
      </c>
      <c r="C84" t="s">
        <v>3</v>
      </c>
      <c r="D84">
        <f>IF(temperatury[[#This Row],[Typ dnia]]="Ciepły",D83+1,0)</f>
        <v>6</v>
      </c>
      <c r="E84">
        <f>ROUNDDOWN(90*(1+(1/13)*((temperatury[[#This Row],[Temperatura]]-24)/2)),0)</f>
        <v>86</v>
      </c>
      <c r="F84">
        <f>ROUNDDOWN(120*(1+(2/29)*((temperatury[[#This Row],[Temperatura]]-24)/2)),0)</f>
        <v>115</v>
      </c>
      <c r="G84">
        <f>ROUNDDOWN(80*(1+(1/17)*((temperatury[[#This Row],[Temperatura]]-24)/2)),0)</f>
        <v>77</v>
      </c>
      <c r="H84" s="6">
        <f>SUM((temperatury[[#This Row],[Liczba sprzedanych hot-dogów]]*$O$5), (temperatury[[#This Row],[Liczba sprzedanych lodów]]*$O$3),(temperatury[[#This Row],[Liczba sprzedanej kukurydzy]]*$O$4))</f>
        <v>1639</v>
      </c>
      <c r="I84" s="6">
        <f>temperatury[[#This Row],[Utarg]]+I83</f>
        <v>136811</v>
      </c>
    </row>
    <row r="85" spans="1:9" x14ac:dyDescent="0.25">
      <c r="A85" s="2">
        <v>44796</v>
      </c>
      <c r="B85">
        <v>24</v>
      </c>
      <c r="C85" t="s">
        <v>3</v>
      </c>
      <c r="D85">
        <f>IF(temperatury[[#This Row],[Typ dnia]]="Ciepły",D84+1,0)</f>
        <v>7</v>
      </c>
      <c r="E85">
        <f>ROUNDDOWN(90*(1+(1/13)*((temperatury[[#This Row],[Temperatura]]-24)/2)),0)</f>
        <v>90</v>
      </c>
      <c r="F85">
        <f>ROUNDDOWN(120*(1+(2/29)*((temperatury[[#This Row],[Temperatura]]-24)/2)),0)</f>
        <v>120</v>
      </c>
      <c r="G85">
        <f>ROUNDDOWN(80*(1+(1/17)*((temperatury[[#This Row],[Temperatura]]-24)/2)),0)</f>
        <v>80</v>
      </c>
      <c r="H85" s="6">
        <f>SUM((temperatury[[#This Row],[Liczba sprzedanych hot-dogów]]*$O$5), (temperatury[[#This Row],[Liczba sprzedanych lodów]]*$O$3),(temperatury[[#This Row],[Liczba sprzedanej kukurydzy]]*$O$4))</f>
        <v>1710</v>
      </c>
      <c r="I85" s="6">
        <f>temperatury[[#This Row],[Utarg]]+I84</f>
        <v>138521</v>
      </c>
    </row>
    <row r="86" spans="1:9" x14ac:dyDescent="0.25">
      <c r="A86" s="2">
        <v>44797</v>
      </c>
      <c r="B86">
        <v>26</v>
      </c>
      <c r="C86" t="s">
        <v>3</v>
      </c>
      <c r="D86">
        <f>IF(temperatury[[#This Row],[Typ dnia]]="Ciepły",D85+1,0)</f>
        <v>8</v>
      </c>
      <c r="E86">
        <f>ROUNDDOWN(90*(1+(1/13)*((temperatury[[#This Row],[Temperatura]]-24)/2)),0)</f>
        <v>96</v>
      </c>
      <c r="F86">
        <f>ROUNDDOWN(120*(1+(2/29)*((temperatury[[#This Row],[Temperatura]]-24)/2)),0)</f>
        <v>128</v>
      </c>
      <c r="G86">
        <f>ROUNDDOWN(80*(1+(1/17)*((temperatury[[#This Row],[Temperatura]]-24)/2)),0)</f>
        <v>84</v>
      </c>
      <c r="H86" s="6">
        <f>SUM((temperatury[[#This Row],[Liczba sprzedanych hot-dogów]]*$O$5), (temperatury[[#This Row],[Liczba sprzedanych lodów]]*$O$3),(temperatury[[#This Row],[Liczba sprzedanej kukurydzy]]*$O$4))</f>
        <v>1816</v>
      </c>
      <c r="I86" s="6">
        <f>temperatury[[#This Row],[Utarg]]+I85</f>
        <v>140337</v>
      </c>
    </row>
    <row r="87" spans="1:9" x14ac:dyDescent="0.25">
      <c r="A87" s="2">
        <v>44798</v>
      </c>
      <c r="B87">
        <v>28</v>
      </c>
      <c r="C87" t="s">
        <v>3</v>
      </c>
      <c r="D87">
        <f>IF(temperatury[[#This Row],[Typ dnia]]="Ciepły",D86+1,0)</f>
        <v>9</v>
      </c>
      <c r="E87">
        <f>ROUNDDOWN(90*(1+(1/13)*((temperatury[[#This Row],[Temperatura]]-24)/2)),0)</f>
        <v>103</v>
      </c>
      <c r="F87">
        <f>ROUNDDOWN(120*(1+(2/29)*((temperatury[[#This Row],[Temperatura]]-24)/2)),0)</f>
        <v>136</v>
      </c>
      <c r="G87">
        <f>ROUNDDOWN(80*(1+(1/17)*((temperatury[[#This Row],[Temperatura]]-24)/2)),0)</f>
        <v>89</v>
      </c>
      <c r="H87" s="6">
        <f>SUM((temperatury[[#This Row],[Liczba sprzedanych hot-dogów]]*$O$5), (temperatury[[#This Row],[Liczba sprzedanych lodów]]*$O$3),(temperatury[[#This Row],[Liczba sprzedanej kukurydzy]]*$O$4))</f>
        <v>1935</v>
      </c>
      <c r="I87" s="6">
        <f>temperatury[[#This Row],[Utarg]]+I86</f>
        <v>142272</v>
      </c>
    </row>
    <row r="88" spans="1:9" x14ac:dyDescent="0.25">
      <c r="A88" s="2">
        <v>44799</v>
      </c>
      <c r="B88">
        <v>32</v>
      </c>
      <c r="C88" t="s">
        <v>3</v>
      </c>
      <c r="D88">
        <f>IF(temperatury[[#This Row],[Typ dnia]]="Ciepły",D87+1,0)</f>
        <v>10</v>
      </c>
      <c r="E88">
        <f>ROUNDDOWN(90*(1+(1/13)*((temperatury[[#This Row],[Temperatura]]-24)/2)),0)</f>
        <v>117</v>
      </c>
      <c r="F88">
        <f>ROUNDDOWN(120*(1+(2/29)*((temperatury[[#This Row],[Temperatura]]-24)/2)),0)</f>
        <v>153</v>
      </c>
      <c r="G88">
        <f>ROUNDDOWN(80*(1+(1/17)*((temperatury[[#This Row],[Temperatura]]-24)/2)),0)</f>
        <v>98</v>
      </c>
      <c r="H88" s="6">
        <f>SUM((temperatury[[#This Row],[Liczba sprzedanych hot-dogów]]*$O$5), (temperatury[[#This Row],[Liczba sprzedanych lodów]]*$O$3),(temperatury[[#This Row],[Liczba sprzedanej kukurydzy]]*$O$4))</f>
        <v>2172</v>
      </c>
      <c r="I88" s="6">
        <f>temperatury[[#This Row],[Utarg]]+I87</f>
        <v>144444</v>
      </c>
    </row>
    <row r="89" spans="1:9" x14ac:dyDescent="0.25">
      <c r="A89" s="2">
        <v>44800</v>
      </c>
      <c r="B89">
        <v>26</v>
      </c>
      <c r="C89" t="s">
        <v>3</v>
      </c>
      <c r="D89">
        <f>IF(temperatury[[#This Row],[Typ dnia]]="Ciepły",D88+1,0)</f>
        <v>11</v>
      </c>
      <c r="E89">
        <f>ROUNDDOWN(90*(1+(1/13)*((temperatury[[#This Row],[Temperatura]]-24)/2)),0)</f>
        <v>96</v>
      </c>
      <c r="F89">
        <f>ROUNDDOWN(120*(1+(2/29)*((temperatury[[#This Row],[Temperatura]]-24)/2)),0)</f>
        <v>128</v>
      </c>
      <c r="G89">
        <f>ROUNDDOWN(80*(1+(1/17)*((temperatury[[#This Row],[Temperatura]]-24)/2)),0)</f>
        <v>84</v>
      </c>
      <c r="H89" s="6">
        <f>SUM((temperatury[[#This Row],[Liczba sprzedanych hot-dogów]]*$O$5), (temperatury[[#This Row],[Liczba sprzedanych lodów]]*$O$3),(temperatury[[#This Row],[Liczba sprzedanej kukurydzy]]*$O$4))</f>
        <v>1816</v>
      </c>
      <c r="I89" s="6">
        <f>temperatury[[#This Row],[Utarg]]+I88</f>
        <v>146260</v>
      </c>
    </row>
    <row r="90" spans="1:9" x14ac:dyDescent="0.25">
      <c r="A90" s="2">
        <v>44801</v>
      </c>
      <c r="B90">
        <v>32</v>
      </c>
      <c r="C90" t="s">
        <v>3</v>
      </c>
      <c r="D90">
        <f>IF(temperatury[[#This Row],[Typ dnia]]="Ciepły",D89+1,0)</f>
        <v>12</v>
      </c>
      <c r="E90">
        <f>ROUNDDOWN(90*(1+(1/13)*((temperatury[[#This Row],[Temperatura]]-24)/2)),0)</f>
        <v>117</v>
      </c>
      <c r="F90">
        <f>ROUNDDOWN(120*(1+(2/29)*((temperatury[[#This Row],[Temperatura]]-24)/2)),0)</f>
        <v>153</v>
      </c>
      <c r="G90">
        <f>ROUNDDOWN(80*(1+(1/17)*((temperatury[[#This Row],[Temperatura]]-24)/2)),0)</f>
        <v>98</v>
      </c>
      <c r="H90" s="6">
        <f>SUM((temperatury[[#This Row],[Liczba sprzedanych hot-dogów]]*$O$5), (temperatury[[#This Row],[Liczba sprzedanych lodów]]*$O$3),(temperatury[[#This Row],[Liczba sprzedanej kukurydzy]]*$O$4))</f>
        <v>2172</v>
      </c>
      <c r="I90" s="6">
        <f>temperatury[[#This Row],[Utarg]]+I89</f>
        <v>148432</v>
      </c>
    </row>
    <row r="91" spans="1:9" x14ac:dyDescent="0.25">
      <c r="A91" s="2">
        <v>44802</v>
      </c>
      <c r="B91">
        <v>23</v>
      </c>
      <c r="C91" t="s">
        <v>3</v>
      </c>
      <c r="D91">
        <f>IF(temperatury[[#This Row],[Typ dnia]]="Ciepły",D90+1,0)</f>
        <v>13</v>
      </c>
      <c r="E91">
        <f>ROUNDDOWN(90*(1+(1/13)*((temperatury[[#This Row],[Temperatura]]-24)/2)),0)</f>
        <v>86</v>
      </c>
      <c r="F91">
        <f>ROUNDDOWN(120*(1+(2/29)*((temperatury[[#This Row],[Temperatura]]-24)/2)),0)</f>
        <v>115</v>
      </c>
      <c r="G91">
        <f>ROUNDDOWN(80*(1+(1/17)*((temperatury[[#This Row],[Temperatura]]-24)/2)),0)</f>
        <v>77</v>
      </c>
      <c r="H91" s="6">
        <f>SUM((temperatury[[#This Row],[Liczba sprzedanych hot-dogów]]*$O$5), (temperatury[[#This Row],[Liczba sprzedanych lodów]]*$O$3),(temperatury[[#This Row],[Liczba sprzedanej kukurydzy]]*$O$4))</f>
        <v>1639</v>
      </c>
      <c r="I91" s="6">
        <f>temperatury[[#This Row],[Utarg]]+I90</f>
        <v>150071</v>
      </c>
    </row>
    <row r="92" spans="1:9" x14ac:dyDescent="0.25">
      <c r="A92" s="2">
        <v>44803</v>
      </c>
      <c r="B92">
        <v>22</v>
      </c>
      <c r="C92" t="s">
        <v>3</v>
      </c>
      <c r="D92">
        <f>IF(temperatury[[#This Row],[Typ dnia]]="Ciepły",D91+1,0)</f>
        <v>14</v>
      </c>
      <c r="E92">
        <f>ROUNDDOWN(90*(1+(1/13)*((temperatury[[#This Row],[Temperatura]]-24)/2)),0)</f>
        <v>83</v>
      </c>
      <c r="F92">
        <f>ROUNDDOWN(120*(1+(2/29)*((temperatury[[#This Row],[Temperatura]]-24)/2)),0)</f>
        <v>111</v>
      </c>
      <c r="G92">
        <f>ROUNDDOWN(80*(1+(1/17)*((temperatury[[#This Row],[Temperatura]]-24)/2)),0)</f>
        <v>75</v>
      </c>
      <c r="H92" s="6">
        <f>SUM((temperatury[[#This Row],[Liczba sprzedanych hot-dogów]]*$O$5), (temperatury[[#This Row],[Liczba sprzedanych lodów]]*$O$3),(temperatury[[#This Row],[Liczba sprzedanej kukurydzy]]*$O$4))</f>
        <v>1586</v>
      </c>
      <c r="I92" s="6">
        <f>temperatury[[#This Row],[Utarg]]+I91</f>
        <v>151657</v>
      </c>
    </row>
    <row r="93" spans="1:9" x14ac:dyDescent="0.25">
      <c r="A93" s="2">
        <v>44804</v>
      </c>
      <c r="B93">
        <v>25</v>
      </c>
      <c r="C93" t="s">
        <v>3</v>
      </c>
      <c r="D93">
        <f>IF(temperatury[[#This Row],[Typ dnia]]="Ciepły",D92+1,0)</f>
        <v>15</v>
      </c>
      <c r="E93">
        <f>ROUNDDOWN(90*(1+(1/13)*((temperatury[[#This Row],[Temperatura]]-24)/2)),0)</f>
        <v>93</v>
      </c>
      <c r="F93">
        <f>ROUNDDOWN(120*(1+(2/29)*((temperatury[[#This Row],[Temperatura]]-24)/2)),0)</f>
        <v>124</v>
      </c>
      <c r="G93">
        <f>ROUNDDOWN(80*(1+(1/17)*((temperatury[[#This Row],[Temperatura]]-24)/2)),0)</f>
        <v>82</v>
      </c>
      <c r="H93" s="6">
        <f>SUM((temperatury[[#This Row],[Liczba sprzedanych hot-dogów]]*$O$5), (temperatury[[#This Row],[Liczba sprzedanych lodów]]*$O$3),(temperatury[[#This Row],[Liczba sprzedanej kukurydzy]]*$O$4))</f>
        <v>1763</v>
      </c>
      <c r="I93" s="6">
        <f>temperatury[[#This Row],[Utarg]]+I92</f>
        <v>153420</v>
      </c>
    </row>
  </sheetData>
  <mergeCells count="1">
    <mergeCell ref="Q1:R1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034C-41B9-486A-8436-D55BEDE38333}">
  <dimension ref="A3:D7"/>
  <sheetViews>
    <sheetView workbookViewId="0">
      <selection activeCell="B5" sqref="B5"/>
    </sheetView>
  </sheetViews>
  <sheetFormatPr defaultRowHeight="15" x14ac:dyDescent="0.25"/>
  <cols>
    <col min="1" max="1" width="14.28515625" bestFit="1" customWidth="1"/>
    <col min="2" max="2" width="18.5703125" bestFit="1" customWidth="1"/>
    <col min="3" max="3" width="14.7109375" bestFit="1" customWidth="1"/>
    <col min="4" max="4" width="19.85546875" bestFit="1" customWidth="1"/>
  </cols>
  <sheetData>
    <row r="3" spans="1:4" x14ac:dyDescent="0.25">
      <c r="A3" s="3" t="s">
        <v>15</v>
      </c>
      <c r="B3" t="s">
        <v>18</v>
      </c>
      <c r="C3" t="s">
        <v>17</v>
      </c>
      <c r="D3" t="s">
        <v>16</v>
      </c>
    </row>
    <row r="4" spans="1:4" x14ac:dyDescent="0.25">
      <c r="A4" s="4" t="s">
        <v>12</v>
      </c>
      <c r="B4" s="5">
        <v>2639</v>
      </c>
      <c r="C4" s="5">
        <v>3527</v>
      </c>
      <c r="D4" s="5">
        <v>2355</v>
      </c>
    </row>
    <row r="5" spans="1:4" x14ac:dyDescent="0.25">
      <c r="A5" s="4" t="s">
        <v>13</v>
      </c>
      <c r="B5" s="5">
        <v>2747</v>
      </c>
      <c r="C5" s="5">
        <v>3675</v>
      </c>
      <c r="D5" s="5">
        <v>2448</v>
      </c>
    </row>
    <row r="6" spans="1:4" x14ac:dyDescent="0.25">
      <c r="A6" s="4" t="s">
        <v>14</v>
      </c>
      <c r="B6" s="5">
        <v>2665</v>
      </c>
      <c r="C6" s="5">
        <v>3579</v>
      </c>
      <c r="D6" s="5">
        <v>2390</v>
      </c>
    </row>
    <row r="7" spans="1:4" x14ac:dyDescent="0.25">
      <c r="A7" s="4" t="s">
        <v>11</v>
      </c>
      <c r="B7" s="5">
        <v>8051</v>
      </c>
      <c r="C7" s="5">
        <v>10781</v>
      </c>
      <c r="D7" s="5">
        <v>7193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CA04-8689-4790-A890-53CF3193BF4D}">
  <dimension ref="A1:R32"/>
  <sheetViews>
    <sheetView tabSelected="1" workbookViewId="0">
      <selection activeCell="O23" sqref="O23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0.42578125" bestFit="1" customWidth="1"/>
    <col min="4" max="4" width="16.7109375" bestFit="1" customWidth="1"/>
    <col min="5" max="5" width="30.7109375" bestFit="1" customWidth="1"/>
    <col min="6" max="6" width="26.42578125" bestFit="1" customWidth="1"/>
    <col min="7" max="7" width="26.42578125" customWidth="1"/>
    <col min="8" max="8" width="26.42578125" style="6" customWidth="1"/>
    <col min="9" max="9" width="18.7109375" bestFit="1" customWidth="1"/>
    <col min="10" max="10" width="10.140625" bestFit="1" customWidth="1"/>
    <col min="14" max="14" width="10" bestFit="1" customWidth="1"/>
    <col min="17" max="18" width="10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5</v>
      </c>
      <c r="E1" t="s">
        <v>8</v>
      </c>
      <c r="F1" t="s">
        <v>9</v>
      </c>
      <c r="G1" t="s">
        <v>10</v>
      </c>
      <c r="H1" s="6" t="s">
        <v>24</v>
      </c>
      <c r="I1" t="s">
        <v>25</v>
      </c>
      <c r="Q1" s="10" t="s">
        <v>26</v>
      </c>
      <c r="R1" s="10"/>
    </row>
    <row r="2" spans="1:18" x14ac:dyDescent="0.25">
      <c r="A2" s="14">
        <v>44562</v>
      </c>
      <c r="B2">
        <v>23</v>
      </c>
      <c r="D2" s="5">
        <f>IF(temperatury4[[#This Row],[Typ dnia]]="Ciepły",#REF!+1,0)</f>
        <v>0</v>
      </c>
      <c r="E2" s="5">
        <f>ROUNDDOWN(90*(1+(1/13)*((temperatury4[[#This Row],[Temperatura]]-24)/2)),0)</f>
        <v>86</v>
      </c>
      <c r="F2" s="5">
        <f>ROUNDDOWN(120*(1+(2/29)*((temperatury4[[#This Row],[Temperatura]]-24)/2)),0)</f>
        <v>115</v>
      </c>
      <c r="G2" s="5">
        <f>ROUNDDOWN(80*(1+(1/17)*((temperatury4[[#This Row],[Temperatura]]-24)/2)),0)</f>
        <v>77</v>
      </c>
      <c r="H2" s="6">
        <f>SUM((temperatury4[[#This Row],[Liczba sprzedanych hot-dogów]]*$O$5), (temperatury4[[#This Row],[Liczba sprzedanych lodów]]*$O$3),(temperatury4[[#This Row],[Liczba sprzedanej kukurydzy]]*$O$4))</f>
        <v>1639</v>
      </c>
      <c r="I2" s="6">
        <v>1639</v>
      </c>
      <c r="N2" s="8" t="s">
        <v>19</v>
      </c>
      <c r="O2" s="8" t="s">
        <v>20</v>
      </c>
      <c r="Q2" s="8" t="s">
        <v>6</v>
      </c>
      <c r="R2" s="8" t="s">
        <v>7</v>
      </c>
    </row>
    <row r="3" spans="1:18" x14ac:dyDescent="0.25">
      <c r="A3" s="14">
        <v>44563</v>
      </c>
      <c r="B3">
        <v>23</v>
      </c>
      <c r="D3" s="5">
        <f>IF(temperatury4[[#This Row],[Typ dnia]]="Ciepły",D2+1,0)</f>
        <v>0</v>
      </c>
      <c r="E3" s="5">
        <f>ROUNDDOWN(90*(1+(1/13)*((temperatury4[[#This Row],[Temperatura]]-24)/2)),0)</f>
        <v>86</v>
      </c>
      <c r="F3" s="5">
        <f>ROUNDDOWN(120*(1+(2/29)*((temperatury4[[#This Row],[Temperatura]]-24)/2)),0)</f>
        <v>115</v>
      </c>
      <c r="G3" s="5">
        <f>ROUNDDOWN(80*(1+(1/17)*((temperatury4[[#This Row],[Temperatura]]-24)/2)),0)</f>
        <v>77</v>
      </c>
      <c r="H3" s="6">
        <f>SUM((temperatury4[[#This Row],[Liczba sprzedanych hot-dogów]]*$O$5), (temperatury4[[#This Row],[Liczba sprzedanych lodów]]*$O$3),(temperatury4[[#This Row],[Liczba sprzedanej kukurydzy]]*$O$4))</f>
        <v>1639</v>
      </c>
      <c r="I3" s="6">
        <f>temperatury4[[#This Row],[Utarg]]+I2</f>
        <v>3278</v>
      </c>
      <c r="N3" s="8" t="s">
        <v>21</v>
      </c>
      <c r="O3" s="8">
        <v>5</v>
      </c>
      <c r="Q3" s="9" t="e">
        <f>#REF!</f>
        <v>#REF!</v>
      </c>
      <c r="R3" s="9" t="e">
        <f>#REF!</f>
        <v>#REF!</v>
      </c>
    </row>
    <row r="4" spans="1:18" x14ac:dyDescent="0.25">
      <c r="A4" s="14">
        <v>44564</v>
      </c>
      <c r="B4">
        <v>22</v>
      </c>
      <c r="D4" s="5">
        <f>IF(temperatury4[[#This Row],[Typ dnia]]="Ciepły",D3+1,0)</f>
        <v>0</v>
      </c>
      <c r="E4" s="5">
        <f>ROUNDDOWN(90*(1+(1/13)*((temperatury4[[#This Row],[Temperatura]]-24)/2)),0)</f>
        <v>83</v>
      </c>
      <c r="F4" s="5">
        <f>ROUNDDOWN(120*(1+(2/29)*((temperatury4[[#This Row],[Temperatura]]-24)/2)),0)</f>
        <v>111</v>
      </c>
      <c r="G4" s="5">
        <f>ROUNDDOWN(80*(1+(1/17)*((temperatury4[[#This Row],[Temperatura]]-24)/2)),0)</f>
        <v>75</v>
      </c>
      <c r="H4" s="6">
        <f>SUM((temperatury4[[#This Row],[Liczba sprzedanych hot-dogów]]*$O$5), (temperatury4[[#This Row],[Liczba sprzedanych lodów]]*$O$3),(temperatury4[[#This Row],[Liczba sprzedanej kukurydzy]]*$O$4))</f>
        <v>1586</v>
      </c>
      <c r="I4" s="6">
        <f>temperatury4[[#This Row],[Utarg]]+I3</f>
        <v>4864</v>
      </c>
      <c r="N4" s="8" t="s">
        <v>22</v>
      </c>
      <c r="O4" s="8">
        <v>6</v>
      </c>
    </row>
    <row r="5" spans="1:18" x14ac:dyDescent="0.25">
      <c r="A5" s="14">
        <v>44565</v>
      </c>
      <c r="B5">
        <v>22</v>
      </c>
      <c r="D5" s="5">
        <f>IF(temperatury4[[#This Row],[Typ dnia]]="Ciepły",D4+1,0)</f>
        <v>0</v>
      </c>
      <c r="E5" s="5">
        <f>ROUNDDOWN(90*(1+(1/13)*((temperatury4[[#This Row],[Temperatura]]-24)/2)),0)</f>
        <v>83</v>
      </c>
      <c r="F5" s="5">
        <f>ROUNDDOWN(120*(1+(2/29)*((temperatury4[[#This Row],[Temperatura]]-24)/2)),0)</f>
        <v>111</v>
      </c>
      <c r="G5" s="5">
        <f>ROUNDDOWN(80*(1+(1/17)*((temperatury4[[#This Row],[Temperatura]]-24)/2)),0)</f>
        <v>75</v>
      </c>
      <c r="H5" s="6">
        <f>SUM((temperatury4[[#This Row],[Liczba sprzedanych hot-dogów]]*$O$5), (temperatury4[[#This Row],[Liczba sprzedanych lodów]]*$O$3),(temperatury4[[#This Row],[Liczba sprzedanej kukurydzy]]*$O$4))</f>
        <v>1586</v>
      </c>
      <c r="I5" s="6">
        <f>temperatury4[[#This Row],[Utarg]]+I4</f>
        <v>6450</v>
      </c>
      <c r="N5" s="8" t="s">
        <v>23</v>
      </c>
      <c r="O5" s="8">
        <v>7</v>
      </c>
    </row>
    <row r="6" spans="1:18" x14ac:dyDescent="0.25">
      <c r="A6" s="14">
        <v>44566</v>
      </c>
      <c r="B6">
        <v>21</v>
      </c>
      <c r="D6" s="5">
        <f>IF(temperatury4[[#This Row],[Typ dnia]]="Ciepły",D5+1,0)</f>
        <v>0</v>
      </c>
      <c r="E6" s="5">
        <f>ROUNDDOWN(90*(1+(1/13)*((temperatury4[[#This Row],[Temperatura]]-24)/2)),0)</f>
        <v>79</v>
      </c>
      <c r="F6" s="5">
        <f>ROUNDDOWN(120*(1+(2/29)*((temperatury4[[#This Row],[Temperatura]]-24)/2)),0)</f>
        <v>107</v>
      </c>
      <c r="G6" s="5">
        <f>ROUNDDOWN(80*(1+(1/17)*((temperatury4[[#This Row],[Temperatura]]-24)/2)),0)</f>
        <v>72</v>
      </c>
      <c r="H6" s="6">
        <f>SUM((temperatury4[[#This Row],[Liczba sprzedanych hot-dogów]]*$O$5), (temperatury4[[#This Row],[Liczba sprzedanych lodów]]*$O$3),(temperatury4[[#This Row],[Liczba sprzedanej kukurydzy]]*$O$4))</f>
        <v>1520</v>
      </c>
      <c r="I6" s="6">
        <f>temperatury4[[#This Row],[Utarg]]+I5</f>
        <v>7970</v>
      </c>
    </row>
    <row r="7" spans="1:18" x14ac:dyDescent="0.25">
      <c r="A7" s="14">
        <v>44567</v>
      </c>
      <c r="B7">
        <v>21</v>
      </c>
      <c r="D7" s="5">
        <f>IF(temperatury4[[#This Row],[Typ dnia]]="Ciepły",D6+1,0)</f>
        <v>0</v>
      </c>
      <c r="E7" s="5">
        <f>ROUNDDOWN(90*(1+(1/13)*((temperatury4[[#This Row],[Temperatura]]-24)/2)),0)</f>
        <v>79</v>
      </c>
      <c r="F7" s="5">
        <f>ROUNDDOWN(120*(1+(2/29)*((temperatury4[[#This Row],[Temperatura]]-24)/2)),0)</f>
        <v>107</v>
      </c>
      <c r="G7" s="5">
        <f>ROUNDDOWN(80*(1+(1/17)*((temperatury4[[#This Row],[Temperatura]]-24)/2)),0)</f>
        <v>72</v>
      </c>
      <c r="H7" s="6">
        <f>SUM((temperatury4[[#This Row],[Liczba sprzedanych hot-dogów]]*$O$5), (temperatury4[[#This Row],[Liczba sprzedanych lodów]]*$O$3),(temperatury4[[#This Row],[Liczba sprzedanej kukurydzy]]*$O$4))</f>
        <v>1520</v>
      </c>
      <c r="I7" s="6">
        <f>temperatury4[[#This Row],[Utarg]]+I6</f>
        <v>9490</v>
      </c>
    </row>
    <row r="8" spans="1:18" x14ac:dyDescent="0.25">
      <c r="A8" s="14">
        <v>44568</v>
      </c>
      <c r="B8">
        <v>20</v>
      </c>
      <c r="D8" s="5">
        <f>IF(temperatury4[[#This Row],[Typ dnia]]="Ciepły",D7+1,0)</f>
        <v>0</v>
      </c>
      <c r="E8" s="5">
        <f>ROUNDDOWN(90*(1+(1/13)*((temperatury4[[#This Row],[Temperatura]]-24)/2)),0)</f>
        <v>76</v>
      </c>
      <c r="F8" s="5">
        <f>ROUNDDOWN(120*(1+(2/29)*((temperatury4[[#This Row],[Temperatura]]-24)/2)),0)</f>
        <v>103</v>
      </c>
      <c r="G8" s="5">
        <f>ROUNDDOWN(80*(1+(1/17)*((temperatury4[[#This Row],[Temperatura]]-24)/2)),0)</f>
        <v>70</v>
      </c>
      <c r="H8" s="6">
        <f>SUM((temperatury4[[#This Row],[Liczba sprzedanych hot-dogów]]*$O$5), (temperatury4[[#This Row],[Liczba sprzedanych lodów]]*$O$3),(temperatury4[[#This Row],[Liczba sprzedanej kukurydzy]]*$O$4))</f>
        <v>1467</v>
      </c>
      <c r="I8" s="6">
        <f>temperatury4[[#This Row],[Utarg]]+I7</f>
        <v>10957</v>
      </c>
    </row>
    <row r="9" spans="1:18" x14ac:dyDescent="0.25">
      <c r="A9" s="14">
        <v>44569</v>
      </c>
      <c r="B9">
        <v>20</v>
      </c>
      <c r="D9" s="5">
        <f>IF(temperatury4[[#This Row],[Typ dnia]]="Ciepły",D8+1,0)</f>
        <v>0</v>
      </c>
      <c r="E9" s="5">
        <f>ROUNDDOWN(90*(1+(1/13)*((temperatury4[[#This Row],[Temperatura]]-24)/2)),0)</f>
        <v>76</v>
      </c>
      <c r="F9" s="5">
        <f>ROUNDDOWN(120*(1+(2/29)*((temperatury4[[#This Row],[Temperatura]]-24)/2)),0)</f>
        <v>103</v>
      </c>
      <c r="G9" s="5">
        <f>ROUNDDOWN(80*(1+(1/17)*((temperatury4[[#This Row],[Temperatura]]-24)/2)),0)</f>
        <v>70</v>
      </c>
      <c r="H9" s="6">
        <f>SUM((temperatury4[[#This Row],[Liczba sprzedanych hot-dogów]]*$O$5), (temperatury4[[#This Row],[Liczba sprzedanych lodów]]*$O$3),(temperatury4[[#This Row],[Liczba sprzedanej kukurydzy]]*$O$4))</f>
        <v>1467</v>
      </c>
      <c r="I9" s="6">
        <f>temperatury4[[#This Row],[Utarg]]+I8</f>
        <v>12424</v>
      </c>
    </row>
    <row r="10" spans="1:18" x14ac:dyDescent="0.25">
      <c r="A10" s="14">
        <v>44570</v>
      </c>
      <c r="B10">
        <v>19</v>
      </c>
      <c r="D10" s="5">
        <f>IF(temperatury4[[#This Row],[Typ dnia]]="Ciepły",D9+1,0)</f>
        <v>0</v>
      </c>
      <c r="E10" s="5">
        <f>ROUNDDOWN(90*(1+(1/13)*((temperatury4[[#This Row],[Temperatura]]-24)/2)),0)</f>
        <v>72</v>
      </c>
      <c r="F10" s="5">
        <f>ROUNDDOWN(120*(1+(2/29)*((temperatury4[[#This Row],[Temperatura]]-24)/2)),0)</f>
        <v>99</v>
      </c>
      <c r="G10" s="5">
        <f>ROUNDDOWN(80*(1+(1/17)*((temperatury4[[#This Row],[Temperatura]]-24)/2)),0)</f>
        <v>68</v>
      </c>
      <c r="H10" s="6">
        <f>SUM((temperatury4[[#This Row],[Liczba sprzedanych hot-dogów]]*$O$5), (temperatury4[[#This Row],[Liczba sprzedanych lodów]]*$O$3),(temperatury4[[#This Row],[Liczba sprzedanej kukurydzy]]*$O$4))</f>
        <v>1407</v>
      </c>
      <c r="I10" s="6">
        <f>temperatury4[[#This Row],[Utarg]]+I9</f>
        <v>13831</v>
      </c>
    </row>
    <row r="11" spans="1:18" x14ac:dyDescent="0.25">
      <c r="A11" s="14">
        <v>44571</v>
      </c>
      <c r="B11">
        <v>19</v>
      </c>
      <c r="D11" s="5">
        <f>IF(temperatury4[[#This Row],[Typ dnia]]="Ciepły",D10+1,0)</f>
        <v>0</v>
      </c>
      <c r="E11" s="5">
        <f>ROUNDDOWN(90*(1+(1/13)*((temperatury4[[#This Row],[Temperatura]]-24)/2)),0)</f>
        <v>72</v>
      </c>
      <c r="F11" s="5">
        <f>ROUNDDOWN(120*(1+(2/29)*((temperatury4[[#This Row],[Temperatura]]-24)/2)),0)</f>
        <v>99</v>
      </c>
      <c r="G11" s="5">
        <f>ROUNDDOWN(80*(1+(1/17)*((temperatury4[[#This Row],[Temperatura]]-24)/2)),0)</f>
        <v>68</v>
      </c>
      <c r="H11" s="6">
        <f>SUM((temperatury4[[#This Row],[Liczba sprzedanych hot-dogów]]*$O$5), (temperatury4[[#This Row],[Liczba sprzedanych lodów]]*$O$3),(temperatury4[[#This Row],[Liczba sprzedanej kukurydzy]]*$O$4))</f>
        <v>1407</v>
      </c>
      <c r="I11" s="6">
        <f>temperatury4[[#This Row],[Utarg]]+I10</f>
        <v>15238</v>
      </c>
    </row>
    <row r="12" spans="1:18" x14ac:dyDescent="0.25">
      <c r="A12" s="14">
        <v>44572</v>
      </c>
      <c r="B12">
        <v>18</v>
      </c>
      <c r="D12" s="5">
        <f>IF(temperatury4[[#This Row],[Typ dnia]]="Ciepły",D11+1,0)</f>
        <v>0</v>
      </c>
      <c r="E12" s="5">
        <f>ROUNDDOWN(90*(1+(1/13)*((temperatury4[[#This Row],[Temperatura]]-24)/2)),0)</f>
        <v>69</v>
      </c>
      <c r="F12" s="5">
        <f>ROUNDDOWN(120*(1+(2/29)*((temperatury4[[#This Row],[Temperatura]]-24)/2)),0)</f>
        <v>95</v>
      </c>
      <c r="G12" s="5">
        <f>ROUNDDOWN(80*(1+(1/17)*((temperatury4[[#This Row],[Temperatura]]-24)/2)),0)</f>
        <v>65</v>
      </c>
      <c r="H12" s="6">
        <f>SUM((temperatury4[[#This Row],[Liczba sprzedanych hot-dogów]]*$O$5), (temperatury4[[#This Row],[Liczba sprzedanych lodów]]*$O$3),(temperatury4[[#This Row],[Liczba sprzedanej kukurydzy]]*$O$4))</f>
        <v>1348</v>
      </c>
      <c r="I12" s="6">
        <f>temperatury4[[#This Row],[Utarg]]+I11</f>
        <v>16586</v>
      </c>
    </row>
    <row r="13" spans="1:18" x14ac:dyDescent="0.25">
      <c r="A13" s="14">
        <v>44573</v>
      </c>
      <c r="B13">
        <v>18</v>
      </c>
      <c r="D13" s="5">
        <f>IF(temperatury4[[#This Row],[Typ dnia]]="Ciepły",D12+1,0)</f>
        <v>0</v>
      </c>
      <c r="E13" s="5">
        <f>ROUNDDOWN(90*(1+(1/13)*((temperatury4[[#This Row],[Temperatura]]-24)/2)),0)</f>
        <v>69</v>
      </c>
      <c r="F13" s="5">
        <f>ROUNDDOWN(120*(1+(2/29)*((temperatury4[[#This Row],[Temperatura]]-24)/2)),0)</f>
        <v>95</v>
      </c>
      <c r="G13" s="5">
        <f>ROUNDDOWN(80*(1+(1/17)*((temperatury4[[#This Row],[Temperatura]]-24)/2)),0)</f>
        <v>65</v>
      </c>
      <c r="H13" s="6">
        <f>SUM((temperatury4[[#This Row],[Liczba sprzedanych hot-dogów]]*$O$5), (temperatury4[[#This Row],[Liczba sprzedanych lodów]]*$O$3),(temperatury4[[#This Row],[Liczba sprzedanej kukurydzy]]*$O$4))</f>
        <v>1348</v>
      </c>
      <c r="I13" s="6">
        <f>temperatury4[[#This Row],[Utarg]]+I12</f>
        <v>17934</v>
      </c>
    </row>
    <row r="14" spans="1:18" x14ac:dyDescent="0.25">
      <c r="A14" s="14">
        <v>44574</v>
      </c>
      <c r="B14">
        <v>17</v>
      </c>
      <c r="D14" s="5">
        <f>IF(temperatury4[[#This Row],[Typ dnia]]="Ciepły",D13+1,0)</f>
        <v>0</v>
      </c>
      <c r="E14" s="5">
        <f>ROUNDDOWN(90*(1+(1/13)*((temperatury4[[#This Row],[Temperatura]]-24)/2)),0)</f>
        <v>65</v>
      </c>
      <c r="F14" s="5">
        <f>ROUNDDOWN(120*(1+(2/29)*((temperatury4[[#This Row],[Temperatura]]-24)/2)),0)</f>
        <v>91</v>
      </c>
      <c r="G14" s="5">
        <f>ROUNDDOWN(80*(1+(1/17)*((temperatury4[[#This Row],[Temperatura]]-24)/2)),0)</f>
        <v>63</v>
      </c>
      <c r="H14" s="6">
        <f>SUM((temperatury4[[#This Row],[Liczba sprzedanych hot-dogów]]*$O$5), (temperatury4[[#This Row],[Liczba sprzedanych lodów]]*$O$3),(temperatury4[[#This Row],[Liczba sprzedanej kukurydzy]]*$O$4))</f>
        <v>1288</v>
      </c>
      <c r="I14" s="6">
        <f>temperatury4[[#This Row],[Utarg]]+I13</f>
        <v>19222</v>
      </c>
    </row>
    <row r="15" spans="1:18" x14ac:dyDescent="0.25">
      <c r="A15" s="14">
        <v>44575</v>
      </c>
      <c r="B15">
        <v>17</v>
      </c>
      <c r="D15" s="5">
        <f>IF(temperatury4[[#This Row],[Typ dnia]]="Ciepły",D14+1,0)</f>
        <v>0</v>
      </c>
      <c r="E15" s="5">
        <f>ROUNDDOWN(90*(1+(1/13)*((temperatury4[[#This Row],[Temperatura]]-24)/2)),0)</f>
        <v>65</v>
      </c>
      <c r="F15" s="5">
        <f>ROUNDDOWN(120*(1+(2/29)*((temperatury4[[#This Row],[Temperatura]]-24)/2)),0)</f>
        <v>91</v>
      </c>
      <c r="G15" s="5">
        <f>ROUNDDOWN(80*(1+(1/17)*((temperatury4[[#This Row],[Temperatura]]-24)/2)),0)</f>
        <v>63</v>
      </c>
      <c r="H15" s="6">
        <f>SUM((temperatury4[[#This Row],[Liczba sprzedanych hot-dogów]]*$O$5), (temperatury4[[#This Row],[Liczba sprzedanych lodów]]*$O$3),(temperatury4[[#This Row],[Liczba sprzedanej kukurydzy]]*$O$4))</f>
        <v>1288</v>
      </c>
      <c r="I15" s="6">
        <f>temperatury4[[#This Row],[Utarg]]+I14</f>
        <v>20510</v>
      </c>
    </row>
    <row r="16" spans="1:18" x14ac:dyDescent="0.25">
      <c r="A16" s="14">
        <v>44576</v>
      </c>
      <c r="B16">
        <v>16</v>
      </c>
      <c r="D16" s="5">
        <f>IF(temperatury4[[#This Row],[Typ dnia]]="Ciepły",D15+1,0)</f>
        <v>0</v>
      </c>
      <c r="E16" s="5">
        <f>ROUNDDOWN(90*(1+(1/13)*((temperatury4[[#This Row],[Temperatura]]-24)/2)),0)</f>
        <v>62</v>
      </c>
      <c r="F16" s="5">
        <f>ROUNDDOWN(120*(1+(2/29)*((temperatury4[[#This Row],[Temperatura]]-24)/2)),0)</f>
        <v>86</v>
      </c>
      <c r="G16" s="5">
        <f>ROUNDDOWN(80*(1+(1/17)*((temperatury4[[#This Row],[Temperatura]]-24)/2)),0)</f>
        <v>61</v>
      </c>
      <c r="H16" s="6">
        <f>SUM((temperatury4[[#This Row],[Liczba sprzedanych hot-dogów]]*$O$5), (temperatury4[[#This Row],[Liczba sprzedanych lodów]]*$O$3),(temperatury4[[#This Row],[Liczba sprzedanej kukurydzy]]*$O$4))</f>
        <v>1230</v>
      </c>
      <c r="I16" s="6">
        <f>temperatury4[[#This Row],[Utarg]]+I15</f>
        <v>21740</v>
      </c>
    </row>
    <row r="17" spans="1:9" x14ac:dyDescent="0.25">
      <c r="A17" s="14">
        <v>44577</v>
      </c>
      <c r="B17">
        <v>16</v>
      </c>
      <c r="D17" s="5">
        <f>IF(temperatury4[[#This Row],[Typ dnia]]="Ciepły",D16+1,0)</f>
        <v>0</v>
      </c>
      <c r="E17" s="5">
        <f>ROUNDDOWN(90*(1+(1/13)*((temperatury4[[#This Row],[Temperatura]]-24)/2)),0)</f>
        <v>62</v>
      </c>
      <c r="F17" s="5">
        <f>ROUNDDOWN(120*(1+(2/29)*((temperatury4[[#This Row],[Temperatura]]-24)/2)),0)</f>
        <v>86</v>
      </c>
      <c r="G17" s="5">
        <f>ROUNDDOWN(80*(1+(1/17)*((temperatury4[[#This Row],[Temperatura]]-24)/2)),0)</f>
        <v>61</v>
      </c>
      <c r="H17" s="6">
        <f>SUM((temperatury4[[#This Row],[Liczba sprzedanych hot-dogów]]*$O$5), (temperatury4[[#This Row],[Liczba sprzedanych lodów]]*$O$3),(temperatury4[[#This Row],[Liczba sprzedanej kukurydzy]]*$O$4))</f>
        <v>1230</v>
      </c>
      <c r="I17" s="6">
        <f>temperatury4[[#This Row],[Utarg]]+I16</f>
        <v>22970</v>
      </c>
    </row>
    <row r="18" spans="1:9" x14ac:dyDescent="0.25">
      <c r="A18" s="14">
        <v>44578</v>
      </c>
      <c r="B18">
        <v>15</v>
      </c>
      <c r="D18" s="5">
        <f>IF(temperatury4[[#This Row],[Typ dnia]]="Ciepły",D17+1,0)</f>
        <v>0</v>
      </c>
      <c r="E18" s="5">
        <f>ROUNDDOWN(90*(1+(1/13)*((temperatury4[[#This Row],[Temperatura]]-24)/2)),0)</f>
        <v>58</v>
      </c>
      <c r="F18" s="5">
        <f>ROUNDDOWN(120*(1+(2/29)*((temperatury4[[#This Row],[Temperatura]]-24)/2)),0)</f>
        <v>82</v>
      </c>
      <c r="G18" s="5">
        <f>ROUNDDOWN(80*(1+(1/17)*((temperatury4[[#This Row],[Temperatura]]-24)/2)),0)</f>
        <v>58</v>
      </c>
      <c r="H18" s="6">
        <f>SUM((temperatury4[[#This Row],[Liczba sprzedanych hot-dogów]]*$O$5), (temperatury4[[#This Row],[Liczba sprzedanych lodów]]*$O$3),(temperatury4[[#This Row],[Liczba sprzedanej kukurydzy]]*$O$4))</f>
        <v>1164</v>
      </c>
      <c r="I18" s="6">
        <f>temperatury4[[#This Row],[Utarg]]+I17</f>
        <v>24134</v>
      </c>
    </row>
    <row r="19" spans="1:9" x14ac:dyDescent="0.25">
      <c r="A19" s="14">
        <v>44579</v>
      </c>
      <c r="B19">
        <v>15</v>
      </c>
      <c r="D19" s="5">
        <f>IF(temperatury4[[#This Row],[Typ dnia]]="Ciepły",D18+1,0)</f>
        <v>0</v>
      </c>
      <c r="E19" s="5">
        <f>ROUNDDOWN(90*(1+(1/13)*((temperatury4[[#This Row],[Temperatura]]-24)/2)),0)</f>
        <v>58</v>
      </c>
      <c r="F19" s="5">
        <f>ROUNDDOWN(120*(1+(2/29)*((temperatury4[[#This Row],[Temperatura]]-24)/2)),0)</f>
        <v>82</v>
      </c>
      <c r="G19" s="5">
        <f>ROUNDDOWN(80*(1+(1/17)*((temperatury4[[#This Row],[Temperatura]]-24)/2)),0)</f>
        <v>58</v>
      </c>
      <c r="H19" s="6">
        <f>SUM((temperatury4[[#This Row],[Liczba sprzedanych hot-dogów]]*$O$5), (temperatury4[[#This Row],[Liczba sprzedanych lodów]]*$O$3),(temperatury4[[#This Row],[Liczba sprzedanej kukurydzy]]*$O$4))</f>
        <v>1164</v>
      </c>
      <c r="I19" s="6">
        <f>temperatury4[[#This Row],[Utarg]]+I18</f>
        <v>25298</v>
      </c>
    </row>
    <row r="20" spans="1:9" x14ac:dyDescent="0.25">
      <c r="A20" s="14">
        <v>44580</v>
      </c>
      <c r="B20">
        <v>14</v>
      </c>
      <c r="D20" s="5">
        <f>IF(temperatury4[[#This Row],[Typ dnia]]="Ciepły",D19+1,0)</f>
        <v>0</v>
      </c>
      <c r="E20" s="5">
        <f>ROUNDDOWN(90*(1+(1/13)*((temperatury4[[#This Row],[Temperatura]]-24)/2)),0)</f>
        <v>55</v>
      </c>
      <c r="F20" s="5">
        <f>ROUNDDOWN(120*(1+(2/29)*((temperatury4[[#This Row],[Temperatura]]-24)/2)),0)</f>
        <v>78</v>
      </c>
      <c r="G20" s="5">
        <f>ROUNDDOWN(80*(1+(1/17)*((temperatury4[[#This Row],[Temperatura]]-24)/2)),0)</f>
        <v>56</v>
      </c>
      <c r="H20" s="6">
        <f>SUM((temperatury4[[#This Row],[Liczba sprzedanych hot-dogów]]*$O$5), (temperatury4[[#This Row],[Liczba sprzedanych lodów]]*$O$3),(temperatury4[[#This Row],[Liczba sprzedanej kukurydzy]]*$O$4))</f>
        <v>1111</v>
      </c>
      <c r="I20" s="6">
        <f>temperatury4[[#This Row],[Utarg]]+I19</f>
        <v>26409</v>
      </c>
    </row>
    <row r="21" spans="1:9" x14ac:dyDescent="0.25">
      <c r="A21" s="14">
        <v>44581</v>
      </c>
      <c r="B21">
        <v>14</v>
      </c>
      <c r="D21" s="5">
        <f>IF(temperatury4[[#This Row],[Typ dnia]]="Ciepły",D20+1,0)</f>
        <v>0</v>
      </c>
      <c r="E21" s="5">
        <f>ROUNDDOWN(90*(1+(1/13)*((temperatury4[[#This Row],[Temperatura]]-24)/2)),0)</f>
        <v>55</v>
      </c>
      <c r="F21" s="5">
        <f>ROUNDDOWN(120*(1+(2/29)*((temperatury4[[#This Row],[Temperatura]]-24)/2)),0)</f>
        <v>78</v>
      </c>
      <c r="G21" s="5">
        <f>ROUNDDOWN(80*(1+(1/17)*((temperatury4[[#This Row],[Temperatura]]-24)/2)),0)</f>
        <v>56</v>
      </c>
      <c r="H21" s="6">
        <f>SUM((temperatury4[[#This Row],[Liczba sprzedanych hot-dogów]]*$O$5), (temperatury4[[#This Row],[Liczba sprzedanych lodów]]*$O$3),(temperatury4[[#This Row],[Liczba sprzedanej kukurydzy]]*$O$4))</f>
        <v>1111</v>
      </c>
      <c r="I21" s="6">
        <f>temperatury4[[#This Row],[Utarg]]+I20</f>
        <v>27520</v>
      </c>
    </row>
    <row r="22" spans="1:9" x14ac:dyDescent="0.25">
      <c r="A22" s="14">
        <v>44582</v>
      </c>
      <c r="B22">
        <v>13</v>
      </c>
      <c r="D22" s="5">
        <f>IF(temperatury4[[#This Row],[Typ dnia]]="Ciepły",D21+1,0)</f>
        <v>0</v>
      </c>
      <c r="E22" s="5">
        <f>ROUNDDOWN(90*(1+(1/13)*((temperatury4[[#This Row],[Temperatura]]-24)/2)),0)</f>
        <v>51</v>
      </c>
      <c r="F22" s="5">
        <f>ROUNDDOWN(120*(1+(2/29)*((temperatury4[[#This Row],[Temperatura]]-24)/2)),0)</f>
        <v>74</v>
      </c>
      <c r="G22" s="5">
        <f>ROUNDDOWN(80*(1+(1/17)*((temperatury4[[#This Row],[Temperatura]]-24)/2)),0)</f>
        <v>54</v>
      </c>
      <c r="H22" s="6">
        <f>SUM((temperatury4[[#This Row],[Liczba sprzedanych hot-dogów]]*$O$5), (temperatury4[[#This Row],[Liczba sprzedanych lodów]]*$O$3),(temperatury4[[#This Row],[Liczba sprzedanej kukurydzy]]*$O$4))</f>
        <v>1051</v>
      </c>
      <c r="I22" s="6">
        <f>temperatury4[[#This Row],[Utarg]]+I21</f>
        <v>28571</v>
      </c>
    </row>
    <row r="23" spans="1:9" x14ac:dyDescent="0.25">
      <c r="A23" s="14">
        <v>44583</v>
      </c>
      <c r="B23">
        <v>13</v>
      </c>
      <c r="D23" s="5">
        <f>IF(temperatury4[[#This Row],[Typ dnia]]="Ciepły",D22+1,0)</f>
        <v>0</v>
      </c>
      <c r="E23" s="5">
        <f>ROUNDDOWN(90*(1+(1/13)*((temperatury4[[#This Row],[Temperatura]]-24)/2)),0)</f>
        <v>51</v>
      </c>
      <c r="F23" s="5">
        <f>ROUNDDOWN(120*(1+(2/29)*((temperatury4[[#This Row],[Temperatura]]-24)/2)),0)</f>
        <v>74</v>
      </c>
      <c r="G23" s="5">
        <f>ROUNDDOWN(80*(1+(1/17)*((temperatury4[[#This Row],[Temperatura]]-24)/2)),0)</f>
        <v>54</v>
      </c>
      <c r="H23" s="6">
        <f>SUM((temperatury4[[#This Row],[Liczba sprzedanych hot-dogów]]*$O$5), (temperatury4[[#This Row],[Liczba sprzedanych lodów]]*$O$3),(temperatury4[[#This Row],[Liczba sprzedanej kukurydzy]]*$O$4))</f>
        <v>1051</v>
      </c>
      <c r="I23" s="6">
        <f>temperatury4[[#This Row],[Utarg]]+I22</f>
        <v>29622</v>
      </c>
    </row>
    <row r="24" spans="1:9" x14ac:dyDescent="0.25">
      <c r="A24" s="19">
        <v>44584</v>
      </c>
      <c r="B24" s="12">
        <v>12</v>
      </c>
      <c r="C24" s="12"/>
      <c r="D24" s="20">
        <f>IF(temperatury4[[#This Row],[Typ dnia]]="Ciepły",D23+1,0)</f>
        <v>0</v>
      </c>
      <c r="E24" s="20">
        <f>ROUNDDOWN(90*(1+(1/13)*((temperatury4[[#This Row],[Temperatura]]-24)/2)),0)</f>
        <v>48</v>
      </c>
      <c r="F24" s="20">
        <f>ROUNDDOWN(120*(1+(2/29)*((temperatury4[[#This Row],[Temperatura]]-24)/2)),0)</f>
        <v>70</v>
      </c>
      <c r="G24" s="20">
        <f>ROUNDDOWN(80*(1+(1/17)*((temperatury4[[#This Row],[Temperatura]]-24)/2)),0)</f>
        <v>51</v>
      </c>
      <c r="H24" s="13">
        <f>SUM((temperatury4[[#This Row],[Liczba sprzedanych hot-dogów]]*$O$5), (temperatury4[[#This Row],[Liczba sprzedanych lodów]]*$O$3),(temperatury4[[#This Row],[Liczba sprzedanej kukurydzy]]*$O$4))</f>
        <v>992</v>
      </c>
      <c r="I24" s="13">
        <f>temperatury4[[#This Row],[Utarg]]+I23</f>
        <v>30614</v>
      </c>
    </row>
    <row r="25" spans="1:9" x14ac:dyDescent="0.25">
      <c r="A25" s="14">
        <v>44585</v>
      </c>
      <c r="B25">
        <v>12</v>
      </c>
      <c r="D25" s="5">
        <f>IF(temperatury4[[#This Row],[Typ dnia]]="Ciepły",D24+1,0)</f>
        <v>0</v>
      </c>
      <c r="E25" s="5">
        <f>ROUNDDOWN(90*(1+(1/13)*((temperatury4[[#This Row],[Temperatura]]-24)/2)),0)</f>
        <v>48</v>
      </c>
      <c r="F25" s="5">
        <f>ROUNDDOWN(120*(1+(2/29)*((temperatury4[[#This Row],[Temperatura]]-24)/2)),0)</f>
        <v>70</v>
      </c>
      <c r="G25" s="5">
        <f>ROUNDDOWN(80*(1+(1/17)*((temperatury4[[#This Row],[Temperatura]]-24)/2)),0)</f>
        <v>51</v>
      </c>
      <c r="H25" s="6">
        <f>SUM((temperatury4[[#This Row],[Liczba sprzedanych hot-dogów]]*$O$5), (temperatury4[[#This Row],[Liczba sprzedanych lodów]]*$O$3),(temperatury4[[#This Row],[Liczba sprzedanej kukurydzy]]*$O$4))</f>
        <v>992</v>
      </c>
      <c r="I25" s="6">
        <f>temperatury4[[#This Row],[Utarg]]+I24</f>
        <v>31606</v>
      </c>
    </row>
    <row r="26" spans="1:9" x14ac:dyDescent="0.25">
      <c r="A26" s="14">
        <v>44586</v>
      </c>
      <c r="B26">
        <v>11</v>
      </c>
      <c r="D26" s="5">
        <f>IF(temperatury4[[#This Row],[Typ dnia]]="Ciepły",D25+1,0)</f>
        <v>0</v>
      </c>
      <c r="E26" s="5">
        <f>ROUNDDOWN(90*(1+(1/13)*((temperatury4[[#This Row],[Temperatura]]-24)/2)),0)</f>
        <v>45</v>
      </c>
      <c r="F26" s="5">
        <f>ROUNDDOWN(120*(1+(2/29)*((temperatury4[[#This Row],[Temperatura]]-24)/2)),0)</f>
        <v>66</v>
      </c>
      <c r="G26" s="5">
        <f>ROUNDDOWN(80*(1+(1/17)*((temperatury4[[#This Row],[Temperatura]]-24)/2)),0)</f>
        <v>49</v>
      </c>
      <c r="H26" s="6">
        <f>SUM((temperatury4[[#This Row],[Liczba sprzedanych hot-dogów]]*$O$5), (temperatury4[[#This Row],[Liczba sprzedanych lodów]]*$O$3),(temperatury4[[#This Row],[Liczba sprzedanej kukurydzy]]*$O$4))</f>
        <v>939</v>
      </c>
      <c r="I26" s="6">
        <f>temperatury4[[#This Row],[Utarg]]+I25</f>
        <v>32545</v>
      </c>
    </row>
    <row r="27" spans="1:9" x14ac:dyDescent="0.25">
      <c r="A27" s="14">
        <v>44587</v>
      </c>
      <c r="B27">
        <v>11</v>
      </c>
      <c r="D27" s="5">
        <f>IF(temperatury4[[#This Row],[Typ dnia]]="Ciepły",D26+1,0)</f>
        <v>0</v>
      </c>
      <c r="E27" s="5">
        <f>ROUNDDOWN(90*(1+(1/13)*((temperatury4[[#This Row],[Temperatura]]-24)/2)),0)</f>
        <v>45</v>
      </c>
      <c r="F27" s="5">
        <f>ROUNDDOWN(120*(1+(2/29)*((temperatury4[[#This Row],[Temperatura]]-24)/2)),0)</f>
        <v>66</v>
      </c>
      <c r="G27" s="5">
        <f>ROUNDDOWN(80*(1+(1/17)*((temperatury4[[#This Row],[Temperatura]]-24)/2)),0)</f>
        <v>49</v>
      </c>
      <c r="H27" s="6">
        <f>SUM((temperatury4[[#This Row],[Liczba sprzedanych hot-dogów]]*$O$5), (temperatury4[[#This Row],[Liczba sprzedanych lodów]]*$O$3),(temperatury4[[#This Row],[Liczba sprzedanej kukurydzy]]*$O$4))</f>
        <v>939</v>
      </c>
      <c r="I27" s="6">
        <f>temperatury4[[#This Row],[Utarg]]+I26</f>
        <v>33484</v>
      </c>
    </row>
    <row r="28" spans="1:9" x14ac:dyDescent="0.25">
      <c r="A28" s="14">
        <v>44588</v>
      </c>
      <c r="B28">
        <v>10</v>
      </c>
      <c r="D28" s="5">
        <f>IF(temperatury4[[#This Row],[Typ dnia]]="Ciepły",D27+1,0)</f>
        <v>0</v>
      </c>
      <c r="E28" s="5">
        <f>ROUNDDOWN(90*(1+(1/13)*((temperatury4[[#This Row],[Temperatura]]-24)/2)),0)</f>
        <v>41</v>
      </c>
      <c r="F28" s="5">
        <f>ROUNDDOWN(120*(1+(2/29)*((temperatury4[[#This Row],[Temperatura]]-24)/2)),0)</f>
        <v>62</v>
      </c>
      <c r="G28" s="5">
        <f>ROUNDDOWN(80*(1+(1/17)*((temperatury4[[#This Row],[Temperatura]]-24)/2)),0)</f>
        <v>47</v>
      </c>
      <c r="H28" s="6">
        <f>SUM((temperatury4[[#This Row],[Liczba sprzedanych hot-dogów]]*$O$5), (temperatury4[[#This Row],[Liczba sprzedanych lodów]]*$O$3),(temperatury4[[#This Row],[Liczba sprzedanej kukurydzy]]*$O$4))</f>
        <v>879</v>
      </c>
      <c r="I28" s="6">
        <f>temperatury4[[#This Row],[Utarg]]+I27</f>
        <v>34363</v>
      </c>
    </row>
    <row r="29" spans="1:9" x14ac:dyDescent="0.25">
      <c r="A29" s="14">
        <v>44589</v>
      </c>
      <c r="B29">
        <v>10</v>
      </c>
      <c r="D29" s="5">
        <f>IF(temperatury4[[#This Row],[Typ dnia]]="Ciepły",D28+1,0)</f>
        <v>0</v>
      </c>
      <c r="E29" s="5">
        <f>ROUNDDOWN(90*(1+(1/13)*((temperatury4[[#This Row],[Temperatura]]-24)/2)),0)</f>
        <v>41</v>
      </c>
      <c r="F29" s="5">
        <f>ROUNDDOWN(120*(1+(2/29)*((temperatury4[[#This Row],[Temperatura]]-24)/2)),0)</f>
        <v>62</v>
      </c>
      <c r="G29" s="5">
        <f>ROUNDDOWN(80*(1+(1/17)*((temperatury4[[#This Row],[Temperatura]]-24)/2)),0)</f>
        <v>47</v>
      </c>
      <c r="H29" s="6">
        <f>SUM((temperatury4[[#This Row],[Liczba sprzedanych hot-dogów]]*$O$5), (temperatury4[[#This Row],[Liczba sprzedanych lodów]]*$O$3),(temperatury4[[#This Row],[Liczba sprzedanej kukurydzy]]*$O$4))</f>
        <v>879</v>
      </c>
      <c r="I29" s="6">
        <f>temperatury4[[#This Row],[Utarg]]+I28</f>
        <v>35242</v>
      </c>
    </row>
    <row r="30" spans="1:9" x14ac:dyDescent="0.25">
      <c r="A30" s="14">
        <v>44590</v>
      </c>
      <c r="B30">
        <v>9</v>
      </c>
      <c r="D30" s="5">
        <f>IF(temperatury4[[#This Row],[Typ dnia]]="Ciepły",D29+1,0)</f>
        <v>0</v>
      </c>
      <c r="E30" s="5">
        <f>ROUNDDOWN(90*(1+(1/13)*((temperatury4[[#This Row],[Temperatura]]-24)/2)),0)</f>
        <v>38</v>
      </c>
      <c r="F30" s="5">
        <f>ROUNDDOWN(120*(1+(2/29)*((temperatury4[[#This Row],[Temperatura]]-24)/2)),0)</f>
        <v>57</v>
      </c>
      <c r="G30" s="5">
        <f>ROUNDDOWN(80*(1+(1/17)*((temperatury4[[#This Row],[Temperatura]]-24)/2)),0)</f>
        <v>44</v>
      </c>
      <c r="H30" s="6">
        <f>SUM((temperatury4[[#This Row],[Liczba sprzedanych hot-dogów]]*$O$5), (temperatury4[[#This Row],[Liczba sprzedanych lodów]]*$O$3),(temperatury4[[#This Row],[Liczba sprzedanej kukurydzy]]*$O$4))</f>
        <v>815</v>
      </c>
      <c r="I30" s="6">
        <f>temperatury4[[#This Row],[Utarg]]+I29</f>
        <v>36057</v>
      </c>
    </row>
    <row r="31" spans="1:9" x14ac:dyDescent="0.25">
      <c r="A31" s="14">
        <v>44591</v>
      </c>
      <c r="B31">
        <v>9</v>
      </c>
      <c r="D31" s="5">
        <f>IF(temperatury4[[#This Row],[Typ dnia]]="Ciepły",D30+1,0)</f>
        <v>0</v>
      </c>
      <c r="E31" s="5">
        <f>ROUNDDOWN(90*(1+(1/13)*((temperatury4[[#This Row],[Temperatura]]-24)/2)),0)</f>
        <v>38</v>
      </c>
      <c r="F31" s="5">
        <f>ROUNDDOWN(120*(1+(2/29)*((temperatury4[[#This Row],[Temperatura]]-24)/2)),0)</f>
        <v>57</v>
      </c>
      <c r="G31" s="5">
        <f>ROUNDDOWN(80*(1+(1/17)*((temperatury4[[#This Row],[Temperatura]]-24)/2)),0)</f>
        <v>44</v>
      </c>
      <c r="H31" s="6">
        <f>SUM((temperatury4[[#This Row],[Liczba sprzedanych hot-dogów]]*$O$5), (temperatury4[[#This Row],[Liczba sprzedanych lodów]]*$O$3),(temperatury4[[#This Row],[Liczba sprzedanej kukurydzy]]*$O$4))</f>
        <v>815</v>
      </c>
      <c r="I31" s="6">
        <f>temperatury4[[#This Row],[Utarg]]+I30</f>
        <v>36872</v>
      </c>
    </row>
    <row r="32" spans="1:9" x14ac:dyDescent="0.25">
      <c r="A32" s="15">
        <v>44592</v>
      </c>
      <c r="B32" s="16">
        <v>8</v>
      </c>
      <c r="C32" s="16"/>
      <c r="D32" s="17">
        <f>IF(temperatury4[[#This Row],[Typ dnia]]="Ciepły",D31+1,0)</f>
        <v>0</v>
      </c>
      <c r="E32" s="17">
        <f>ROUNDDOWN(90*(1+(1/13)*((temperatury4[[#This Row],[Temperatura]]-24)/2)),0)</f>
        <v>34</v>
      </c>
      <c r="F32" s="17">
        <f>ROUNDDOWN(120*(1+(2/29)*((temperatury4[[#This Row],[Temperatura]]-24)/2)),0)</f>
        <v>53</v>
      </c>
      <c r="G32" s="17">
        <f>ROUNDDOWN(80*(1+(1/17)*((temperatury4[[#This Row],[Temperatura]]-24)/2)),0)</f>
        <v>42</v>
      </c>
      <c r="H32" s="18">
        <f>SUM((temperatury4[[#This Row],[Liczba sprzedanych hot-dogów]]*$O$5), (temperatury4[[#This Row],[Liczba sprzedanych lodów]]*$O$3),(temperatury4[[#This Row],[Liczba sprzedanej kukurydzy]]*$O$4))</f>
        <v>755</v>
      </c>
      <c r="I32" s="18">
        <f>temperatury4[[#This Row],[Utarg]]+I31</f>
        <v>37627</v>
      </c>
    </row>
  </sheetData>
  <mergeCells count="1">
    <mergeCell ref="Q1:R1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8 n l W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D y e V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n l W V T 6 j 4 e i 4 A Q A A G Q k A A B M A H A B G b 3 J t d W x h c y 9 T Z W N 0 a W 9 u M S 5 t I K I Y A C i g F A A A A A A A A A A A A A A A A A A A A A A A A A A A A O 2 T w W 7 U M B C G 7 y v t O 4 z c S 1 a K o m 6 A H q i C V C V F 4 l I B X S 5 t e j D x t G s l H k e 2 Q 8 h W e 6 n E Q / A c n H q m + 1 5 4 G + i G Q t s H 6 O Y S e 2 z P N / / Y v 8 X C S U 1 w 3 P + n + + P R e G T n 3 K A A h 6 p G w 1 1 j O k i g Q j c e g f 9 W 1 + b n D 7 G 6 0 j 6 Y 2 i 9 R p o t G I b n g r a w w S j U 5 P 7 E B S 1 / n n y w a m 7 8 3 C 1 R Y 5 h n a 0 u k 6 V + u U H C S d a + P H X c n z Y o G m l V h A v B v H + Q A c u a + O T c L T D C u p p E O T s H 0 W Q q q r R p F N 4 h A O q d B C 0 k U y j V / t h v C h 0 Q 6 P X V d h s h l G R 5 r w b B L 2 A n b Y i Z J I X q 4 G 1 9 X M 6 5 j x z 3 7 X z H C y 6 6 L 6 9 L O u R h v c y Q 0 v L 1 m / M P U V + I M I g j t c h v A n H v v 4 O 3 J 7 L 6 P 1 0 e X y f 0 D i i 7 a D 8 n b / h v w R i S v 8 r S q 4 X + D f Z J Z x x 9 k 9 L J v d 9 c y v D c i Z F t y n 6 Y E 3 3 6 H l p q F S t z f f N v Q D I f p M w Y O V e s K R R O s 4 C W 6 E b t F H k B d z k O d w O m C f w R t / h + D m S M B S i f X q q m O A l U V g J 1 J R x 5 5 q y v T h r j y i Z d 2 i f w p k / h p A k L z t y H g k 6 S n y 8 P X v s O H 7 D + I J 2 5 p g a 4 L n b Y I X W x N s T f A 8 T P A L U E s B A i 0 A F A A C A A g A 8 n l W V d 6 h a P 6 j A A A A 9 g A A A B I A A A A A A A A A A A A A A A A A A A A A A E N v b m Z p Z y 9 Q Y W N r Y W d l L n h t b F B L A Q I t A B Q A A g A I A P J 5 V l U P y u m r p A A A A O k A A A A T A A A A A A A A A A A A A A A A A O 8 A A A B b Q 2 9 u d G V u d F 9 U e X B l c 1 0 u e G 1 s U E s B A i 0 A F A A C A A g A 8 n l W V T 6 j 4 e i 4 A Q A A G Q k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4 A A A A A A A C /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d G V t c G V y Y X R 1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h U M T I 6 M z E 6 M D U u N D k w O T U y N 1 o i I C 8 + P E V u d H J 5 I F R 5 c G U 9 I k Z p b G x D b 2 x 1 b W 5 U e X B l c y I g V m F s d W U 9 I n N D U U 1 B I i A v P j x F b n R y e S B U e X B l P S J G a W x s Q 2 9 s d W 1 u T m F t Z X M i I F Z h b H V l P S J z W y Z x d W 9 0 O 0 R h d G E m c X V v d D s s J n F 1 b 3 Q 7 V G V t c G V y Y X R 1 c m E m c X V v d D s s J n F 1 b 3 Q 7 V H l w I G R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B d X R v U m V t b 3 Z l Z E N v b H V t b n M x L n t E Y X R h L D B 9 J n F 1 b 3 Q 7 L C Z x d W 9 0 O 1 N l Y 3 R p b 2 4 x L 3 R l b X B l c m F 0 d X J 5 L 0 F 1 d G 9 S Z W 1 v d m V k Q 2 9 s d W 1 u c z E u e 1 R l b X B l c m F 0 d X J h L D F 9 J n F 1 b 3 Q 7 L C Z x d W 9 0 O 1 N l Y 3 R p b 2 4 x L 3 R l b X B l c m F 0 d X J 5 L 0 F 1 d G 9 S Z W 1 v d m V k Q 2 9 s d W 1 u c z E u e 1 R 5 c C B k b m l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b X B l c m F 0 d X J 5 L 0 F 1 d G 9 S Z W 1 v d m V k Q 2 9 s d W 1 u c z E u e 0 R h d G E s M H 0 m c X V v d D s s J n F 1 b 3 Q 7 U 2 V j d G l v b j E v d G V t c G V y Y X R 1 c n k v Q X V 0 b 1 J l b W 9 2 Z W R D b 2 x 1 b W 5 z M S 5 7 V G V t c G V y Y X R 1 c m E s M X 0 m c X V v d D s s J n F 1 b 3 Q 7 U 2 V j d G l v b j E v d G V t c G V y Y X R 1 c n k v Q X V 0 b 1 J l b W 9 2 Z W R D b 2 x 1 b W 5 z M S 5 7 V H l w I G R u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l c m F 0 d X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v R G 9 k Y W 5 v J T I w a 2 9 s d W 1 u J U M 0 J T k 5 J T I w d 2 F y d W 5 r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h U M T I 6 M z E 6 M D U u N D k w O T U y N 1 o i I C 8 + P E V u d H J 5 I F R 5 c G U 9 I k Z p b G x D b 2 x 1 b W 5 U e X B l c y I g V m F s d W U 9 I n N D U U 1 B I i A v P j x F b n R y e S B U e X B l P S J G a W x s Q 2 9 s d W 1 u T m F t Z X M i I F Z h b H V l P S J z W y Z x d W 9 0 O 0 R h d G E m c X V v d D s s J n F 1 b 3 Q 7 V G V t c G V y Y X R 1 c m E m c X V v d D s s J n F 1 b 3 Q 7 V H l w I G R u a W E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R h d G E s M H 0 m c X V v d D s s J n F 1 b 3 Q 7 U 2 V j d G l v b j E v d G V t c G V y Y X R 1 c n k v Q X V 0 b 1 J l b W 9 2 Z W R D b 2 x 1 b W 5 z M S 5 7 V G V t c G V y Y X R 1 c m E s M X 0 m c X V v d D s s J n F 1 b 3 Q 7 U 2 V j d G l v b j E v d G V t c G V y Y X R 1 c n k v Q X V 0 b 1 J l b W 9 2 Z W R D b 2 x 1 b W 5 z M S 5 7 V H l w I G R u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t c G V y Y X R 1 c n k v Q X V 0 b 1 J l b W 9 2 Z W R D b 2 x 1 b W 5 z M S 5 7 R G F 0 Y S w w f S Z x d W 9 0 O y w m c X V v d D t T Z W N 0 a W 9 u M S 9 0 Z W 1 w Z X J h d H V y e S 9 B d X R v U m V t b 3 Z l Z E N v b H V t b n M x L n t U Z W 1 w Z X J h d H V y Y S w x f S Z x d W 9 0 O y w m c X V v d D t T Z W N 0 a W 9 u M S 9 0 Z W 1 w Z X J h d H V y e S 9 B d X R v U m V t b 3 Z l Z E N v b H V t b n M x L n t U e X A g Z G 5 p Y S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i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y K S 9 E b 2 R h b m 8 l M j B r b 2 x 1 b W 4 l Q z Q l O T k l M j B 3 Y X J 1 b m t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I p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n k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h U M T I 6 M z E 6 M D U u N D k w O T U y N 1 o i I C 8 + P E V u d H J 5 I F R 5 c G U 9 I k Z p b G x D b 2 x 1 b W 5 U e X B l c y I g V m F s d W U 9 I n N D U U 1 B I i A v P j x F b n R y e S B U e X B l P S J G a W x s Q 2 9 s d W 1 u T m F t Z X M i I F Z h b H V l P S J z W y Z x d W 9 0 O 0 R h d G E m c X V v d D s s J n F 1 b 3 Q 7 V G V t c G V y Y X R 1 c m E m c X V v d D s s J n F 1 b 3 Q 7 V H l w I G R u a W E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R h d G E s M H 0 m c X V v d D s s J n F 1 b 3 Q 7 U 2 V j d G l v b j E v d G V t c G V y Y X R 1 c n k v Q X V 0 b 1 J l b W 9 2 Z W R D b 2 x 1 b W 5 z M S 5 7 V G V t c G V y Y X R 1 c m E s M X 0 m c X V v d D s s J n F 1 b 3 Q 7 U 2 V j d G l v b j E v d G V t c G V y Y X R 1 c n k v Q X V 0 b 1 J l b W 9 2 Z W R D b 2 x 1 b W 5 z M S 5 7 V H l w I G R u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t c G V y Y X R 1 c n k v Q X V 0 b 1 J l b W 9 2 Z W R D b 2 x 1 b W 5 z M S 5 7 R G F 0 Y S w w f S Z x d W 9 0 O y w m c X V v d D t T Z W N 0 a W 9 u M S 9 0 Z W 1 w Z X J h d H V y e S 9 B d X R v U m V t b 3 Z l Z E N v b H V t b n M x L n t U Z W 1 w Z X J h d H V y Y S w x f S Z x d W 9 0 O y w m c X V v d D t T Z W N 0 a W 9 u M S 9 0 Z W 1 w Z X J h d H V y e S 9 B d X R v U m V t b 3 Z l Z E N v b H V t b n M x L n t U e X A g Z G 5 p Y S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y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z K S 9 E b 2 R h b m 8 l M j B r b 2 x 1 b W 4 l Q z Q l O T k l M j B 3 Y X J 1 b m t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M p L 1 p t a W V u a W 9 u b y U y M G 5 h e n d 5 J T I w a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o 9 d M m V b T S q a L L F r F I 6 2 A A A A A A A I A A A A A A B B m A A A A A Q A A I A A A A H w / D 5 W l P g m P 9 0 7 X b F h n w 1 q M Q M q L M g t U K + x 3 n M H K u / e g A A A A A A 6 A A A A A A g A A I A A A A A T E 7 c a Z 3 F d 5 o e X 8 y X + r y f f D Y 0 t t k G l 3 1 p h F r l e 7 W Q A z U A A A A F L k Y 2 4 G H + X x G 8 K v l k n i U Q O C p n x a r A W T o r N g 7 I j X + 8 n T L x p t M / 1 H S 3 3 I 3 y e T g 7 + U Z u p b O c g H d N d Q a + B 3 4 + W x A 1 x 7 h e D x X r l 1 x M t s q r C x z s X 8 Q A A A A I p C a R 7 T u X o Z l t 7 E k C g e y J h c l z j b Q L b Z b L f L x Q m L Z 7 o 9 c T / E x q S v Z j M F F y j x O + w 6 u D I D e R q x v y i H R 9 f S 8 5 e S G y w = < / D a t a M a s h u p > 
</file>

<file path=customXml/itemProps1.xml><?xml version="1.0" encoding="utf-8"?>
<ds:datastoreItem xmlns:ds="http://schemas.openxmlformats.org/officeDocument/2006/customXml" ds:itemID="{7BEA98D4-E78F-49C8-A668-76802EB7A7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temperatury</vt:lpstr>
      <vt:lpstr>Wykres sprzedaży</vt:lpstr>
      <vt:lpstr>Zadanie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2015-06-05T18:19:34Z</dcterms:created>
  <dcterms:modified xsi:type="dcterms:W3CDTF">2022-10-22T13:26:20Z</dcterms:modified>
</cp:coreProperties>
</file>