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44ef2ff30a9bf4/00_23webclamp/00羽生市倉庫/00SendTReceive/2023年11月30日杭検討結果受領/"/>
    </mc:Choice>
  </mc:AlternateContent>
  <xr:revisionPtr revIDLastSave="310" documentId="8_{5AEFA4C2-B4B4-46A4-ABA9-6B3A4983135A}" xr6:coauthVersionLast="47" xr6:coauthVersionMax="47" xr10:uidLastSave="{1E2022D1-9971-4F6B-809F-0CB85221002A}"/>
  <bookViews>
    <workbookView xWindow="-108" yWindow="-108" windowWidth="23256" windowHeight="12576" xr2:uid="{00000000-000D-0000-FFFF-FFFF00000000}"/>
  </bookViews>
  <sheets>
    <sheet name="支点応力まと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2" i="1" l="1"/>
  <c r="A73" i="1"/>
  <c r="A74" i="1"/>
  <c r="A75" i="1"/>
  <c r="A76" i="1"/>
  <c r="A77" i="1"/>
  <c r="A78" i="1"/>
  <c r="A79" i="1"/>
  <c r="A80" i="1"/>
  <c r="A81" i="1"/>
  <c r="A82" i="1"/>
  <c r="A83" i="1"/>
  <c r="A71" i="1"/>
  <c r="L15" i="1"/>
  <c r="L14" i="1"/>
  <c r="L13" i="1"/>
  <c r="AE22" i="1" l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22" i="1"/>
  <c r="AB23" i="1"/>
  <c r="AC23" i="1" s="1"/>
  <c r="AD23" i="1"/>
  <c r="AE23" i="1"/>
  <c r="AB24" i="1"/>
  <c r="AC24" i="1" s="1"/>
  <c r="AD24" i="1"/>
  <c r="AE24" i="1"/>
  <c r="AB25" i="1"/>
  <c r="AC25" i="1" s="1"/>
  <c r="AD25" i="1"/>
  <c r="AE25" i="1"/>
  <c r="AB26" i="1"/>
  <c r="AC26" i="1" s="1"/>
  <c r="AD26" i="1"/>
  <c r="AE26" i="1"/>
  <c r="AB27" i="1"/>
  <c r="AC27" i="1" s="1"/>
  <c r="AD27" i="1"/>
  <c r="AE27" i="1"/>
  <c r="AB28" i="1"/>
  <c r="AC28" i="1" s="1"/>
  <c r="AD28" i="1"/>
  <c r="AE28" i="1"/>
  <c r="AB29" i="1"/>
  <c r="AC29" i="1" s="1"/>
  <c r="AD29" i="1"/>
  <c r="AE29" i="1"/>
  <c r="AB30" i="1"/>
  <c r="AC30" i="1" s="1"/>
  <c r="AD30" i="1"/>
  <c r="AE30" i="1"/>
  <c r="AB31" i="1"/>
  <c r="AC31" i="1" s="1"/>
  <c r="AD31" i="1"/>
  <c r="AE31" i="1"/>
  <c r="AB32" i="1"/>
  <c r="AC32" i="1" s="1"/>
  <c r="AD32" i="1"/>
  <c r="AE32" i="1"/>
  <c r="AB33" i="1"/>
  <c r="AC33" i="1" s="1"/>
  <c r="AD33" i="1"/>
  <c r="AE33" i="1"/>
  <c r="AB34" i="1"/>
  <c r="AC34" i="1" s="1"/>
  <c r="AD34" i="1"/>
  <c r="AE34" i="1"/>
  <c r="AB35" i="1"/>
  <c r="AC35" i="1" s="1"/>
  <c r="AD35" i="1"/>
  <c r="AE35" i="1"/>
  <c r="AB36" i="1"/>
  <c r="AC36" i="1" s="1"/>
  <c r="AD36" i="1"/>
  <c r="AE36" i="1"/>
  <c r="AB37" i="1"/>
  <c r="AC37" i="1" s="1"/>
  <c r="AD37" i="1"/>
  <c r="AE37" i="1"/>
  <c r="AB38" i="1"/>
  <c r="AC38" i="1" s="1"/>
  <c r="AD38" i="1"/>
  <c r="AE38" i="1"/>
  <c r="AB39" i="1"/>
  <c r="AC39" i="1" s="1"/>
  <c r="AD39" i="1"/>
  <c r="AE39" i="1"/>
  <c r="AB40" i="1"/>
  <c r="AC40" i="1" s="1"/>
  <c r="AD40" i="1"/>
  <c r="AE40" i="1"/>
  <c r="AB41" i="1"/>
  <c r="AC41" i="1" s="1"/>
  <c r="AD41" i="1"/>
  <c r="AE41" i="1"/>
  <c r="AB42" i="1"/>
  <c r="AC42" i="1" s="1"/>
  <c r="AD42" i="1"/>
  <c r="AE42" i="1"/>
  <c r="AB43" i="1"/>
  <c r="AC43" i="1" s="1"/>
  <c r="AD43" i="1"/>
  <c r="AE43" i="1"/>
  <c r="AB44" i="1"/>
  <c r="AC44" i="1" s="1"/>
  <c r="AD44" i="1"/>
  <c r="AE44" i="1"/>
  <c r="AB45" i="1"/>
  <c r="AC45" i="1" s="1"/>
  <c r="AD45" i="1"/>
  <c r="AE45" i="1"/>
  <c r="AB46" i="1"/>
  <c r="AC46" i="1" s="1"/>
  <c r="AD46" i="1"/>
  <c r="AE46" i="1"/>
  <c r="AB47" i="1"/>
  <c r="AC47" i="1" s="1"/>
  <c r="AD47" i="1"/>
  <c r="AE47" i="1"/>
  <c r="AB48" i="1"/>
  <c r="AC48" i="1" s="1"/>
  <c r="AD48" i="1"/>
  <c r="AE48" i="1"/>
  <c r="AB49" i="1"/>
  <c r="AC49" i="1" s="1"/>
  <c r="AD49" i="1"/>
  <c r="AE49" i="1"/>
  <c r="AB50" i="1"/>
  <c r="AC50" i="1" s="1"/>
  <c r="AD50" i="1"/>
  <c r="AE50" i="1"/>
  <c r="AB51" i="1"/>
  <c r="AC51" i="1" s="1"/>
  <c r="AD51" i="1"/>
  <c r="AE51" i="1"/>
  <c r="AB52" i="1"/>
  <c r="AC52" i="1" s="1"/>
  <c r="AD52" i="1"/>
  <c r="AE52" i="1"/>
  <c r="AB53" i="1"/>
  <c r="AC53" i="1" s="1"/>
  <c r="AD53" i="1"/>
  <c r="AE53" i="1"/>
  <c r="AB54" i="1"/>
  <c r="AC54" i="1" s="1"/>
  <c r="AD54" i="1"/>
  <c r="AE54" i="1"/>
  <c r="AB55" i="1"/>
  <c r="AC55" i="1" s="1"/>
  <c r="AD55" i="1"/>
  <c r="AE55" i="1"/>
  <c r="AB56" i="1"/>
  <c r="AC56" i="1" s="1"/>
  <c r="AD56" i="1"/>
  <c r="AE56" i="1"/>
  <c r="AB57" i="1"/>
  <c r="AC57" i="1" s="1"/>
  <c r="AD57" i="1"/>
  <c r="AE57" i="1"/>
  <c r="AB58" i="1"/>
  <c r="AC58" i="1" s="1"/>
  <c r="AD58" i="1"/>
  <c r="AE58" i="1"/>
  <c r="AB59" i="1"/>
  <c r="AC59" i="1" s="1"/>
  <c r="AD59" i="1"/>
  <c r="AE59" i="1"/>
  <c r="AB60" i="1"/>
  <c r="AC60" i="1" s="1"/>
  <c r="AD60" i="1"/>
  <c r="AE60" i="1"/>
  <c r="AB61" i="1"/>
  <c r="AC61" i="1" s="1"/>
  <c r="AD61" i="1"/>
  <c r="AE61" i="1"/>
  <c r="AB62" i="1"/>
  <c r="AC62" i="1" s="1"/>
  <c r="AD62" i="1"/>
  <c r="AE62" i="1"/>
  <c r="AB63" i="1"/>
  <c r="AC63" i="1" s="1"/>
  <c r="AD63" i="1"/>
  <c r="AE63" i="1"/>
  <c r="AB64" i="1"/>
  <c r="AC64" i="1" s="1"/>
  <c r="AD64" i="1"/>
  <c r="AE64" i="1"/>
  <c r="AB65" i="1"/>
  <c r="AC65" i="1" s="1"/>
  <c r="AD65" i="1"/>
  <c r="AE65" i="1"/>
  <c r="AB66" i="1"/>
  <c r="AC66" i="1" s="1"/>
  <c r="AD66" i="1"/>
  <c r="AE66" i="1"/>
  <c r="AB67" i="1"/>
  <c r="AC67" i="1" s="1"/>
  <c r="AD67" i="1"/>
  <c r="AE67" i="1"/>
  <c r="AB68" i="1"/>
  <c r="AC68" i="1" s="1"/>
  <c r="AD68" i="1"/>
  <c r="AE68" i="1"/>
  <c r="AB69" i="1"/>
  <c r="AC69" i="1" s="1"/>
  <c r="AD69" i="1"/>
  <c r="AE69" i="1"/>
  <c r="AB70" i="1"/>
  <c r="AC70" i="1" s="1"/>
  <c r="AD70" i="1"/>
  <c r="AE70" i="1"/>
  <c r="AB71" i="1"/>
  <c r="AC71" i="1" s="1"/>
  <c r="AD71" i="1"/>
  <c r="AE71" i="1"/>
  <c r="AB72" i="1"/>
  <c r="AC72" i="1" s="1"/>
  <c r="AD72" i="1"/>
  <c r="AE72" i="1"/>
  <c r="AB73" i="1"/>
  <c r="AC73" i="1" s="1"/>
  <c r="AD73" i="1"/>
  <c r="AE73" i="1"/>
  <c r="AB74" i="1"/>
  <c r="AC74" i="1" s="1"/>
  <c r="AD74" i="1"/>
  <c r="AE74" i="1"/>
  <c r="AB75" i="1"/>
  <c r="AC75" i="1" s="1"/>
  <c r="AD75" i="1"/>
  <c r="AE75" i="1"/>
  <c r="AB76" i="1"/>
  <c r="AC76" i="1" s="1"/>
  <c r="AD76" i="1"/>
  <c r="AE76" i="1"/>
  <c r="AB77" i="1"/>
  <c r="AC77" i="1" s="1"/>
  <c r="AD77" i="1"/>
  <c r="AE77" i="1"/>
  <c r="AB78" i="1"/>
  <c r="AC78" i="1" s="1"/>
  <c r="AD78" i="1"/>
  <c r="AE78" i="1"/>
  <c r="AB79" i="1"/>
  <c r="AC79" i="1" s="1"/>
  <c r="AD79" i="1"/>
  <c r="AE79" i="1"/>
  <c r="AB80" i="1"/>
  <c r="AC80" i="1" s="1"/>
  <c r="AD80" i="1"/>
  <c r="AE80" i="1"/>
  <c r="AB81" i="1"/>
  <c r="AC81" i="1" s="1"/>
  <c r="AD81" i="1"/>
  <c r="AE81" i="1"/>
  <c r="AB82" i="1"/>
  <c r="AC82" i="1" s="1"/>
  <c r="AD82" i="1"/>
  <c r="AE82" i="1"/>
  <c r="AB83" i="1"/>
  <c r="AC83" i="1" s="1"/>
  <c r="AD83" i="1"/>
  <c r="AE83" i="1"/>
  <c r="AD22" i="1"/>
  <c r="AB22" i="1"/>
  <c r="AC22" i="1" s="1"/>
  <c r="AJ23" i="1"/>
  <c r="AK23" i="1"/>
  <c r="AL23" i="1"/>
  <c r="AJ24" i="1"/>
  <c r="AK24" i="1"/>
  <c r="AL24" i="1"/>
  <c r="AJ25" i="1"/>
  <c r="AK25" i="1"/>
  <c r="AL25" i="1"/>
  <c r="AJ26" i="1"/>
  <c r="AK26" i="1"/>
  <c r="AL26" i="1"/>
  <c r="AJ27" i="1"/>
  <c r="AK27" i="1"/>
  <c r="AL27" i="1"/>
  <c r="AJ28" i="1"/>
  <c r="AK28" i="1"/>
  <c r="AL28" i="1"/>
  <c r="AJ29" i="1"/>
  <c r="AK29" i="1"/>
  <c r="AL29" i="1"/>
  <c r="AJ30" i="1"/>
  <c r="AK30" i="1"/>
  <c r="AL30" i="1"/>
  <c r="AJ31" i="1"/>
  <c r="AK31" i="1"/>
  <c r="AL31" i="1"/>
  <c r="AJ32" i="1"/>
  <c r="AK32" i="1"/>
  <c r="AL32" i="1"/>
  <c r="AJ33" i="1"/>
  <c r="AK33" i="1"/>
  <c r="AL33" i="1"/>
  <c r="AJ34" i="1"/>
  <c r="AK34" i="1"/>
  <c r="AL34" i="1"/>
  <c r="AJ35" i="1"/>
  <c r="AK35" i="1"/>
  <c r="AL35" i="1"/>
  <c r="AJ36" i="1"/>
  <c r="AK36" i="1"/>
  <c r="AL36" i="1"/>
  <c r="AJ37" i="1"/>
  <c r="AK37" i="1"/>
  <c r="AL37" i="1"/>
  <c r="AJ38" i="1"/>
  <c r="AK38" i="1"/>
  <c r="AL38" i="1"/>
  <c r="AJ39" i="1"/>
  <c r="AK39" i="1"/>
  <c r="AL39" i="1"/>
  <c r="AJ40" i="1"/>
  <c r="AK40" i="1"/>
  <c r="AL40" i="1"/>
  <c r="AJ41" i="1"/>
  <c r="AK41" i="1"/>
  <c r="AL41" i="1"/>
  <c r="AJ42" i="1"/>
  <c r="AK42" i="1"/>
  <c r="AL42" i="1"/>
  <c r="AJ43" i="1"/>
  <c r="AK43" i="1"/>
  <c r="AL43" i="1"/>
  <c r="AJ44" i="1"/>
  <c r="AK44" i="1"/>
  <c r="AL44" i="1"/>
  <c r="AJ45" i="1"/>
  <c r="AK45" i="1"/>
  <c r="AL45" i="1"/>
  <c r="AJ46" i="1"/>
  <c r="AK46" i="1"/>
  <c r="AL46" i="1"/>
  <c r="AJ47" i="1"/>
  <c r="AK47" i="1"/>
  <c r="AL47" i="1"/>
  <c r="AJ48" i="1"/>
  <c r="AK48" i="1"/>
  <c r="AL48" i="1"/>
  <c r="AJ49" i="1"/>
  <c r="AK49" i="1"/>
  <c r="AL49" i="1"/>
  <c r="AJ50" i="1"/>
  <c r="AK50" i="1"/>
  <c r="AL50" i="1"/>
  <c r="AJ51" i="1"/>
  <c r="AK51" i="1"/>
  <c r="AL51" i="1"/>
  <c r="AJ52" i="1"/>
  <c r="AK52" i="1"/>
  <c r="AL52" i="1"/>
  <c r="AJ53" i="1"/>
  <c r="AK53" i="1"/>
  <c r="AL53" i="1"/>
  <c r="AJ54" i="1"/>
  <c r="AK54" i="1"/>
  <c r="AL54" i="1"/>
  <c r="AJ55" i="1"/>
  <c r="AK55" i="1"/>
  <c r="AL55" i="1"/>
  <c r="AJ56" i="1"/>
  <c r="AK56" i="1"/>
  <c r="AL56" i="1"/>
  <c r="AJ57" i="1"/>
  <c r="AK57" i="1"/>
  <c r="AL57" i="1"/>
  <c r="AJ58" i="1"/>
  <c r="AK58" i="1"/>
  <c r="AL58" i="1"/>
  <c r="AJ59" i="1"/>
  <c r="AK59" i="1"/>
  <c r="AL59" i="1"/>
  <c r="AJ60" i="1"/>
  <c r="AK60" i="1"/>
  <c r="AL60" i="1"/>
  <c r="AJ61" i="1"/>
  <c r="AK61" i="1"/>
  <c r="AL61" i="1"/>
  <c r="AJ62" i="1"/>
  <c r="AK62" i="1"/>
  <c r="AL62" i="1"/>
  <c r="AJ63" i="1"/>
  <c r="AK63" i="1"/>
  <c r="AL63" i="1"/>
  <c r="AJ64" i="1"/>
  <c r="AK64" i="1"/>
  <c r="AL64" i="1"/>
  <c r="AJ65" i="1"/>
  <c r="AK65" i="1"/>
  <c r="AL65" i="1"/>
  <c r="AJ66" i="1"/>
  <c r="AK66" i="1"/>
  <c r="AL66" i="1"/>
  <c r="AJ67" i="1"/>
  <c r="AK67" i="1"/>
  <c r="AL67" i="1"/>
  <c r="AJ68" i="1"/>
  <c r="AK68" i="1"/>
  <c r="AL68" i="1"/>
  <c r="AJ69" i="1"/>
  <c r="AK69" i="1"/>
  <c r="AL69" i="1"/>
  <c r="AJ70" i="1"/>
  <c r="AK70" i="1"/>
  <c r="AL70" i="1"/>
  <c r="AJ71" i="1"/>
  <c r="AK71" i="1"/>
  <c r="AL71" i="1"/>
  <c r="AJ72" i="1"/>
  <c r="AK72" i="1"/>
  <c r="AL72" i="1"/>
  <c r="AJ73" i="1"/>
  <c r="AK73" i="1"/>
  <c r="AL73" i="1"/>
  <c r="AJ74" i="1"/>
  <c r="AK74" i="1"/>
  <c r="AL74" i="1"/>
  <c r="AJ75" i="1"/>
  <c r="AK75" i="1"/>
  <c r="AL75" i="1"/>
  <c r="AJ76" i="1"/>
  <c r="AK76" i="1"/>
  <c r="AL76" i="1"/>
  <c r="AJ77" i="1"/>
  <c r="AK77" i="1"/>
  <c r="AL77" i="1"/>
  <c r="AJ78" i="1"/>
  <c r="AK78" i="1"/>
  <c r="AL78" i="1"/>
  <c r="AJ79" i="1"/>
  <c r="AK79" i="1"/>
  <c r="AL79" i="1"/>
  <c r="AJ80" i="1"/>
  <c r="AK80" i="1"/>
  <c r="AL80" i="1"/>
  <c r="AJ81" i="1"/>
  <c r="AK81" i="1"/>
  <c r="AL81" i="1"/>
  <c r="AJ82" i="1"/>
  <c r="AK82" i="1"/>
  <c r="AL82" i="1"/>
  <c r="AJ83" i="1"/>
  <c r="AK83" i="1"/>
  <c r="AL83" i="1"/>
  <c r="AL22" i="1"/>
  <c r="AK22" i="1"/>
  <c r="AJ22" i="1"/>
  <c r="M11" i="1" l="1" a="1"/>
  <c r="M11" i="1" s="1"/>
  <c r="C11" i="1" s="1" a="1"/>
  <c r="C11" i="1" s="1"/>
  <c r="H8" i="1" a="1"/>
  <c r="H8" i="1" s="1"/>
  <c r="K8" i="1" a="1"/>
  <c r="K8" i="1" s="1"/>
  <c r="M13" i="1" a="1"/>
  <c r="M13" i="1" s="1"/>
  <c r="D13" i="1" s="1" a="1"/>
  <c r="D13" i="1" s="1"/>
  <c r="O15" i="1" a="1"/>
  <c r="O15" i="1" s="1"/>
  <c r="P15" i="1" s="1" a="1"/>
  <c r="P15" i="1" s="1"/>
  <c r="T15" i="1" s="1"/>
  <c r="Q14" i="1" a="1"/>
  <c r="Q14" i="1" s="1"/>
  <c r="I14" i="1" s="1" a="1"/>
  <c r="I14" i="1" s="1"/>
  <c r="E9" i="1" a="1"/>
  <c r="E9" i="1" s="1"/>
  <c r="Q9" i="1" a="1"/>
  <c r="Q9" i="1" s="1"/>
  <c r="R9" i="1" s="1" a="1"/>
  <c r="R9" i="1" s="1"/>
  <c r="U9" i="1" s="1"/>
  <c r="E14" i="1" a="1"/>
  <c r="E14" i="1" s="1"/>
  <c r="H14" i="1" a="1"/>
  <c r="H14" i="1" s="1"/>
  <c r="O14" i="1" a="1"/>
  <c r="O14" i="1" s="1"/>
  <c r="Q8" i="1" a="1"/>
  <c r="Q8" i="1" s="1"/>
  <c r="E8" i="1" a="1"/>
  <c r="E8" i="1" s="1"/>
  <c r="E15" i="1" a="1"/>
  <c r="E15" i="1" s="1"/>
  <c r="H15" i="1" a="1"/>
  <c r="H15" i="1" s="1"/>
  <c r="M12" i="1" a="1"/>
  <c r="M12" i="1" s="1"/>
  <c r="O13" i="1" a="1"/>
  <c r="O13" i="1" s="1"/>
  <c r="Q15" i="1" a="1"/>
  <c r="Q15" i="1" s="1"/>
  <c r="E10" i="1" a="1"/>
  <c r="E10" i="1" s="1"/>
  <c r="H9" i="1" a="1"/>
  <c r="H9" i="1" s="1"/>
  <c r="M10" i="1" a="1"/>
  <c r="M10" i="1" s="1"/>
  <c r="O12" i="1" a="1"/>
  <c r="O12" i="1" s="1"/>
  <c r="Q13" i="1" a="1"/>
  <c r="Q13" i="1" s="1"/>
  <c r="E11" i="1" a="1"/>
  <c r="E11" i="1" s="1"/>
  <c r="H10" i="1" a="1"/>
  <c r="H10" i="1" s="1"/>
  <c r="M8" i="1" a="1"/>
  <c r="M8" i="1" s="1"/>
  <c r="M9" i="1" a="1"/>
  <c r="M9" i="1" s="1"/>
  <c r="O11" i="1" a="1"/>
  <c r="O11" i="1" s="1"/>
  <c r="Q12" i="1" a="1"/>
  <c r="Q12" i="1" s="1"/>
  <c r="E12" i="1" a="1"/>
  <c r="E12" i="1" s="1"/>
  <c r="H11" i="1" a="1"/>
  <c r="H11" i="1" s="1"/>
  <c r="M15" i="1" a="1"/>
  <c r="M15" i="1" s="1"/>
  <c r="O10" i="1" a="1"/>
  <c r="O10" i="1" s="1"/>
  <c r="Q11" i="1" a="1"/>
  <c r="Q11" i="1" s="1"/>
  <c r="E13" i="1" a="1"/>
  <c r="E13" i="1" s="1"/>
  <c r="H12" i="1" a="1"/>
  <c r="H12" i="1" s="1"/>
  <c r="M14" i="1" a="1"/>
  <c r="M14" i="1" s="1"/>
  <c r="O8" i="1" a="1"/>
  <c r="O8" i="1" s="1"/>
  <c r="O9" i="1" a="1"/>
  <c r="O9" i="1" s="1"/>
  <c r="Q10" i="1" a="1"/>
  <c r="Q10" i="1" s="1"/>
  <c r="H13" i="1" a="1"/>
  <c r="H13" i="1" s="1"/>
  <c r="K9" i="1" a="1"/>
  <c r="K9" i="1" s="1"/>
  <c r="K15" i="1" a="1"/>
  <c r="K15" i="1" s="1"/>
  <c r="K10" i="1" a="1"/>
  <c r="K10" i="1" s="1"/>
  <c r="K12" i="1" a="1"/>
  <c r="K12" i="1" s="1"/>
  <c r="K13" i="1" a="1"/>
  <c r="K13" i="1" s="1"/>
  <c r="K11" i="1" a="1"/>
  <c r="K11" i="1" s="1"/>
  <c r="K14" i="1" a="1"/>
  <c r="K14" i="1" s="1"/>
  <c r="N11" i="1" l="1" a="1"/>
  <c r="N11" i="1" s="1"/>
  <c r="S11" i="1" s="1"/>
  <c r="D11" i="1" a="1"/>
  <c r="D11" i="1" s="1"/>
  <c r="C13" i="1" a="1"/>
  <c r="C13" i="1" s="1"/>
  <c r="I9" i="1" a="1"/>
  <c r="I9" i="1" s="1"/>
  <c r="R14" i="1" a="1"/>
  <c r="R14" i="1" s="1"/>
  <c r="U14" i="1" s="1"/>
  <c r="N13" i="1" a="1"/>
  <c r="N13" i="1" s="1"/>
  <c r="S13" i="1" s="1"/>
  <c r="F15" i="1" a="1"/>
  <c r="F15" i="1" s="1"/>
  <c r="G15" i="1" a="1"/>
  <c r="G15" i="1" s="1"/>
  <c r="J9" i="1" a="1"/>
  <c r="J9" i="1" s="1"/>
  <c r="J14" i="1" a="1"/>
  <c r="J14" i="1" s="1"/>
  <c r="R11" i="1" a="1"/>
  <c r="R11" i="1" s="1"/>
  <c r="U11" i="1" s="1"/>
  <c r="I11" i="1" a="1"/>
  <c r="I11" i="1" s="1"/>
  <c r="J11" i="1" a="1"/>
  <c r="J11" i="1" s="1"/>
  <c r="G10" i="1" a="1"/>
  <c r="G10" i="1" s="1"/>
  <c r="F10" i="1" a="1"/>
  <c r="F10" i="1" s="1"/>
  <c r="P10" i="1" a="1"/>
  <c r="P10" i="1" s="1"/>
  <c r="T10" i="1" s="1"/>
  <c r="G14" i="1" a="1"/>
  <c r="G14" i="1" s="1"/>
  <c r="F14" i="1" a="1"/>
  <c r="F14" i="1" s="1"/>
  <c r="P14" i="1" a="1"/>
  <c r="P14" i="1" s="1"/>
  <c r="T14" i="1" s="1"/>
  <c r="R10" i="1" a="1"/>
  <c r="R10" i="1" s="1"/>
  <c r="U10" i="1" s="1"/>
  <c r="I10" i="1" a="1"/>
  <c r="I10" i="1" s="1"/>
  <c r="J10" i="1" a="1"/>
  <c r="J10" i="1" s="1"/>
  <c r="N15" i="1" a="1"/>
  <c r="N15" i="1" s="1"/>
  <c r="S15" i="1" s="1"/>
  <c r="D15" i="1" a="1"/>
  <c r="D15" i="1" s="1"/>
  <c r="C15" i="1" a="1"/>
  <c r="C15" i="1" s="1"/>
  <c r="I15" i="1" a="1"/>
  <c r="I15" i="1" s="1"/>
  <c r="J15" i="1" a="1"/>
  <c r="J15" i="1" s="1"/>
  <c r="R15" i="1" a="1"/>
  <c r="R15" i="1" s="1"/>
  <c r="U15" i="1" s="1"/>
  <c r="J8" i="1" a="1"/>
  <c r="J8" i="1" s="1"/>
  <c r="I8" i="1" a="1"/>
  <c r="I8" i="1" s="1"/>
  <c r="R8" i="1" a="1"/>
  <c r="R8" i="1" s="1"/>
  <c r="U8" i="1" s="1"/>
  <c r="G9" i="1" a="1"/>
  <c r="G9" i="1" s="1"/>
  <c r="F9" i="1" a="1"/>
  <c r="F9" i="1" s="1"/>
  <c r="P9" i="1" a="1"/>
  <c r="P9" i="1" s="1"/>
  <c r="T9" i="1" s="1"/>
  <c r="I13" i="1" a="1"/>
  <c r="I13" i="1" s="1"/>
  <c r="J13" i="1" a="1"/>
  <c r="J13" i="1" s="1"/>
  <c r="R13" i="1" a="1"/>
  <c r="R13" i="1" s="1"/>
  <c r="U13" i="1" s="1"/>
  <c r="P13" i="1" a="1"/>
  <c r="P13" i="1" s="1"/>
  <c r="T13" i="1" s="1"/>
  <c r="G13" i="1" a="1"/>
  <c r="G13" i="1" s="1"/>
  <c r="F13" i="1" a="1"/>
  <c r="F13" i="1" s="1"/>
  <c r="G12" i="1" a="1"/>
  <c r="G12" i="1" s="1"/>
  <c r="F12" i="1" a="1"/>
  <c r="F12" i="1" s="1"/>
  <c r="P12" i="1" a="1"/>
  <c r="P12" i="1" s="1"/>
  <c r="T12" i="1" s="1"/>
  <c r="N12" i="1" a="1"/>
  <c r="N12" i="1" s="1"/>
  <c r="S12" i="1" s="1"/>
  <c r="C12" i="1" a="1"/>
  <c r="C12" i="1" s="1"/>
  <c r="D12" i="1" a="1"/>
  <c r="D12" i="1" s="1"/>
  <c r="N14" i="1" a="1"/>
  <c r="N14" i="1" s="1"/>
  <c r="S14" i="1" s="1"/>
  <c r="D14" i="1" a="1"/>
  <c r="D14" i="1" s="1"/>
  <c r="C14" i="1" a="1"/>
  <c r="C14" i="1" s="1"/>
  <c r="R12" i="1" a="1"/>
  <c r="R12" i="1" s="1"/>
  <c r="U12" i="1" s="1"/>
  <c r="I12" i="1" a="1"/>
  <c r="I12" i="1" s="1"/>
  <c r="J12" i="1" a="1"/>
  <c r="J12" i="1" s="1"/>
  <c r="N8" i="1" a="1"/>
  <c r="N8" i="1" s="1"/>
  <c r="S8" i="1" s="1"/>
  <c r="D8" i="1" a="1"/>
  <c r="D8" i="1" s="1"/>
  <c r="C8" i="1" a="1"/>
  <c r="C8" i="1" s="1"/>
  <c r="P8" i="1" a="1"/>
  <c r="P8" i="1" s="1"/>
  <c r="T8" i="1" s="1"/>
  <c r="G8" i="1" a="1"/>
  <c r="G8" i="1" s="1"/>
  <c r="F8" i="1" a="1"/>
  <c r="F8" i="1" s="1"/>
  <c r="G11" i="1" a="1"/>
  <c r="G11" i="1" s="1"/>
  <c r="F11" i="1" a="1"/>
  <c r="F11" i="1" s="1"/>
  <c r="P11" i="1" a="1"/>
  <c r="P11" i="1" s="1"/>
  <c r="T11" i="1" s="1"/>
  <c r="C9" i="1" a="1"/>
  <c r="C9" i="1" s="1"/>
  <c r="N9" i="1" a="1"/>
  <c r="N9" i="1" s="1"/>
  <c r="S9" i="1" s="1"/>
  <c r="D9" i="1" a="1"/>
  <c r="D9" i="1" s="1"/>
  <c r="C10" i="1" a="1"/>
  <c r="C10" i="1" s="1"/>
  <c r="N10" i="1" a="1"/>
  <c r="N10" i="1" s="1"/>
  <c r="S10" i="1" s="1"/>
  <c r="D10" i="1" a="1"/>
  <c r="D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<sst xmlns="http://schemas.openxmlformats.org/spreadsheetml/2006/main" count="2377" uniqueCount="72">
  <si>
    <t>支点応力まとめ</t>
  </si>
  <si>
    <t>X方向地震左</t>
  </si>
  <si>
    <t>X方向地震右</t>
  </si>
  <si>
    <t>Y方向地震左</t>
  </si>
  <si>
    <t>Y方向地震右</t>
  </si>
  <si>
    <t>v</t>
  </si>
  <si>
    <t>s</t>
  </si>
  <si>
    <t>exl</t>
  </si>
  <si>
    <t>exr</t>
  </si>
  <si>
    <t>eyl</t>
  </si>
  <si>
    <t>eyr</t>
  </si>
  <si>
    <t>前回との誤差</t>
    <rPh sb="0" eb="2">
      <t>ゼンカイ</t>
    </rPh>
    <rPh sb="4" eb="6">
      <t>ゴサ</t>
    </rPh>
    <phoneticPr fontId="1"/>
  </si>
  <si>
    <t>以下は確認用の前回送付データです。</t>
    <rPh sb="0" eb="2">
      <t>イカ</t>
    </rPh>
    <rPh sb="3" eb="6">
      <t>カクニンヨウ</t>
    </rPh>
    <rPh sb="7" eb="9">
      <t>ゼンカイ</t>
    </rPh>
    <rPh sb="9" eb="11">
      <t>ソウフ</t>
    </rPh>
    <phoneticPr fontId="1"/>
  </si>
  <si>
    <r>
      <rPr>
        <sz val="10"/>
        <rFont val="Arial"/>
        <family val="2"/>
      </rPr>
      <t>固定荷重+積載荷重</t>
    </r>
  </si>
  <si>
    <r>
      <rPr>
        <sz val="10"/>
        <rFont val="Arial"/>
        <family val="2"/>
      </rPr>
      <t>雪荷重(長期にするときは0.7倍)</t>
    </r>
  </si>
  <si>
    <r>
      <t>X</t>
    </r>
    <r>
      <rPr>
        <sz val="10"/>
        <rFont val="Arial"/>
        <family val="2"/>
      </rPr>
      <t>方向地震左</t>
    </r>
  </si>
  <si>
    <r>
      <t>X</t>
    </r>
    <r>
      <rPr>
        <sz val="10"/>
        <rFont val="Arial"/>
        <family val="2"/>
      </rPr>
      <t>方向地震右</t>
    </r>
  </si>
  <si>
    <r>
      <t>Y</t>
    </r>
    <r>
      <rPr>
        <sz val="10"/>
        <rFont val="Arial"/>
        <family val="2"/>
      </rPr>
      <t>方向地震左</t>
    </r>
  </si>
  <si>
    <r>
      <t>Y</t>
    </r>
    <r>
      <rPr>
        <sz val="10"/>
        <rFont val="Arial"/>
        <family val="2"/>
      </rPr>
      <t>方向地震右</t>
    </r>
  </si>
  <si>
    <r>
      <rPr>
        <sz val="10"/>
        <rFont val="Arial"/>
        <family val="2"/>
      </rPr>
      <t>通</t>
    </r>
  </si>
  <si>
    <r>
      <rPr>
        <sz val="10"/>
        <rFont val="Arial"/>
        <family val="2"/>
      </rPr>
      <t>軸</t>
    </r>
  </si>
  <si>
    <r>
      <rPr>
        <sz val="10"/>
        <rFont val="Arial"/>
        <family val="2"/>
      </rPr>
      <t>荷重</t>
    </r>
  </si>
  <si>
    <r>
      <rPr>
        <sz val="10"/>
        <rFont val="Arial"/>
        <family val="2"/>
      </rPr>
      <t>反力(kN)</t>
    </r>
  </si>
  <si>
    <t>y1</t>
  </si>
  <si>
    <t>x1</t>
  </si>
  <si>
    <t>x2</t>
  </si>
  <si>
    <t>x3</t>
  </si>
  <si>
    <t>x4</t>
  </si>
  <si>
    <t>x5</t>
  </si>
  <si>
    <t>y2</t>
  </si>
  <si>
    <t>x6</t>
  </si>
  <si>
    <t>y3</t>
  </si>
  <si>
    <t>x7</t>
  </si>
  <si>
    <t>y4</t>
  </si>
  <si>
    <t>x8</t>
  </si>
  <si>
    <t>y5</t>
  </si>
  <si>
    <t>x9</t>
  </si>
  <si>
    <t>y6</t>
  </si>
  <si>
    <t>y7</t>
  </si>
  <si>
    <t>y8</t>
  </si>
  <si>
    <t>長期</t>
    <rPh sb="0" eb="2">
      <t>チョウキ</t>
    </rPh>
    <phoneticPr fontId="1"/>
  </si>
  <si>
    <t>支持力max</t>
    <rPh sb="0" eb="2">
      <t>シジ</t>
    </rPh>
    <rPh sb="2" eb="3">
      <t>リョク</t>
    </rPh>
    <phoneticPr fontId="1"/>
  </si>
  <si>
    <t>支持力min</t>
    <rPh sb="0" eb="3">
      <t>シジリョク</t>
    </rPh>
    <phoneticPr fontId="1"/>
  </si>
  <si>
    <t>F5</t>
    <phoneticPr fontId="1"/>
  </si>
  <si>
    <t>F2</t>
    <phoneticPr fontId="1"/>
  </si>
  <si>
    <t>F3</t>
    <phoneticPr fontId="1"/>
  </si>
  <si>
    <t>F4</t>
    <phoneticPr fontId="1"/>
  </si>
  <si>
    <t>F6</t>
    <phoneticPr fontId="1"/>
  </si>
  <si>
    <t>F1</t>
    <phoneticPr fontId="1"/>
  </si>
  <si>
    <t>F7</t>
    <phoneticPr fontId="1"/>
  </si>
  <si>
    <t>フーチング</t>
    <phoneticPr fontId="1"/>
  </si>
  <si>
    <t>max</t>
    <phoneticPr fontId="1"/>
  </si>
  <si>
    <t>min</t>
    <phoneticPr fontId="1"/>
  </si>
  <si>
    <t>F8</t>
    <phoneticPr fontId="1"/>
  </si>
  <si>
    <t>F3/F3B/F3C/F3D</t>
    <phoneticPr fontId="1"/>
  </si>
  <si>
    <t>F4/F4D</t>
    <phoneticPr fontId="1"/>
  </si>
  <si>
    <t>F6/F6D</t>
    <phoneticPr fontId="1"/>
  </si>
  <si>
    <t>F7/F7D</t>
    <phoneticPr fontId="1"/>
  </si>
  <si>
    <t>整理名称</t>
    <rPh sb="0" eb="2">
      <t>セイリ</t>
    </rPh>
    <rPh sb="2" eb="4">
      <t>メイショウ</t>
    </rPh>
    <phoneticPr fontId="1"/>
  </si>
  <si>
    <t>軸</t>
    <rPh sb="0" eb="1">
      <t>ジク</t>
    </rPh>
    <phoneticPr fontId="1"/>
  </si>
  <si>
    <t>通</t>
    <rPh sb="0" eb="1">
      <t>トオ</t>
    </rPh>
    <phoneticPr fontId="1"/>
  </si>
  <si>
    <t>長期参照</t>
    <rPh sb="0" eb="2">
      <t>チョウキ</t>
    </rPh>
    <rPh sb="2" eb="4">
      <t>サンショウ</t>
    </rPh>
    <phoneticPr fontId="1"/>
  </si>
  <si>
    <r>
      <t>max</t>
    </r>
    <r>
      <rPr>
        <sz val="10"/>
        <rFont val="ＭＳ Ｐゴシック"/>
        <family val="2"/>
        <charset val="128"/>
      </rPr>
      <t>参照</t>
    </r>
    <rPh sb="3" eb="5">
      <t>サンショウ</t>
    </rPh>
    <phoneticPr fontId="1"/>
  </si>
  <si>
    <r>
      <t>min</t>
    </r>
    <r>
      <rPr>
        <sz val="10"/>
        <rFont val="ＭＳ Ｐゴシック"/>
        <family val="2"/>
        <charset val="128"/>
      </rPr>
      <t>参照</t>
    </r>
    <rPh sb="3" eb="5">
      <t>サンショウ</t>
    </rPh>
    <phoneticPr fontId="1"/>
  </si>
  <si>
    <t>長期チェック</t>
    <rPh sb="0" eb="2">
      <t>チョウキ</t>
    </rPh>
    <phoneticPr fontId="1"/>
  </si>
  <si>
    <r>
      <t>max</t>
    </r>
    <r>
      <rPr>
        <sz val="10"/>
        <rFont val="ＭＳ Ｐゴシック"/>
        <family val="2"/>
        <charset val="128"/>
      </rPr>
      <t>チェック</t>
    </r>
    <phoneticPr fontId="1"/>
  </si>
  <si>
    <r>
      <t>min</t>
    </r>
    <r>
      <rPr>
        <sz val="10"/>
        <rFont val="ＭＳ Ｐゴシック"/>
        <family val="2"/>
        <charset val="128"/>
      </rPr>
      <t>チェック</t>
    </r>
    <phoneticPr fontId="1"/>
  </si>
  <si>
    <t>F名</t>
    <rPh sb="1" eb="2">
      <t>メイ</t>
    </rPh>
    <phoneticPr fontId="1"/>
  </si>
  <si>
    <t>長期
支持力(kN)</t>
    <rPh sb="0" eb="2">
      <t>チョウキ</t>
    </rPh>
    <rPh sb="3" eb="6">
      <t>シジリョク</t>
    </rPh>
    <phoneticPr fontId="1"/>
  </si>
  <si>
    <t>余裕
(kN)</t>
    <rPh sb="0" eb="2">
      <t>ヨユウ</t>
    </rPh>
    <phoneticPr fontId="1"/>
  </si>
  <si>
    <t>基礎重量
(kN)</t>
    <rPh sb="0" eb="2">
      <t>キソ</t>
    </rPh>
    <rPh sb="2" eb="4">
      <t>ジュウリョウ</t>
    </rPh>
    <phoneticPr fontId="1"/>
  </si>
  <si>
    <r>
      <t>01_</t>
    </r>
    <r>
      <rPr>
        <sz val="10"/>
        <rFont val="ＭＳ Ｐゴシック"/>
        <family val="3"/>
        <charset val="128"/>
      </rPr>
      <t>羽生市倉庫計画</t>
    </r>
    <r>
      <rPr>
        <sz val="10"/>
        <rFont val="Arial"/>
        <family val="2"/>
      </rPr>
      <t>wcs92.xlsx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</si>
</sst>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;[Red]\-0\ "/>
  </numFmts>
  <fonts count="6" x14ac:knownFonts="1"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FF0000"/>
      <name val="Arial"/>
      <family val="2"/>
    </font>
    <font>
      <sz val="10"/>
      <name val="ＭＳ Ｐゴシック"/>
      <family val="2"/>
      <charset val="128"/>
    </font>
    <font>
      <sz val="10"/>
      <color rgb="FFFF0000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3" borderId="1" xfId="0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176" fontId="0" fillId="3" borderId="1" xfId="0" applyNumberFormat="1" applyFill="1" applyBorder="1"/>
    <xf numFmtId="176" fontId="0" fillId="0" borderId="0" xfId="0" applyNumberFormat="1"/>
    <xf numFmtId="176" fontId="2" fillId="3" borderId="1" xfId="0" applyNumberFormat="1" applyFont="1" applyFill="1" applyBorder="1"/>
    <xf numFmtId="0" fontId="0" fillId="5" borderId="1" xfId="0" applyFill="1" applyBorder="1"/>
    <xf numFmtId="0" fontId="3" fillId="5" borderId="1" xfId="0" applyFont="1" applyFill="1" applyBorder="1"/>
    <xf numFmtId="176" fontId="0" fillId="3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L148"/>
  <sheetViews>
    <sheetView tabSelected="1" topLeftCell="A35" zoomScale="70" zoomScaleNormal="70" workbookViewId="0">
      <selection activeCell="U16" sqref="U16"/>
    </sheetView>
  </sheetViews>
  <sheetFormatPr defaultRowHeight="13.2" x14ac:dyDescent="0.25"/>
  <cols>
    <col min="1" max="1" width="16.33203125" customWidth="1"/>
    <col min="2" max="33" width="8.77734375" customWidth="1"/>
    <col min="34" max="34" width="8.77734375" style="13" customWidth="1"/>
    <col min="35" max="38" width="8.77734375" customWidth="1"/>
  </cols>
  <sheetData>
    <row r="6" spans="1:21" x14ac:dyDescent="0.25">
      <c r="A6" s="18" t="s">
        <v>50</v>
      </c>
      <c r="B6" s="18" t="s">
        <v>58</v>
      </c>
      <c r="C6" s="18" t="s">
        <v>59</v>
      </c>
      <c r="D6" s="18" t="s">
        <v>60</v>
      </c>
      <c r="E6" s="18" t="s">
        <v>40</v>
      </c>
      <c r="F6" s="18" t="s">
        <v>59</v>
      </c>
      <c r="G6" s="18" t="s">
        <v>60</v>
      </c>
      <c r="H6" s="18" t="s">
        <v>51</v>
      </c>
      <c r="I6" s="18" t="s">
        <v>59</v>
      </c>
      <c r="J6" s="18" t="s">
        <v>60</v>
      </c>
      <c r="K6" s="18" t="s">
        <v>52</v>
      </c>
    </row>
    <row r="7" spans="1:21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M7" s="8" t="s">
        <v>61</v>
      </c>
      <c r="N7" s="7" t="s">
        <v>67</v>
      </c>
      <c r="O7" t="s">
        <v>62</v>
      </c>
      <c r="P7" s="7" t="s">
        <v>67</v>
      </c>
      <c r="Q7" t="s">
        <v>63</v>
      </c>
      <c r="R7" s="7" t="s">
        <v>67</v>
      </c>
      <c r="S7" s="10" t="s">
        <v>64</v>
      </c>
      <c r="T7" s="11" t="s">
        <v>65</v>
      </c>
      <c r="U7" s="11" t="s">
        <v>66</v>
      </c>
    </row>
    <row r="8" spans="1:21" x14ac:dyDescent="0.25">
      <c r="A8" s="9" t="s">
        <v>48</v>
      </c>
      <c r="B8" s="9" t="s">
        <v>48</v>
      </c>
      <c r="C8" s="9" t="str" cm="1">
        <f t="array" ref="C8">INDEX($B$22:$B$83,M8)</f>
        <v>y2</v>
      </c>
      <c r="D8" s="9" t="str" cm="1">
        <f t="array" ref="D8">INDEX($C$22:$C$83,M8)</f>
        <v>x6</v>
      </c>
      <c r="E8" s="9" cm="1">
        <f t="array" ref="E8">MAX(IF($AF$22:$AF$83=$B8,$AB$22:$AB$83,""))</f>
        <v>1101</v>
      </c>
      <c r="F8" s="9" t="str" cm="1">
        <f t="array" ref="F8">INDEX($B$22:$B$83,O8)</f>
        <v>y2</v>
      </c>
      <c r="G8" s="9" t="str" cm="1">
        <f t="array" ref="G8">INDEX($C$22:$C$83,O8)</f>
        <v>x6</v>
      </c>
      <c r="H8" s="9" cm="1">
        <f t="array" ref="H8">MAX(IF($AF$22:$AF$83=$B8,$AD$22:$AD$83,""))</f>
        <v>1676.5</v>
      </c>
      <c r="I8" s="9" t="str" cm="1">
        <f t="array" ref="I8">INDEX($B$22:$B$83,Q8)</f>
        <v>y2</v>
      </c>
      <c r="J8" s="9" t="str" cm="1">
        <f t="array" ref="J8">INDEX($C$22:$C$83,Q8)</f>
        <v>x6</v>
      </c>
      <c r="K8" s="9" cm="1">
        <f t="array" ref="K8">MAX(IF($AF$22:$AF$83=$B8,$AE$22:$AE$83,""))</f>
        <v>952.5</v>
      </c>
      <c r="L8">
        <v>1407</v>
      </c>
      <c r="M8" s="1" cm="1">
        <f t="array" ref="M8">MATCH(MAX(IF($AF$22:$AF$83=$B8,$AB$22:$AB$83,"")),$AB$22:$AB$83,0)</f>
        <v>11</v>
      </c>
      <c r="N8" t="str" cm="1">
        <f t="array" ref="N8">INDEX($AF$22:$AF$83,M8)</f>
        <v>F1</v>
      </c>
      <c r="O8" s="1" cm="1">
        <f t="array" ref="O8">MATCH(MAX(IF($AF$22:$AF$83=$B8,$AD$22:$AD$83,"")),$AD$22:$AD$83,0)</f>
        <v>11</v>
      </c>
      <c r="P8" t="str" cm="1">
        <f t="array" ref="P8">INDEX($AF$22:$AF$83,O8)</f>
        <v>F1</v>
      </c>
      <c r="Q8" s="1" cm="1">
        <f t="array" ref="Q8">MATCH(MAX(IF($AF$22:$AF$83=$B8,$AE$22:$AE$83,"")),$AE$22:$AE$83,0)</f>
        <v>11</v>
      </c>
      <c r="R8" t="str" cm="1">
        <f t="array" ref="R8">INDEX($AF$22:$AF$83,Q8)</f>
        <v>F1</v>
      </c>
      <c r="S8" s="11" t="str">
        <f>IF($B8=N8,"OK","NG")</f>
        <v>OK</v>
      </c>
      <c r="T8" s="11" t="str">
        <f>IF($B8=P8,"OK","NG")</f>
        <v>OK</v>
      </c>
      <c r="U8" s="11" t="str">
        <f>IF($B8=R8,"OK","NG")</f>
        <v>OK</v>
      </c>
    </row>
    <row r="9" spans="1:21" x14ac:dyDescent="0.25">
      <c r="A9" s="9" t="s">
        <v>44</v>
      </c>
      <c r="B9" s="9" t="s">
        <v>44</v>
      </c>
      <c r="C9" s="9" t="str" cm="1">
        <f t="array" ref="C9">INDEX($B$22:$B$83,M9)</f>
        <v>y1</v>
      </c>
      <c r="D9" s="9" t="str" cm="1">
        <f t="array" ref="D9">INDEX($C$22:$C$83,M9)</f>
        <v>x3</v>
      </c>
      <c r="E9" s="9" cm="1">
        <f t="array" ref="E9">MAX(IF($AF$22:$AF$83=$B9,$AB$22:$AB$83,""))</f>
        <v>1510.5</v>
      </c>
      <c r="F9" s="9" t="str" cm="1">
        <f t="array" ref="F9">INDEX($B$22:$B$83,O9)</f>
        <v>y1</v>
      </c>
      <c r="G9" s="9" t="str" cm="1">
        <f t="array" ref="G9">INDEX($C$22:$C$83,O9)</f>
        <v>x2</v>
      </c>
      <c r="H9" s="9" cm="1">
        <f t="array" ref="H9">MAX(IF($AF$22:$AF$83=$B9,$AD$22:$AD$83,""))</f>
        <v>2605.1999999999998</v>
      </c>
      <c r="I9" s="9" t="str" cm="1">
        <f t="array" ref="I9">INDEX($B$22:$B$83,Q9)</f>
        <v>y1</v>
      </c>
      <c r="J9" s="9" t="str" cm="1">
        <f t="array" ref="J9">INDEX($C$22:$C$83,Q9)</f>
        <v>x2</v>
      </c>
      <c r="K9" s="9">
        <f t="array" ref="K9">MAX(IF($AF$22:$AF$83=B9,$AE$22:$AE$83,""))</f>
        <v>1258.5</v>
      </c>
      <c r="L9">
        <v>2144</v>
      </c>
      <c r="M9" s="1" cm="1">
        <f t="array" ref="M9">MATCH(MAX(IF($AF$22:$AF$83=$B9,$AB$22:$AB$83,"")),$AB$22:$AB$83,0)</f>
        <v>3</v>
      </c>
      <c r="N9" t="str" cm="1">
        <f t="array" ref="N9">INDEX($AF$22:$AF$83,M9)</f>
        <v>F2</v>
      </c>
      <c r="O9" s="1" cm="1">
        <f t="array" ref="O9">MATCH(MAX(IF($AF$22:$AF$83=$B9,$AD$22:$AD$83,"")),$AD$22:$AD$83,0)</f>
        <v>2</v>
      </c>
      <c r="P9" t="str" cm="1">
        <f t="array" ref="P9">INDEX($AF$22:$AF$83,O9)</f>
        <v>F2</v>
      </c>
      <c r="Q9" s="1" cm="1">
        <f t="array" ref="Q9">MATCH(MAX(IF($AF$22:$AF$83=$B9,$AE$22:$AE$83,"")),$AE$22:$AE$83,0)</f>
        <v>2</v>
      </c>
      <c r="R9" t="str" cm="1">
        <f t="array" ref="R9">INDEX($AF$22:$AF$83,Q9)</f>
        <v>F2</v>
      </c>
      <c r="S9" s="11" t="str">
        <f t="shared" ref="S9:S15" si="0">IF($B9=N9,"OK","NG")</f>
        <v>OK</v>
      </c>
      <c r="T9" s="11" t="str">
        <f t="shared" ref="T9:T15" si="1">IF($B9=P9,"OK","NG")</f>
        <v>OK</v>
      </c>
      <c r="U9" s="11" t="str">
        <f t="shared" ref="U9:U15" si="2">IF($B9=R9,"OK","NG")</f>
        <v>OK</v>
      </c>
    </row>
    <row r="10" spans="1:21" ht="13.8" customHeight="1" x14ac:dyDescent="0.25">
      <c r="A10" s="9" t="s">
        <v>54</v>
      </c>
      <c r="B10" s="9" t="s">
        <v>45</v>
      </c>
      <c r="C10" s="9" t="str" cm="1">
        <f t="array" ref="C10">INDEX($B$22:$B$83,M10)</f>
        <v>y2</v>
      </c>
      <c r="D10" s="9" t="str" cm="1">
        <f t="array" ref="D10">INDEX($C$22:$C$83,M10)</f>
        <v>x4</v>
      </c>
      <c r="E10" s="9" cm="1">
        <f t="array" ref="E10">MAX(IF($AF$22:$AF$83=$B10,$AB$22:$AB$83,""))</f>
        <v>1975.3</v>
      </c>
      <c r="F10" s="9" t="str" cm="1">
        <f t="array" ref="F10">INDEX($B$22:$B$83,O10)</f>
        <v>y8</v>
      </c>
      <c r="G10" s="9" t="str" cm="1">
        <f t="array" ref="G10">INDEX($C$22:$C$83,O10)</f>
        <v>x8</v>
      </c>
      <c r="H10" s="9" cm="1">
        <f t="array" ref="H10">MAX(IF($AF$22:$AF$83=$B10,$AD$22:$AD$83,""))</f>
        <v>2950.2</v>
      </c>
      <c r="I10" s="9" t="str" cm="1">
        <f t="array" ref="I10">INDEX($B$22:$B$83,Q10)</f>
        <v>y2</v>
      </c>
      <c r="J10" s="9" t="str" cm="1">
        <f t="array" ref="J10">INDEX($C$22:$C$83,Q10)</f>
        <v>x4</v>
      </c>
      <c r="K10" s="9">
        <f t="array" ref="K10">MAX(IF($AF$22:$AF$83=B10,$AE$22:$AE$83,""))</f>
        <v>1761.8999999999999</v>
      </c>
      <c r="M10" s="1" cm="1">
        <f t="array" ref="M10">MATCH(MAX(IF($AF$22:$AF$83=$B10,$AB$22:$AB$83,"")),$AB$22:$AB$83,0)</f>
        <v>9</v>
      </c>
      <c r="N10" t="str" cm="1">
        <f t="array" ref="N10">INDEX($AF$22:$AF$83,M10)</f>
        <v>F3</v>
      </c>
      <c r="O10" s="1" cm="1">
        <f t="array" ref="O10">MATCH(MAX(IF($AF$22:$AF$83=$B10,$AD$22:$AD$83,"")),$AD$22:$AD$83,0)</f>
        <v>61</v>
      </c>
      <c r="P10" t="str" cm="1">
        <f t="array" ref="P10">INDEX($AF$22:$AF$83,O10)</f>
        <v>F3</v>
      </c>
      <c r="Q10" s="1" cm="1">
        <f t="array" ref="Q10">MATCH(MAX(IF($AF$22:$AF$83=$B10,$AE$22:$AE$83,"")),$AE$22:$AE$83,0)</f>
        <v>9</v>
      </c>
      <c r="R10" t="str" cm="1">
        <f t="array" ref="R10">INDEX($AF$22:$AF$83,Q10)</f>
        <v>F3</v>
      </c>
      <c r="S10" s="11" t="str">
        <f t="shared" si="0"/>
        <v>OK</v>
      </c>
      <c r="T10" s="11" t="str">
        <f t="shared" si="1"/>
        <v>OK</v>
      </c>
      <c r="U10" s="11" t="str">
        <f t="shared" si="2"/>
        <v>OK</v>
      </c>
    </row>
    <row r="11" spans="1:21" x14ac:dyDescent="0.25">
      <c r="A11" s="9" t="s">
        <v>55</v>
      </c>
      <c r="B11" s="9" t="s">
        <v>46</v>
      </c>
      <c r="C11" s="9" t="str" cm="1">
        <f t="array" ref="C11">INDEX($B$22:$B$83,M11)</f>
        <v>y5</v>
      </c>
      <c r="D11" s="9" t="str" cm="1">
        <f t="array" ref="D11">INDEX($C$22:$C$83,M11)</f>
        <v>x9</v>
      </c>
      <c r="E11" s="9" cm="1">
        <f t="array" ref="E11">MAX(IF($AF$22:$AF$83=$B11,$AB$22:$AB$83,""))</f>
        <v>1539.6</v>
      </c>
      <c r="F11" s="9" t="str" cm="1">
        <f t="array" ref="F11">INDEX($B$22:$B$83,O11)</f>
        <v>y3</v>
      </c>
      <c r="G11" s="9" t="str" cm="1">
        <f t="array" ref="G11">INDEX($C$22:$C$83,O11)</f>
        <v>x7</v>
      </c>
      <c r="H11" s="9" cm="1">
        <f t="array" ref="H11">MAX(IF($AF$22:$AF$83=$B11,$AD$22:$AD$83,""))</f>
        <v>3141.6</v>
      </c>
      <c r="I11" s="9" t="str" cm="1">
        <f t="array" ref="I11">INDEX($B$22:$B$83,Q11)</f>
        <v>y1</v>
      </c>
      <c r="J11" s="9" t="str" cm="1">
        <f t="array" ref="J11">INDEX($C$22:$C$83,Q11)</f>
        <v>x5</v>
      </c>
      <c r="K11" s="9">
        <f t="array" ref="K11">MAX(IF($AF$22:$AF$83=B11,$AE$22:$AE$83,""))</f>
        <v>264</v>
      </c>
      <c r="M11" s="1" cm="1">
        <f t="array" ref="M11">MATCH(MAX(IF($AF$22:$AF$83=$B11,$AB$22:$AB$83,"")),$AB$22:$AB$83,0)</f>
        <v>35</v>
      </c>
      <c r="N11" t="str" cm="1">
        <f t="array" ref="N11">INDEX($AF$22:$AF$83,M11)</f>
        <v>F4</v>
      </c>
      <c r="O11" s="1" cm="1">
        <f t="array" ref="O11">MATCH(MAX(IF($AF$22:$AF$83=$B11,$AD$22:$AD$83,"")),$AD$22:$AD$83,0)</f>
        <v>18</v>
      </c>
      <c r="P11" t="str" cm="1">
        <f t="array" ref="P11">INDEX($AF$22:$AF$83,O11)</f>
        <v>F4</v>
      </c>
      <c r="Q11" s="1" cm="1">
        <f t="array" ref="Q11">MATCH(MAX(IF($AF$22:$AF$83=$B11,$AE$22:$AE$83,"")),$AE$22:$AE$83,0)</f>
        <v>5</v>
      </c>
      <c r="R11" t="str" cm="1">
        <f t="array" ref="R11">INDEX($AF$22:$AF$83,Q11)</f>
        <v>F4</v>
      </c>
      <c r="S11" s="11" t="str">
        <f t="shared" si="0"/>
        <v>OK</v>
      </c>
      <c r="T11" s="11" t="str">
        <f t="shared" si="1"/>
        <v>OK</v>
      </c>
      <c r="U11" s="11" t="str">
        <f t="shared" si="2"/>
        <v>OK</v>
      </c>
    </row>
    <row r="12" spans="1:21" x14ac:dyDescent="0.25">
      <c r="A12" s="9" t="s">
        <v>43</v>
      </c>
      <c r="B12" s="9" t="s">
        <v>43</v>
      </c>
      <c r="C12" s="9" t="str" cm="1">
        <f t="array" ref="C12">INDEX($B$22:$B$83,M12)</f>
        <v>y6</v>
      </c>
      <c r="D12" s="9" t="str" cm="1">
        <f t="array" ref="D12">INDEX($C$22:$C$83,M12)</f>
        <v>x1</v>
      </c>
      <c r="E12" s="9" cm="1">
        <f t="array" ref="E12">MAX(IF($AF$22:$AF$83=$B12,$AB$22:$AB$83,""))</f>
        <v>1951.8</v>
      </c>
      <c r="F12" s="9" t="str" cm="1">
        <f t="array" ref="F12">INDEX($B$22:$B$83,O12)</f>
        <v>y6</v>
      </c>
      <c r="G12" s="9" t="str" cm="1">
        <f t="array" ref="G12">INDEX($C$22:$C$83,O12)</f>
        <v>x1</v>
      </c>
      <c r="H12" s="9" cm="1">
        <f t="array" ref="H12">MAX(IF($AF$22:$AF$83=$B12,$AD$22:$AD$83,""))</f>
        <v>4075</v>
      </c>
      <c r="I12" s="9" t="str" cm="1">
        <f t="array" ref="I12">INDEX($B$22:$B$83,Q12)</f>
        <v>y6</v>
      </c>
      <c r="J12" s="9" t="str" cm="1">
        <f t="array" ref="J12">INDEX($C$22:$C$83,Q12)</f>
        <v>x1</v>
      </c>
      <c r="K12" s="9">
        <f t="array" ref="K12">MAX(IF($AF$22:$AF$83=B12,$AE$22:$AE$83,""))</f>
        <v>-235.29999999999995</v>
      </c>
      <c r="L12">
        <v>2242</v>
      </c>
      <c r="M12" s="1" cm="1">
        <f t="array" ref="M12">MATCH(MAX(IF($AF$22:$AF$83=$B12,$AB$22:$AB$83,"")),$AB$22:$AB$83,0)</f>
        <v>36</v>
      </c>
      <c r="N12" t="str" cm="1">
        <f t="array" ref="N12">INDEX($AF$22:$AF$83,M12)</f>
        <v>F5</v>
      </c>
      <c r="O12" s="1" cm="1">
        <f t="array" ref="O12">MATCH(MAX(IF($AF$22:$AF$83=$B12,$AD$22:$AD$83,"")),$AD$22:$AD$83,0)</f>
        <v>36</v>
      </c>
      <c r="P12" t="str" cm="1">
        <f t="array" ref="P12">INDEX($AF$22:$AF$83,O12)</f>
        <v>F5</v>
      </c>
      <c r="Q12" s="1" cm="1">
        <f t="array" ref="Q12">MATCH(MAX(IF($AF$22:$AF$83=$B12,$AE$22:$AE$83,"")),$AE$22:$AE$83,0)</f>
        <v>36</v>
      </c>
      <c r="R12" t="str" cm="1">
        <f t="array" ref="R12">INDEX($AF$22:$AF$83,Q12)</f>
        <v>F5</v>
      </c>
      <c r="S12" s="11" t="str">
        <f t="shared" si="0"/>
        <v>OK</v>
      </c>
      <c r="T12" s="11" t="str">
        <f t="shared" si="1"/>
        <v>OK</v>
      </c>
      <c r="U12" s="11" t="str">
        <f t="shared" si="2"/>
        <v>OK</v>
      </c>
    </row>
    <row r="13" spans="1:21" x14ac:dyDescent="0.25">
      <c r="A13" s="9" t="s">
        <v>56</v>
      </c>
      <c r="B13" s="9" t="s">
        <v>47</v>
      </c>
      <c r="C13" s="9" t="str" cm="1">
        <f t="array" ref="C13">INDEX($B$22:$B$83,M13)</f>
        <v>y5</v>
      </c>
      <c r="D13" s="9" t="str" cm="1">
        <f t="array" ref="D13">INDEX($C$22:$C$83,M13)</f>
        <v>x2</v>
      </c>
      <c r="E13" s="9" cm="1">
        <f t="array" ref="E13">MAX(IF($AF$22:$AF$83=$B13,$AB$22:$AB$83,""))</f>
        <v>2753.4</v>
      </c>
      <c r="F13" s="9" t="str" cm="1">
        <f t="array" ref="F13">INDEX($B$22:$B$83,O13)</f>
        <v>y5</v>
      </c>
      <c r="G13" s="9" t="str" cm="1">
        <f t="array" ref="G13">INDEX($C$22:$C$83,O13)</f>
        <v>x2</v>
      </c>
      <c r="H13" s="9" cm="1">
        <f t="array" ref="H13">MAX(IF($AF$22:$AF$83=$B13,$AD$22:$AD$83,""))</f>
        <v>4279.2</v>
      </c>
      <c r="I13" s="9" t="str" cm="1">
        <f t="array" ref="I13">INDEX($B$22:$B$83,Q13)</f>
        <v>y7</v>
      </c>
      <c r="J13" s="9" t="str" cm="1">
        <f t="array" ref="J13">INDEX($C$22:$C$83,Q13)</f>
        <v>x6</v>
      </c>
      <c r="K13" s="9">
        <f t="array" ref="K13">MAX(IF($AF$22:$AF$83=B13,$AE$22:$AE$83,""))</f>
        <v>2294.7999999999997</v>
      </c>
      <c r="L13">
        <f>1494*2</f>
        <v>2988</v>
      </c>
      <c r="M13" s="1" cm="1">
        <f t="array" ref="M13">MATCH(MAX(IF($AF$22:$AF$83=$B13,$AB$22:$AB$83,"")),$AB$22:$AB$83,0)</f>
        <v>28</v>
      </c>
      <c r="N13" t="str" cm="1">
        <f t="array" ref="N13">INDEX($AF$22:$AF$83,M13)</f>
        <v>F6</v>
      </c>
      <c r="O13" s="1" cm="1">
        <f t="array" ref="O13">MATCH(MAX(IF($AF$22:$AF$83=$B13,$AD$22:$AD$83,"")),$AD$22:$AD$83,0)</f>
        <v>28</v>
      </c>
      <c r="P13" t="str" cm="1">
        <f t="array" ref="P13">INDEX($AF$22:$AF$83,O13)</f>
        <v>F6</v>
      </c>
      <c r="Q13" s="1" cm="1">
        <f t="array" ref="Q13">MATCH(MAX(IF($AF$22:$AF$83=$B13,$AE$22:$AE$83,"")),$AE$22:$AE$83,0)</f>
        <v>50</v>
      </c>
      <c r="R13" t="str" cm="1">
        <f t="array" ref="R13">INDEX($AF$22:$AF$83,Q13)</f>
        <v>F6</v>
      </c>
      <c r="S13" s="11" t="str">
        <f t="shared" si="0"/>
        <v>OK</v>
      </c>
      <c r="T13" s="11" t="str">
        <f t="shared" si="1"/>
        <v>OK</v>
      </c>
      <c r="U13" s="11" t="str">
        <f t="shared" si="2"/>
        <v>OK</v>
      </c>
    </row>
    <row r="14" spans="1:21" x14ac:dyDescent="0.25">
      <c r="A14" s="9" t="s">
        <v>57</v>
      </c>
      <c r="B14" s="9" t="s">
        <v>49</v>
      </c>
      <c r="C14" s="9" t="str" cm="1">
        <f t="array" ref="C14">INDEX($B$22:$B$83,M14)</f>
        <v>y5</v>
      </c>
      <c r="D14" s="9" t="str" cm="1">
        <f t="array" ref="D14">INDEX($C$22:$C$83,M14)</f>
        <v>x8</v>
      </c>
      <c r="E14" s="9" cm="1">
        <f t="array" ref="E14">MAX(IF($AF$22:$AF$83=$B14,$AB$22:$AB$83,""))</f>
        <v>3352.5</v>
      </c>
      <c r="F14" s="9" t="str" cm="1">
        <f t="array" ref="F14">INDEX($B$22:$B$83,O14)</f>
        <v>y6</v>
      </c>
      <c r="G14" s="9" t="str" cm="1">
        <f t="array" ref="G14">INDEX($C$22:$C$83,O14)</f>
        <v>x2</v>
      </c>
      <c r="H14" s="9" cm="1">
        <f t="array" ref="H14">MAX(IF($AF$22:$AF$83=$B14,$AD$22:$AD$83,""))</f>
        <v>4710.5</v>
      </c>
      <c r="I14" s="9" t="str" cm="1">
        <f t="array" ref="I14">INDEX($B$22:$B$83,Q14)</f>
        <v>y5</v>
      </c>
      <c r="J14" s="9" t="str" cm="1">
        <f t="array" ref="J14">INDEX($C$22:$C$83,Q14)</f>
        <v>x7</v>
      </c>
      <c r="K14" s="9">
        <f t="array" ref="K14">MAX(IF($AF$22:$AF$83=B14,$AE$22:$AE$83,""))</f>
        <v>2505.4</v>
      </c>
      <c r="L14">
        <f>1783*2</f>
        <v>3566</v>
      </c>
      <c r="M14" s="1" cm="1">
        <f t="array" ref="M14">MATCH(MAX(IF($AF$22:$AF$83=$B14,$AB$22:$AB$83,"")),$AB$22:$AB$83,0)</f>
        <v>34</v>
      </c>
      <c r="N14" t="str" cm="1">
        <f t="array" ref="N14">INDEX($AF$22:$AF$83,M14)</f>
        <v>F7</v>
      </c>
      <c r="O14" s="1" cm="1">
        <f t="array" ref="O14">MATCH(MAX(IF($AF$22:$AF$83=$B14,$AD$22:$AD$83,"")),$AD$22:$AD$83,0)</f>
        <v>37</v>
      </c>
      <c r="P14" t="str" cm="1">
        <f t="array" ref="P14">INDEX($AF$22:$AF$83,O14)</f>
        <v>F7</v>
      </c>
      <c r="Q14" s="1" cm="1">
        <f t="array" ref="Q14">MATCH(MAX(IF($AF$22:$AF$83=$B14,$AE$22:$AE$83,"")),$AE$22:$AE$83,0)</f>
        <v>33</v>
      </c>
      <c r="R14" t="str" cm="1">
        <f t="array" ref="R14">INDEX($AF$22:$AF$83,Q14)</f>
        <v>F7</v>
      </c>
      <c r="S14" s="11" t="str">
        <f t="shared" si="0"/>
        <v>OK</v>
      </c>
      <c r="T14" s="11" t="str">
        <f t="shared" si="1"/>
        <v>OK</v>
      </c>
      <c r="U14" s="11" t="str">
        <f t="shared" si="2"/>
        <v>OK</v>
      </c>
    </row>
    <row r="15" spans="1:21" x14ac:dyDescent="0.25">
      <c r="A15" s="9" t="s">
        <v>53</v>
      </c>
      <c r="B15" s="9" t="s">
        <v>53</v>
      </c>
      <c r="C15" s="9" t="str" cm="1">
        <f t="array" ref="C15">INDEX($B$22:$B$83,M15)</f>
        <v>y3</v>
      </c>
      <c r="D15" s="9" t="str" cm="1">
        <f t="array" ref="D15">INDEX($C$22:$C$83,M15)</f>
        <v>x6</v>
      </c>
      <c r="E15" s="9" cm="1">
        <f t="array" ref="E15">MAX(IF($AF$22:$AF$83=$B15,$AB$22:$AB$83,""))</f>
        <v>3102.3</v>
      </c>
      <c r="F15" s="9" t="str" cm="1">
        <f t="array" ref="F15">INDEX($B$22:$B$83,O15)</f>
        <v>y3</v>
      </c>
      <c r="G15" s="9" t="str" cm="1">
        <f t="array" ref="G15">INDEX($C$22:$C$83,O15)</f>
        <v>x6</v>
      </c>
      <c r="H15" s="9" cm="1">
        <f t="array" ref="H15">MAX(IF($AF$22:$AF$83=$B15,$AD$22:$AD$83,""))</f>
        <v>3331.3</v>
      </c>
      <c r="I15" s="9" t="str" cm="1">
        <f t="array" ref="I15">INDEX($B$22:$B$83,Q15)</f>
        <v>y3</v>
      </c>
      <c r="J15" s="9" t="str" cm="1">
        <f t="array" ref="J15">INDEX($C$22:$C$83,Q15)</f>
        <v>x6</v>
      </c>
      <c r="K15" s="9">
        <f t="array" ref="K15">MAX(IF($AF$22:$AF$83=B15,$AE$22:$AE$83,""))</f>
        <v>2660.8</v>
      </c>
      <c r="L15">
        <f>2144*2</f>
        <v>4288</v>
      </c>
      <c r="M15" s="1" cm="1">
        <f t="array" ref="M15">MATCH(MAX(IF($AF$22:$AF$83=$B15,$AB$22:$AB$83,"")),$AB$22:$AB$83,0)</f>
        <v>17</v>
      </c>
      <c r="N15" t="str" cm="1">
        <f t="array" ref="N15">INDEX($AF$22:$AF$83,M15)</f>
        <v>F8</v>
      </c>
      <c r="O15" s="1" cm="1">
        <f t="array" ref="O15">MATCH(MAX(IF($AF$22:$AF$83=$B15,$AD$22:$AD$83,"")),$AD$22:$AD$83,0)</f>
        <v>17</v>
      </c>
      <c r="P15" t="str" cm="1">
        <f t="array" ref="P15">INDEX($AF$22:$AF$83,O15)</f>
        <v>F8</v>
      </c>
      <c r="Q15" s="1" cm="1">
        <f t="array" ref="Q15">MATCH(MAX(IF($AF$22:$AF$83=$B15,$AE$22:$AE$83,"")),$AE$22:$AE$83,0)</f>
        <v>17</v>
      </c>
      <c r="R15" t="str" cm="1">
        <f t="array" ref="R15">INDEX($AF$22:$AF$83,Q15)</f>
        <v>F8</v>
      </c>
      <c r="S15" s="11" t="str">
        <f t="shared" si="0"/>
        <v>OK</v>
      </c>
      <c r="T15" s="11" t="str">
        <f t="shared" si="1"/>
        <v>OK</v>
      </c>
      <c r="U15" s="11" t="str">
        <f t="shared" si="2"/>
        <v>OK</v>
      </c>
    </row>
    <row r="19" spans="2:38" x14ac:dyDescent="0.25">
      <c r="B19" s="1" t="s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8" x14ac:dyDescent="0.25">
      <c r="B20" s="28" t="s">
        <v>13</v>
      </c>
      <c r="C20" s="28"/>
      <c r="D20" s="28"/>
      <c r="E20" s="28"/>
      <c r="F20" s="28" t="s">
        <v>14</v>
      </c>
      <c r="G20" s="28"/>
      <c r="H20" s="28"/>
      <c r="I20" s="28"/>
      <c r="J20" s="28" t="s">
        <v>15</v>
      </c>
      <c r="K20" s="28"/>
      <c r="L20" s="28"/>
      <c r="M20" s="28"/>
      <c r="N20" s="28" t="s">
        <v>16</v>
      </c>
      <c r="O20" s="28"/>
      <c r="P20" s="28"/>
      <c r="Q20" s="28"/>
      <c r="R20" s="28" t="s">
        <v>17</v>
      </c>
      <c r="S20" s="28"/>
      <c r="T20" s="28"/>
      <c r="U20" s="28"/>
      <c r="V20" s="28" t="s">
        <v>18</v>
      </c>
      <c r="W20" s="28"/>
      <c r="X20" s="28"/>
      <c r="Y20" s="28"/>
      <c r="Z20" s="21" t="s">
        <v>68</v>
      </c>
      <c r="AA20" s="21" t="s">
        <v>70</v>
      </c>
      <c r="AB20" s="18" t="s">
        <v>40</v>
      </c>
      <c r="AC20" s="19" t="s">
        <v>69</v>
      </c>
      <c r="AD20" s="18" t="s">
        <v>41</v>
      </c>
      <c r="AE20" s="18" t="s">
        <v>42</v>
      </c>
      <c r="AF20" s="18" t="s">
        <v>50</v>
      </c>
      <c r="AG20" s="23" t="s">
        <v>11</v>
      </c>
      <c r="AH20" s="24"/>
      <c r="AI20" s="24"/>
      <c r="AJ20" s="24"/>
      <c r="AK20" s="24"/>
      <c r="AL20" s="25"/>
    </row>
    <row r="21" spans="2:38" ht="25.8" customHeight="1" x14ac:dyDescent="0.25">
      <c r="B21" s="2" t="s">
        <v>19</v>
      </c>
      <c r="C21" s="2" t="s">
        <v>20</v>
      </c>
      <c r="D21" s="2" t="s">
        <v>21</v>
      </c>
      <c r="E21" s="2" t="s">
        <v>22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19</v>
      </c>
      <c r="K21" s="2" t="s">
        <v>20</v>
      </c>
      <c r="L21" s="2" t="s">
        <v>21</v>
      </c>
      <c r="M21" s="2" t="s">
        <v>22</v>
      </c>
      <c r="N21" s="2" t="s">
        <v>19</v>
      </c>
      <c r="O21" s="2" t="s">
        <v>20</v>
      </c>
      <c r="P21" s="2" t="s">
        <v>21</v>
      </c>
      <c r="Q21" s="2" t="s">
        <v>22</v>
      </c>
      <c r="R21" s="2" t="s">
        <v>19</v>
      </c>
      <c r="S21" s="2" t="s">
        <v>20</v>
      </c>
      <c r="T21" s="2" t="s">
        <v>21</v>
      </c>
      <c r="U21" s="2" t="s">
        <v>22</v>
      </c>
      <c r="V21" s="2" t="s">
        <v>19</v>
      </c>
      <c r="W21" s="2" t="s">
        <v>20</v>
      </c>
      <c r="X21" s="2" t="s">
        <v>21</v>
      </c>
      <c r="Y21" s="2" t="s">
        <v>22</v>
      </c>
      <c r="Z21" s="29"/>
      <c r="AA21" s="22"/>
      <c r="AB21" s="18"/>
      <c r="AC21" s="20"/>
      <c r="AD21" s="18"/>
      <c r="AE21" s="18"/>
      <c r="AF21" s="18"/>
      <c r="AG21" s="3" t="s">
        <v>19</v>
      </c>
      <c r="AH21" s="14" t="s">
        <v>40</v>
      </c>
      <c r="AI21" s="3" t="s">
        <v>1</v>
      </c>
      <c r="AJ21" s="3" t="s">
        <v>2</v>
      </c>
      <c r="AK21" s="3" t="s">
        <v>3</v>
      </c>
      <c r="AL21" s="3" t="s">
        <v>4</v>
      </c>
    </row>
    <row r="22" spans="2:38" x14ac:dyDescent="0.25">
      <c r="B22" s="2" t="s">
        <v>23</v>
      </c>
      <c r="C22" s="2" t="s">
        <v>24</v>
      </c>
      <c r="D22" s="2" t="s">
        <v>5</v>
      </c>
      <c r="E22" s="2">
        <v>893</v>
      </c>
      <c r="F22" s="2" t="s">
        <v>23</v>
      </c>
      <c r="G22" s="2" t="s">
        <v>24</v>
      </c>
      <c r="H22" s="2" t="s">
        <v>6</v>
      </c>
      <c r="I22" s="2">
        <v>15</v>
      </c>
      <c r="J22" s="2" t="s">
        <v>23</v>
      </c>
      <c r="K22" s="2" t="s">
        <v>24</v>
      </c>
      <c r="L22" s="2" t="s">
        <v>7</v>
      </c>
      <c r="M22" s="2">
        <v>-1651.2</v>
      </c>
      <c r="N22" s="2" t="s">
        <v>23</v>
      </c>
      <c r="O22" s="2" t="s">
        <v>24</v>
      </c>
      <c r="P22" s="2" t="s">
        <v>8</v>
      </c>
      <c r="Q22" s="2">
        <v>551.1</v>
      </c>
      <c r="R22" s="2" t="s">
        <v>23</v>
      </c>
      <c r="S22" s="2" t="s">
        <v>24</v>
      </c>
      <c r="T22" s="2" t="s">
        <v>9</v>
      </c>
      <c r="U22" s="2">
        <v>-385.4</v>
      </c>
      <c r="V22" s="2" t="s">
        <v>23</v>
      </c>
      <c r="W22" s="2" t="s">
        <v>24</v>
      </c>
      <c r="X22" s="2" t="s">
        <v>10</v>
      </c>
      <c r="Y22" s="2">
        <v>277.10000000000002</v>
      </c>
      <c r="Z22" s="15">
        <v>2144</v>
      </c>
      <c r="AA22" s="15">
        <v>93.4</v>
      </c>
      <c r="AB22" s="3">
        <f>E22</f>
        <v>893</v>
      </c>
      <c r="AC22" s="17" t="str">
        <f>IF(Z22-AB22-AA22&lt;200,Z22-AB22-AA22," - ")</f>
        <v xml:space="preserve"> - </v>
      </c>
      <c r="AD22" s="3">
        <f t="shared" ref="AD22:AD53" si="3">E22+MAX(M22,Q22,U22,Y22)</f>
        <v>1444.1</v>
      </c>
      <c r="AE22" s="12">
        <f t="shared" ref="AE22:AE53" si="4">E22+MIN(M22,Q22,U22,Y22)</f>
        <v>-758.2</v>
      </c>
      <c r="AF22" s="3" t="s">
        <v>43</v>
      </c>
      <c r="AG22" s="3" t="str">
        <f t="shared" ref="AG22:AG53" si="5">V22&amp;"-"&amp;W22</f>
        <v>y1-x1</v>
      </c>
      <c r="AH22" s="12">
        <f>E22-E87</f>
        <v>0</v>
      </c>
      <c r="AI22" s="3">
        <f t="shared" ref="AI22:AI53" si="6">M22-M87</f>
        <v>-1.9000000000000909</v>
      </c>
      <c r="AJ22" s="3">
        <f t="shared" ref="AJ22:AJ53" si="7">ABS(ABS(Q22)-ABS(Q87))</f>
        <v>3.5</v>
      </c>
      <c r="AK22" s="3">
        <f t="shared" ref="AK22:AK53" si="8">ABS(ABS(U22)-ABS(U87))</f>
        <v>3.7999999999999545</v>
      </c>
      <c r="AL22" s="3">
        <f t="shared" ref="AL22:AL53" si="9">ABS(ABS(Y22)-ABS(Y87))</f>
        <v>4.3000000000000114</v>
      </c>
    </row>
    <row r="23" spans="2:38" x14ac:dyDescent="0.25">
      <c r="B23" s="2" t="s">
        <v>23</v>
      </c>
      <c r="C23" s="2" t="s">
        <v>25</v>
      </c>
      <c r="D23" s="2" t="s">
        <v>5</v>
      </c>
      <c r="E23" s="2">
        <v>1449</v>
      </c>
      <c r="F23" s="2" t="s">
        <v>23</v>
      </c>
      <c r="G23" s="2" t="s">
        <v>25</v>
      </c>
      <c r="H23" s="2" t="s">
        <v>6</v>
      </c>
      <c r="I23" s="2">
        <v>21.9</v>
      </c>
      <c r="J23" s="2" t="s">
        <v>23</v>
      </c>
      <c r="K23" s="2" t="s">
        <v>25</v>
      </c>
      <c r="L23" s="2" t="s">
        <v>7</v>
      </c>
      <c r="M23" s="2">
        <v>1156.2</v>
      </c>
      <c r="N23" s="2" t="s">
        <v>23</v>
      </c>
      <c r="O23" s="2" t="s">
        <v>25</v>
      </c>
      <c r="P23" s="2" t="s">
        <v>8</v>
      </c>
      <c r="Q23" s="2">
        <v>734.2</v>
      </c>
      <c r="R23" s="2" t="s">
        <v>23</v>
      </c>
      <c r="S23" s="2" t="s">
        <v>25</v>
      </c>
      <c r="T23" s="2" t="s">
        <v>9</v>
      </c>
      <c r="U23" s="2">
        <v>-190.5</v>
      </c>
      <c r="V23" s="2" t="s">
        <v>23</v>
      </c>
      <c r="W23" s="2" t="s">
        <v>25</v>
      </c>
      <c r="X23" s="2" t="s">
        <v>10</v>
      </c>
      <c r="Y23" s="2">
        <v>365.2</v>
      </c>
      <c r="Z23" s="15">
        <v>1700</v>
      </c>
      <c r="AA23" s="15">
        <v>41.5</v>
      </c>
      <c r="AB23" s="3">
        <f t="shared" ref="AB23:AB83" si="10">E23</f>
        <v>1449</v>
      </c>
      <c r="AC23" s="17" t="str">
        <f t="shared" ref="AC23:AC83" si="11">IF(Z23-AB23-AA23&lt;200,Z23-AB23-AA23," - ")</f>
        <v xml:space="preserve"> - </v>
      </c>
      <c r="AD23" s="3">
        <f t="shared" si="3"/>
        <v>2605.1999999999998</v>
      </c>
      <c r="AE23" s="12">
        <f t="shared" si="4"/>
        <v>1258.5</v>
      </c>
      <c r="AF23" s="3" t="s">
        <v>44</v>
      </c>
      <c r="AG23" s="3" t="str">
        <f t="shared" si="5"/>
        <v>y1-x2</v>
      </c>
      <c r="AH23" s="12">
        <f t="shared" ref="AH23:AH83" si="12">E23-E88</f>
        <v>0</v>
      </c>
      <c r="AI23" s="3">
        <f t="shared" si="6"/>
        <v>0.29999999999995453</v>
      </c>
      <c r="AJ23" s="3">
        <f t="shared" si="7"/>
        <v>2.1999999999999318</v>
      </c>
      <c r="AK23" s="3">
        <f t="shared" si="8"/>
        <v>3.4000000000000057</v>
      </c>
      <c r="AL23" s="3">
        <f t="shared" si="9"/>
        <v>2.8000000000000114</v>
      </c>
    </row>
    <row r="24" spans="2:38" x14ac:dyDescent="0.25">
      <c r="B24" s="2" t="s">
        <v>23</v>
      </c>
      <c r="C24" s="2" t="s">
        <v>26</v>
      </c>
      <c r="D24" s="2" t="s">
        <v>5</v>
      </c>
      <c r="E24" s="2">
        <v>1510.5</v>
      </c>
      <c r="F24" s="2" t="s">
        <v>23</v>
      </c>
      <c r="G24" s="2" t="s">
        <v>26</v>
      </c>
      <c r="H24" s="2" t="s">
        <v>6</v>
      </c>
      <c r="I24" s="2">
        <v>33.1</v>
      </c>
      <c r="J24" s="2" t="s">
        <v>23</v>
      </c>
      <c r="K24" s="2" t="s">
        <v>26</v>
      </c>
      <c r="L24" s="2" t="s">
        <v>7</v>
      </c>
      <c r="M24" s="2">
        <v>221.8</v>
      </c>
      <c r="N24" s="2" t="s">
        <v>23</v>
      </c>
      <c r="O24" s="2" t="s">
        <v>26</v>
      </c>
      <c r="P24" s="2" t="s">
        <v>8</v>
      </c>
      <c r="Q24" s="2">
        <v>-1011</v>
      </c>
      <c r="R24" s="2" t="s">
        <v>23</v>
      </c>
      <c r="S24" s="2" t="s">
        <v>26</v>
      </c>
      <c r="T24" s="2" t="s">
        <v>9</v>
      </c>
      <c r="U24" s="2">
        <v>-198.7</v>
      </c>
      <c r="V24" s="2" t="s">
        <v>23</v>
      </c>
      <c r="W24" s="2" t="s">
        <v>26</v>
      </c>
      <c r="X24" s="2" t="s">
        <v>10</v>
      </c>
      <c r="Y24" s="2">
        <v>104.9</v>
      </c>
      <c r="Z24" s="15">
        <v>1700</v>
      </c>
      <c r="AA24" s="15">
        <v>41.5</v>
      </c>
      <c r="AB24" s="3">
        <f t="shared" si="10"/>
        <v>1510.5</v>
      </c>
      <c r="AC24" s="17">
        <f t="shared" si="11"/>
        <v>148</v>
      </c>
      <c r="AD24" s="3">
        <f t="shared" si="3"/>
        <v>1732.3</v>
      </c>
      <c r="AE24" s="12">
        <f t="shared" si="4"/>
        <v>499.5</v>
      </c>
      <c r="AF24" s="3" t="s">
        <v>44</v>
      </c>
      <c r="AG24" s="3" t="str">
        <f t="shared" si="5"/>
        <v>y1-x3</v>
      </c>
      <c r="AH24" s="12">
        <f t="shared" si="12"/>
        <v>0</v>
      </c>
      <c r="AI24" s="3">
        <f t="shared" si="6"/>
        <v>-0.39999999999997726</v>
      </c>
      <c r="AJ24" s="3">
        <f t="shared" si="7"/>
        <v>0.10000000000002274</v>
      </c>
      <c r="AK24" s="3">
        <f t="shared" si="8"/>
        <v>3.7999999999999829</v>
      </c>
      <c r="AL24" s="3">
        <f t="shared" si="9"/>
        <v>3.1000000000000085</v>
      </c>
    </row>
    <row r="25" spans="2:38" x14ac:dyDescent="0.25">
      <c r="B25" s="2" t="s">
        <v>23</v>
      </c>
      <c r="C25" s="2" t="s">
        <v>27</v>
      </c>
      <c r="D25" s="2" t="s">
        <v>5</v>
      </c>
      <c r="E25" s="2">
        <v>1751.2</v>
      </c>
      <c r="F25" s="2" t="s">
        <v>23</v>
      </c>
      <c r="G25" s="2" t="s">
        <v>27</v>
      </c>
      <c r="H25" s="2" t="s">
        <v>6</v>
      </c>
      <c r="I25" s="2">
        <v>30.7</v>
      </c>
      <c r="J25" s="2" t="s">
        <v>23</v>
      </c>
      <c r="K25" s="2" t="s">
        <v>27</v>
      </c>
      <c r="L25" s="2" t="s">
        <v>7</v>
      </c>
      <c r="M25" s="2">
        <v>15.7</v>
      </c>
      <c r="N25" s="2" t="s">
        <v>23</v>
      </c>
      <c r="O25" s="2" t="s">
        <v>27</v>
      </c>
      <c r="P25" s="2" t="s">
        <v>8</v>
      </c>
      <c r="Q25" s="2">
        <v>-88.1</v>
      </c>
      <c r="R25" s="2" t="s">
        <v>23</v>
      </c>
      <c r="S25" s="2" t="s">
        <v>27</v>
      </c>
      <c r="T25" s="2" t="s">
        <v>9</v>
      </c>
      <c r="U25" s="2">
        <v>-185.7</v>
      </c>
      <c r="V25" s="2" t="s">
        <v>23</v>
      </c>
      <c r="W25" s="2" t="s">
        <v>27</v>
      </c>
      <c r="X25" s="2" t="s">
        <v>10</v>
      </c>
      <c r="Y25" s="2">
        <v>196.8</v>
      </c>
      <c r="Z25" s="15">
        <v>2144</v>
      </c>
      <c r="AA25" s="15">
        <v>56.5</v>
      </c>
      <c r="AB25" s="3">
        <f t="shared" si="10"/>
        <v>1751.2</v>
      </c>
      <c r="AC25" s="17" t="str">
        <f t="shared" si="11"/>
        <v xml:space="preserve"> - </v>
      </c>
      <c r="AD25" s="3">
        <f t="shared" si="3"/>
        <v>1948</v>
      </c>
      <c r="AE25" s="12">
        <f t="shared" si="4"/>
        <v>1565.5</v>
      </c>
      <c r="AF25" s="3" t="s">
        <v>45</v>
      </c>
      <c r="AG25" s="3" t="str">
        <f t="shared" si="5"/>
        <v>y1-x4</v>
      </c>
      <c r="AH25" s="12">
        <f t="shared" si="12"/>
        <v>0</v>
      </c>
      <c r="AI25" s="3">
        <f t="shared" si="6"/>
        <v>-0.10000000000000142</v>
      </c>
      <c r="AJ25" s="3">
        <f t="shared" si="7"/>
        <v>2.2000000000000028</v>
      </c>
      <c r="AK25" s="3">
        <f t="shared" si="8"/>
        <v>4.7999999999999829</v>
      </c>
      <c r="AL25" s="3">
        <f t="shared" si="9"/>
        <v>3.6000000000000227</v>
      </c>
    </row>
    <row r="26" spans="2:38" x14ac:dyDescent="0.25">
      <c r="B26" s="2" t="s">
        <v>23</v>
      </c>
      <c r="C26" s="2" t="s">
        <v>28</v>
      </c>
      <c r="D26" s="2" t="s">
        <v>5</v>
      </c>
      <c r="E26" s="2">
        <v>1226.8</v>
      </c>
      <c r="F26" s="2" t="s">
        <v>23</v>
      </c>
      <c r="G26" s="2" t="s">
        <v>28</v>
      </c>
      <c r="H26" s="2" t="s">
        <v>6</v>
      </c>
      <c r="I26" s="2">
        <v>16.899999999999999</v>
      </c>
      <c r="J26" s="2" t="s">
        <v>23</v>
      </c>
      <c r="K26" s="2" t="s">
        <v>28</v>
      </c>
      <c r="L26" s="2" t="s">
        <v>7</v>
      </c>
      <c r="M26" s="2">
        <v>163.9</v>
      </c>
      <c r="N26" s="2" t="s">
        <v>23</v>
      </c>
      <c r="O26" s="2" t="s">
        <v>28</v>
      </c>
      <c r="P26" s="2" t="s">
        <v>8</v>
      </c>
      <c r="Q26" s="2">
        <v>-260.5</v>
      </c>
      <c r="R26" s="2" t="s">
        <v>23</v>
      </c>
      <c r="S26" s="2" t="s">
        <v>28</v>
      </c>
      <c r="T26" s="2" t="s">
        <v>9</v>
      </c>
      <c r="U26" s="2">
        <v>-962.8</v>
      </c>
      <c r="V26" s="2" t="s">
        <v>23</v>
      </c>
      <c r="W26" s="2" t="s">
        <v>28</v>
      </c>
      <c r="X26" s="2" t="s">
        <v>10</v>
      </c>
      <c r="Y26" s="2">
        <v>232.9</v>
      </c>
      <c r="Z26" s="15">
        <v>1700</v>
      </c>
      <c r="AA26" s="15">
        <v>73.8</v>
      </c>
      <c r="AB26" s="3">
        <f t="shared" si="10"/>
        <v>1226.8</v>
      </c>
      <c r="AC26" s="17" t="str">
        <f t="shared" si="11"/>
        <v xml:space="preserve"> - </v>
      </c>
      <c r="AD26" s="3">
        <f t="shared" si="3"/>
        <v>1459.7</v>
      </c>
      <c r="AE26" s="12">
        <f t="shared" si="4"/>
        <v>264</v>
      </c>
      <c r="AF26" s="3" t="s">
        <v>46</v>
      </c>
      <c r="AG26" s="3" t="str">
        <f t="shared" si="5"/>
        <v>y1-x5</v>
      </c>
      <c r="AH26" s="12">
        <f t="shared" si="12"/>
        <v>0</v>
      </c>
      <c r="AI26" s="3">
        <f t="shared" si="6"/>
        <v>2.0999999999999943</v>
      </c>
      <c r="AJ26" s="3">
        <f t="shared" si="7"/>
        <v>3.6999999999999886</v>
      </c>
      <c r="AK26" s="3">
        <f t="shared" si="8"/>
        <v>2</v>
      </c>
      <c r="AL26" s="3">
        <f t="shared" si="9"/>
        <v>8.5999999999999943</v>
      </c>
    </row>
    <row r="27" spans="2:38" x14ac:dyDescent="0.25">
      <c r="B27" s="2" t="s">
        <v>29</v>
      </c>
      <c r="C27" s="2" t="s">
        <v>24</v>
      </c>
      <c r="D27" s="2" t="s">
        <v>5</v>
      </c>
      <c r="E27" s="2">
        <v>1481.5</v>
      </c>
      <c r="F27" s="2" t="s">
        <v>29</v>
      </c>
      <c r="G27" s="2" t="s">
        <v>24</v>
      </c>
      <c r="H27" s="2" t="s">
        <v>6</v>
      </c>
      <c r="I27" s="2">
        <v>31.6</v>
      </c>
      <c r="J27" s="2" t="s">
        <v>29</v>
      </c>
      <c r="K27" s="2" t="s">
        <v>24</v>
      </c>
      <c r="L27" s="2" t="s">
        <v>7</v>
      </c>
      <c r="M27" s="2">
        <v>-73.3</v>
      </c>
      <c r="N27" s="2" t="s">
        <v>29</v>
      </c>
      <c r="O27" s="2" t="s">
        <v>24</v>
      </c>
      <c r="P27" s="2" t="s">
        <v>8</v>
      </c>
      <c r="Q27" s="2">
        <v>164.9</v>
      </c>
      <c r="R27" s="2" t="s">
        <v>29</v>
      </c>
      <c r="S27" s="2" t="s">
        <v>24</v>
      </c>
      <c r="T27" s="2" t="s">
        <v>9</v>
      </c>
      <c r="U27" s="2">
        <v>-598.29999999999995</v>
      </c>
      <c r="V27" s="2" t="s">
        <v>29</v>
      </c>
      <c r="W27" s="2" t="s">
        <v>24</v>
      </c>
      <c r="X27" s="2" t="s">
        <v>10</v>
      </c>
      <c r="Y27" s="2">
        <v>590.70000000000005</v>
      </c>
      <c r="Z27" s="15">
        <v>1700</v>
      </c>
      <c r="AA27" s="15">
        <v>41.5</v>
      </c>
      <c r="AB27" s="3">
        <f t="shared" si="10"/>
        <v>1481.5</v>
      </c>
      <c r="AC27" s="17">
        <f t="shared" si="11"/>
        <v>177</v>
      </c>
      <c r="AD27" s="3">
        <f t="shared" si="3"/>
        <v>2072.1999999999998</v>
      </c>
      <c r="AE27" s="12">
        <f t="shared" si="4"/>
        <v>883.2</v>
      </c>
      <c r="AF27" s="3" t="s">
        <v>44</v>
      </c>
      <c r="AG27" s="3" t="str">
        <f t="shared" si="5"/>
        <v>y2-x1</v>
      </c>
      <c r="AH27" s="12">
        <f t="shared" si="12"/>
        <v>0</v>
      </c>
      <c r="AI27" s="3">
        <f t="shared" si="6"/>
        <v>-2.0999999999999943</v>
      </c>
      <c r="AJ27" s="3">
        <f t="shared" si="7"/>
        <v>2.0999999999999943</v>
      </c>
      <c r="AK27" s="3">
        <f t="shared" si="8"/>
        <v>2.4000000000000909</v>
      </c>
      <c r="AL27" s="3">
        <f t="shared" si="9"/>
        <v>2.6999999999999318</v>
      </c>
    </row>
    <row r="28" spans="2:38" x14ac:dyDescent="0.25">
      <c r="B28" s="2" t="s">
        <v>29</v>
      </c>
      <c r="C28" s="2" t="s">
        <v>25</v>
      </c>
      <c r="D28" s="2" t="s">
        <v>5</v>
      </c>
      <c r="E28" s="2">
        <v>2119.5</v>
      </c>
      <c r="F28" s="2" t="s">
        <v>29</v>
      </c>
      <c r="G28" s="2" t="s">
        <v>25</v>
      </c>
      <c r="H28" s="2" t="s">
        <v>6</v>
      </c>
      <c r="I28" s="2">
        <v>68.099999999999994</v>
      </c>
      <c r="J28" s="2" t="s">
        <v>29</v>
      </c>
      <c r="K28" s="2" t="s">
        <v>25</v>
      </c>
      <c r="L28" s="2" t="s">
        <v>7</v>
      </c>
      <c r="M28" s="2">
        <v>-59.8</v>
      </c>
      <c r="N28" s="2" t="s">
        <v>29</v>
      </c>
      <c r="O28" s="2" t="s">
        <v>25</v>
      </c>
      <c r="P28" s="2" t="s">
        <v>8</v>
      </c>
      <c r="Q28" s="2">
        <v>55.5</v>
      </c>
      <c r="R28" s="2" t="s">
        <v>29</v>
      </c>
      <c r="S28" s="2" t="s">
        <v>25</v>
      </c>
      <c r="T28" s="2" t="s">
        <v>9</v>
      </c>
      <c r="U28" s="2">
        <v>260.7</v>
      </c>
      <c r="V28" s="2" t="s">
        <v>29</v>
      </c>
      <c r="W28" s="2" t="s">
        <v>25</v>
      </c>
      <c r="X28" s="2" t="s">
        <v>10</v>
      </c>
      <c r="Y28" s="2">
        <v>-260.60000000000002</v>
      </c>
      <c r="Z28" s="15">
        <v>2814</v>
      </c>
      <c r="AA28" s="15">
        <v>113.2</v>
      </c>
      <c r="AB28" s="3">
        <f t="shared" si="10"/>
        <v>2119.5</v>
      </c>
      <c r="AC28" s="17" t="str">
        <f t="shared" si="11"/>
        <v xml:space="preserve"> - </v>
      </c>
      <c r="AD28" s="3">
        <f t="shared" si="3"/>
        <v>2380.1999999999998</v>
      </c>
      <c r="AE28" s="12">
        <f t="shared" si="4"/>
        <v>1858.9</v>
      </c>
      <c r="AF28" s="3" t="s">
        <v>47</v>
      </c>
      <c r="AG28" s="3" t="str">
        <f t="shared" si="5"/>
        <v>y2-x2</v>
      </c>
      <c r="AH28" s="12">
        <f t="shared" si="12"/>
        <v>0</v>
      </c>
      <c r="AI28" s="3">
        <f t="shared" si="6"/>
        <v>1.2000000000000028</v>
      </c>
      <c r="AJ28" s="3">
        <f t="shared" si="7"/>
        <v>1.5</v>
      </c>
      <c r="AK28" s="3">
        <f t="shared" si="8"/>
        <v>3.5999999999999659</v>
      </c>
      <c r="AL28" s="3">
        <f t="shared" si="9"/>
        <v>2.9000000000000341</v>
      </c>
    </row>
    <row r="29" spans="2:38" x14ac:dyDescent="0.25">
      <c r="B29" s="2" t="s">
        <v>29</v>
      </c>
      <c r="C29" s="2" t="s">
        <v>26</v>
      </c>
      <c r="D29" s="2" t="s">
        <v>5</v>
      </c>
      <c r="E29" s="2">
        <v>1791.9</v>
      </c>
      <c r="F29" s="2" t="s">
        <v>29</v>
      </c>
      <c r="G29" s="2" t="s">
        <v>26</v>
      </c>
      <c r="H29" s="2" t="s">
        <v>6</v>
      </c>
      <c r="I29" s="2">
        <v>70.099999999999994</v>
      </c>
      <c r="J29" s="2" t="s">
        <v>29</v>
      </c>
      <c r="K29" s="2" t="s">
        <v>26</v>
      </c>
      <c r="L29" s="2" t="s">
        <v>7</v>
      </c>
      <c r="M29" s="2">
        <v>83.3</v>
      </c>
      <c r="N29" s="2" t="s">
        <v>29</v>
      </c>
      <c r="O29" s="2" t="s">
        <v>26</v>
      </c>
      <c r="P29" s="2" t="s">
        <v>8</v>
      </c>
      <c r="Q29" s="2">
        <v>-76.5</v>
      </c>
      <c r="R29" s="2" t="s">
        <v>29</v>
      </c>
      <c r="S29" s="2" t="s">
        <v>26</v>
      </c>
      <c r="T29" s="2" t="s">
        <v>9</v>
      </c>
      <c r="U29" s="2">
        <v>196.8</v>
      </c>
      <c r="V29" s="2" t="s">
        <v>29</v>
      </c>
      <c r="W29" s="2" t="s">
        <v>26</v>
      </c>
      <c r="X29" s="2" t="s">
        <v>10</v>
      </c>
      <c r="Y29" s="2">
        <v>-195.6</v>
      </c>
      <c r="Z29" s="15">
        <v>2144</v>
      </c>
      <c r="AA29" s="15">
        <v>56.5</v>
      </c>
      <c r="AB29" s="3">
        <f t="shared" si="10"/>
        <v>1791.9</v>
      </c>
      <c r="AC29" s="17" t="str">
        <f t="shared" si="11"/>
        <v xml:space="preserve"> - </v>
      </c>
      <c r="AD29" s="3">
        <f t="shared" si="3"/>
        <v>1988.7</v>
      </c>
      <c r="AE29" s="12">
        <f t="shared" si="4"/>
        <v>1596.3000000000002</v>
      </c>
      <c r="AF29" s="3" t="s">
        <v>45</v>
      </c>
      <c r="AG29" s="3" t="str">
        <f t="shared" si="5"/>
        <v>y2-x3</v>
      </c>
      <c r="AH29" s="12">
        <f t="shared" si="12"/>
        <v>0</v>
      </c>
      <c r="AI29" s="3">
        <f t="shared" si="6"/>
        <v>1</v>
      </c>
      <c r="AJ29" s="3">
        <f t="shared" si="7"/>
        <v>0.70000000000000284</v>
      </c>
      <c r="AK29" s="3">
        <f t="shared" si="8"/>
        <v>3.7000000000000171</v>
      </c>
      <c r="AL29" s="3">
        <f t="shared" si="9"/>
        <v>3</v>
      </c>
    </row>
    <row r="30" spans="2:38" x14ac:dyDescent="0.25">
      <c r="B30" s="2" t="s">
        <v>29</v>
      </c>
      <c r="C30" s="2" t="s">
        <v>27</v>
      </c>
      <c r="D30" s="2" t="s">
        <v>5</v>
      </c>
      <c r="E30" s="2">
        <v>1975.3</v>
      </c>
      <c r="F30" s="2" t="s">
        <v>29</v>
      </c>
      <c r="G30" s="2" t="s">
        <v>27</v>
      </c>
      <c r="H30" s="2" t="s">
        <v>6</v>
      </c>
      <c r="I30" s="2">
        <v>73.7</v>
      </c>
      <c r="J30" s="2" t="s">
        <v>29</v>
      </c>
      <c r="K30" s="2" t="s">
        <v>27</v>
      </c>
      <c r="L30" s="2" t="s">
        <v>7</v>
      </c>
      <c r="M30" s="2">
        <v>-204.6</v>
      </c>
      <c r="N30" s="2" t="s">
        <v>29</v>
      </c>
      <c r="O30" s="2" t="s">
        <v>27</v>
      </c>
      <c r="P30" s="2" t="s">
        <v>8</v>
      </c>
      <c r="Q30" s="2">
        <v>212.1</v>
      </c>
      <c r="R30" s="2" t="s">
        <v>29</v>
      </c>
      <c r="S30" s="2" t="s">
        <v>27</v>
      </c>
      <c r="T30" s="2" t="s">
        <v>9</v>
      </c>
      <c r="U30" s="2">
        <v>219</v>
      </c>
      <c r="V30" s="2" t="s">
        <v>29</v>
      </c>
      <c r="W30" s="2" t="s">
        <v>27</v>
      </c>
      <c r="X30" s="2" t="s">
        <v>10</v>
      </c>
      <c r="Y30" s="2">
        <v>-213.4</v>
      </c>
      <c r="Z30" s="15">
        <v>2144</v>
      </c>
      <c r="AA30" s="15">
        <v>56.5</v>
      </c>
      <c r="AB30" s="3">
        <f t="shared" si="10"/>
        <v>1975.3</v>
      </c>
      <c r="AC30" s="17">
        <f t="shared" si="11"/>
        <v>112.20000000000005</v>
      </c>
      <c r="AD30" s="3">
        <f t="shared" si="3"/>
        <v>2194.3000000000002</v>
      </c>
      <c r="AE30" s="12">
        <f t="shared" si="4"/>
        <v>1761.8999999999999</v>
      </c>
      <c r="AF30" s="3" t="s">
        <v>45</v>
      </c>
      <c r="AG30" s="3" t="str">
        <f t="shared" si="5"/>
        <v>y2-x4</v>
      </c>
      <c r="AH30" s="12">
        <f t="shared" si="12"/>
        <v>0</v>
      </c>
      <c r="AI30" s="3">
        <f t="shared" si="6"/>
        <v>-0.59999999999999432</v>
      </c>
      <c r="AJ30" s="3">
        <f t="shared" si="7"/>
        <v>2.1999999999999886</v>
      </c>
      <c r="AK30" s="3">
        <f t="shared" si="8"/>
        <v>4.9000000000000057</v>
      </c>
      <c r="AL30" s="3">
        <f t="shared" si="9"/>
        <v>3.9000000000000057</v>
      </c>
    </row>
    <row r="31" spans="2:38" x14ac:dyDescent="0.25">
      <c r="B31" s="2" t="s">
        <v>29</v>
      </c>
      <c r="C31" s="2" t="s">
        <v>28</v>
      </c>
      <c r="D31" s="2" t="s">
        <v>5</v>
      </c>
      <c r="E31" s="2">
        <v>2466.9</v>
      </c>
      <c r="F31" s="2" t="s">
        <v>29</v>
      </c>
      <c r="G31" s="2" t="s">
        <v>28</v>
      </c>
      <c r="H31" s="2" t="s">
        <v>6</v>
      </c>
      <c r="I31" s="2">
        <v>61.6</v>
      </c>
      <c r="J31" s="2" t="s">
        <v>29</v>
      </c>
      <c r="K31" s="2" t="s">
        <v>28</v>
      </c>
      <c r="L31" s="2" t="s">
        <v>7</v>
      </c>
      <c r="M31" s="2">
        <v>126.3</v>
      </c>
      <c r="N31" s="2" t="s">
        <v>29</v>
      </c>
      <c r="O31" s="2" t="s">
        <v>28</v>
      </c>
      <c r="P31" s="2" t="s">
        <v>8</v>
      </c>
      <c r="Q31" s="2">
        <v>-40</v>
      </c>
      <c r="R31" s="2" t="s">
        <v>29</v>
      </c>
      <c r="S31" s="2" t="s">
        <v>28</v>
      </c>
      <c r="T31" s="2" t="s">
        <v>9</v>
      </c>
      <c r="U31" s="2">
        <v>926</v>
      </c>
      <c r="V31" s="2" t="s">
        <v>29</v>
      </c>
      <c r="W31" s="2" t="s">
        <v>28</v>
      </c>
      <c r="X31" s="2" t="s">
        <v>10</v>
      </c>
      <c r="Y31" s="2">
        <v>-244</v>
      </c>
      <c r="Z31" s="15">
        <v>3400</v>
      </c>
      <c r="AA31" s="15">
        <v>132.69999999999999</v>
      </c>
      <c r="AB31" s="3">
        <f t="shared" si="10"/>
        <v>2466.9</v>
      </c>
      <c r="AC31" s="17" t="str">
        <f t="shared" si="11"/>
        <v xml:space="preserve"> - </v>
      </c>
      <c r="AD31" s="3">
        <f t="shared" si="3"/>
        <v>3392.9</v>
      </c>
      <c r="AE31" s="12">
        <f t="shared" si="4"/>
        <v>2222.9</v>
      </c>
      <c r="AF31" s="3" t="s">
        <v>49</v>
      </c>
      <c r="AG31" s="3" t="str">
        <f t="shared" si="5"/>
        <v>y2-x5</v>
      </c>
      <c r="AH31" s="12">
        <f t="shared" si="12"/>
        <v>0</v>
      </c>
      <c r="AI31" s="3">
        <f t="shared" si="6"/>
        <v>-0.70000000000000284</v>
      </c>
      <c r="AJ31" s="3">
        <f t="shared" si="7"/>
        <v>1.2000000000000028</v>
      </c>
      <c r="AK31" s="3">
        <f t="shared" si="8"/>
        <v>2</v>
      </c>
      <c r="AL31" s="3">
        <f t="shared" si="9"/>
        <v>8.4000000000000057</v>
      </c>
    </row>
    <row r="32" spans="2:38" x14ac:dyDescent="0.25">
      <c r="B32" s="2" t="s">
        <v>29</v>
      </c>
      <c r="C32" s="2" t="s">
        <v>30</v>
      </c>
      <c r="D32" s="2" t="s">
        <v>5</v>
      </c>
      <c r="E32" s="2">
        <v>1101</v>
      </c>
      <c r="F32" s="2" t="s">
        <v>29</v>
      </c>
      <c r="G32" s="2" t="s">
        <v>30</v>
      </c>
      <c r="H32" s="2" t="s">
        <v>6</v>
      </c>
      <c r="I32" s="2">
        <v>17.399999999999999</v>
      </c>
      <c r="J32" s="2" t="s">
        <v>29</v>
      </c>
      <c r="K32" s="2" t="s">
        <v>30</v>
      </c>
      <c r="L32" s="2" t="s">
        <v>7</v>
      </c>
      <c r="M32" s="2">
        <v>212.8</v>
      </c>
      <c r="N32" s="2" t="s">
        <v>29</v>
      </c>
      <c r="O32" s="2" t="s">
        <v>30</v>
      </c>
      <c r="P32" s="2" t="s">
        <v>8</v>
      </c>
      <c r="Q32" s="2">
        <v>-148.5</v>
      </c>
      <c r="R32" s="2" t="s">
        <v>29</v>
      </c>
      <c r="S32" s="2" t="s">
        <v>30</v>
      </c>
      <c r="T32" s="2" t="s">
        <v>9</v>
      </c>
      <c r="U32" s="2">
        <v>-96.9</v>
      </c>
      <c r="V32" s="2" t="s">
        <v>29</v>
      </c>
      <c r="W32" s="2" t="s">
        <v>30</v>
      </c>
      <c r="X32" s="2" t="s">
        <v>10</v>
      </c>
      <c r="Y32" s="2">
        <v>575.5</v>
      </c>
      <c r="Z32" s="15">
        <v>1407</v>
      </c>
      <c r="AA32" s="15">
        <v>41.5</v>
      </c>
      <c r="AB32" s="3">
        <f t="shared" si="10"/>
        <v>1101</v>
      </c>
      <c r="AC32" s="17" t="str">
        <f t="shared" si="11"/>
        <v xml:space="preserve"> - </v>
      </c>
      <c r="AD32" s="3">
        <f t="shared" si="3"/>
        <v>1676.5</v>
      </c>
      <c r="AE32" s="12">
        <f t="shared" si="4"/>
        <v>952.5</v>
      </c>
      <c r="AF32" s="3" t="s">
        <v>48</v>
      </c>
      <c r="AG32" s="3" t="str">
        <f t="shared" si="5"/>
        <v>y2-x6</v>
      </c>
      <c r="AH32" s="12">
        <f t="shared" si="12"/>
        <v>0</v>
      </c>
      <c r="AI32" s="3">
        <f t="shared" si="6"/>
        <v>1.2000000000000171</v>
      </c>
      <c r="AJ32" s="3">
        <f t="shared" si="7"/>
        <v>3.4000000000000057</v>
      </c>
      <c r="AK32" s="3">
        <f t="shared" si="8"/>
        <v>2.3000000000000114</v>
      </c>
      <c r="AL32" s="3">
        <f t="shared" si="9"/>
        <v>2.5</v>
      </c>
    </row>
    <row r="33" spans="2:38" x14ac:dyDescent="0.25">
      <c r="B33" s="2" t="s">
        <v>31</v>
      </c>
      <c r="C33" s="2" t="s">
        <v>24</v>
      </c>
      <c r="D33" s="2" t="s">
        <v>5</v>
      </c>
      <c r="E33" s="2">
        <v>1779.2</v>
      </c>
      <c r="F33" s="2" t="s">
        <v>31</v>
      </c>
      <c r="G33" s="2" t="s">
        <v>24</v>
      </c>
      <c r="H33" s="2" t="s">
        <v>6</v>
      </c>
      <c r="I33" s="2">
        <v>39.5</v>
      </c>
      <c r="J33" s="2" t="s">
        <v>31</v>
      </c>
      <c r="K33" s="2" t="s">
        <v>24</v>
      </c>
      <c r="L33" s="2" t="s">
        <v>7</v>
      </c>
      <c r="M33" s="2">
        <v>-185.4</v>
      </c>
      <c r="N33" s="2" t="s">
        <v>31</v>
      </c>
      <c r="O33" s="2" t="s">
        <v>24</v>
      </c>
      <c r="P33" s="2" t="s">
        <v>8</v>
      </c>
      <c r="Q33" s="2">
        <v>190.4</v>
      </c>
      <c r="R33" s="2" t="s">
        <v>31</v>
      </c>
      <c r="S33" s="2" t="s">
        <v>24</v>
      </c>
      <c r="T33" s="2" t="s">
        <v>9</v>
      </c>
      <c r="U33" s="2">
        <v>-679.2</v>
      </c>
      <c r="V33" s="2" t="s">
        <v>31</v>
      </c>
      <c r="W33" s="2" t="s">
        <v>24</v>
      </c>
      <c r="X33" s="2" t="s">
        <v>10</v>
      </c>
      <c r="Y33" s="2">
        <v>736</v>
      </c>
      <c r="Z33" s="15">
        <v>2144</v>
      </c>
      <c r="AA33" s="15">
        <v>56.5</v>
      </c>
      <c r="AB33" s="3">
        <f t="shared" si="10"/>
        <v>1779.2</v>
      </c>
      <c r="AC33" s="17" t="str">
        <f t="shared" si="11"/>
        <v xml:space="preserve"> - </v>
      </c>
      <c r="AD33" s="3">
        <f t="shared" si="3"/>
        <v>2515.1999999999998</v>
      </c>
      <c r="AE33" s="12">
        <f t="shared" si="4"/>
        <v>1100</v>
      </c>
      <c r="AF33" s="3" t="s">
        <v>45</v>
      </c>
      <c r="AG33" s="3" t="str">
        <f t="shared" si="5"/>
        <v>y3-x1</v>
      </c>
      <c r="AH33" s="12">
        <f t="shared" si="12"/>
        <v>0</v>
      </c>
      <c r="AI33" s="3">
        <f t="shared" si="6"/>
        <v>-3.2000000000000171</v>
      </c>
      <c r="AJ33" s="3">
        <f t="shared" si="7"/>
        <v>3.0999999999999943</v>
      </c>
      <c r="AK33" s="3">
        <f t="shared" si="8"/>
        <v>1.3000000000000682</v>
      </c>
      <c r="AL33" s="3">
        <f t="shared" si="9"/>
        <v>1.1000000000000227</v>
      </c>
    </row>
    <row r="34" spans="2:38" x14ac:dyDescent="0.25">
      <c r="B34" s="2" t="s">
        <v>31</v>
      </c>
      <c r="C34" s="2" t="s">
        <v>25</v>
      </c>
      <c r="D34" s="2" t="s">
        <v>5</v>
      </c>
      <c r="E34" s="2">
        <v>2433.9</v>
      </c>
      <c r="F34" s="2" t="s">
        <v>31</v>
      </c>
      <c r="G34" s="2" t="s">
        <v>25</v>
      </c>
      <c r="H34" s="2" t="s">
        <v>6</v>
      </c>
      <c r="I34" s="2">
        <v>79</v>
      </c>
      <c r="J34" s="2" t="s">
        <v>31</v>
      </c>
      <c r="K34" s="2" t="s">
        <v>25</v>
      </c>
      <c r="L34" s="2" t="s">
        <v>7</v>
      </c>
      <c r="M34" s="2">
        <v>-42.8</v>
      </c>
      <c r="N34" s="2" t="s">
        <v>31</v>
      </c>
      <c r="O34" s="2" t="s">
        <v>25</v>
      </c>
      <c r="P34" s="2" t="s">
        <v>8</v>
      </c>
      <c r="Q34" s="2">
        <v>28.5</v>
      </c>
      <c r="R34" s="2" t="s">
        <v>31</v>
      </c>
      <c r="S34" s="2" t="s">
        <v>25</v>
      </c>
      <c r="T34" s="2" t="s">
        <v>9</v>
      </c>
      <c r="U34" s="2">
        <v>-267.2</v>
      </c>
      <c r="V34" s="2" t="s">
        <v>31</v>
      </c>
      <c r="W34" s="2" t="s">
        <v>25</v>
      </c>
      <c r="X34" s="2" t="s">
        <v>10</v>
      </c>
      <c r="Y34" s="2">
        <v>263.10000000000002</v>
      </c>
      <c r="Z34" s="15">
        <v>2814</v>
      </c>
      <c r="AA34" s="15">
        <v>113.2</v>
      </c>
      <c r="AB34" s="3">
        <f t="shared" si="10"/>
        <v>2433.9</v>
      </c>
      <c r="AC34" s="17" t="str">
        <f t="shared" si="11"/>
        <v xml:space="preserve"> - </v>
      </c>
      <c r="AD34" s="3">
        <f t="shared" si="3"/>
        <v>2697</v>
      </c>
      <c r="AE34" s="12">
        <f t="shared" si="4"/>
        <v>2166.7000000000003</v>
      </c>
      <c r="AF34" s="3" t="s">
        <v>47</v>
      </c>
      <c r="AG34" s="3" t="str">
        <f t="shared" si="5"/>
        <v>y3-x2</v>
      </c>
      <c r="AH34" s="12">
        <f t="shared" si="12"/>
        <v>0</v>
      </c>
      <c r="AI34" s="3">
        <f t="shared" si="6"/>
        <v>2.4000000000000057</v>
      </c>
      <c r="AJ34" s="3">
        <f t="shared" si="7"/>
        <v>2.5</v>
      </c>
      <c r="AK34" s="3">
        <f t="shared" si="8"/>
        <v>1.6999999999999886</v>
      </c>
      <c r="AL34" s="3">
        <f t="shared" si="9"/>
        <v>1.4000000000000341</v>
      </c>
    </row>
    <row r="35" spans="2:38" x14ac:dyDescent="0.25">
      <c r="B35" s="2" t="s">
        <v>31</v>
      </c>
      <c r="C35" s="2" t="s">
        <v>26</v>
      </c>
      <c r="D35" s="2" t="s">
        <v>5</v>
      </c>
      <c r="E35" s="2">
        <v>2150.9</v>
      </c>
      <c r="F35" s="2" t="s">
        <v>31</v>
      </c>
      <c r="G35" s="2" t="s">
        <v>26</v>
      </c>
      <c r="H35" s="2" t="s">
        <v>6</v>
      </c>
      <c r="I35" s="2">
        <v>83.4</v>
      </c>
      <c r="J35" s="2" t="s">
        <v>31</v>
      </c>
      <c r="K35" s="2" t="s">
        <v>26</v>
      </c>
      <c r="L35" s="2" t="s">
        <v>7</v>
      </c>
      <c r="M35" s="2">
        <v>66.099999999999994</v>
      </c>
      <c r="N35" s="2" t="s">
        <v>31</v>
      </c>
      <c r="O35" s="2" t="s">
        <v>26</v>
      </c>
      <c r="P35" s="2" t="s">
        <v>8</v>
      </c>
      <c r="Q35" s="2">
        <v>-59.7</v>
      </c>
      <c r="R35" s="2" t="s">
        <v>31</v>
      </c>
      <c r="S35" s="2" t="s">
        <v>26</v>
      </c>
      <c r="T35" s="2" t="s">
        <v>9</v>
      </c>
      <c r="U35" s="2">
        <v>-144.5</v>
      </c>
      <c r="V35" s="2" t="s">
        <v>31</v>
      </c>
      <c r="W35" s="2" t="s">
        <v>26</v>
      </c>
      <c r="X35" s="2" t="s">
        <v>10</v>
      </c>
      <c r="Y35" s="2">
        <v>142.6</v>
      </c>
      <c r="Z35" s="15">
        <v>2814</v>
      </c>
      <c r="AA35" s="15">
        <v>113.2</v>
      </c>
      <c r="AB35" s="3">
        <f t="shared" si="10"/>
        <v>2150.9</v>
      </c>
      <c r="AC35" s="17" t="str">
        <f t="shared" si="11"/>
        <v xml:space="preserve"> - </v>
      </c>
      <c r="AD35" s="3">
        <f t="shared" si="3"/>
        <v>2293.5</v>
      </c>
      <c r="AE35" s="12">
        <f t="shared" si="4"/>
        <v>2006.4</v>
      </c>
      <c r="AF35" s="3" t="s">
        <v>47</v>
      </c>
      <c r="AG35" s="3" t="str">
        <f t="shared" si="5"/>
        <v>y3-x3</v>
      </c>
      <c r="AH35" s="12">
        <f t="shared" si="12"/>
        <v>0</v>
      </c>
      <c r="AI35" s="3">
        <f t="shared" si="6"/>
        <v>0.89999999999999147</v>
      </c>
      <c r="AJ35" s="3">
        <f t="shared" si="7"/>
        <v>0.70000000000000284</v>
      </c>
      <c r="AK35" s="3">
        <f t="shared" si="8"/>
        <v>1.4000000000000057</v>
      </c>
      <c r="AL35" s="3">
        <f t="shared" si="9"/>
        <v>1.1999999999999886</v>
      </c>
    </row>
    <row r="36" spans="2:38" x14ac:dyDescent="0.25">
      <c r="B36" s="2" t="s">
        <v>31</v>
      </c>
      <c r="C36" s="2" t="s">
        <v>27</v>
      </c>
      <c r="D36" s="2" t="s">
        <v>5</v>
      </c>
      <c r="E36" s="2">
        <v>2403.1</v>
      </c>
      <c r="F36" s="2" t="s">
        <v>31</v>
      </c>
      <c r="G36" s="2" t="s">
        <v>27</v>
      </c>
      <c r="H36" s="2" t="s">
        <v>6</v>
      </c>
      <c r="I36" s="2">
        <v>88.4</v>
      </c>
      <c r="J36" s="2" t="s">
        <v>31</v>
      </c>
      <c r="K36" s="2" t="s">
        <v>27</v>
      </c>
      <c r="L36" s="2" t="s">
        <v>7</v>
      </c>
      <c r="M36" s="2">
        <v>-254.9</v>
      </c>
      <c r="N36" s="2" t="s">
        <v>31</v>
      </c>
      <c r="O36" s="2" t="s">
        <v>27</v>
      </c>
      <c r="P36" s="2" t="s">
        <v>8</v>
      </c>
      <c r="Q36" s="2">
        <v>247.3</v>
      </c>
      <c r="R36" s="2" t="s">
        <v>31</v>
      </c>
      <c r="S36" s="2" t="s">
        <v>27</v>
      </c>
      <c r="T36" s="2" t="s">
        <v>9</v>
      </c>
      <c r="U36" s="2">
        <v>-147</v>
      </c>
      <c r="V36" s="2" t="s">
        <v>31</v>
      </c>
      <c r="W36" s="2" t="s">
        <v>27</v>
      </c>
      <c r="X36" s="2" t="s">
        <v>10</v>
      </c>
      <c r="Y36" s="2">
        <v>149.80000000000001</v>
      </c>
      <c r="Z36" s="15">
        <v>2814</v>
      </c>
      <c r="AA36" s="15">
        <v>113.2</v>
      </c>
      <c r="AB36" s="3">
        <f t="shared" si="10"/>
        <v>2403.1</v>
      </c>
      <c r="AC36" s="17" t="str">
        <f t="shared" si="11"/>
        <v xml:space="preserve"> - </v>
      </c>
      <c r="AD36" s="3">
        <f t="shared" si="3"/>
        <v>2650.4</v>
      </c>
      <c r="AE36" s="12">
        <f t="shared" si="4"/>
        <v>2148.1999999999998</v>
      </c>
      <c r="AF36" s="3" t="s">
        <v>47</v>
      </c>
      <c r="AG36" s="3" t="str">
        <f t="shared" si="5"/>
        <v>y3-x4</v>
      </c>
      <c r="AH36" s="12">
        <f t="shared" si="12"/>
        <v>0</v>
      </c>
      <c r="AI36" s="3">
        <f t="shared" si="6"/>
        <v>-1.5999999999999943</v>
      </c>
      <c r="AJ36" s="3">
        <f t="shared" si="7"/>
        <v>1.4000000000000057</v>
      </c>
      <c r="AK36" s="3">
        <f t="shared" si="8"/>
        <v>1.5999999999999943</v>
      </c>
      <c r="AL36" s="3">
        <f t="shared" si="9"/>
        <v>1.4000000000000057</v>
      </c>
    </row>
    <row r="37" spans="2:38" x14ac:dyDescent="0.25">
      <c r="B37" s="2" t="s">
        <v>31</v>
      </c>
      <c r="C37" s="2" t="s">
        <v>28</v>
      </c>
      <c r="D37" s="2" t="s">
        <v>5</v>
      </c>
      <c r="E37" s="2">
        <v>2305.4</v>
      </c>
      <c r="F37" s="2" t="s">
        <v>31</v>
      </c>
      <c r="G37" s="2" t="s">
        <v>28</v>
      </c>
      <c r="H37" s="2" t="s">
        <v>6</v>
      </c>
      <c r="I37" s="2">
        <v>93</v>
      </c>
      <c r="J37" s="2" t="s">
        <v>31</v>
      </c>
      <c r="K37" s="2" t="s">
        <v>28</v>
      </c>
      <c r="L37" s="2" t="s">
        <v>7</v>
      </c>
      <c r="M37" s="2">
        <v>303.2</v>
      </c>
      <c r="N37" s="2" t="s">
        <v>31</v>
      </c>
      <c r="O37" s="2" t="s">
        <v>28</v>
      </c>
      <c r="P37" s="2" t="s">
        <v>8</v>
      </c>
      <c r="Q37" s="2">
        <v>-294.8</v>
      </c>
      <c r="R37" s="2" t="s">
        <v>31</v>
      </c>
      <c r="S37" s="2" t="s">
        <v>28</v>
      </c>
      <c r="T37" s="2" t="s">
        <v>9</v>
      </c>
      <c r="U37" s="2">
        <v>-147.6</v>
      </c>
      <c r="V37" s="2" t="s">
        <v>31</v>
      </c>
      <c r="W37" s="2" t="s">
        <v>28</v>
      </c>
      <c r="X37" s="2" t="s">
        <v>10</v>
      </c>
      <c r="Y37" s="2">
        <v>154.9</v>
      </c>
      <c r="Z37" s="15">
        <v>3400</v>
      </c>
      <c r="AA37" s="15">
        <v>132.69999999999999</v>
      </c>
      <c r="AB37" s="3">
        <f t="shared" si="10"/>
        <v>2305.4</v>
      </c>
      <c r="AC37" s="17" t="str">
        <f t="shared" si="11"/>
        <v xml:space="preserve"> - </v>
      </c>
      <c r="AD37" s="3">
        <f t="shared" si="3"/>
        <v>2608.6</v>
      </c>
      <c r="AE37" s="12">
        <f t="shared" si="4"/>
        <v>2010.6000000000001</v>
      </c>
      <c r="AF37" s="3" t="s">
        <v>49</v>
      </c>
      <c r="AG37" s="3" t="str">
        <f t="shared" si="5"/>
        <v>y3-x5</v>
      </c>
      <c r="AH37" s="12">
        <f t="shared" si="12"/>
        <v>0</v>
      </c>
      <c r="AI37" s="3">
        <f t="shared" si="6"/>
        <v>1.5999999999999659</v>
      </c>
      <c r="AJ37" s="3">
        <f t="shared" si="7"/>
        <v>1.3000000000000114</v>
      </c>
      <c r="AK37" s="3">
        <f t="shared" si="8"/>
        <v>1.5</v>
      </c>
      <c r="AL37" s="3">
        <f t="shared" si="9"/>
        <v>1.4000000000000057</v>
      </c>
    </row>
    <row r="38" spans="2:38" x14ac:dyDescent="0.25">
      <c r="B38" s="2" t="s">
        <v>31</v>
      </c>
      <c r="C38" s="2" t="s">
        <v>30</v>
      </c>
      <c r="D38" s="2" t="s">
        <v>5</v>
      </c>
      <c r="E38" s="2">
        <v>3102.3</v>
      </c>
      <c r="F38" s="2" t="s">
        <v>31</v>
      </c>
      <c r="G38" s="2" t="s">
        <v>30</v>
      </c>
      <c r="H38" s="2" t="s">
        <v>6</v>
      </c>
      <c r="I38" s="2">
        <v>54.3</v>
      </c>
      <c r="J38" s="2" t="s">
        <v>31</v>
      </c>
      <c r="K38" s="2" t="s">
        <v>30</v>
      </c>
      <c r="L38" s="2" t="s">
        <v>7</v>
      </c>
      <c r="M38" s="2">
        <v>-279.10000000000002</v>
      </c>
      <c r="N38" s="2" t="s">
        <v>31</v>
      </c>
      <c r="O38" s="2" t="s">
        <v>30</v>
      </c>
      <c r="P38" s="2" t="s">
        <v>8</v>
      </c>
      <c r="Q38" s="2">
        <v>229</v>
      </c>
      <c r="R38" s="2" t="s">
        <v>31</v>
      </c>
      <c r="S38" s="2" t="s">
        <v>30</v>
      </c>
      <c r="T38" s="2" t="s">
        <v>9</v>
      </c>
      <c r="U38" s="2">
        <v>-83.8</v>
      </c>
      <c r="V38" s="2" t="s">
        <v>31</v>
      </c>
      <c r="W38" s="2" t="s">
        <v>30</v>
      </c>
      <c r="X38" s="2" t="s">
        <v>10</v>
      </c>
      <c r="Y38" s="2">
        <v>-441.5</v>
      </c>
      <c r="Z38" s="15">
        <v>4288</v>
      </c>
      <c r="AA38" s="15">
        <v>177.5</v>
      </c>
      <c r="AB38" s="3">
        <f t="shared" si="10"/>
        <v>3102.3</v>
      </c>
      <c r="AC38" s="17" t="str">
        <f t="shared" si="11"/>
        <v xml:space="preserve"> - </v>
      </c>
      <c r="AD38" s="3">
        <f t="shared" si="3"/>
        <v>3331.3</v>
      </c>
      <c r="AE38" s="12">
        <f t="shared" si="4"/>
        <v>2660.8</v>
      </c>
      <c r="AF38" s="3" t="s">
        <v>53</v>
      </c>
      <c r="AG38" s="3" t="str">
        <f t="shared" si="5"/>
        <v>y3-x6</v>
      </c>
      <c r="AH38" s="12">
        <f t="shared" si="12"/>
        <v>0</v>
      </c>
      <c r="AI38" s="3">
        <f t="shared" si="6"/>
        <v>-4.3000000000000114</v>
      </c>
      <c r="AJ38" s="3">
        <f t="shared" si="7"/>
        <v>4.1999999999999886</v>
      </c>
      <c r="AK38" s="3">
        <f t="shared" si="8"/>
        <v>0.20000000000000284</v>
      </c>
      <c r="AL38" s="3">
        <f t="shared" si="9"/>
        <v>0.80000000000001137</v>
      </c>
    </row>
    <row r="39" spans="2:38" x14ac:dyDescent="0.25">
      <c r="B39" s="2" t="s">
        <v>31</v>
      </c>
      <c r="C39" s="2" t="s">
        <v>32</v>
      </c>
      <c r="D39" s="2" t="s">
        <v>5</v>
      </c>
      <c r="E39" s="2">
        <v>1385.3</v>
      </c>
      <c r="F39" s="2" t="s">
        <v>31</v>
      </c>
      <c r="G39" s="2" t="s">
        <v>32</v>
      </c>
      <c r="H39" s="2" t="s">
        <v>6</v>
      </c>
      <c r="I39" s="2">
        <v>22.9</v>
      </c>
      <c r="J39" s="2" t="s">
        <v>31</v>
      </c>
      <c r="K39" s="2" t="s">
        <v>32</v>
      </c>
      <c r="L39" s="2" t="s">
        <v>7</v>
      </c>
      <c r="M39" s="2">
        <v>391.4</v>
      </c>
      <c r="N39" s="2" t="s">
        <v>31</v>
      </c>
      <c r="O39" s="2" t="s">
        <v>32</v>
      </c>
      <c r="P39" s="2" t="s">
        <v>8</v>
      </c>
      <c r="Q39" s="2">
        <v>-308.3</v>
      </c>
      <c r="R39" s="2" t="s">
        <v>31</v>
      </c>
      <c r="S39" s="2" t="s">
        <v>32</v>
      </c>
      <c r="T39" s="2" t="s">
        <v>9</v>
      </c>
      <c r="U39" s="2">
        <v>-1890.6</v>
      </c>
      <c r="V39" s="2" t="s">
        <v>31</v>
      </c>
      <c r="W39" s="2" t="s">
        <v>32</v>
      </c>
      <c r="X39" s="2" t="s">
        <v>10</v>
      </c>
      <c r="Y39" s="2">
        <v>1756.3</v>
      </c>
      <c r="Z39" s="15">
        <v>1700</v>
      </c>
      <c r="AA39" s="15">
        <v>73.8</v>
      </c>
      <c r="AB39" s="3">
        <f t="shared" si="10"/>
        <v>1385.3</v>
      </c>
      <c r="AC39" s="17" t="str">
        <f t="shared" si="11"/>
        <v xml:space="preserve"> - </v>
      </c>
      <c r="AD39" s="3">
        <f t="shared" si="3"/>
        <v>3141.6</v>
      </c>
      <c r="AE39" s="12">
        <f t="shared" si="4"/>
        <v>-505.29999999999995</v>
      </c>
      <c r="AF39" s="3" t="s">
        <v>46</v>
      </c>
      <c r="AG39" s="3" t="str">
        <f t="shared" si="5"/>
        <v>y3-x7</v>
      </c>
      <c r="AH39" s="12">
        <f t="shared" si="12"/>
        <v>0</v>
      </c>
      <c r="AI39" s="3">
        <f t="shared" si="6"/>
        <v>4.3999999999999773</v>
      </c>
      <c r="AJ39" s="3">
        <f t="shared" si="7"/>
        <v>4.3000000000000114</v>
      </c>
      <c r="AK39" s="3">
        <f t="shared" si="8"/>
        <v>2.0999999999999091</v>
      </c>
      <c r="AL39" s="3">
        <f t="shared" si="9"/>
        <v>2.3999999999998636</v>
      </c>
    </row>
    <row r="40" spans="2:38" x14ac:dyDescent="0.25">
      <c r="B40" s="2" t="s">
        <v>33</v>
      </c>
      <c r="C40" s="2" t="s">
        <v>24</v>
      </c>
      <c r="D40" s="2" t="s">
        <v>5</v>
      </c>
      <c r="E40" s="2">
        <v>1726.6</v>
      </c>
      <c r="F40" s="2" t="s">
        <v>33</v>
      </c>
      <c r="G40" s="2" t="s">
        <v>24</v>
      </c>
      <c r="H40" s="2" t="s">
        <v>6</v>
      </c>
      <c r="I40" s="2">
        <v>39.299999999999997</v>
      </c>
      <c r="J40" s="2" t="s">
        <v>33</v>
      </c>
      <c r="K40" s="2" t="s">
        <v>24</v>
      </c>
      <c r="L40" s="2" t="s">
        <v>7</v>
      </c>
      <c r="M40" s="2">
        <v>-119.9</v>
      </c>
      <c r="N40" s="2" t="s">
        <v>33</v>
      </c>
      <c r="O40" s="2" t="s">
        <v>24</v>
      </c>
      <c r="P40" s="2" t="s">
        <v>8</v>
      </c>
      <c r="Q40" s="2">
        <v>178.5</v>
      </c>
      <c r="R40" s="2" t="s">
        <v>33</v>
      </c>
      <c r="S40" s="2" t="s">
        <v>24</v>
      </c>
      <c r="T40" s="2" t="s">
        <v>9</v>
      </c>
      <c r="U40" s="2">
        <v>87.3</v>
      </c>
      <c r="V40" s="2" t="s">
        <v>33</v>
      </c>
      <c r="W40" s="2" t="s">
        <v>24</v>
      </c>
      <c r="X40" s="2" t="s">
        <v>10</v>
      </c>
      <c r="Y40" s="2">
        <v>-16</v>
      </c>
      <c r="Z40" s="15">
        <v>2144</v>
      </c>
      <c r="AA40" s="15">
        <v>56.5</v>
      </c>
      <c r="AB40" s="3">
        <f t="shared" si="10"/>
        <v>1726.6</v>
      </c>
      <c r="AC40" s="17" t="str">
        <f t="shared" si="11"/>
        <v xml:space="preserve"> - </v>
      </c>
      <c r="AD40" s="3">
        <f t="shared" si="3"/>
        <v>1905.1</v>
      </c>
      <c r="AE40" s="12">
        <f t="shared" si="4"/>
        <v>1606.6999999999998</v>
      </c>
      <c r="AF40" s="3" t="s">
        <v>45</v>
      </c>
      <c r="AG40" s="3" t="str">
        <f t="shared" si="5"/>
        <v>y4-x1</v>
      </c>
      <c r="AH40" s="12">
        <f t="shared" si="12"/>
        <v>0</v>
      </c>
      <c r="AI40" s="3">
        <f t="shared" si="6"/>
        <v>-3.2000000000000028</v>
      </c>
      <c r="AJ40" s="3">
        <f t="shared" si="7"/>
        <v>3.0999999999999943</v>
      </c>
      <c r="AK40" s="3">
        <f t="shared" si="8"/>
        <v>1.2999999999999972</v>
      </c>
      <c r="AL40" s="3">
        <f t="shared" si="9"/>
        <v>1.5</v>
      </c>
    </row>
    <row r="41" spans="2:38" x14ac:dyDescent="0.25">
      <c r="B41" s="2" t="s">
        <v>33</v>
      </c>
      <c r="C41" s="2" t="s">
        <v>25</v>
      </c>
      <c r="D41" s="2" t="s">
        <v>5</v>
      </c>
      <c r="E41" s="2">
        <v>2504.5</v>
      </c>
      <c r="F41" s="2" t="s">
        <v>33</v>
      </c>
      <c r="G41" s="2" t="s">
        <v>25</v>
      </c>
      <c r="H41" s="2" t="s">
        <v>6</v>
      </c>
      <c r="I41" s="2">
        <v>79.099999999999994</v>
      </c>
      <c r="J41" s="2" t="s">
        <v>33</v>
      </c>
      <c r="K41" s="2" t="s">
        <v>25</v>
      </c>
      <c r="L41" s="2" t="s">
        <v>7</v>
      </c>
      <c r="M41" s="2">
        <v>-16.7</v>
      </c>
      <c r="N41" s="2" t="s">
        <v>33</v>
      </c>
      <c r="O41" s="2" t="s">
        <v>25</v>
      </c>
      <c r="P41" s="2" t="s">
        <v>8</v>
      </c>
      <c r="Q41" s="2">
        <v>-5.3</v>
      </c>
      <c r="R41" s="2" t="s">
        <v>33</v>
      </c>
      <c r="S41" s="2" t="s">
        <v>25</v>
      </c>
      <c r="T41" s="2" t="s">
        <v>9</v>
      </c>
      <c r="U41" s="2">
        <v>308.5</v>
      </c>
      <c r="V41" s="2" t="s">
        <v>33</v>
      </c>
      <c r="W41" s="2" t="s">
        <v>25</v>
      </c>
      <c r="X41" s="2" t="s">
        <v>10</v>
      </c>
      <c r="Y41" s="2">
        <v>-307.10000000000002</v>
      </c>
      <c r="Z41" s="15">
        <v>3400</v>
      </c>
      <c r="AA41" s="15">
        <v>132.69999999999999</v>
      </c>
      <c r="AB41" s="3">
        <f t="shared" si="10"/>
        <v>2504.5</v>
      </c>
      <c r="AC41" s="17" t="str">
        <f t="shared" si="11"/>
        <v xml:space="preserve"> - </v>
      </c>
      <c r="AD41" s="3">
        <f t="shared" si="3"/>
        <v>2813</v>
      </c>
      <c r="AE41" s="12">
        <f t="shared" si="4"/>
        <v>2197.4</v>
      </c>
      <c r="AF41" s="3" t="s">
        <v>49</v>
      </c>
      <c r="AG41" s="3" t="str">
        <f t="shared" si="5"/>
        <v>y4-x2</v>
      </c>
      <c r="AH41" s="12">
        <f t="shared" si="12"/>
        <v>0</v>
      </c>
      <c r="AI41" s="3">
        <f t="shared" si="6"/>
        <v>2.4000000000000021</v>
      </c>
      <c r="AJ41" s="3">
        <f t="shared" si="7"/>
        <v>1.2000000000000002</v>
      </c>
      <c r="AK41" s="3">
        <f t="shared" si="8"/>
        <v>1.6999999999999886</v>
      </c>
      <c r="AL41" s="3">
        <f t="shared" si="9"/>
        <v>1.4000000000000341</v>
      </c>
    </row>
    <row r="42" spans="2:38" x14ac:dyDescent="0.25">
      <c r="B42" s="2" t="s">
        <v>33</v>
      </c>
      <c r="C42" s="2" t="s">
        <v>26</v>
      </c>
      <c r="D42" s="2" t="s">
        <v>5</v>
      </c>
      <c r="E42" s="2">
        <v>2154</v>
      </c>
      <c r="F42" s="2" t="s">
        <v>33</v>
      </c>
      <c r="G42" s="2" t="s">
        <v>26</v>
      </c>
      <c r="H42" s="2" t="s">
        <v>6</v>
      </c>
      <c r="I42" s="2">
        <v>83.5</v>
      </c>
      <c r="J42" s="2" t="s">
        <v>33</v>
      </c>
      <c r="K42" s="2" t="s">
        <v>26</v>
      </c>
      <c r="L42" s="2" t="s">
        <v>7</v>
      </c>
      <c r="M42" s="2">
        <v>74.3</v>
      </c>
      <c r="N42" s="2" t="s">
        <v>33</v>
      </c>
      <c r="O42" s="2" t="s">
        <v>26</v>
      </c>
      <c r="P42" s="2" t="s">
        <v>8</v>
      </c>
      <c r="Q42" s="2">
        <v>-68.7</v>
      </c>
      <c r="R42" s="2" t="s">
        <v>33</v>
      </c>
      <c r="S42" s="2" t="s">
        <v>26</v>
      </c>
      <c r="T42" s="2" t="s">
        <v>9</v>
      </c>
      <c r="U42" s="2">
        <v>144.19999999999999</v>
      </c>
      <c r="V42" s="2" t="s">
        <v>33</v>
      </c>
      <c r="W42" s="2" t="s">
        <v>26</v>
      </c>
      <c r="X42" s="2" t="s">
        <v>10</v>
      </c>
      <c r="Y42" s="2">
        <v>-146.9</v>
      </c>
      <c r="Z42" s="15">
        <v>2814</v>
      </c>
      <c r="AA42" s="15">
        <v>113.2</v>
      </c>
      <c r="AB42" s="3">
        <f t="shared" si="10"/>
        <v>2154</v>
      </c>
      <c r="AC42" s="17" t="str">
        <f t="shared" si="11"/>
        <v xml:space="preserve"> - </v>
      </c>
      <c r="AD42" s="3">
        <f t="shared" si="3"/>
        <v>2298.1999999999998</v>
      </c>
      <c r="AE42" s="12">
        <f t="shared" si="4"/>
        <v>2007.1</v>
      </c>
      <c r="AF42" s="3" t="s">
        <v>47</v>
      </c>
      <c r="AG42" s="3" t="str">
        <f t="shared" si="5"/>
        <v>y4-x3</v>
      </c>
      <c r="AH42" s="12">
        <f t="shared" si="12"/>
        <v>0</v>
      </c>
      <c r="AI42" s="3">
        <f t="shared" si="6"/>
        <v>0.79999999999999716</v>
      </c>
      <c r="AJ42" s="3">
        <f t="shared" si="7"/>
        <v>0.60000000000000853</v>
      </c>
      <c r="AK42" s="3">
        <f t="shared" si="8"/>
        <v>1.3999999999999773</v>
      </c>
      <c r="AL42" s="3">
        <f t="shared" si="9"/>
        <v>1.3000000000000114</v>
      </c>
    </row>
    <row r="43" spans="2:38" x14ac:dyDescent="0.25">
      <c r="B43" s="2" t="s">
        <v>33</v>
      </c>
      <c r="C43" s="2" t="s">
        <v>27</v>
      </c>
      <c r="D43" s="2" t="s">
        <v>5</v>
      </c>
      <c r="E43" s="2">
        <v>2402</v>
      </c>
      <c r="F43" s="2" t="s">
        <v>33</v>
      </c>
      <c r="G43" s="2" t="s">
        <v>27</v>
      </c>
      <c r="H43" s="2" t="s">
        <v>6</v>
      </c>
      <c r="I43" s="2">
        <v>87.9</v>
      </c>
      <c r="J43" s="2" t="s">
        <v>33</v>
      </c>
      <c r="K43" s="2" t="s">
        <v>27</v>
      </c>
      <c r="L43" s="2" t="s">
        <v>7</v>
      </c>
      <c r="M43" s="2">
        <v>-230.8</v>
      </c>
      <c r="N43" s="2" t="s">
        <v>33</v>
      </c>
      <c r="O43" s="2" t="s">
        <v>27</v>
      </c>
      <c r="P43" s="2" t="s">
        <v>8</v>
      </c>
      <c r="Q43" s="2">
        <v>229.1</v>
      </c>
      <c r="R43" s="2" t="s">
        <v>33</v>
      </c>
      <c r="S43" s="2" t="s">
        <v>27</v>
      </c>
      <c r="T43" s="2" t="s">
        <v>9</v>
      </c>
      <c r="U43" s="2">
        <v>147</v>
      </c>
      <c r="V43" s="2" t="s">
        <v>33</v>
      </c>
      <c r="W43" s="2" t="s">
        <v>27</v>
      </c>
      <c r="X43" s="2" t="s">
        <v>10</v>
      </c>
      <c r="Y43" s="2">
        <v>-143.1</v>
      </c>
      <c r="Z43" s="15">
        <v>2814</v>
      </c>
      <c r="AA43" s="15">
        <v>113.2</v>
      </c>
      <c r="AB43" s="3">
        <f t="shared" si="10"/>
        <v>2402</v>
      </c>
      <c r="AC43" s="17" t="str">
        <f t="shared" si="11"/>
        <v xml:space="preserve"> - </v>
      </c>
      <c r="AD43" s="3">
        <f t="shared" si="3"/>
        <v>2631.1</v>
      </c>
      <c r="AE43" s="12">
        <f t="shared" si="4"/>
        <v>2171.1999999999998</v>
      </c>
      <c r="AF43" s="3" t="s">
        <v>47</v>
      </c>
      <c r="AG43" s="3" t="str">
        <f t="shared" si="5"/>
        <v>y4-x4</v>
      </c>
      <c r="AH43" s="12">
        <f t="shared" si="12"/>
        <v>0</v>
      </c>
      <c r="AI43" s="3">
        <f t="shared" si="6"/>
        <v>-1.4000000000000057</v>
      </c>
      <c r="AJ43" s="3">
        <f t="shared" si="7"/>
        <v>1.2999999999999829</v>
      </c>
      <c r="AK43" s="3">
        <f t="shared" si="8"/>
        <v>1.5999999999999943</v>
      </c>
      <c r="AL43" s="3">
        <f t="shared" si="9"/>
        <v>1.4000000000000057</v>
      </c>
    </row>
    <row r="44" spans="2:38" x14ac:dyDescent="0.25">
      <c r="B44" s="2" t="s">
        <v>33</v>
      </c>
      <c r="C44" s="2" t="s">
        <v>28</v>
      </c>
      <c r="D44" s="2" t="s">
        <v>5</v>
      </c>
      <c r="E44" s="2">
        <v>2249.9</v>
      </c>
      <c r="F44" s="2" t="s">
        <v>33</v>
      </c>
      <c r="G44" s="2" t="s">
        <v>28</v>
      </c>
      <c r="H44" s="2" t="s">
        <v>6</v>
      </c>
      <c r="I44" s="2">
        <v>84.3</v>
      </c>
      <c r="J44" s="2" t="s">
        <v>33</v>
      </c>
      <c r="K44" s="2" t="s">
        <v>28</v>
      </c>
      <c r="L44" s="2" t="s">
        <v>7</v>
      </c>
      <c r="M44" s="2">
        <v>213.4</v>
      </c>
      <c r="N44" s="2" t="s">
        <v>33</v>
      </c>
      <c r="O44" s="2" t="s">
        <v>28</v>
      </c>
      <c r="P44" s="2" t="s">
        <v>8</v>
      </c>
      <c r="Q44" s="2">
        <v>-211.3</v>
      </c>
      <c r="R44" s="2" t="s">
        <v>33</v>
      </c>
      <c r="S44" s="2" t="s">
        <v>28</v>
      </c>
      <c r="T44" s="2" t="s">
        <v>9</v>
      </c>
      <c r="U44" s="2">
        <v>168</v>
      </c>
      <c r="V44" s="2" t="s">
        <v>33</v>
      </c>
      <c r="W44" s="2" t="s">
        <v>28</v>
      </c>
      <c r="X44" s="2" t="s">
        <v>10</v>
      </c>
      <c r="Y44" s="2">
        <v>-165.7</v>
      </c>
      <c r="Z44" s="15">
        <v>2814</v>
      </c>
      <c r="AA44" s="15">
        <v>113.2</v>
      </c>
      <c r="AB44" s="3">
        <f t="shared" si="10"/>
        <v>2249.9</v>
      </c>
      <c r="AC44" s="17" t="str">
        <f t="shared" si="11"/>
        <v xml:space="preserve"> - </v>
      </c>
      <c r="AD44" s="3">
        <f t="shared" si="3"/>
        <v>2463.3000000000002</v>
      </c>
      <c r="AE44" s="12">
        <f t="shared" si="4"/>
        <v>2038.6000000000001</v>
      </c>
      <c r="AF44" s="3" t="s">
        <v>47</v>
      </c>
      <c r="AG44" s="3" t="str">
        <f t="shared" si="5"/>
        <v>y4-x5</v>
      </c>
      <c r="AH44" s="12">
        <f t="shared" si="12"/>
        <v>0</v>
      </c>
      <c r="AI44" s="3">
        <f t="shared" si="6"/>
        <v>1.5</v>
      </c>
      <c r="AJ44" s="3">
        <f t="shared" si="7"/>
        <v>1.3000000000000114</v>
      </c>
      <c r="AK44" s="3">
        <f t="shared" si="8"/>
        <v>1.5</v>
      </c>
      <c r="AL44" s="3">
        <f t="shared" si="9"/>
        <v>1.3999999999999773</v>
      </c>
    </row>
    <row r="45" spans="2:38" x14ac:dyDescent="0.25">
      <c r="B45" s="2" t="s">
        <v>33</v>
      </c>
      <c r="C45" s="2" t="s">
        <v>30</v>
      </c>
      <c r="D45" s="2" t="s">
        <v>5</v>
      </c>
      <c r="E45" s="2">
        <v>2495.8000000000002</v>
      </c>
      <c r="F45" s="2" t="s">
        <v>33</v>
      </c>
      <c r="G45" s="2" t="s">
        <v>30</v>
      </c>
      <c r="H45" s="2" t="s">
        <v>6</v>
      </c>
      <c r="I45" s="2">
        <v>92.5</v>
      </c>
      <c r="J45" s="2" t="s">
        <v>33</v>
      </c>
      <c r="K45" s="2" t="s">
        <v>30</v>
      </c>
      <c r="L45" s="2" t="s">
        <v>7</v>
      </c>
      <c r="M45" s="2">
        <v>-211.9</v>
      </c>
      <c r="N45" s="2" t="s">
        <v>33</v>
      </c>
      <c r="O45" s="2" t="s">
        <v>30</v>
      </c>
      <c r="P45" s="2" t="s">
        <v>8</v>
      </c>
      <c r="Q45" s="2">
        <v>151</v>
      </c>
      <c r="R45" s="2" t="s">
        <v>33</v>
      </c>
      <c r="S45" s="2" t="s">
        <v>30</v>
      </c>
      <c r="T45" s="2" t="s">
        <v>9</v>
      </c>
      <c r="U45" s="2">
        <v>194</v>
      </c>
      <c r="V45" s="2" t="s">
        <v>33</v>
      </c>
      <c r="W45" s="2" t="s">
        <v>30</v>
      </c>
      <c r="X45" s="2" t="s">
        <v>10</v>
      </c>
      <c r="Y45" s="2">
        <v>-181.2</v>
      </c>
      <c r="Z45" s="15">
        <v>3400</v>
      </c>
      <c r="AA45" s="15">
        <v>132.69999999999999</v>
      </c>
      <c r="AB45" s="3">
        <f t="shared" si="10"/>
        <v>2495.8000000000002</v>
      </c>
      <c r="AC45" s="17" t="str">
        <f t="shared" si="11"/>
        <v xml:space="preserve"> - </v>
      </c>
      <c r="AD45" s="3">
        <f t="shared" si="3"/>
        <v>2689.8</v>
      </c>
      <c r="AE45" s="12">
        <f t="shared" si="4"/>
        <v>2283.9</v>
      </c>
      <c r="AF45" s="3" t="s">
        <v>49</v>
      </c>
      <c r="AG45" s="3" t="str">
        <f t="shared" si="5"/>
        <v>y4-x6</v>
      </c>
      <c r="AH45" s="12">
        <f t="shared" si="12"/>
        <v>0</v>
      </c>
      <c r="AI45" s="3">
        <f t="shared" si="6"/>
        <v>-1</v>
      </c>
      <c r="AJ45" s="3">
        <f t="shared" si="7"/>
        <v>1.9000000000000057</v>
      </c>
      <c r="AK45" s="3">
        <f t="shared" si="8"/>
        <v>2.3000000000000114</v>
      </c>
      <c r="AL45" s="3">
        <f t="shared" si="9"/>
        <v>1.6999999999999886</v>
      </c>
    </row>
    <row r="46" spans="2:38" x14ac:dyDescent="0.25">
      <c r="B46" s="2" t="s">
        <v>33</v>
      </c>
      <c r="C46" s="2" t="s">
        <v>32</v>
      </c>
      <c r="D46" s="2" t="s">
        <v>5</v>
      </c>
      <c r="E46" s="2">
        <v>2714.7</v>
      </c>
      <c r="F46" s="2" t="s">
        <v>33</v>
      </c>
      <c r="G46" s="2" t="s">
        <v>32</v>
      </c>
      <c r="H46" s="2" t="s">
        <v>6</v>
      </c>
      <c r="I46" s="2">
        <v>55.1</v>
      </c>
      <c r="J46" s="2" t="s">
        <v>33</v>
      </c>
      <c r="K46" s="2" t="s">
        <v>32</v>
      </c>
      <c r="L46" s="2" t="s">
        <v>7</v>
      </c>
      <c r="M46" s="2">
        <v>-1240.5</v>
      </c>
      <c r="N46" s="2" t="s">
        <v>33</v>
      </c>
      <c r="O46" s="2" t="s">
        <v>32</v>
      </c>
      <c r="P46" s="2" t="s">
        <v>8</v>
      </c>
      <c r="Q46" s="2">
        <v>1247.5</v>
      </c>
      <c r="R46" s="2" t="s">
        <v>33</v>
      </c>
      <c r="S46" s="2" t="s">
        <v>32</v>
      </c>
      <c r="T46" s="2" t="s">
        <v>9</v>
      </c>
      <c r="U46" s="2">
        <v>1755.6</v>
      </c>
      <c r="V46" s="2" t="s">
        <v>33</v>
      </c>
      <c r="W46" s="2" t="s">
        <v>32</v>
      </c>
      <c r="X46" s="2" t="s">
        <v>10</v>
      </c>
      <c r="Y46" s="2">
        <v>-1527.3</v>
      </c>
      <c r="Z46" s="15">
        <v>3400</v>
      </c>
      <c r="AA46" s="15">
        <v>132.69999999999999</v>
      </c>
      <c r="AB46" s="3">
        <f t="shared" si="10"/>
        <v>2714.7</v>
      </c>
      <c r="AC46" s="17" t="str">
        <f t="shared" si="11"/>
        <v xml:space="preserve"> - </v>
      </c>
      <c r="AD46" s="3">
        <f t="shared" si="3"/>
        <v>4470.2999999999993</v>
      </c>
      <c r="AE46" s="12">
        <f t="shared" si="4"/>
        <v>1187.3999999999999</v>
      </c>
      <c r="AF46" s="3" t="s">
        <v>49</v>
      </c>
      <c r="AG46" s="3" t="str">
        <f t="shared" si="5"/>
        <v>y4-x7</v>
      </c>
      <c r="AH46" s="12">
        <f t="shared" si="12"/>
        <v>0</v>
      </c>
      <c r="AI46" s="3">
        <f t="shared" si="6"/>
        <v>-1.4000000000000909</v>
      </c>
      <c r="AJ46" s="3">
        <f t="shared" si="7"/>
        <v>1.0999999999999091</v>
      </c>
      <c r="AK46" s="3">
        <f t="shared" si="8"/>
        <v>0.70000000000004547</v>
      </c>
      <c r="AL46" s="3">
        <f t="shared" si="9"/>
        <v>1.3999999999998636</v>
      </c>
    </row>
    <row r="47" spans="2:38" x14ac:dyDescent="0.25">
      <c r="B47" s="2" t="s">
        <v>33</v>
      </c>
      <c r="C47" s="2" t="s">
        <v>34</v>
      </c>
      <c r="D47" s="2" t="s">
        <v>5</v>
      </c>
      <c r="E47" s="2">
        <v>1352.7</v>
      </c>
      <c r="F47" s="2" t="s">
        <v>33</v>
      </c>
      <c r="G47" s="2" t="s">
        <v>34</v>
      </c>
      <c r="H47" s="2" t="s">
        <v>6</v>
      </c>
      <c r="I47" s="2">
        <v>23.1</v>
      </c>
      <c r="J47" s="2" t="s">
        <v>33</v>
      </c>
      <c r="K47" s="2" t="s">
        <v>34</v>
      </c>
      <c r="L47" s="2" t="s">
        <v>7</v>
      </c>
      <c r="M47" s="2">
        <v>1447.3</v>
      </c>
      <c r="N47" s="2" t="s">
        <v>33</v>
      </c>
      <c r="O47" s="2" t="s">
        <v>34</v>
      </c>
      <c r="P47" s="2" t="s">
        <v>8</v>
      </c>
      <c r="Q47" s="2">
        <v>-1473.1</v>
      </c>
      <c r="R47" s="2" t="s">
        <v>33</v>
      </c>
      <c r="S47" s="2" t="s">
        <v>34</v>
      </c>
      <c r="T47" s="2" t="s">
        <v>9</v>
      </c>
      <c r="U47" s="2">
        <v>-137.6</v>
      </c>
      <c r="V47" s="2" t="s">
        <v>33</v>
      </c>
      <c r="W47" s="2" t="s">
        <v>34</v>
      </c>
      <c r="X47" s="2" t="s">
        <v>10</v>
      </c>
      <c r="Y47" s="2">
        <v>108.3</v>
      </c>
      <c r="Z47" s="15">
        <v>1700</v>
      </c>
      <c r="AA47" s="15">
        <v>73.8</v>
      </c>
      <c r="AB47" s="3">
        <f t="shared" si="10"/>
        <v>1352.7</v>
      </c>
      <c r="AC47" s="17" t="str">
        <f t="shared" si="11"/>
        <v xml:space="preserve"> - </v>
      </c>
      <c r="AD47" s="3">
        <f t="shared" si="3"/>
        <v>2800</v>
      </c>
      <c r="AE47" s="12">
        <f t="shared" si="4"/>
        <v>-120.39999999999986</v>
      </c>
      <c r="AF47" s="3" t="s">
        <v>46</v>
      </c>
      <c r="AG47" s="3" t="str">
        <f t="shared" si="5"/>
        <v>y4-x8</v>
      </c>
      <c r="AH47" s="12">
        <f t="shared" si="12"/>
        <v>0</v>
      </c>
      <c r="AI47" s="3">
        <f t="shared" si="6"/>
        <v>2.3999999999998636</v>
      </c>
      <c r="AJ47" s="3">
        <f t="shared" si="7"/>
        <v>2.8999999999998636</v>
      </c>
      <c r="AK47" s="3">
        <f t="shared" si="8"/>
        <v>1.2999999999999829</v>
      </c>
      <c r="AL47" s="3">
        <f t="shared" si="9"/>
        <v>5.0999999999999943</v>
      </c>
    </row>
    <row r="48" spans="2:38" x14ac:dyDescent="0.25">
      <c r="B48" s="2" t="s">
        <v>35</v>
      </c>
      <c r="C48" s="2" t="s">
        <v>24</v>
      </c>
      <c r="D48" s="2" t="s">
        <v>5</v>
      </c>
      <c r="E48" s="2">
        <v>2238.6999999999998</v>
      </c>
      <c r="F48" s="2" t="s">
        <v>35</v>
      </c>
      <c r="G48" s="2" t="s">
        <v>24</v>
      </c>
      <c r="H48" s="2" t="s">
        <v>6</v>
      </c>
      <c r="I48" s="2">
        <v>37.9</v>
      </c>
      <c r="J48" s="2" t="s">
        <v>35</v>
      </c>
      <c r="K48" s="2" t="s">
        <v>24</v>
      </c>
      <c r="L48" s="2" t="s">
        <v>7</v>
      </c>
      <c r="M48" s="2">
        <v>-1691.8</v>
      </c>
      <c r="N48" s="2" t="s">
        <v>35</v>
      </c>
      <c r="O48" s="2" t="s">
        <v>24</v>
      </c>
      <c r="P48" s="2" t="s">
        <v>8</v>
      </c>
      <c r="Q48" s="2">
        <v>1533.1</v>
      </c>
      <c r="R48" s="2" t="s">
        <v>35</v>
      </c>
      <c r="S48" s="2" t="s">
        <v>24</v>
      </c>
      <c r="T48" s="2" t="s">
        <v>9</v>
      </c>
      <c r="U48" s="2">
        <v>359.6</v>
      </c>
      <c r="V48" s="2" t="s">
        <v>35</v>
      </c>
      <c r="W48" s="2" t="s">
        <v>24</v>
      </c>
      <c r="X48" s="2" t="s">
        <v>10</v>
      </c>
      <c r="Y48" s="2">
        <v>-472.4</v>
      </c>
      <c r="Z48" s="15">
        <v>2988</v>
      </c>
      <c r="AA48" s="15">
        <v>124.5</v>
      </c>
      <c r="AB48" s="3">
        <f t="shared" si="10"/>
        <v>2238.6999999999998</v>
      </c>
      <c r="AC48" s="17" t="str">
        <f t="shared" si="11"/>
        <v xml:space="preserve"> - </v>
      </c>
      <c r="AD48" s="3">
        <f t="shared" si="3"/>
        <v>3771.7999999999997</v>
      </c>
      <c r="AE48" s="12">
        <f t="shared" si="4"/>
        <v>546.89999999999986</v>
      </c>
      <c r="AF48" s="3" t="s">
        <v>47</v>
      </c>
      <c r="AG48" s="3" t="str">
        <f t="shared" si="5"/>
        <v>y5-x1</v>
      </c>
      <c r="AH48" s="12">
        <f t="shared" si="12"/>
        <v>0</v>
      </c>
      <c r="AI48" s="3">
        <f t="shared" si="6"/>
        <v>-0.5</v>
      </c>
      <c r="AJ48" s="3">
        <f t="shared" si="7"/>
        <v>3.0999999999999091</v>
      </c>
      <c r="AK48" s="3">
        <f t="shared" si="8"/>
        <v>0.29999999999995453</v>
      </c>
      <c r="AL48" s="3">
        <f t="shared" si="9"/>
        <v>0.39999999999997726</v>
      </c>
    </row>
    <row r="49" spans="2:38" x14ac:dyDescent="0.25">
      <c r="B49" s="2" t="s">
        <v>35</v>
      </c>
      <c r="C49" s="2" t="s">
        <v>25</v>
      </c>
      <c r="D49" s="2" t="s">
        <v>5</v>
      </c>
      <c r="E49" s="2">
        <v>2753.4</v>
      </c>
      <c r="F49" s="2" t="s">
        <v>35</v>
      </c>
      <c r="G49" s="2" t="s">
        <v>25</v>
      </c>
      <c r="H49" s="2" t="s">
        <v>6</v>
      </c>
      <c r="I49" s="2">
        <v>77.5</v>
      </c>
      <c r="J49" s="2" t="s">
        <v>35</v>
      </c>
      <c r="K49" s="2" t="s">
        <v>25</v>
      </c>
      <c r="L49" s="2" t="s">
        <v>7</v>
      </c>
      <c r="M49" s="2">
        <v>1525.8</v>
      </c>
      <c r="N49" s="2" t="s">
        <v>35</v>
      </c>
      <c r="O49" s="2" t="s">
        <v>25</v>
      </c>
      <c r="P49" s="2" t="s">
        <v>8</v>
      </c>
      <c r="Q49" s="2">
        <v>-1484.5</v>
      </c>
      <c r="R49" s="2" t="s">
        <v>35</v>
      </c>
      <c r="S49" s="2" t="s">
        <v>25</v>
      </c>
      <c r="T49" s="2" t="s">
        <v>9</v>
      </c>
      <c r="U49" s="2">
        <v>-242.2</v>
      </c>
      <c r="V49" s="2" t="s">
        <v>35</v>
      </c>
      <c r="W49" s="2" t="s">
        <v>25</v>
      </c>
      <c r="X49" s="2" t="s">
        <v>10</v>
      </c>
      <c r="Y49" s="2">
        <v>266</v>
      </c>
      <c r="Z49" s="15">
        <v>2988</v>
      </c>
      <c r="AA49" s="15">
        <v>124.5</v>
      </c>
      <c r="AB49" s="3">
        <f t="shared" si="10"/>
        <v>2753.4</v>
      </c>
      <c r="AC49" s="17">
        <f t="shared" si="11"/>
        <v>110.09999999999991</v>
      </c>
      <c r="AD49" s="3">
        <f t="shared" si="3"/>
        <v>4279.2</v>
      </c>
      <c r="AE49" s="12">
        <f t="shared" si="4"/>
        <v>1268.9000000000001</v>
      </c>
      <c r="AF49" s="3" t="s">
        <v>47</v>
      </c>
      <c r="AG49" s="3" t="str">
        <f t="shared" si="5"/>
        <v>y5-x2</v>
      </c>
      <c r="AH49" s="12">
        <f t="shared" si="12"/>
        <v>0</v>
      </c>
      <c r="AI49" s="3">
        <f t="shared" si="6"/>
        <v>-1.4000000000000909</v>
      </c>
      <c r="AJ49" s="3">
        <f t="shared" si="7"/>
        <v>2.0999999999999091</v>
      </c>
      <c r="AK49" s="3">
        <f t="shared" si="8"/>
        <v>5.2999999999999829</v>
      </c>
      <c r="AL49" s="3">
        <f t="shared" si="9"/>
        <v>5.1000000000000227</v>
      </c>
    </row>
    <row r="50" spans="2:38" x14ac:dyDescent="0.25">
      <c r="B50" s="2" t="s">
        <v>35</v>
      </c>
      <c r="C50" s="2" t="s">
        <v>26</v>
      </c>
      <c r="D50" s="2" t="s">
        <v>5</v>
      </c>
      <c r="E50" s="2">
        <v>2157.1</v>
      </c>
      <c r="F50" s="2" t="s">
        <v>35</v>
      </c>
      <c r="G50" s="2" t="s">
        <v>26</v>
      </c>
      <c r="H50" s="2" t="s">
        <v>6</v>
      </c>
      <c r="I50" s="2">
        <v>81.3</v>
      </c>
      <c r="J50" s="2" t="s">
        <v>35</v>
      </c>
      <c r="K50" s="2" t="s">
        <v>26</v>
      </c>
      <c r="L50" s="2" t="s">
        <v>7</v>
      </c>
      <c r="M50" s="2">
        <v>66.2</v>
      </c>
      <c r="N50" s="2" t="s">
        <v>35</v>
      </c>
      <c r="O50" s="2" t="s">
        <v>26</v>
      </c>
      <c r="P50" s="2" t="s">
        <v>8</v>
      </c>
      <c r="Q50" s="2">
        <v>-94.6</v>
      </c>
      <c r="R50" s="2" t="s">
        <v>35</v>
      </c>
      <c r="S50" s="2" t="s">
        <v>26</v>
      </c>
      <c r="T50" s="2" t="s">
        <v>9</v>
      </c>
      <c r="U50" s="2">
        <v>-148.4</v>
      </c>
      <c r="V50" s="2" t="s">
        <v>35</v>
      </c>
      <c r="W50" s="2" t="s">
        <v>26</v>
      </c>
      <c r="X50" s="2" t="s">
        <v>10</v>
      </c>
      <c r="Y50" s="2">
        <v>146.69999999999999</v>
      </c>
      <c r="Z50" s="15">
        <v>2814</v>
      </c>
      <c r="AA50" s="15">
        <v>113.2</v>
      </c>
      <c r="AB50" s="3">
        <f t="shared" si="10"/>
        <v>2157.1</v>
      </c>
      <c r="AC50" s="17" t="str">
        <f t="shared" si="11"/>
        <v xml:space="preserve"> - </v>
      </c>
      <c r="AD50" s="3">
        <f t="shared" si="3"/>
        <v>2303.7999999999997</v>
      </c>
      <c r="AE50" s="12">
        <f t="shared" si="4"/>
        <v>2008.6999999999998</v>
      </c>
      <c r="AF50" s="3" t="s">
        <v>47</v>
      </c>
      <c r="AG50" s="3" t="str">
        <f t="shared" si="5"/>
        <v>y5-x3</v>
      </c>
      <c r="AH50" s="12">
        <f t="shared" si="12"/>
        <v>0</v>
      </c>
      <c r="AI50" s="3">
        <f t="shared" si="6"/>
        <v>1.9000000000000057</v>
      </c>
      <c r="AJ50" s="3">
        <f t="shared" si="7"/>
        <v>1</v>
      </c>
      <c r="AK50" s="3">
        <f t="shared" si="8"/>
        <v>1.4000000000000057</v>
      </c>
      <c r="AL50" s="3">
        <f t="shared" si="9"/>
        <v>1.3999999999999773</v>
      </c>
    </row>
    <row r="51" spans="2:38" x14ac:dyDescent="0.25">
      <c r="B51" s="2" t="s">
        <v>35</v>
      </c>
      <c r="C51" s="2" t="s">
        <v>27</v>
      </c>
      <c r="D51" s="2" t="s">
        <v>5</v>
      </c>
      <c r="E51" s="2">
        <v>2354.6</v>
      </c>
      <c r="F51" s="2" t="s">
        <v>35</v>
      </c>
      <c r="G51" s="2" t="s">
        <v>27</v>
      </c>
      <c r="H51" s="2" t="s">
        <v>6</v>
      </c>
      <c r="I51" s="2">
        <v>84.6</v>
      </c>
      <c r="J51" s="2" t="s">
        <v>35</v>
      </c>
      <c r="K51" s="2" t="s">
        <v>27</v>
      </c>
      <c r="L51" s="2" t="s">
        <v>7</v>
      </c>
      <c r="M51" s="2">
        <v>-271.5</v>
      </c>
      <c r="N51" s="2" t="s">
        <v>35</v>
      </c>
      <c r="O51" s="2" t="s">
        <v>27</v>
      </c>
      <c r="P51" s="2" t="s">
        <v>8</v>
      </c>
      <c r="Q51" s="2">
        <v>270.89999999999998</v>
      </c>
      <c r="R51" s="2" t="s">
        <v>35</v>
      </c>
      <c r="S51" s="2" t="s">
        <v>27</v>
      </c>
      <c r="T51" s="2" t="s">
        <v>9</v>
      </c>
      <c r="U51" s="2">
        <v>-145.30000000000001</v>
      </c>
      <c r="V51" s="2" t="s">
        <v>35</v>
      </c>
      <c r="W51" s="2" t="s">
        <v>27</v>
      </c>
      <c r="X51" s="2" t="s">
        <v>10</v>
      </c>
      <c r="Y51" s="2">
        <v>146.9</v>
      </c>
      <c r="Z51" s="15">
        <v>2814</v>
      </c>
      <c r="AA51" s="15">
        <v>113.2</v>
      </c>
      <c r="AB51" s="3">
        <f t="shared" si="10"/>
        <v>2354.6</v>
      </c>
      <c r="AC51" s="17" t="str">
        <f t="shared" si="11"/>
        <v xml:space="preserve"> - </v>
      </c>
      <c r="AD51" s="3">
        <f t="shared" si="3"/>
        <v>2625.5</v>
      </c>
      <c r="AE51" s="12">
        <f t="shared" si="4"/>
        <v>2083.1</v>
      </c>
      <c r="AF51" s="3" t="s">
        <v>47</v>
      </c>
      <c r="AG51" s="3" t="str">
        <f t="shared" si="5"/>
        <v>y5-x4</v>
      </c>
      <c r="AH51" s="12">
        <f t="shared" si="12"/>
        <v>0</v>
      </c>
      <c r="AI51" s="3">
        <f t="shared" si="6"/>
        <v>-1.5</v>
      </c>
      <c r="AJ51" s="3">
        <f t="shared" si="7"/>
        <v>1.3999999999999773</v>
      </c>
      <c r="AK51" s="3">
        <f t="shared" si="8"/>
        <v>1.6000000000000227</v>
      </c>
      <c r="AL51" s="3">
        <f t="shared" si="9"/>
        <v>1.4000000000000057</v>
      </c>
    </row>
    <row r="52" spans="2:38" x14ac:dyDescent="0.25">
      <c r="B52" s="2" t="s">
        <v>35</v>
      </c>
      <c r="C52" s="2" t="s">
        <v>28</v>
      </c>
      <c r="D52" s="2" t="s">
        <v>5</v>
      </c>
      <c r="E52" s="2">
        <v>2348.4</v>
      </c>
      <c r="F52" s="2" t="s">
        <v>35</v>
      </c>
      <c r="G52" s="2" t="s">
        <v>28</v>
      </c>
      <c r="H52" s="2" t="s">
        <v>6</v>
      </c>
      <c r="I52" s="2">
        <v>83</v>
      </c>
      <c r="J52" s="2" t="s">
        <v>35</v>
      </c>
      <c r="K52" s="2" t="s">
        <v>28</v>
      </c>
      <c r="L52" s="2" t="s">
        <v>7</v>
      </c>
      <c r="M52" s="2">
        <v>266.2</v>
      </c>
      <c r="N52" s="2" t="s">
        <v>35</v>
      </c>
      <c r="O52" s="2" t="s">
        <v>28</v>
      </c>
      <c r="P52" s="2" t="s">
        <v>8</v>
      </c>
      <c r="Q52" s="2">
        <v>-263.60000000000002</v>
      </c>
      <c r="R52" s="2" t="s">
        <v>35</v>
      </c>
      <c r="S52" s="2" t="s">
        <v>28</v>
      </c>
      <c r="T52" s="2" t="s">
        <v>9</v>
      </c>
      <c r="U52" s="2">
        <v>-149.69999999999999</v>
      </c>
      <c r="V52" s="2" t="s">
        <v>35</v>
      </c>
      <c r="W52" s="2" t="s">
        <v>28</v>
      </c>
      <c r="X52" s="2" t="s">
        <v>10</v>
      </c>
      <c r="Y52" s="2">
        <v>151.9</v>
      </c>
      <c r="Z52" s="15">
        <v>2814</v>
      </c>
      <c r="AA52" s="15">
        <v>113.2</v>
      </c>
      <c r="AB52" s="3">
        <f t="shared" si="10"/>
        <v>2348.4</v>
      </c>
      <c r="AC52" s="17" t="str">
        <f t="shared" si="11"/>
        <v xml:space="preserve"> - </v>
      </c>
      <c r="AD52" s="3">
        <f t="shared" si="3"/>
        <v>2614.6</v>
      </c>
      <c r="AE52" s="12">
        <f t="shared" si="4"/>
        <v>2084.8000000000002</v>
      </c>
      <c r="AF52" s="3" t="s">
        <v>47</v>
      </c>
      <c r="AG52" s="3" t="str">
        <f t="shared" si="5"/>
        <v>y5-x5</v>
      </c>
      <c r="AH52" s="12">
        <f t="shared" si="12"/>
        <v>0</v>
      </c>
      <c r="AI52" s="3">
        <f t="shared" si="6"/>
        <v>1.5999999999999659</v>
      </c>
      <c r="AJ52" s="3">
        <f t="shared" si="7"/>
        <v>1.4000000000000341</v>
      </c>
      <c r="AK52" s="3">
        <f t="shared" si="8"/>
        <v>1.5999999999999943</v>
      </c>
      <c r="AL52" s="3">
        <f t="shared" si="9"/>
        <v>1.5</v>
      </c>
    </row>
    <row r="53" spans="2:38" x14ac:dyDescent="0.25">
      <c r="B53" s="2" t="s">
        <v>35</v>
      </c>
      <c r="C53" s="2" t="s">
        <v>30</v>
      </c>
      <c r="D53" s="2" t="s">
        <v>5</v>
      </c>
      <c r="E53" s="2">
        <v>2271</v>
      </c>
      <c r="F53" s="2" t="s">
        <v>35</v>
      </c>
      <c r="G53" s="2" t="s">
        <v>30</v>
      </c>
      <c r="H53" s="2" t="s">
        <v>6</v>
      </c>
      <c r="I53" s="2">
        <v>83.9</v>
      </c>
      <c r="J53" s="2" t="s">
        <v>35</v>
      </c>
      <c r="K53" s="2" t="s">
        <v>30</v>
      </c>
      <c r="L53" s="2" t="s">
        <v>7</v>
      </c>
      <c r="M53" s="2">
        <v>-202</v>
      </c>
      <c r="N53" s="2" t="s">
        <v>35</v>
      </c>
      <c r="O53" s="2" t="s">
        <v>30</v>
      </c>
      <c r="P53" s="2" t="s">
        <v>8</v>
      </c>
      <c r="Q53" s="2">
        <v>211.4</v>
      </c>
      <c r="R53" s="2" t="s">
        <v>35</v>
      </c>
      <c r="S53" s="2" t="s">
        <v>30</v>
      </c>
      <c r="T53" s="2" t="s">
        <v>9</v>
      </c>
      <c r="U53" s="2">
        <v>-146.4</v>
      </c>
      <c r="V53" s="2" t="s">
        <v>35</v>
      </c>
      <c r="W53" s="2" t="s">
        <v>30</v>
      </c>
      <c r="X53" s="2" t="s">
        <v>10</v>
      </c>
      <c r="Y53" s="2">
        <v>144.4</v>
      </c>
      <c r="Z53" s="15">
        <v>2814</v>
      </c>
      <c r="AA53" s="15">
        <v>113.2</v>
      </c>
      <c r="AB53" s="3">
        <f t="shared" si="10"/>
        <v>2271</v>
      </c>
      <c r="AC53" s="17" t="str">
        <f t="shared" si="11"/>
        <v xml:space="preserve"> - </v>
      </c>
      <c r="AD53" s="3">
        <f t="shared" si="3"/>
        <v>2482.4</v>
      </c>
      <c r="AE53" s="12">
        <f t="shared" si="4"/>
        <v>2069</v>
      </c>
      <c r="AF53" s="3" t="s">
        <v>47</v>
      </c>
      <c r="AG53" s="3" t="str">
        <f t="shared" si="5"/>
        <v>y5-x6</v>
      </c>
      <c r="AH53" s="12">
        <f t="shared" si="12"/>
        <v>0</v>
      </c>
      <c r="AI53" s="3">
        <f t="shared" si="6"/>
        <v>-2.1999999999999886</v>
      </c>
      <c r="AJ53" s="3">
        <f t="shared" si="7"/>
        <v>1.8000000000000114</v>
      </c>
      <c r="AK53" s="3">
        <f t="shared" si="8"/>
        <v>1.5999999999999943</v>
      </c>
      <c r="AL53" s="3">
        <f t="shared" si="9"/>
        <v>1.4000000000000057</v>
      </c>
    </row>
    <row r="54" spans="2:38" x14ac:dyDescent="0.25">
      <c r="B54" s="2" t="s">
        <v>35</v>
      </c>
      <c r="C54" s="2" t="s">
        <v>32</v>
      </c>
      <c r="D54" s="2" t="s">
        <v>5</v>
      </c>
      <c r="E54" s="2">
        <v>2744.8</v>
      </c>
      <c r="F54" s="2" t="s">
        <v>35</v>
      </c>
      <c r="G54" s="2" t="s">
        <v>32</v>
      </c>
      <c r="H54" s="2" t="s">
        <v>6</v>
      </c>
      <c r="I54" s="2">
        <v>82.1</v>
      </c>
      <c r="J54" s="2" t="s">
        <v>35</v>
      </c>
      <c r="K54" s="2" t="s">
        <v>32</v>
      </c>
      <c r="L54" s="2" t="s">
        <v>7</v>
      </c>
      <c r="M54" s="2">
        <v>175.8</v>
      </c>
      <c r="N54" s="2" t="s">
        <v>35</v>
      </c>
      <c r="O54" s="2" t="s">
        <v>32</v>
      </c>
      <c r="P54" s="2" t="s">
        <v>8</v>
      </c>
      <c r="Q54" s="2">
        <v>-239.4</v>
      </c>
      <c r="R54" s="2" t="s">
        <v>35</v>
      </c>
      <c r="S54" s="2" t="s">
        <v>32</v>
      </c>
      <c r="T54" s="2" t="s">
        <v>9</v>
      </c>
      <c r="U54" s="2">
        <v>-87.2</v>
      </c>
      <c r="V54" s="2" t="s">
        <v>35</v>
      </c>
      <c r="W54" s="2" t="s">
        <v>32</v>
      </c>
      <c r="X54" s="2" t="s">
        <v>10</v>
      </c>
      <c r="Y54" s="2">
        <v>-35.5</v>
      </c>
      <c r="Z54" s="15">
        <v>3400</v>
      </c>
      <c r="AA54" s="15">
        <v>132.69999999999999</v>
      </c>
      <c r="AB54" s="3">
        <f t="shared" si="10"/>
        <v>2744.8</v>
      </c>
      <c r="AC54" s="17" t="str">
        <f t="shared" si="11"/>
        <v xml:space="preserve"> - </v>
      </c>
      <c r="AD54" s="3">
        <f t="shared" ref="AD54:AD83" si="13">E54+MAX(M54,Q54,U54,Y54)</f>
        <v>2920.6000000000004</v>
      </c>
      <c r="AE54" s="12">
        <f t="shared" ref="AE54:AE83" si="14">E54+MIN(M54,Q54,U54,Y54)</f>
        <v>2505.4</v>
      </c>
      <c r="AF54" s="3" t="s">
        <v>49</v>
      </c>
      <c r="AG54" s="3" t="str">
        <f t="shared" ref="AG54:AG83" si="15">V54&amp;"-"&amp;W54</f>
        <v>y5-x7</v>
      </c>
      <c r="AH54" s="12">
        <f t="shared" si="12"/>
        <v>0</v>
      </c>
      <c r="AI54" s="3">
        <f t="shared" ref="AI54:AI83" si="16">M54-M119</f>
        <v>0.90000000000000568</v>
      </c>
      <c r="AJ54" s="3">
        <f t="shared" ref="AJ54:AJ83" si="17">ABS(ABS(Q54)-ABS(Q119))</f>
        <v>1.6999999999999886</v>
      </c>
      <c r="AK54" s="3">
        <f t="shared" ref="AK54:AK83" si="18">ABS(ABS(U54)-ABS(U119))</f>
        <v>0.70000000000000284</v>
      </c>
      <c r="AL54" s="3">
        <f t="shared" ref="AL54:AL83" si="19">ABS(ABS(Y54)-ABS(Y119))</f>
        <v>2.2999999999999972</v>
      </c>
    </row>
    <row r="55" spans="2:38" x14ac:dyDescent="0.25">
      <c r="B55" s="2" t="s">
        <v>35</v>
      </c>
      <c r="C55" s="2" t="s">
        <v>34</v>
      </c>
      <c r="D55" s="2" t="s">
        <v>5</v>
      </c>
      <c r="E55" s="2">
        <v>3352.5</v>
      </c>
      <c r="F55" s="2" t="s">
        <v>35</v>
      </c>
      <c r="G55" s="2" t="s">
        <v>34</v>
      </c>
      <c r="H55" s="2" t="s">
        <v>6</v>
      </c>
      <c r="I55" s="2">
        <v>61.2</v>
      </c>
      <c r="J55" s="2" t="s">
        <v>35</v>
      </c>
      <c r="K55" s="2" t="s">
        <v>34</v>
      </c>
      <c r="L55" s="2" t="s">
        <v>7</v>
      </c>
      <c r="M55" s="2">
        <v>-1052.3</v>
      </c>
      <c r="N55" s="2" t="s">
        <v>35</v>
      </c>
      <c r="O55" s="2" t="s">
        <v>34</v>
      </c>
      <c r="P55" s="2" t="s">
        <v>8</v>
      </c>
      <c r="Q55" s="2">
        <v>1132.3</v>
      </c>
      <c r="R55" s="2" t="s">
        <v>35</v>
      </c>
      <c r="S55" s="2" t="s">
        <v>34</v>
      </c>
      <c r="T55" s="2" t="s">
        <v>9</v>
      </c>
      <c r="U55" s="2">
        <v>-73.599999999999994</v>
      </c>
      <c r="V55" s="2" t="s">
        <v>35</v>
      </c>
      <c r="W55" s="2" t="s">
        <v>34</v>
      </c>
      <c r="X55" s="2" t="s">
        <v>10</v>
      </c>
      <c r="Y55" s="2">
        <v>87.4</v>
      </c>
      <c r="Z55" s="15">
        <v>3566</v>
      </c>
      <c r="AA55" s="15">
        <v>145.9</v>
      </c>
      <c r="AB55" s="3">
        <f t="shared" si="10"/>
        <v>3352.5</v>
      </c>
      <c r="AC55" s="17">
        <f t="shared" si="11"/>
        <v>67.599999999999994</v>
      </c>
      <c r="AD55" s="3">
        <f t="shared" si="13"/>
        <v>4484.8</v>
      </c>
      <c r="AE55" s="12">
        <f t="shared" si="14"/>
        <v>2300.1999999999998</v>
      </c>
      <c r="AF55" s="3" t="s">
        <v>49</v>
      </c>
      <c r="AG55" s="3" t="str">
        <f t="shared" si="15"/>
        <v>y5-x8</v>
      </c>
      <c r="AH55" s="12">
        <f t="shared" si="12"/>
        <v>0</v>
      </c>
      <c r="AI55" s="3">
        <f t="shared" si="16"/>
        <v>-9.9999999999909051E-2</v>
      </c>
      <c r="AJ55" s="3">
        <f t="shared" si="17"/>
        <v>1.8999999999998636</v>
      </c>
      <c r="AK55" s="3">
        <f t="shared" si="18"/>
        <v>0.30000000000001137</v>
      </c>
      <c r="AL55" s="3">
        <f t="shared" si="19"/>
        <v>0.40000000000000568</v>
      </c>
    </row>
    <row r="56" spans="2:38" x14ac:dyDescent="0.25">
      <c r="B56" s="2" t="s">
        <v>35</v>
      </c>
      <c r="C56" s="2" t="s">
        <v>36</v>
      </c>
      <c r="D56" s="2" t="s">
        <v>5</v>
      </c>
      <c r="E56" s="2">
        <v>1539.6</v>
      </c>
      <c r="F56" s="2" t="s">
        <v>35</v>
      </c>
      <c r="G56" s="2" t="s">
        <v>36</v>
      </c>
      <c r="H56" s="2" t="s">
        <v>6</v>
      </c>
      <c r="I56" s="2">
        <v>21</v>
      </c>
      <c r="J56" s="2" t="s">
        <v>35</v>
      </c>
      <c r="K56" s="2" t="s">
        <v>36</v>
      </c>
      <c r="L56" s="2" t="s">
        <v>7</v>
      </c>
      <c r="M56" s="2">
        <v>1208.4000000000001</v>
      </c>
      <c r="N56" s="2" t="s">
        <v>35</v>
      </c>
      <c r="O56" s="2" t="s">
        <v>36</v>
      </c>
      <c r="P56" s="2" t="s">
        <v>8</v>
      </c>
      <c r="Q56" s="2">
        <v>-1298.3</v>
      </c>
      <c r="R56" s="2" t="s">
        <v>35</v>
      </c>
      <c r="S56" s="2" t="s">
        <v>36</v>
      </c>
      <c r="T56" s="2" t="s">
        <v>9</v>
      </c>
      <c r="U56" s="2">
        <v>-1302.2</v>
      </c>
      <c r="V56" s="2" t="s">
        <v>35</v>
      </c>
      <c r="W56" s="2" t="s">
        <v>36</v>
      </c>
      <c r="X56" s="2" t="s">
        <v>10</v>
      </c>
      <c r="Y56" s="2">
        <v>1190</v>
      </c>
      <c r="Z56" s="15">
        <v>1783</v>
      </c>
      <c r="AA56" s="15">
        <v>96.8</v>
      </c>
      <c r="AB56" s="3">
        <f t="shared" si="10"/>
        <v>1539.6</v>
      </c>
      <c r="AC56" s="17">
        <f t="shared" si="11"/>
        <v>146.60000000000008</v>
      </c>
      <c r="AD56" s="3">
        <f t="shared" si="13"/>
        <v>2748</v>
      </c>
      <c r="AE56" s="12">
        <f t="shared" si="14"/>
        <v>237.39999999999986</v>
      </c>
      <c r="AF56" s="3" t="s">
        <v>46</v>
      </c>
      <c r="AG56" s="3" t="str">
        <f t="shared" si="15"/>
        <v>y5-x9</v>
      </c>
      <c r="AH56" s="12">
        <f t="shared" si="12"/>
        <v>0</v>
      </c>
      <c r="AI56" s="3">
        <f t="shared" si="16"/>
        <v>1.3000000000001819</v>
      </c>
      <c r="AJ56" s="3">
        <f t="shared" si="17"/>
        <v>5.2999999999999545</v>
      </c>
      <c r="AK56" s="3">
        <f t="shared" si="18"/>
        <v>2.9000000000000909</v>
      </c>
      <c r="AL56" s="3">
        <f t="shared" si="19"/>
        <v>3.4000000000000909</v>
      </c>
    </row>
    <row r="57" spans="2:38" x14ac:dyDescent="0.25">
      <c r="B57" s="2" t="s">
        <v>37</v>
      </c>
      <c r="C57" s="2" t="s">
        <v>24</v>
      </c>
      <c r="D57" s="2" t="s">
        <v>5</v>
      </c>
      <c r="E57" s="2">
        <v>1951.8</v>
      </c>
      <c r="F57" s="2" t="s">
        <v>37</v>
      </c>
      <c r="G57" s="2" t="s">
        <v>24</v>
      </c>
      <c r="H57" s="2" t="s">
        <v>6</v>
      </c>
      <c r="I57" s="2">
        <v>37.9</v>
      </c>
      <c r="J57" s="2" t="s">
        <v>37</v>
      </c>
      <c r="K57" s="2" t="s">
        <v>24</v>
      </c>
      <c r="L57" s="2" t="s">
        <v>7</v>
      </c>
      <c r="M57" s="2">
        <v>-2187.1</v>
      </c>
      <c r="N57" s="2" t="s">
        <v>37</v>
      </c>
      <c r="O57" s="2" t="s">
        <v>24</v>
      </c>
      <c r="P57" s="2" t="s">
        <v>8</v>
      </c>
      <c r="Q57" s="2">
        <v>2123.1999999999998</v>
      </c>
      <c r="R57" s="2" t="s">
        <v>37</v>
      </c>
      <c r="S57" s="2" t="s">
        <v>24</v>
      </c>
      <c r="T57" s="2" t="s">
        <v>9</v>
      </c>
      <c r="U57" s="2">
        <v>72.2</v>
      </c>
      <c r="V57" s="2" t="s">
        <v>37</v>
      </c>
      <c r="W57" s="2" t="s">
        <v>24</v>
      </c>
      <c r="X57" s="2" t="s">
        <v>10</v>
      </c>
      <c r="Y57" s="2">
        <v>-116.1</v>
      </c>
      <c r="Z57" s="15">
        <v>2242</v>
      </c>
      <c r="AA57" s="15">
        <v>122.5</v>
      </c>
      <c r="AB57" s="3">
        <f t="shared" si="10"/>
        <v>1951.8</v>
      </c>
      <c r="AC57" s="17">
        <f t="shared" si="11"/>
        <v>167.70000000000005</v>
      </c>
      <c r="AD57" s="3">
        <f t="shared" si="13"/>
        <v>4075</v>
      </c>
      <c r="AE57" s="12">
        <f t="shared" si="14"/>
        <v>-235.29999999999995</v>
      </c>
      <c r="AF57" s="3" t="s">
        <v>43</v>
      </c>
      <c r="AG57" s="3" t="str">
        <f t="shared" si="15"/>
        <v>y6-x1</v>
      </c>
      <c r="AH57" s="12">
        <f t="shared" si="12"/>
        <v>0</v>
      </c>
      <c r="AI57" s="3">
        <f t="shared" si="16"/>
        <v>-2.5999999999999091</v>
      </c>
      <c r="AJ57" s="3">
        <f t="shared" si="17"/>
        <v>4</v>
      </c>
      <c r="AK57" s="3">
        <f t="shared" si="18"/>
        <v>0.79999999999999716</v>
      </c>
      <c r="AL57" s="3">
        <f t="shared" si="19"/>
        <v>0.20000000000000284</v>
      </c>
    </row>
    <row r="58" spans="2:38" x14ac:dyDescent="0.25">
      <c r="B58" s="2" t="s">
        <v>37</v>
      </c>
      <c r="C58" s="2" t="s">
        <v>25</v>
      </c>
      <c r="D58" s="2" t="s">
        <v>5</v>
      </c>
      <c r="E58" s="2">
        <v>2667.8</v>
      </c>
      <c r="F58" s="2" t="s">
        <v>37</v>
      </c>
      <c r="G58" s="2" t="s">
        <v>25</v>
      </c>
      <c r="H58" s="2" t="s">
        <v>6</v>
      </c>
      <c r="I58" s="2">
        <v>77.599999999999994</v>
      </c>
      <c r="J58" s="2" t="s">
        <v>37</v>
      </c>
      <c r="K58" s="2" t="s">
        <v>25</v>
      </c>
      <c r="L58" s="2" t="s">
        <v>7</v>
      </c>
      <c r="M58" s="2">
        <v>2042.7</v>
      </c>
      <c r="N58" s="2" t="s">
        <v>37</v>
      </c>
      <c r="O58" s="2" t="s">
        <v>25</v>
      </c>
      <c r="P58" s="2" t="s">
        <v>8</v>
      </c>
      <c r="Q58" s="2">
        <v>-1956.7</v>
      </c>
      <c r="R58" s="2" t="s">
        <v>37</v>
      </c>
      <c r="S58" s="2" t="s">
        <v>25</v>
      </c>
      <c r="T58" s="2" t="s">
        <v>9</v>
      </c>
      <c r="U58" s="2">
        <v>219.9</v>
      </c>
      <c r="V58" s="2" t="s">
        <v>37</v>
      </c>
      <c r="W58" s="2" t="s">
        <v>25</v>
      </c>
      <c r="X58" s="2" t="s">
        <v>10</v>
      </c>
      <c r="Y58" s="2">
        <v>-132.4</v>
      </c>
      <c r="Z58" s="15">
        <v>3566</v>
      </c>
      <c r="AA58" s="15">
        <v>145.9</v>
      </c>
      <c r="AB58" s="3">
        <f t="shared" si="10"/>
        <v>2667.8</v>
      </c>
      <c r="AC58" s="17" t="str">
        <f t="shared" si="11"/>
        <v xml:space="preserve"> - </v>
      </c>
      <c r="AD58" s="3">
        <f t="shared" si="13"/>
        <v>4710.5</v>
      </c>
      <c r="AE58" s="12">
        <f t="shared" si="14"/>
        <v>711.10000000000014</v>
      </c>
      <c r="AF58" s="3" t="s">
        <v>49</v>
      </c>
      <c r="AG58" s="3" t="str">
        <f t="shared" si="15"/>
        <v>y6-x2</v>
      </c>
      <c r="AH58" s="12">
        <f t="shared" si="12"/>
        <v>0</v>
      </c>
      <c r="AI58" s="3">
        <f t="shared" si="16"/>
        <v>0.79999999999995453</v>
      </c>
      <c r="AJ58" s="3">
        <f t="shared" si="17"/>
        <v>3.1000000000001364</v>
      </c>
      <c r="AK58" s="3">
        <f t="shared" si="18"/>
        <v>5.3000000000000114</v>
      </c>
      <c r="AL58" s="3">
        <f t="shared" si="19"/>
        <v>5.1000000000000085</v>
      </c>
    </row>
    <row r="59" spans="2:38" x14ac:dyDescent="0.25">
      <c r="B59" s="2" t="s">
        <v>37</v>
      </c>
      <c r="C59" s="2" t="s">
        <v>26</v>
      </c>
      <c r="D59" s="2" t="s">
        <v>5</v>
      </c>
      <c r="E59" s="2">
        <v>2075.9</v>
      </c>
      <c r="F59" s="2" t="s">
        <v>37</v>
      </c>
      <c r="G59" s="2" t="s">
        <v>26</v>
      </c>
      <c r="H59" s="2" t="s">
        <v>6</v>
      </c>
      <c r="I59" s="2">
        <v>81.5</v>
      </c>
      <c r="J59" s="2" t="s">
        <v>37</v>
      </c>
      <c r="K59" s="2" t="s">
        <v>26</v>
      </c>
      <c r="L59" s="2" t="s">
        <v>7</v>
      </c>
      <c r="M59" s="2">
        <v>87.6</v>
      </c>
      <c r="N59" s="2" t="s">
        <v>37</v>
      </c>
      <c r="O59" s="2" t="s">
        <v>26</v>
      </c>
      <c r="P59" s="2" t="s">
        <v>8</v>
      </c>
      <c r="Q59" s="2">
        <v>-103.1</v>
      </c>
      <c r="R59" s="2" t="s">
        <v>37</v>
      </c>
      <c r="S59" s="2" t="s">
        <v>26</v>
      </c>
      <c r="T59" s="2" t="s">
        <v>9</v>
      </c>
      <c r="U59" s="2">
        <v>148.69999999999999</v>
      </c>
      <c r="V59" s="2" t="s">
        <v>37</v>
      </c>
      <c r="W59" s="2" t="s">
        <v>26</v>
      </c>
      <c r="X59" s="2" t="s">
        <v>10</v>
      </c>
      <c r="Y59" s="2">
        <v>-149.69999999999999</v>
      </c>
      <c r="Z59" s="15">
        <v>2814</v>
      </c>
      <c r="AA59" s="15">
        <v>113.2</v>
      </c>
      <c r="AB59" s="3">
        <f t="shared" si="10"/>
        <v>2075.9</v>
      </c>
      <c r="AC59" s="17" t="str">
        <f t="shared" si="11"/>
        <v xml:space="preserve"> - </v>
      </c>
      <c r="AD59" s="3">
        <f t="shared" si="13"/>
        <v>2224.6</v>
      </c>
      <c r="AE59" s="12">
        <f t="shared" si="14"/>
        <v>1926.2</v>
      </c>
      <c r="AF59" s="3" t="s">
        <v>47</v>
      </c>
      <c r="AG59" s="3" t="str">
        <f t="shared" si="15"/>
        <v>y6-x3</v>
      </c>
      <c r="AH59" s="12">
        <f t="shared" si="12"/>
        <v>0</v>
      </c>
      <c r="AI59" s="3">
        <f t="shared" si="16"/>
        <v>1.8999999999999915</v>
      </c>
      <c r="AJ59" s="3">
        <f t="shared" si="17"/>
        <v>0.89999999999999147</v>
      </c>
      <c r="AK59" s="3">
        <f t="shared" si="18"/>
        <v>1.3999999999999773</v>
      </c>
      <c r="AL59" s="3">
        <f t="shared" si="19"/>
        <v>1.2999999999999829</v>
      </c>
    </row>
    <row r="60" spans="2:38" x14ac:dyDescent="0.25">
      <c r="B60" s="2" t="s">
        <v>37</v>
      </c>
      <c r="C60" s="2" t="s">
        <v>27</v>
      </c>
      <c r="D60" s="2" t="s">
        <v>5</v>
      </c>
      <c r="E60" s="2">
        <v>2217</v>
      </c>
      <c r="F60" s="2" t="s">
        <v>37</v>
      </c>
      <c r="G60" s="2" t="s">
        <v>27</v>
      </c>
      <c r="H60" s="2" t="s">
        <v>6</v>
      </c>
      <c r="I60" s="2">
        <v>84.3</v>
      </c>
      <c r="J60" s="2" t="s">
        <v>37</v>
      </c>
      <c r="K60" s="2" t="s">
        <v>27</v>
      </c>
      <c r="L60" s="2" t="s">
        <v>7</v>
      </c>
      <c r="M60" s="2">
        <v>-274.39999999999998</v>
      </c>
      <c r="N60" s="2" t="s">
        <v>37</v>
      </c>
      <c r="O60" s="2" t="s">
        <v>27</v>
      </c>
      <c r="P60" s="2" t="s">
        <v>8</v>
      </c>
      <c r="Q60" s="2">
        <v>274.3</v>
      </c>
      <c r="R60" s="2" t="s">
        <v>37</v>
      </c>
      <c r="S60" s="2" t="s">
        <v>27</v>
      </c>
      <c r="T60" s="2" t="s">
        <v>9</v>
      </c>
      <c r="U60" s="2">
        <v>156.69999999999999</v>
      </c>
      <c r="V60" s="2" t="s">
        <v>37</v>
      </c>
      <c r="W60" s="2" t="s">
        <v>27</v>
      </c>
      <c r="X60" s="2" t="s">
        <v>10</v>
      </c>
      <c r="Y60" s="2">
        <v>-153.80000000000001</v>
      </c>
      <c r="Z60" s="15">
        <v>2814</v>
      </c>
      <c r="AA60" s="15">
        <v>113.2</v>
      </c>
      <c r="AB60" s="3">
        <f t="shared" si="10"/>
        <v>2217</v>
      </c>
      <c r="AC60" s="17" t="str">
        <f t="shared" si="11"/>
        <v xml:space="preserve"> - </v>
      </c>
      <c r="AD60" s="3">
        <f t="shared" si="13"/>
        <v>2491.3000000000002</v>
      </c>
      <c r="AE60" s="12">
        <f t="shared" si="14"/>
        <v>1942.6</v>
      </c>
      <c r="AF60" s="3" t="s">
        <v>47</v>
      </c>
      <c r="AG60" s="3" t="str">
        <f t="shared" si="15"/>
        <v>y6-x4</v>
      </c>
      <c r="AH60" s="12">
        <f t="shared" si="12"/>
        <v>0</v>
      </c>
      <c r="AI60" s="3">
        <f t="shared" si="16"/>
        <v>-1.5</v>
      </c>
      <c r="AJ60" s="3">
        <f t="shared" si="17"/>
        <v>1.4000000000000341</v>
      </c>
      <c r="AK60" s="3">
        <f t="shared" si="18"/>
        <v>1.5</v>
      </c>
      <c r="AL60" s="3">
        <f t="shared" si="19"/>
        <v>1.4000000000000057</v>
      </c>
    </row>
    <row r="61" spans="2:38" x14ac:dyDescent="0.25">
      <c r="B61" s="2" t="s">
        <v>37</v>
      </c>
      <c r="C61" s="2" t="s">
        <v>28</v>
      </c>
      <c r="D61" s="2" t="s">
        <v>5</v>
      </c>
      <c r="E61" s="2">
        <v>2313.6</v>
      </c>
      <c r="F61" s="2" t="s">
        <v>37</v>
      </c>
      <c r="G61" s="2" t="s">
        <v>28</v>
      </c>
      <c r="H61" s="2" t="s">
        <v>6</v>
      </c>
      <c r="I61" s="2">
        <v>83</v>
      </c>
      <c r="J61" s="2" t="s">
        <v>37</v>
      </c>
      <c r="K61" s="2" t="s">
        <v>28</v>
      </c>
      <c r="L61" s="2" t="s">
        <v>7</v>
      </c>
      <c r="M61" s="2">
        <v>266.7</v>
      </c>
      <c r="N61" s="2" t="s">
        <v>37</v>
      </c>
      <c r="O61" s="2" t="s">
        <v>28</v>
      </c>
      <c r="P61" s="2" t="s">
        <v>8</v>
      </c>
      <c r="Q61" s="2">
        <v>-265.8</v>
      </c>
      <c r="R61" s="2" t="s">
        <v>37</v>
      </c>
      <c r="S61" s="2" t="s">
        <v>28</v>
      </c>
      <c r="T61" s="2" t="s">
        <v>9</v>
      </c>
      <c r="U61" s="2">
        <v>146.69999999999999</v>
      </c>
      <c r="V61" s="2" t="s">
        <v>37</v>
      </c>
      <c r="W61" s="2" t="s">
        <v>28</v>
      </c>
      <c r="X61" s="2" t="s">
        <v>10</v>
      </c>
      <c r="Y61" s="2">
        <v>-145.19999999999999</v>
      </c>
      <c r="Z61" s="15">
        <v>2814</v>
      </c>
      <c r="AA61" s="15">
        <v>113.2</v>
      </c>
      <c r="AB61" s="3">
        <f t="shared" si="10"/>
        <v>2313.6</v>
      </c>
      <c r="AC61" s="17" t="str">
        <f t="shared" si="11"/>
        <v xml:space="preserve"> - </v>
      </c>
      <c r="AD61" s="3">
        <f t="shared" si="13"/>
        <v>2580.2999999999997</v>
      </c>
      <c r="AE61" s="12">
        <f t="shared" si="14"/>
        <v>2047.8</v>
      </c>
      <c r="AF61" s="3" t="s">
        <v>47</v>
      </c>
      <c r="AG61" s="3" t="str">
        <f t="shared" si="15"/>
        <v>y6-x5</v>
      </c>
      <c r="AH61" s="12">
        <f t="shared" si="12"/>
        <v>0</v>
      </c>
      <c r="AI61" s="3">
        <f t="shared" si="16"/>
        <v>1.5</v>
      </c>
      <c r="AJ61" s="3">
        <f t="shared" si="17"/>
        <v>1.3000000000000114</v>
      </c>
      <c r="AK61" s="3">
        <f t="shared" si="18"/>
        <v>1.5999999999999943</v>
      </c>
      <c r="AL61" s="3">
        <f t="shared" si="19"/>
        <v>1.3999999999999773</v>
      </c>
    </row>
    <row r="62" spans="2:38" x14ac:dyDescent="0.25">
      <c r="B62" s="2" t="s">
        <v>37</v>
      </c>
      <c r="C62" s="2" t="s">
        <v>30</v>
      </c>
      <c r="D62" s="2" t="s">
        <v>5</v>
      </c>
      <c r="E62" s="2">
        <v>2216.9</v>
      </c>
      <c r="F62" s="2" t="s">
        <v>37</v>
      </c>
      <c r="G62" s="2" t="s">
        <v>30</v>
      </c>
      <c r="H62" s="2" t="s">
        <v>6</v>
      </c>
      <c r="I62" s="2">
        <v>84.4</v>
      </c>
      <c r="J62" s="2" t="s">
        <v>37</v>
      </c>
      <c r="K62" s="2" t="s">
        <v>30</v>
      </c>
      <c r="L62" s="2" t="s">
        <v>7</v>
      </c>
      <c r="M62" s="2">
        <v>-228.2</v>
      </c>
      <c r="N62" s="2" t="s">
        <v>37</v>
      </c>
      <c r="O62" s="2" t="s">
        <v>30</v>
      </c>
      <c r="P62" s="2" t="s">
        <v>8</v>
      </c>
      <c r="Q62" s="2">
        <v>224.3</v>
      </c>
      <c r="R62" s="2" t="s">
        <v>37</v>
      </c>
      <c r="S62" s="2" t="s">
        <v>30</v>
      </c>
      <c r="T62" s="2" t="s">
        <v>9</v>
      </c>
      <c r="U62" s="2">
        <v>153.5</v>
      </c>
      <c r="V62" s="2" t="s">
        <v>37</v>
      </c>
      <c r="W62" s="2" t="s">
        <v>30</v>
      </c>
      <c r="X62" s="2" t="s">
        <v>10</v>
      </c>
      <c r="Y62" s="2">
        <v>-155.1</v>
      </c>
      <c r="Z62" s="15">
        <v>2814</v>
      </c>
      <c r="AA62" s="15">
        <v>113.2</v>
      </c>
      <c r="AB62" s="3">
        <f t="shared" si="10"/>
        <v>2216.9</v>
      </c>
      <c r="AC62" s="17" t="str">
        <f t="shared" si="11"/>
        <v xml:space="preserve"> - </v>
      </c>
      <c r="AD62" s="3">
        <f t="shared" si="13"/>
        <v>2441.2000000000003</v>
      </c>
      <c r="AE62" s="12">
        <f t="shared" si="14"/>
        <v>1988.7</v>
      </c>
      <c r="AF62" s="3" t="s">
        <v>47</v>
      </c>
      <c r="AG62" s="3" t="str">
        <f t="shared" si="15"/>
        <v>y6-x6</v>
      </c>
      <c r="AH62" s="12">
        <f t="shared" si="12"/>
        <v>0</v>
      </c>
      <c r="AI62" s="3">
        <f t="shared" si="16"/>
        <v>-2.3999999999999773</v>
      </c>
      <c r="AJ62" s="3">
        <f t="shared" si="17"/>
        <v>2.4000000000000057</v>
      </c>
      <c r="AK62" s="3">
        <f t="shared" si="18"/>
        <v>1.5999999999999943</v>
      </c>
      <c r="AL62" s="3">
        <f t="shared" si="19"/>
        <v>1.4000000000000057</v>
      </c>
    </row>
    <row r="63" spans="2:38" x14ac:dyDescent="0.25">
      <c r="B63" s="2" t="s">
        <v>37</v>
      </c>
      <c r="C63" s="2" t="s">
        <v>32</v>
      </c>
      <c r="D63" s="2" t="s">
        <v>5</v>
      </c>
      <c r="E63" s="2">
        <v>2121.1999999999998</v>
      </c>
      <c r="F63" s="2" t="s">
        <v>37</v>
      </c>
      <c r="G63" s="2" t="s">
        <v>32</v>
      </c>
      <c r="H63" s="2" t="s">
        <v>6</v>
      </c>
      <c r="I63" s="2">
        <v>81.3</v>
      </c>
      <c r="J63" s="2" t="s">
        <v>37</v>
      </c>
      <c r="K63" s="2" t="s">
        <v>32</v>
      </c>
      <c r="L63" s="2" t="s">
        <v>7</v>
      </c>
      <c r="M63" s="2">
        <v>304.7</v>
      </c>
      <c r="N63" s="2" t="s">
        <v>37</v>
      </c>
      <c r="O63" s="2" t="s">
        <v>32</v>
      </c>
      <c r="P63" s="2" t="s">
        <v>8</v>
      </c>
      <c r="Q63" s="2">
        <v>-302.10000000000002</v>
      </c>
      <c r="R63" s="2" t="s">
        <v>37</v>
      </c>
      <c r="S63" s="2" t="s">
        <v>32</v>
      </c>
      <c r="T63" s="2" t="s">
        <v>9</v>
      </c>
      <c r="U63" s="2">
        <v>140.1</v>
      </c>
      <c r="V63" s="2" t="s">
        <v>37</v>
      </c>
      <c r="W63" s="2" t="s">
        <v>32</v>
      </c>
      <c r="X63" s="2" t="s">
        <v>10</v>
      </c>
      <c r="Y63" s="2">
        <v>-124</v>
      </c>
      <c r="Z63" s="15">
        <v>2814</v>
      </c>
      <c r="AA63" s="15">
        <v>113.2</v>
      </c>
      <c r="AB63" s="3">
        <f t="shared" si="10"/>
        <v>2121.1999999999998</v>
      </c>
      <c r="AC63" s="17" t="str">
        <f t="shared" si="11"/>
        <v xml:space="preserve"> - </v>
      </c>
      <c r="AD63" s="3">
        <f t="shared" si="13"/>
        <v>2425.8999999999996</v>
      </c>
      <c r="AE63" s="12">
        <f t="shared" si="14"/>
        <v>1819.1</v>
      </c>
      <c r="AF63" s="3" t="s">
        <v>47</v>
      </c>
      <c r="AG63" s="3" t="str">
        <f t="shared" si="15"/>
        <v>y6-x7</v>
      </c>
      <c r="AH63" s="12">
        <f t="shared" si="12"/>
        <v>0</v>
      </c>
      <c r="AI63" s="3">
        <f t="shared" si="16"/>
        <v>2.3999999999999773</v>
      </c>
      <c r="AJ63" s="3">
        <f t="shared" si="17"/>
        <v>2.3000000000000114</v>
      </c>
      <c r="AK63" s="3">
        <f t="shared" si="18"/>
        <v>3.4000000000000057</v>
      </c>
      <c r="AL63" s="3">
        <f t="shared" si="19"/>
        <v>3.4000000000000057</v>
      </c>
    </row>
    <row r="64" spans="2:38" x14ac:dyDescent="0.25">
      <c r="B64" s="2" t="s">
        <v>37</v>
      </c>
      <c r="C64" s="2" t="s">
        <v>34</v>
      </c>
      <c r="D64" s="2" t="s">
        <v>5</v>
      </c>
      <c r="E64" s="2">
        <v>2578.1999999999998</v>
      </c>
      <c r="F64" s="2" t="s">
        <v>37</v>
      </c>
      <c r="G64" s="2" t="s">
        <v>34</v>
      </c>
      <c r="H64" s="2" t="s">
        <v>6</v>
      </c>
      <c r="I64" s="2">
        <v>83</v>
      </c>
      <c r="J64" s="2" t="s">
        <v>37</v>
      </c>
      <c r="K64" s="2" t="s">
        <v>34</v>
      </c>
      <c r="L64" s="2" t="s">
        <v>7</v>
      </c>
      <c r="M64" s="2">
        <v>-210.5</v>
      </c>
      <c r="N64" s="2" t="s">
        <v>37</v>
      </c>
      <c r="O64" s="2" t="s">
        <v>34</v>
      </c>
      <c r="P64" s="2" t="s">
        <v>8</v>
      </c>
      <c r="Q64" s="2">
        <v>209</v>
      </c>
      <c r="R64" s="2" t="s">
        <v>37</v>
      </c>
      <c r="S64" s="2" t="s">
        <v>34</v>
      </c>
      <c r="T64" s="2" t="s">
        <v>9</v>
      </c>
      <c r="U64" s="2">
        <v>152.6</v>
      </c>
      <c r="V64" s="2" t="s">
        <v>37</v>
      </c>
      <c r="W64" s="2" t="s">
        <v>34</v>
      </c>
      <c r="X64" s="2" t="s">
        <v>10</v>
      </c>
      <c r="Y64" s="2">
        <v>-139.80000000000001</v>
      </c>
      <c r="Z64" s="15">
        <v>3566</v>
      </c>
      <c r="AA64" s="15">
        <v>145.9</v>
      </c>
      <c r="AB64" s="3">
        <f t="shared" si="10"/>
        <v>2578.1999999999998</v>
      </c>
      <c r="AC64" s="17" t="str">
        <f t="shared" si="11"/>
        <v xml:space="preserve"> - </v>
      </c>
      <c r="AD64" s="3">
        <f t="shared" si="13"/>
        <v>2787.2</v>
      </c>
      <c r="AE64" s="12">
        <f t="shared" si="14"/>
        <v>2367.6999999999998</v>
      </c>
      <c r="AF64" s="3" t="s">
        <v>49</v>
      </c>
      <c r="AG64" s="3" t="str">
        <f t="shared" si="15"/>
        <v>y6-x8</v>
      </c>
      <c r="AH64" s="12">
        <f t="shared" si="12"/>
        <v>0</v>
      </c>
      <c r="AI64" s="3">
        <f t="shared" si="16"/>
        <v>-3.6999999999999886</v>
      </c>
      <c r="AJ64" s="3">
        <f t="shared" si="17"/>
        <v>2.4000000000000057</v>
      </c>
      <c r="AK64" s="3">
        <f t="shared" si="18"/>
        <v>0.90000000000000568</v>
      </c>
      <c r="AL64" s="3">
        <f t="shared" si="19"/>
        <v>6.1000000000000227</v>
      </c>
    </row>
    <row r="65" spans="1:38" x14ac:dyDescent="0.25">
      <c r="B65" s="2" t="s">
        <v>37</v>
      </c>
      <c r="C65" s="2" t="s">
        <v>36</v>
      </c>
      <c r="D65" s="2" t="s">
        <v>5</v>
      </c>
      <c r="E65" s="2">
        <v>2392.1999999999998</v>
      </c>
      <c r="F65" s="2" t="s">
        <v>37</v>
      </c>
      <c r="G65" s="2" t="s">
        <v>36</v>
      </c>
      <c r="H65" s="2" t="s">
        <v>6</v>
      </c>
      <c r="I65" s="2">
        <v>42.4</v>
      </c>
      <c r="J65" s="2" t="s">
        <v>37</v>
      </c>
      <c r="K65" s="2" t="s">
        <v>36</v>
      </c>
      <c r="L65" s="2" t="s">
        <v>7</v>
      </c>
      <c r="M65" s="2">
        <v>286.39999999999998</v>
      </c>
      <c r="N65" s="2" t="s">
        <v>37</v>
      </c>
      <c r="O65" s="2" t="s">
        <v>36</v>
      </c>
      <c r="P65" s="2" t="s">
        <v>8</v>
      </c>
      <c r="Q65" s="2">
        <v>-234.2</v>
      </c>
      <c r="R65" s="2" t="s">
        <v>37</v>
      </c>
      <c r="S65" s="2" t="s">
        <v>36</v>
      </c>
      <c r="T65" s="2" t="s">
        <v>9</v>
      </c>
      <c r="U65" s="2">
        <v>276.60000000000002</v>
      </c>
      <c r="V65" s="2" t="s">
        <v>37</v>
      </c>
      <c r="W65" s="2" t="s">
        <v>36</v>
      </c>
      <c r="X65" s="2" t="s">
        <v>10</v>
      </c>
      <c r="Y65" s="2">
        <v>-193.5</v>
      </c>
      <c r="Z65" s="15">
        <v>2988</v>
      </c>
      <c r="AA65" s="15">
        <v>124.5</v>
      </c>
      <c r="AB65" s="3">
        <f t="shared" si="10"/>
        <v>2392.1999999999998</v>
      </c>
      <c r="AC65" s="17" t="str">
        <f t="shared" si="11"/>
        <v xml:space="preserve"> - </v>
      </c>
      <c r="AD65" s="3">
        <f t="shared" si="13"/>
        <v>2678.6</v>
      </c>
      <c r="AE65" s="12">
        <f t="shared" si="14"/>
        <v>2158</v>
      </c>
      <c r="AF65" s="3" t="s">
        <v>47</v>
      </c>
      <c r="AG65" s="3" t="str">
        <f t="shared" si="15"/>
        <v>y6-x9</v>
      </c>
      <c r="AH65" s="12">
        <f t="shared" si="12"/>
        <v>0</v>
      </c>
      <c r="AI65" s="3">
        <f t="shared" si="16"/>
        <v>3.6999999999999886</v>
      </c>
      <c r="AJ65" s="3">
        <f t="shared" si="17"/>
        <v>2.5</v>
      </c>
      <c r="AK65" s="3">
        <f t="shared" si="18"/>
        <v>1.7000000000000455</v>
      </c>
      <c r="AL65" s="3">
        <f t="shared" si="19"/>
        <v>2</v>
      </c>
    </row>
    <row r="66" spans="1:38" x14ac:dyDescent="0.25">
      <c r="B66" s="2" t="s">
        <v>38</v>
      </c>
      <c r="C66" s="2" t="s">
        <v>24</v>
      </c>
      <c r="D66" s="2" t="s">
        <v>5</v>
      </c>
      <c r="E66" s="2">
        <v>2135</v>
      </c>
      <c r="F66" s="2" t="s">
        <v>38</v>
      </c>
      <c r="G66" s="2" t="s">
        <v>24</v>
      </c>
      <c r="H66" s="2" t="s">
        <v>6</v>
      </c>
      <c r="I66" s="2">
        <v>37.299999999999997</v>
      </c>
      <c r="J66" s="2" t="s">
        <v>38</v>
      </c>
      <c r="K66" s="2" t="s">
        <v>24</v>
      </c>
      <c r="L66" s="2" t="s">
        <v>7</v>
      </c>
      <c r="M66" s="2">
        <v>-73.5</v>
      </c>
      <c r="N66" s="2" t="s">
        <v>38</v>
      </c>
      <c r="O66" s="2" t="s">
        <v>24</v>
      </c>
      <c r="P66" s="2" t="s">
        <v>8</v>
      </c>
      <c r="Q66" s="2">
        <v>154.4</v>
      </c>
      <c r="R66" s="2" t="s">
        <v>38</v>
      </c>
      <c r="S66" s="2" t="s">
        <v>24</v>
      </c>
      <c r="T66" s="2" t="s">
        <v>9</v>
      </c>
      <c r="U66" s="2">
        <v>837.4</v>
      </c>
      <c r="V66" s="2" t="s">
        <v>38</v>
      </c>
      <c r="W66" s="2" t="s">
        <v>24</v>
      </c>
      <c r="X66" s="2" t="s">
        <v>10</v>
      </c>
      <c r="Y66" s="2">
        <v>-828.4</v>
      </c>
      <c r="Z66" s="16">
        <v>2814</v>
      </c>
      <c r="AA66" s="16">
        <v>113.2</v>
      </c>
      <c r="AB66" s="3">
        <f t="shared" si="10"/>
        <v>2135</v>
      </c>
      <c r="AC66" s="17" t="str">
        <f t="shared" si="11"/>
        <v xml:space="preserve"> - </v>
      </c>
      <c r="AD66" s="3">
        <f t="shared" si="13"/>
        <v>2972.4</v>
      </c>
      <c r="AE66" s="12">
        <f t="shared" si="14"/>
        <v>1306.5999999999999</v>
      </c>
      <c r="AF66" s="3" t="s">
        <v>47</v>
      </c>
      <c r="AG66" s="3" t="str">
        <f t="shared" si="15"/>
        <v>y7-x1</v>
      </c>
      <c r="AH66" s="12">
        <f t="shared" si="12"/>
        <v>0</v>
      </c>
      <c r="AI66" s="3">
        <f t="shared" si="16"/>
        <v>-1.7999999999999972</v>
      </c>
      <c r="AJ66" s="3">
        <f t="shared" si="17"/>
        <v>3.5999999999999943</v>
      </c>
      <c r="AK66" s="3">
        <f t="shared" si="18"/>
        <v>1.8999999999999773</v>
      </c>
      <c r="AL66" s="3">
        <f t="shared" si="19"/>
        <v>3.8999999999999773</v>
      </c>
    </row>
    <row r="67" spans="1:38" x14ac:dyDescent="0.25">
      <c r="B67" s="2" t="s">
        <v>38</v>
      </c>
      <c r="C67" s="2" t="s">
        <v>25</v>
      </c>
      <c r="D67" s="2" t="s">
        <v>5</v>
      </c>
      <c r="E67" s="2">
        <v>2746</v>
      </c>
      <c r="F67" s="2" t="s">
        <v>38</v>
      </c>
      <c r="G67" s="2" t="s">
        <v>25</v>
      </c>
      <c r="H67" s="2" t="s">
        <v>6</v>
      </c>
      <c r="I67" s="2">
        <v>78.2</v>
      </c>
      <c r="J67" s="2" t="s">
        <v>38</v>
      </c>
      <c r="K67" s="2" t="s">
        <v>25</v>
      </c>
      <c r="L67" s="2" t="s">
        <v>7</v>
      </c>
      <c r="M67" s="2">
        <v>-54.3</v>
      </c>
      <c r="N67" s="2" t="s">
        <v>38</v>
      </c>
      <c r="O67" s="2" t="s">
        <v>25</v>
      </c>
      <c r="P67" s="2" t="s">
        <v>8</v>
      </c>
      <c r="Q67" s="2">
        <v>51</v>
      </c>
      <c r="R67" s="2" t="s">
        <v>38</v>
      </c>
      <c r="S67" s="2" t="s">
        <v>25</v>
      </c>
      <c r="T67" s="2" t="s">
        <v>9</v>
      </c>
      <c r="U67" s="2">
        <v>-308.3</v>
      </c>
      <c r="V67" s="2" t="s">
        <v>38</v>
      </c>
      <c r="W67" s="2" t="s">
        <v>25</v>
      </c>
      <c r="X67" s="2" t="s">
        <v>10</v>
      </c>
      <c r="Y67" s="2">
        <v>314.39999999999998</v>
      </c>
      <c r="Z67" s="15">
        <v>3400</v>
      </c>
      <c r="AA67" s="15">
        <v>132.69999999999999</v>
      </c>
      <c r="AB67" s="3">
        <f t="shared" si="10"/>
        <v>2746</v>
      </c>
      <c r="AC67" s="17" t="str">
        <f t="shared" si="11"/>
        <v xml:space="preserve"> - </v>
      </c>
      <c r="AD67" s="3">
        <f t="shared" si="13"/>
        <v>3060.4</v>
      </c>
      <c r="AE67" s="12">
        <f t="shared" si="14"/>
        <v>2437.6999999999998</v>
      </c>
      <c r="AF67" s="3" t="s">
        <v>49</v>
      </c>
      <c r="AG67" s="3" t="str">
        <f t="shared" si="15"/>
        <v>y7-x2</v>
      </c>
      <c r="AH67" s="12">
        <f t="shared" si="12"/>
        <v>0</v>
      </c>
      <c r="AI67" s="3">
        <f t="shared" si="16"/>
        <v>0.40000000000000568</v>
      </c>
      <c r="AJ67" s="3">
        <f t="shared" si="17"/>
        <v>2.7999999999999972</v>
      </c>
      <c r="AK67" s="3">
        <f t="shared" si="18"/>
        <v>2.6000000000000227</v>
      </c>
      <c r="AL67" s="3">
        <f t="shared" si="19"/>
        <v>2.6999999999999886</v>
      </c>
    </row>
    <row r="68" spans="1:38" x14ac:dyDescent="0.25">
      <c r="B68" s="2" t="s">
        <v>38</v>
      </c>
      <c r="C68" s="2" t="s">
        <v>26</v>
      </c>
      <c r="D68" s="2" t="s">
        <v>5</v>
      </c>
      <c r="E68" s="2">
        <v>2430.4</v>
      </c>
      <c r="F68" s="2" t="s">
        <v>38</v>
      </c>
      <c r="G68" s="2" t="s">
        <v>26</v>
      </c>
      <c r="H68" s="2" t="s">
        <v>6</v>
      </c>
      <c r="I68" s="2">
        <v>81.099999999999994</v>
      </c>
      <c r="J68" s="2" t="s">
        <v>38</v>
      </c>
      <c r="K68" s="2" t="s">
        <v>26</v>
      </c>
      <c r="L68" s="2" t="s">
        <v>7</v>
      </c>
      <c r="M68" s="2">
        <v>99.1</v>
      </c>
      <c r="N68" s="2" t="s">
        <v>38</v>
      </c>
      <c r="O68" s="2" t="s">
        <v>26</v>
      </c>
      <c r="P68" s="2" t="s">
        <v>8</v>
      </c>
      <c r="Q68" s="2">
        <v>-96.9</v>
      </c>
      <c r="R68" s="2" t="s">
        <v>38</v>
      </c>
      <c r="S68" s="2" t="s">
        <v>26</v>
      </c>
      <c r="T68" s="2" t="s">
        <v>9</v>
      </c>
      <c r="U68" s="2">
        <v>-168.6</v>
      </c>
      <c r="V68" s="2" t="s">
        <v>38</v>
      </c>
      <c r="W68" s="2" t="s">
        <v>26</v>
      </c>
      <c r="X68" s="2" t="s">
        <v>10</v>
      </c>
      <c r="Y68" s="2">
        <v>167.1</v>
      </c>
      <c r="Z68" s="15">
        <v>2814</v>
      </c>
      <c r="AA68" s="15">
        <v>113.2</v>
      </c>
      <c r="AB68" s="3">
        <f t="shared" si="10"/>
        <v>2430.4</v>
      </c>
      <c r="AC68" s="17" t="str">
        <f t="shared" si="11"/>
        <v xml:space="preserve"> - </v>
      </c>
      <c r="AD68" s="3">
        <f t="shared" si="13"/>
        <v>2597.5</v>
      </c>
      <c r="AE68" s="12">
        <f t="shared" si="14"/>
        <v>2261.8000000000002</v>
      </c>
      <c r="AF68" s="3" t="s">
        <v>47</v>
      </c>
      <c r="AG68" s="3" t="str">
        <f t="shared" si="15"/>
        <v>y7-x3</v>
      </c>
      <c r="AH68" s="12">
        <f t="shared" si="12"/>
        <v>0</v>
      </c>
      <c r="AI68" s="3">
        <f t="shared" si="16"/>
        <v>1.3999999999999915</v>
      </c>
      <c r="AJ68" s="3">
        <f t="shared" si="17"/>
        <v>0.80000000000001137</v>
      </c>
      <c r="AK68" s="3">
        <f t="shared" si="18"/>
        <v>2.4000000000000057</v>
      </c>
      <c r="AL68" s="3">
        <f t="shared" si="19"/>
        <v>2.4000000000000057</v>
      </c>
    </row>
    <row r="69" spans="1:38" x14ac:dyDescent="0.25">
      <c r="B69" s="2" t="s">
        <v>38</v>
      </c>
      <c r="C69" s="2" t="s">
        <v>27</v>
      </c>
      <c r="D69" s="2" t="s">
        <v>5</v>
      </c>
      <c r="E69" s="2">
        <v>2534.6</v>
      </c>
      <c r="F69" s="2" t="s">
        <v>38</v>
      </c>
      <c r="G69" s="2" t="s">
        <v>27</v>
      </c>
      <c r="H69" s="2" t="s">
        <v>6</v>
      </c>
      <c r="I69" s="2">
        <v>83.7</v>
      </c>
      <c r="J69" s="2" t="s">
        <v>38</v>
      </c>
      <c r="K69" s="2" t="s">
        <v>27</v>
      </c>
      <c r="L69" s="2" t="s">
        <v>7</v>
      </c>
      <c r="M69" s="2">
        <v>-309.39999999999998</v>
      </c>
      <c r="N69" s="2" t="s">
        <v>38</v>
      </c>
      <c r="O69" s="2" t="s">
        <v>27</v>
      </c>
      <c r="P69" s="2" t="s">
        <v>8</v>
      </c>
      <c r="Q69" s="2">
        <v>306.60000000000002</v>
      </c>
      <c r="R69" s="2" t="s">
        <v>38</v>
      </c>
      <c r="S69" s="2" t="s">
        <v>27</v>
      </c>
      <c r="T69" s="2" t="s">
        <v>9</v>
      </c>
      <c r="U69" s="2">
        <v>-153.19999999999999</v>
      </c>
      <c r="V69" s="2" t="s">
        <v>38</v>
      </c>
      <c r="W69" s="2" t="s">
        <v>27</v>
      </c>
      <c r="X69" s="2" t="s">
        <v>10</v>
      </c>
      <c r="Y69" s="2">
        <v>153.5</v>
      </c>
      <c r="Z69" s="16">
        <v>2814</v>
      </c>
      <c r="AA69" s="16">
        <v>113.2</v>
      </c>
      <c r="AB69" s="3">
        <f t="shared" si="10"/>
        <v>2534.6</v>
      </c>
      <c r="AC69" s="17">
        <f t="shared" si="11"/>
        <v>166.2000000000001</v>
      </c>
      <c r="AD69" s="3">
        <f t="shared" si="13"/>
        <v>2841.2</v>
      </c>
      <c r="AE69" s="12">
        <f t="shared" si="14"/>
        <v>2225.1999999999998</v>
      </c>
      <c r="AF69" s="3" t="s">
        <v>47</v>
      </c>
      <c r="AG69" s="3" t="str">
        <f t="shared" si="15"/>
        <v>y7-x4</v>
      </c>
      <c r="AH69" s="12">
        <f t="shared" si="12"/>
        <v>0</v>
      </c>
      <c r="AI69" s="3">
        <f t="shared" si="16"/>
        <v>-1.8999999999999773</v>
      </c>
      <c r="AJ69" s="3">
        <f t="shared" si="17"/>
        <v>1.6000000000000227</v>
      </c>
      <c r="AK69" s="3">
        <f t="shared" si="18"/>
        <v>2.5999999999999943</v>
      </c>
      <c r="AL69" s="3">
        <f t="shared" si="19"/>
        <v>2.5999999999999943</v>
      </c>
    </row>
    <row r="70" spans="1:38" x14ac:dyDescent="0.25">
      <c r="B70" s="2" t="s">
        <v>38</v>
      </c>
      <c r="C70" s="2" t="s">
        <v>28</v>
      </c>
      <c r="D70" s="2" t="s">
        <v>5</v>
      </c>
      <c r="E70" s="2">
        <v>2628.6</v>
      </c>
      <c r="F70" s="2" t="s">
        <v>38</v>
      </c>
      <c r="G70" s="2" t="s">
        <v>28</v>
      </c>
      <c r="H70" s="2" t="s">
        <v>6</v>
      </c>
      <c r="I70" s="2">
        <v>82.6</v>
      </c>
      <c r="J70" s="2" t="s">
        <v>38</v>
      </c>
      <c r="K70" s="2" t="s">
        <v>28</v>
      </c>
      <c r="L70" s="2" t="s">
        <v>7</v>
      </c>
      <c r="M70" s="2">
        <v>305.39999999999998</v>
      </c>
      <c r="N70" s="2" t="s">
        <v>38</v>
      </c>
      <c r="O70" s="2" t="s">
        <v>28</v>
      </c>
      <c r="P70" s="2" t="s">
        <v>8</v>
      </c>
      <c r="Q70" s="2">
        <v>-301.7</v>
      </c>
      <c r="R70" s="2" t="s">
        <v>38</v>
      </c>
      <c r="S70" s="2" t="s">
        <v>28</v>
      </c>
      <c r="T70" s="2" t="s">
        <v>9</v>
      </c>
      <c r="U70" s="2">
        <v>-198.5</v>
      </c>
      <c r="V70" s="2" t="s">
        <v>38</v>
      </c>
      <c r="W70" s="2" t="s">
        <v>28</v>
      </c>
      <c r="X70" s="2" t="s">
        <v>10</v>
      </c>
      <c r="Y70" s="2">
        <v>200</v>
      </c>
      <c r="Z70" s="15">
        <v>3400</v>
      </c>
      <c r="AA70" s="15">
        <v>132.69999999999999</v>
      </c>
      <c r="AB70" s="3">
        <f t="shared" si="10"/>
        <v>2628.6</v>
      </c>
      <c r="AC70" s="17" t="str">
        <f t="shared" si="11"/>
        <v xml:space="preserve"> - </v>
      </c>
      <c r="AD70" s="3">
        <f t="shared" si="13"/>
        <v>2934</v>
      </c>
      <c r="AE70" s="12">
        <f t="shared" si="14"/>
        <v>2326.9</v>
      </c>
      <c r="AF70" s="3" t="s">
        <v>49</v>
      </c>
      <c r="AG70" s="3" t="str">
        <f t="shared" si="15"/>
        <v>y7-x5</v>
      </c>
      <c r="AH70" s="12">
        <f t="shared" si="12"/>
        <v>0</v>
      </c>
      <c r="AI70" s="3">
        <f t="shared" si="16"/>
        <v>1.7999999999999545</v>
      </c>
      <c r="AJ70" s="3">
        <f t="shared" si="17"/>
        <v>1.5999999999999659</v>
      </c>
      <c r="AK70" s="3">
        <f t="shared" si="18"/>
        <v>2.5999999999999943</v>
      </c>
      <c r="AL70" s="3">
        <f t="shared" si="19"/>
        <v>2.6999999999999886</v>
      </c>
    </row>
    <row r="71" spans="1:38" x14ac:dyDescent="0.25">
      <c r="A71">
        <f>E71/2</f>
        <v>1267.3499999999999</v>
      </c>
      <c r="B71" s="2" t="s">
        <v>38</v>
      </c>
      <c r="C71" s="2" t="s">
        <v>30</v>
      </c>
      <c r="D71" s="2" t="s">
        <v>5</v>
      </c>
      <c r="E71" s="2">
        <v>2534.6999999999998</v>
      </c>
      <c r="F71" s="2" t="s">
        <v>38</v>
      </c>
      <c r="G71" s="2" t="s">
        <v>30</v>
      </c>
      <c r="H71" s="2" t="s">
        <v>6</v>
      </c>
      <c r="I71" s="2">
        <v>83.8</v>
      </c>
      <c r="J71" s="2" t="s">
        <v>38</v>
      </c>
      <c r="K71" s="2" t="s">
        <v>30</v>
      </c>
      <c r="L71" s="2" t="s">
        <v>7</v>
      </c>
      <c r="M71" s="2">
        <v>-239.9</v>
      </c>
      <c r="N71" s="2" t="s">
        <v>38</v>
      </c>
      <c r="O71" s="2" t="s">
        <v>30</v>
      </c>
      <c r="P71" s="2" t="s">
        <v>8</v>
      </c>
      <c r="Q71" s="2">
        <v>238.5</v>
      </c>
      <c r="R71" s="2" t="s">
        <v>38</v>
      </c>
      <c r="S71" s="2" t="s">
        <v>30</v>
      </c>
      <c r="T71" s="2" t="s">
        <v>9</v>
      </c>
      <c r="U71" s="2">
        <v>-156.6</v>
      </c>
      <c r="V71" s="2" t="s">
        <v>38</v>
      </c>
      <c r="W71" s="2" t="s">
        <v>30</v>
      </c>
      <c r="X71" s="2" t="s">
        <v>10</v>
      </c>
      <c r="Y71" s="2">
        <v>155.9</v>
      </c>
      <c r="Z71" s="15">
        <v>2814</v>
      </c>
      <c r="AA71" s="15">
        <v>113.2</v>
      </c>
      <c r="AB71" s="3">
        <f t="shared" si="10"/>
        <v>2534.6999999999998</v>
      </c>
      <c r="AC71" s="17">
        <f t="shared" si="11"/>
        <v>166.10000000000019</v>
      </c>
      <c r="AD71" s="3">
        <f t="shared" si="13"/>
        <v>2773.2</v>
      </c>
      <c r="AE71" s="12">
        <f t="shared" si="14"/>
        <v>2294.7999999999997</v>
      </c>
      <c r="AF71" s="3" t="s">
        <v>47</v>
      </c>
      <c r="AG71" s="3" t="str">
        <f t="shared" si="15"/>
        <v>y7-x6</v>
      </c>
      <c r="AH71" s="12">
        <f t="shared" si="12"/>
        <v>0</v>
      </c>
      <c r="AI71" s="3">
        <f t="shared" si="16"/>
        <v>-1.7000000000000171</v>
      </c>
      <c r="AJ71" s="3">
        <f t="shared" si="17"/>
        <v>1.5</v>
      </c>
      <c r="AK71" s="3">
        <f t="shared" si="18"/>
        <v>2.5999999999999943</v>
      </c>
      <c r="AL71" s="3">
        <f t="shared" si="19"/>
        <v>2.5999999999999943</v>
      </c>
    </row>
    <row r="72" spans="1:38" x14ac:dyDescent="0.25">
      <c r="A72">
        <f t="shared" ref="A72:A83" si="20">E72/2</f>
        <v>1238.0999999999999</v>
      </c>
      <c r="B72" s="2" t="s">
        <v>38</v>
      </c>
      <c r="C72" s="2" t="s">
        <v>32</v>
      </c>
      <c r="D72" s="2" t="s">
        <v>5</v>
      </c>
      <c r="E72" s="2">
        <v>2476.1999999999998</v>
      </c>
      <c r="F72" s="2" t="s">
        <v>38</v>
      </c>
      <c r="G72" s="2" t="s">
        <v>32</v>
      </c>
      <c r="H72" s="2" t="s">
        <v>6</v>
      </c>
      <c r="I72" s="2">
        <v>80.8</v>
      </c>
      <c r="J72" s="2" t="s">
        <v>38</v>
      </c>
      <c r="K72" s="2" t="s">
        <v>32</v>
      </c>
      <c r="L72" s="2" t="s">
        <v>7</v>
      </c>
      <c r="M72" s="2">
        <v>312.10000000000002</v>
      </c>
      <c r="N72" s="2" t="s">
        <v>38</v>
      </c>
      <c r="O72" s="2" t="s">
        <v>32</v>
      </c>
      <c r="P72" s="2" t="s">
        <v>8</v>
      </c>
      <c r="Q72" s="2">
        <v>-310</v>
      </c>
      <c r="R72" s="2" t="s">
        <v>38</v>
      </c>
      <c r="S72" s="2" t="s">
        <v>32</v>
      </c>
      <c r="T72" s="2" t="s">
        <v>9</v>
      </c>
      <c r="U72" s="2">
        <v>-179.2</v>
      </c>
      <c r="V72" s="2" t="s">
        <v>38</v>
      </c>
      <c r="W72" s="2" t="s">
        <v>32</v>
      </c>
      <c r="X72" s="2" t="s">
        <v>10</v>
      </c>
      <c r="Y72" s="2">
        <v>176.1</v>
      </c>
      <c r="Z72" s="15">
        <v>2814</v>
      </c>
      <c r="AA72" s="15">
        <v>113.2</v>
      </c>
      <c r="AB72" s="3">
        <f t="shared" si="10"/>
        <v>2476.1999999999998</v>
      </c>
      <c r="AC72" s="17" t="str">
        <f t="shared" si="11"/>
        <v xml:space="preserve"> - </v>
      </c>
      <c r="AD72" s="3">
        <f t="shared" si="13"/>
        <v>2788.2999999999997</v>
      </c>
      <c r="AE72" s="12">
        <f t="shared" si="14"/>
        <v>2166.1999999999998</v>
      </c>
      <c r="AF72" s="3" t="s">
        <v>47</v>
      </c>
      <c r="AG72" s="3" t="str">
        <f t="shared" si="15"/>
        <v>y7-x7</v>
      </c>
      <c r="AH72" s="12">
        <f t="shared" si="12"/>
        <v>0</v>
      </c>
      <c r="AI72" s="3">
        <f t="shared" si="16"/>
        <v>1.7000000000000455</v>
      </c>
      <c r="AJ72" s="3">
        <f t="shared" si="17"/>
        <v>1.5</v>
      </c>
      <c r="AK72" s="3">
        <f t="shared" si="18"/>
        <v>2.5</v>
      </c>
      <c r="AL72" s="3">
        <f t="shared" si="19"/>
        <v>2.5</v>
      </c>
    </row>
    <row r="73" spans="1:38" x14ac:dyDescent="0.25">
      <c r="A73">
        <f t="shared" si="20"/>
        <v>1295.95</v>
      </c>
      <c r="B73" s="2" t="s">
        <v>38</v>
      </c>
      <c r="C73" s="2" t="s">
        <v>34</v>
      </c>
      <c r="D73" s="2" t="s">
        <v>5</v>
      </c>
      <c r="E73" s="2">
        <v>2591.9</v>
      </c>
      <c r="F73" s="2" t="s">
        <v>38</v>
      </c>
      <c r="G73" s="2" t="s">
        <v>34</v>
      </c>
      <c r="H73" s="2" t="s">
        <v>6</v>
      </c>
      <c r="I73" s="2">
        <v>82</v>
      </c>
      <c r="J73" s="2" t="s">
        <v>38</v>
      </c>
      <c r="K73" s="2" t="s">
        <v>34</v>
      </c>
      <c r="L73" s="2" t="s">
        <v>7</v>
      </c>
      <c r="M73" s="2">
        <v>-185</v>
      </c>
      <c r="N73" s="2" t="s">
        <v>38</v>
      </c>
      <c r="O73" s="2" t="s">
        <v>34</v>
      </c>
      <c r="P73" s="2" t="s">
        <v>8</v>
      </c>
      <c r="Q73" s="2">
        <v>187</v>
      </c>
      <c r="R73" s="2" t="s">
        <v>38</v>
      </c>
      <c r="S73" s="2" t="s">
        <v>34</v>
      </c>
      <c r="T73" s="2" t="s">
        <v>9</v>
      </c>
      <c r="U73" s="2">
        <v>-162.80000000000001</v>
      </c>
      <c r="V73" s="2" t="s">
        <v>38</v>
      </c>
      <c r="W73" s="2" t="s">
        <v>34</v>
      </c>
      <c r="X73" s="2" t="s">
        <v>10</v>
      </c>
      <c r="Y73" s="2">
        <v>147.5</v>
      </c>
      <c r="Z73" s="15">
        <v>3400</v>
      </c>
      <c r="AA73" s="15">
        <v>132.69999999999999</v>
      </c>
      <c r="AB73" s="3">
        <f t="shared" si="10"/>
        <v>2591.9</v>
      </c>
      <c r="AC73" s="17" t="str">
        <f t="shared" si="11"/>
        <v xml:space="preserve"> - </v>
      </c>
      <c r="AD73" s="3">
        <f t="shared" si="13"/>
        <v>2778.9</v>
      </c>
      <c r="AE73" s="12">
        <f t="shared" si="14"/>
        <v>2406.9</v>
      </c>
      <c r="AF73" s="3" t="s">
        <v>49</v>
      </c>
      <c r="AG73" s="3" t="str">
        <f t="shared" si="15"/>
        <v>y7-x8</v>
      </c>
      <c r="AH73" s="12">
        <f t="shared" si="12"/>
        <v>0</v>
      </c>
      <c r="AI73" s="3">
        <f t="shared" si="16"/>
        <v>-2.8000000000000114</v>
      </c>
      <c r="AJ73" s="3">
        <f t="shared" si="17"/>
        <v>2.9000000000000057</v>
      </c>
      <c r="AK73" s="3">
        <f t="shared" si="18"/>
        <v>3.9000000000000057</v>
      </c>
      <c r="AL73" s="3">
        <f t="shared" si="19"/>
        <v>4.5999999999999943</v>
      </c>
    </row>
    <row r="74" spans="1:38" x14ac:dyDescent="0.25">
      <c r="A74">
        <f t="shared" si="20"/>
        <v>920.1</v>
      </c>
      <c r="B74" s="2" t="s">
        <v>38</v>
      </c>
      <c r="C74" s="2" t="s">
        <v>36</v>
      </c>
      <c r="D74" s="2" t="s">
        <v>5</v>
      </c>
      <c r="E74" s="2">
        <v>1840.2</v>
      </c>
      <c r="F74" s="2" t="s">
        <v>38</v>
      </c>
      <c r="G74" s="2" t="s">
        <v>36</v>
      </c>
      <c r="H74" s="2" t="s">
        <v>6</v>
      </c>
      <c r="I74" s="2">
        <v>41.3</v>
      </c>
      <c r="J74" s="2" t="s">
        <v>38</v>
      </c>
      <c r="K74" s="2" t="s">
        <v>36</v>
      </c>
      <c r="L74" s="2" t="s">
        <v>7</v>
      </c>
      <c r="M74" s="2">
        <v>137.5</v>
      </c>
      <c r="N74" s="2" t="s">
        <v>38</v>
      </c>
      <c r="O74" s="2" t="s">
        <v>36</v>
      </c>
      <c r="P74" s="2" t="s">
        <v>8</v>
      </c>
      <c r="Q74" s="2">
        <v>-87.7</v>
      </c>
      <c r="R74" s="2" t="s">
        <v>38</v>
      </c>
      <c r="S74" s="2" t="s">
        <v>36</v>
      </c>
      <c r="T74" s="2" t="s">
        <v>9</v>
      </c>
      <c r="U74" s="2">
        <v>-531.29999999999995</v>
      </c>
      <c r="V74" s="2" t="s">
        <v>38</v>
      </c>
      <c r="W74" s="2" t="s">
        <v>36</v>
      </c>
      <c r="X74" s="2" t="s">
        <v>10</v>
      </c>
      <c r="Y74" s="2">
        <v>579.70000000000005</v>
      </c>
      <c r="Z74" s="15">
        <v>2144</v>
      </c>
      <c r="AA74" s="15">
        <v>56.5</v>
      </c>
      <c r="AB74" s="3">
        <f t="shared" si="10"/>
        <v>1840.2</v>
      </c>
      <c r="AC74" s="17" t="str">
        <f t="shared" si="11"/>
        <v xml:space="preserve"> - </v>
      </c>
      <c r="AD74" s="3">
        <f t="shared" si="13"/>
        <v>2419.9</v>
      </c>
      <c r="AE74" s="12">
        <f t="shared" si="14"/>
        <v>1308.9000000000001</v>
      </c>
      <c r="AF74" s="3" t="s">
        <v>45</v>
      </c>
      <c r="AG74" s="3" t="str">
        <f t="shared" si="15"/>
        <v>y7-x9</v>
      </c>
      <c r="AH74" s="12">
        <f t="shared" si="12"/>
        <v>0</v>
      </c>
      <c r="AI74" s="3">
        <f t="shared" si="16"/>
        <v>2.5999999999999943</v>
      </c>
      <c r="AJ74" s="3">
        <f t="shared" si="17"/>
        <v>2.7999999999999972</v>
      </c>
      <c r="AK74" s="3">
        <f t="shared" si="18"/>
        <v>2.7999999999999545</v>
      </c>
      <c r="AL74" s="3">
        <f t="shared" si="19"/>
        <v>0.70000000000004547</v>
      </c>
    </row>
    <row r="75" spans="1:38" x14ac:dyDescent="0.25">
      <c r="A75">
        <f t="shared" si="20"/>
        <v>875.3</v>
      </c>
      <c r="B75" s="2" t="s">
        <v>39</v>
      </c>
      <c r="C75" s="2" t="s">
        <v>24</v>
      </c>
      <c r="D75" s="2" t="s">
        <v>5</v>
      </c>
      <c r="E75" s="2">
        <v>1750.6</v>
      </c>
      <c r="F75" s="2" t="s">
        <v>39</v>
      </c>
      <c r="G75" s="2" t="s">
        <v>24</v>
      </c>
      <c r="H75" s="2" t="s">
        <v>6</v>
      </c>
      <c r="I75" s="2">
        <v>19.100000000000001</v>
      </c>
      <c r="J75" s="2" t="s">
        <v>39</v>
      </c>
      <c r="K75" s="2" t="s">
        <v>24</v>
      </c>
      <c r="L75" s="2" t="s">
        <v>7</v>
      </c>
      <c r="M75" s="2">
        <v>-163.69999999999999</v>
      </c>
      <c r="N75" s="2" t="s">
        <v>39</v>
      </c>
      <c r="O75" s="2" t="s">
        <v>24</v>
      </c>
      <c r="P75" s="2" t="s">
        <v>8</v>
      </c>
      <c r="Q75" s="2">
        <v>172.5</v>
      </c>
      <c r="R75" s="2" t="s">
        <v>39</v>
      </c>
      <c r="S75" s="2" t="s">
        <v>24</v>
      </c>
      <c r="T75" s="2" t="s">
        <v>9</v>
      </c>
      <c r="U75" s="2">
        <v>198.7</v>
      </c>
      <c r="V75" s="2" t="s">
        <v>39</v>
      </c>
      <c r="W75" s="2" t="s">
        <v>24</v>
      </c>
      <c r="X75" s="2" t="s">
        <v>10</v>
      </c>
      <c r="Y75" s="2">
        <v>-242.7</v>
      </c>
      <c r="Z75" s="15">
        <v>2217</v>
      </c>
      <c r="AA75" s="15">
        <v>67.099999999999994</v>
      </c>
      <c r="AB75" s="3">
        <f t="shared" si="10"/>
        <v>1750.6</v>
      </c>
      <c r="AC75" s="17" t="str">
        <f t="shared" si="11"/>
        <v xml:space="preserve"> - </v>
      </c>
      <c r="AD75" s="3">
        <f t="shared" si="13"/>
        <v>1949.3</v>
      </c>
      <c r="AE75" s="12">
        <f t="shared" si="14"/>
        <v>1507.8999999999999</v>
      </c>
      <c r="AF75" s="3" t="s">
        <v>45</v>
      </c>
      <c r="AG75" s="3" t="str">
        <f t="shared" si="15"/>
        <v>y8-x1</v>
      </c>
      <c r="AH75" s="12">
        <f t="shared" si="12"/>
        <v>0</v>
      </c>
      <c r="AI75" s="3">
        <f t="shared" si="16"/>
        <v>-2.3999999999999773</v>
      </c>
      <c r="AJ75" s="3">
        <f t="shared" si="17"/>
        <v>4.1999999999999886</v>
      </c>
      <c r="AK75" s="3">
        <f t="shared" si="18"/>
        <v>2.6999999999999886</v>
      </c>
      <c r="AL75" s="3">
        <f t="shared" si="19"/>
        <v>4.6999999999999886</v>
      </c>
    </row>
    <row r="76" spans="1:38" x14ac:dyDescent="0.25">
      <c r="A76">
        <f t="shared" si="20"/>
        <v>1091.95</v>
      </c>
      <c r="B76" s="2" t="s">
        <v>39</v>
      </c>
      <c r="C76" s="2" t="s">
        <v>25</v>
      </c>
      <c r="D76" s="2" t="s">
        <v>5</v>
      </c>
      <c r="E76" s="2">
        <v>2183.9</v>
      </c>
      <c r="F76" s="2" t="s">
        <v>39</v>
      </c>
      <c r="G76" s="2" t="s">
        <v>25</v>
      </c>
      <c r="H76" s="2" t="s">
        <v>6</v>
      </c>
      <c r="I76" s="2">
        <v>37.4</v>
      </c>
      <c r="J76" s="2" t="s">
        <v>39</v>
      </c>
      <c r="K76" s="2" t="s">
        <v>25</v>
      </c>
      <c r="L76" s="2" t="s">
        <v>7</v>
      </c>
      <c r="M76" s="2">
        <v>86.8</v>
      </c>
      <c r="N76" s="2" t="s">
        <v>39</v>
      </c>
      <c r="O76" s="2" t="s">
        <v>25</v>
      </c>
      <c r="P76" s="2" t="s">
        <v>8</v>
      </c>
      <c r="Q76" s="2">
        <v>-105.3</v>
      </c>
      <c r="R76" s="2" t="s">
        <v>39</v>
      </c>
      <c r="S76" s="2" t="s">
        <v>25</v>
      </c>
      <c r="T76" s="2" t="s">
        <v>9</v>
      </c>
      <c r="U76" s="2">
        <v>317</v>
      </c>
      <c r="V76" s="2" t="s">
        <v>39</v>
      </c>
      <c r="W76" s="2" t="s">
        <v>25</v>
      </c>
      <c r="X76" s="2" t="s">
        <v>10</v>
      </c>
      <c r="Y76" s="2">
        <v>-326.8</v>
      </c>
      <c r="Z76" s="15">
        <v>2738</v>
      </c>
      <c r="AA76" s="15">
        <v>141.5</v>
      </c>
      <c r="AB76" s="3">
        <f t="shared" si="10"/>
        <v>2183.9</v>
      </c>
      <c r="AC76" s="17" t="str">
        <f t="shared" si="11"/>
        <v xml:space="preserve"> - </v>
      </c>
      <c r="AD76" s="3">
        <f t="shared" si="13"/>
        <v>2500.9</v>
      </c>
      <c r="AE76" s="12">
        <f t="shared" si="14"/>
        <v>1857.1000000000001</v>
      </c>
      <c r="AF76" s="3" t="s">
        <v>47</v>
      </c>
      <c r="AG76" s="3" t="str">
        <f t="shared" si="15"/>
        <v>y8-x2</v>
      </c>
      <c r="AH76" s="12">
        <f t="shared" si="12"/>
        <v>0</v>
      </c>
      <c r="AI76" s="3">
        <f t="shared" si="16"/>
        <v>0.89999999999999147</v>
      </c>
      <c r="AJ76" s="3">
        <f t="shared" si="17"/>
        <v>3.5</v>
      </c>
      <c r="AK76" s="3">
        <f t="shared" si="18"/>
        <v>2.6000000000000227</v>
      </c>
      <c r="AL76" s="3">
        <f t="shared" si="19"/>
        <v>2.6000000000000227</v>
      </c>
    </row>
    <row r="77" spans="1:38" x14ac:dyDescent="0.25">
      <c r="A77">
        <f t="shared" si="20"/>
        <v>1109.9000000000001</v>
      </c>
      <c r="B77" s="2" t="s">
        <v>39</v>
      </c>
      <c r="C77" s="2" t="s">
        <v>26</v>
      </c>
      <c r="D77" s="2" t="s">
        <v>5</v>
      </c>
      <c r="E77" s="2">
        <v>2219.8000000000002</v>
      </c>
      <c r="F77" s="2" t="s">
        <v>39</v>
      </c>
      <c r="G77" s="2" t="s">
        <v>26</v>
      </c>
      <c r="H77" s="2" t="s">
        <v>6</v>
      </c>
      <c r="I77" s="2">
        <v>40.1</v>
      </c>
      <c r="J77" s="2" t="s">
        <v>39</v>
      </c>
      <c r="K77" s="2" t="s">
        <v>26</v>
      </c>
      <c r="L77" s="2" t="s">
        <v>7</v>
      </c>
      <c r="M77" s="2">
        <v>-102</v>
      </c>
      <c r="N77" s="2" t="s">
        <v>39</v>
      </c>
      <c r="O77" s="2" t="s">
        <v>26</v>
      </c>
      <c r="P77" s="2" t="s">
        <v>8</v>
      </c>
      <c r="Q77" s="2">
        <v>110.5</v>
      </c>
      <c r="R77" s="2" t="s">
        <v>39</v>
      </c>
      <c r="S77" s="2" t="s">
        <v>26</v>
      </c>
      <c r="T77" s="2" t="s">
        <v>9</v>
      </c>
      <c r="U77" s="2">
        <v>175.3</v>
      </c>
      <c r="V77" s="2" t="s">
        <v>39</v>
      </c>
      <c r="W77" s="2" t="s">
        <v>26</v>
      </c>
      <c r="X77" s="2" t="s">
        <v>10</v>
      </c>
      <c r="Y77" s="2">
        <v>-174.1</v>
      </c>
      <c r="Z77" s="15">
        <v>2738</v>
      </c>
      <c r="AA77" s="15">
        <v>141.5</v>
      </c>
      <c r="AB77" s="3">
        <f t="shared" si="10"/>
        <v>2219.8000000000002</v>
      </c>
      <c r="AC77" s="17" t="str">
        <f t="shared" si="11"/>
        <v xml:space="preserve"> - </v>
      </c>
      <c r="AD77" s="3">
        <f t="shared" si="13"/>
        <v>2395.1000000000004</v>
      </c>
      <c r="AE77" s="12">
        <f t="shared" si="14"/>
        <v>2045.7000000000003</v>
      </c>
      <c r="AF77" s="3" t="s">
        <v>47</v>
      </c>
      <c r="AG77" s="3" t="str">
        <f t="shared" si="15"/>
        <v>y8-x3</v>
      </c>
      <c r="AH77" s="12">
        <f t="shared" si="12"/>
        <v>0</v>
      </c>
      <c r="AI77" s="3">
        <f t="shared" si="16"/>
        <v>-0.20000000000000284</v>
      </c>
      <c r="AJ77" s="3">
        <f t="shared" si="17"/>
        <v>0.90000000000000568</v>
      </c>
      <c r="AK77" s="3">
        <f t="shared" si="18"/>
        <v>2.4000000000000057</v>
      </c>
      <c r="AL77" s="3">
        <f t="shared" si="19"/>
        <v>2.4000000000000057</v>
      </c>
    </row>
    <row r="78" spans="1:38" x14ac:dyDescent="0.25">
      <c r="A78">
        <f t="shared" si="20"/>
        <v>1131.1500000000001</v>
      </c>
      <c r="B78" s="2" t="s">
        <v>39</v>
      </c>
      <c r="C78" s="2" t="s">
        <v>27</v>
      </c>
      <c r="D78" s="2" t="s">
        <v>5</v>
      </c>
      <c r="E78" s="2">
        <v>2262.3000000000002</v>
      </c>
      <c r="F78" s="2" t="s">
        <v>39</v>
      </c>
      <c r="G78" s="2" t="s">
        <v>27</v>
      </c>
      <c r="H78" s="2" t="s">
        <v>6</v>
      </c>
      <c r="I78" s="2">
        <v>41.5</v>
      </c>
      <c r="J78" s="2" t="s">
        <v>39</v>
      </c>
      <c r="K78" s="2" t="s">
        <v>27</v>
      </c>
      <c r="L78" s="2" t="s">
        <v>7</v>
      </c>
      <c r="M78" s="2">
        <v>-15.9</v>
      </c>
      <c r="N78" s="2" t="s">
        <v>39</v>
      </c>
      <c r="O78" s="2" t="s">
        <v>27</v>
      </c>
      <c r="P78" s="2" t="s">
        <v>8</v>
      </c>
      <c r="Q78" s="2">
        <v>11.2</v>
      </c>
      <c r="R78" s="2" t="s">
        <v>39</v>
      </c>
      <c r="S78" s="2" t="s">
        <v>27</v>
      </c>
      <c r="T78" s="2" t="s">
        <v>9</v>
      </c>
      <c r="U78" s="2">
        <v>162.69999999999999</v>
      </c>
      <c r="V78" s="2" t="s">
        <v>39</v>
      </c>
      <c r="W78" s="2" t="s">
        <v>27</v>
      </c>
      <c r="X78" s="2" t="s">
        <v>10</v>
      </c>
      <c r="Y78" s="2">
        <v>-160.4</v>
      </c>
      <c r="Z78" s="15">
        <v>2738</v>
      </c>
      <c r="AA78" s="15">
        <v>141.5</v>
      </c>
      <c r="AB78" s="3">
        <f t="shared" si="10"/>
        <v>2262.3000000000002</v>
      </c>
      <c r="AC78" s="17" t="str">
        <f t="shared" si="11"/>
        <v xml:space="preserve"> - </v>
      </c>
      <c r="AD78" s="3">
        <f t="shared" si="13"/>
        <v>2425</v>
      </c>
      <c r="AE78" s="12">
        <f t="shared" si="14"/>
        <v>2101.9</v>
      </c>
      <c r="AF78" s="3" t="s">
        <v>47</v>
      </c>
      <c r="AG78" s="3" t="str">
        <f t="shared" si="15"/>
        <v>y8-x4</v>
      </c>
      <c r="AH78" s="12">
        <f t="shared" si="12"/>
        <v>0</v>
      </c>
      <c r="AI78" s="3">
        <f t="shared" si="16"/>
        <v>0</v>
      </c>
      <c r="AJ78" s="3">
        <f t="shared" si="17"/>
        <v>0.20000000000000107</v>
      </c>
      <c r="AK78" s="3">
        <f t="shared" si="18"/>
        <v>2.5999999999999943</v>
      </c>
      <c r="AL78" s="3">
        <f t="shared" si="19"/>
        <v>2.5</v>
      </c>
    </row>
    <row r="79" spans="1:38" x14ac:dyDescent="0.25">
      <c r="A79">
        <f t="shared" si="20"/>
        <v>1152.4000000000001</v>
      </c>
      <c r="B79" s="2" t="s">
        <v>39</v>
      </c>
      <c r="C79" s="2" t="s">
        <v>28</v>
      </c>
      <c r="D79" s="2" t="s">
        <v>5</v>
      </c>
      <c r="E79" s="2">
        <v>2304.8000000000002</v>
      </c>
      <c r="F79" s="2" t="s">
        <v>39</v>
      </c>
      <c r="G79" s="2" t="s">
        <v>28</v>
      </c>
      <c r="H79" s="2" t="s">
        <v>6</v>
      </c>
      <c r="I79" s="2">
        <v>40.799999999999997</v>
      </c>
      <c r="J79" s="2" t="s">
        <v>39</v>
      </c>
      <c r="K79" s="2" t="s">
        <v>28</v>
      </c>
      <c r="L79" s="2" t="s">
        <v>7</v>
      </c>
      <c r="M79" s="2">
        <v>1.5</v>
      </c>
      <c r="N79" s="2" t="s">
        <v>39</v>
      </c>
      <c r="O79" s="2" t="s">
        <v>28</v>
      </c>
      <c r="P79" s="2" t="s">
        <v>8</v>
      </c>
      <c r="Q79" s="2">
        <v>1.1000000000000001</v>
      </c>
      <c r="R79" s="2" t="s">
        <v>39</v>
      </c>
      <c r="S79" s="2" t="s">
        <v>28</v>
      </c>
      <c r="T79" s="2" t="s">
        <v>9</v>
      </c>
      <c r="U79" s="2">
        <v>186.5</v>
      </c>
      <c r="V79" s="2" t="s">
        <v>39</v>
      </c>
      <c r="W79" s="2" t="s">
        <v>28</v>
      </c>
      <c r="X79" s="2" t="s">
        <v>10</v>
      </c>
      <c r="Y79" s="2">
        <v>-187.8</v>
      </c>
      <c r="Z79" s="15">
        <v>2738</v>
      </c>
      <c r="AA79" s="15">
        <v>141.5</v>
      </c>
      <c r="AB79" s="3">
        <f t="shared" si="10"/>
        <v>2304.8000000000002</v>
      </c>
      <c r="AC79" s="17" t="str">
        <f t="shared" si="11"/>
        <v xml:space="preserve"> - </v>
      </c>
      <c r="AD79" s="3">
        <f t="shared" si="13"/>
        <v>2491.3000000000002</v>
      </c>
      <c r="AE79" s="12">
        <f t="shared" si="14"/>
        <v>2117</v>
      </c>
      <c r="AF79" s="3" t="s">
        <v>47</v>
      </c>
      <c r="AG79" s="3" t="str">
        <f t="shared" si="15"/>
        <v>y8-x5</v>
      </c>
      <c r="AH79" s="12">
        <f t="shared" si="12"/>
        <v>0</v>
      </c>
      <c r="AI79" s="3">
        <f t="shared" si="16"/>
        <v>0</v>
      </c>
      <c r="AJ79" s="3">
        <f t="shared" si="17"/>
        <v>0.20000000000000007</v>
      </c>
      <c r="AK79" s="3">
        <f t="shared" si="18"/>
        <v>2.6999999999999886</v>
      </c>
      <c r="AL79" s="3">
        <f t="shared" si="19"/>
        <v>2.6000000000000227</v>
      </c>
    </row>
    <row r="80" spans="1:38" x14ac:dyDescent="0.25">
      <c r="A80">
        <f t="shared" si="20"/>
        <v>1130</v>
      </c>
      <c r="B80" s="2" t="s">
        <v>39</v>
      </c>
      <c r="C80" s="2" t="s">
        <v>30</v>
      </c>
      <c r="D80" s="2" t="s">
        <v>5</v>
      </c>
      <c r="E80" s="2">
        <v>2260</v>
      </c>
      <c r="F80" s="2" t="s">
        <v>39</v>
      </c>
      <c r="G80" s="2" t="s">
        <v>30</v>
      </c>
      <c r="H80" s="2" t="s">
        <v>6</v>
      </c>
      <c r="I80" s="2">
        <v>41.4</v>
      </c>
      <c r="J80" s="2" t="s">
        <v>39</v>
      </c>
      <c r="K80" s="2" t="s">
        <v>30</v>
      </c>
      <c r="L80" s="2" t="s">
        <v>7</v>
      </c>
      <c r="M80" s="2">
        <v>25.7</v>
      </c>
      <c r="N80" s="2" t="s">
        <v>39</v>
      </c>
      <c r="O80" s="2" t="s">
        <v>30</v>
      </c>
      <c r="P80" s="2" t="s">
        <v>8</v>
      </c>
      <c r="Q80" s="2">
        <v>-26.5</v>
      </c>
      <c r="R80" s="2" t="s">
        <v>39</v>
      </c>
      <c r="S80" s="2" t="s">
        <v>30</v>
      </c>
      <c r="T80" s="2" t="s">
        <v>9</v>
      </c>
      <c r="U80" s="2">
        <v>157.80000000000001</v>
      </c>
      <c r="V80" s="2" t="s">
        <v>39</v>
      </c>
      <c r="W80" s="2" t="s">
        <v>30</v>
      </c>
      <c r="X80" s="2" t="s">
        <v>10</v>
      </c>
      <c r="Y80" s="2">
        <v>-155.69999999999999</v>
      </c>
      <c r="Z80" s="15">
        <v>2738</v>
      </c>
      <c r="AA80" s="15">
        <v>141.5</v>
      </c>
      <c r="AB80" s="3">
        <f t="shared" si="10"/>
        <v>2260</v>
      </c>
      <c r="AC80" s="17" t="str">
        <f t="shared" si="11"/>
        <v xml:space="preserve"> - </v>
      </c>
      <c r="AD80" s="3">
        <f t="shared" si="13"/>
        <v>2417.8000000000002</v>
      </c>
      <c r="AE80" s="12">
        <f t="shared" si="14"/>
        <v>2104.3000000000002</v>
      </c>
      <c r="AF80" s="3" t="s">
        <v>47</v>
      </c>
      <c r="AG80" s="3" t="str">
        <f t="shared" si="15"/>
        <v>y8-x6</v>
      </c>
      <c r="AH80" s="12">
        <f t="shared" si="12"/>
        <v>0</v>
      </c>
      <c r="AI80" s="3">
        <f t="shared" si="16"/>
        <v>0</v>
      </c>
      <c r="AJ80" s="3">
        <f t="shared" si="17"/>
        <v>0.5</v>
      </c>
      <c r="AK80" s="3">
        <f t="shared" si="18"/>
        <v>2.7000000000000171</v>
      </c>
      <c r="AL80" s="3">
        <f t="shared" si="19"/>
        <v>2.5999999999999943</v>
      </c>
    </row>
    <row r="81" spans="1:38" x14ac:dyDescent="0.25">
      <c r="A81">
        <f t="shared" si="20"/>
        <v>1090.5999999999999</v>
      </c>
      <c r="B81" s="2" t="s">
        <v>39</v>
      </c>
      <c r="C81" s="2" t="s">
        <v>32</v>
      </c>
      <c r="D81" s="2" t="s">
        <v>5</v>
      </c>
      <c r="E81" s="2">
        <v>2181.1999999999998</v>
      </c>
      <c r="F81" s="2" t="s">
        <v>39</v>
      </c>
      <c r="G81" s="2" t="s">
        <v>32</v>
      </c>
      <c r="H81" s="2" t="s">
        <v>6</v>
      </c>
      <c r="I81" s="2">
        <v>40.6</v>
      </c>
      <c r="J81" s="2" t="s">
        <v>39</v>
      </c>
      <c r="K81" s="2" t="s">
        <v>32</v>
      </c>
      <c r="L81" s="2" t="s">
        <v>7</v>
      </c>
      <c r="M81" s="2">
        <v>71.5</v>
      </c>
      <c r="N81" s="2" t="s">
        <v>39</v>
      </c>
      <c r="O81" s="2" t="s">
        <v>32</v>
      </c>
      <c r="P81" s="2" t="s">
        <v>8</v>
      </c>
      <c r="Q81" s="2">
        <v>-79.8</v>
      </c>
      <c r="R81" s="2" t="s">
        <v>39</v>
      </c>
      <c r="S81" s="2" t="s">
        <v>32</v>
      </c>
      <c r="T81" s="2" t="s">
        <v>9</v>
      </c>
      <c r="U81" s="2">
        <v>179.8</v>
      </c>
      <c r="V81" s="2" t="s">
        <v>39</v>
      </c>
      <c r="W81" s="2" t="s">
        <v>32</v>
      </c>
      <c r="X81" s="2" t="s">
        <v>10</v>
      </c>
      <c r="Y81" s="2">
        <v>-186</v>
      </c>
      <c r="Z81" s="15">
        <v>2738</v>
      </c>
      <c r="AA81" s="15">
        <v>141.5</v>
      </c>
      <c r="AB81" s="3">
        <f t="shared" si="10"/>
        <v>2181.1999999999998</v>
      </c>
      <c r="AC81" s="17" t="str">
        <f t="shared" si="11"/>
        <v xml:space="preserve"> - </v>
      </c>
      <c r="AD81" s="3">
        <f t="shared" si="13"/>
        <v>2361</v>
      </c>
      <c r="AE81" s="12">
        <f t="shared" si="14"/>
        <v>1995.1999999999998</v>
      </c>
      <c r="AF81" s="3" t="s">
        <v>47</v>
      </c>
      <c r="AG81" s="3" t="str">
        <f t="shared" si="15"/>
        <v>y8-x7</v>
      </c>
      <c r="AH81" s="12">
        <f t="shared" si="12"/>
        <v>0</v>
      </c>
      <c r="AI81" s="3">
        <f t="shared" si="16"/>
        <v>-0.20000000000000284</v>
      </c>
      <c r="AJ81" s="3">
        <f t="shared" si="17"/>
        <v>1.5</v>
      </c>
      <c r="AK81" s="3">
        <f t="shared" si="18"/>
        <v>2.6000000000000227</v>
      </c>
      <c r="AL81" s="3">
        <f t="shared" si="19"/>
        <v>2.5999999999999943</v>
      </c>
    </row>
    <row r="82" spans="1:38" x14ac:dyDescent="0.25">
      <c r="A82">
        <f t="shared" si="20"/>
        <v>926.5</v>
      </c>
      <c r="B82" s="2" t="s">
        <v>39</v>
      </c>
      <c r="C82" s="2" t="s">
        <v>34</v>
      </c>
      <c r="D82" s="2" t="s">
        <v>5</v>
      </c>
      <c r="E82" s="2">
        <v>1853</v>
      </c>
      <c r="F82" s="2" t="s">
        <v>39</v>
      </c>
      <c r="G82" s="2" t="s">
        <v>34</v>
      </c>
      <c r="H82" s="2" t="s">
        <v>6</v>
      </c>
      <c r="I82" s="2">
        <v>40</v>
      </c>
      <c r="J82" s="2" t="s">
        <v>39</v>
      </c>
      <c r="K82" s="2" t="s">
        <v>34</v>
      </c>
      <c r="L82" s="2" t="s">
        <v>7</v>
      </c>
      <c r="M82" s="2">
        <v>-985</v>
      </c>
      <c r="N82" s="2" t="s">
        <v>39</v>
      </c>
      <c r="O82" s="2" t="s">
        <v>34</v>
      </c>
      <c r="P82" s="2" t="s">
        <v>8</v>
      </c>
      <c r="Q82" s="2">
        <v>1097.2</v>
      </c>
      <c r="R82" s="2" t="s">
        <v>39</v>
      </c>
      <c r="S82" s="2" t="s">
        <v>34</v>
      </c>
      <c r="T82" s="2" t="s">
        <v>9</v>
      </c>
      <c r="U82" s="2">
        <v>187</v>
      </c>
      <c r="V82" s="2" t="s">
        <v>39</v>
      </c>
      <c r="W82" s="2" t="s">
        <v>34</v>
      </c>
      <c r="X82" s="2" t="s">
        <v>10</v>
      </c>
      <c r="Y82" s="2">
        <v>-190.7</v>
      </c>
      <c r="Z82" s="15">
        <v>2069</v>
      </c>
      <c r="AA82" s="15">
        <v>84.7</v>
      </c>
      <c r="AB82" s="3">
        <f t="shared" si="10"/>
        <v>1853</v>
      </c>
      <c r="AC82" s="17">
        <f t="shared" si="11"/>
        <v>131.30000000000001</v>
      </c>
      <c r="AD82" s="3">
        <f t="shared" si="13"/>
        <v>2950.2</v>
      </c>
      <c r="AE82" s="12">
        <f t="shared" si="14"/>
        <v>868</v>
      </c>
      <c r="AF82" s="3" t="s">
        <v>45</v>
      </c>
      <c r="AG82" s="3" t="str">
        <f t="shared" si="15"/>
        <v>y8-x8</v>
      </c>
      <c r="AH82" s="12">
        <f t="shared" si="12"/>
        <v>0</v>
      </c>
      <c r="AI82" s="3">
        <f t="shared" si="16"/>
        <v>-1.8999999999999773</v>
      </c>
      <c r="AJ82" s="3">
        <f t="shared" si="17"/>
        <v>0.29999999999995453</v>
      </c>
      <c r="AK82" s="3">
        <f t="shared" si="18"/>
        <v>3.9000000000000057</v>
      </c>
      <c r="AL82" s="3">
        <f t="shared" si="19"/>
        <v>4</v>
      </c>
    </row>
    <row r="83" spans="1:38" x14ac:dyDescent="0.25">
      <c r="A83">
        <f t="shared" si="20"/>
        <v>568.95000000000005</v>
      </c>
      <c r="B83" s="2" t="s">
        <v>39</v>
      </c>
      <c r="C83" s="2" t="s">
        <v>36</v>
      </c>
      <c r="D83" s="2" t="s">
        <v>5</v>
      </c>
      <c r="E83" s="2">
        <v>1137.9000000000001</v>
      </c>
      <c r="F83" s="2" t="s">
        <v>39</v>
      </c>
      <c r="G83" s="2" t="s">
        <v>36</v>
      </c>
      <c r="H83" s="2" t="s">
        <v>6</v>
      </c>
      <c r="I83" s="2">
        <v>22.7</v>
      </c>
      <c r="J83" s="2" t="s">
        <v>39</v>
      </c>
      <c r="K83" s="2" t="s">
        <v>36</v>
      </c>
      <c r="L83" s="2" t="s">
        <v>7</v>
      </c>
      <c r="M83" s="2">
        <v>1060.9000000000001</v>
      </c>
      <c r="N83" s="2" t="s">
        <v>39</v>
      </c>
      <c r="O83" s="2" t="s">
        <v>36</v>
      </c>
      <c r="P83" s="2" t="s">
        <v>8</v>
      </c>
      <c r="Q83" s="2">
        <v>-1214.4000000000001</v>
      </c>
      <c r="R83" s="2" t="s">
        <v>39</v>
      </c>
      <c r="S83" s="2" t="s">
        <v>36</v>
      </c>
      <c r="T83" s="2" t="s">
        <v>9</v>
      </c>
      <c r="U83" s="2">
        <v>1583.2</v>
      </c>
      <c r="V83" s="2" t="s">
        <v>39</v>
      </c>
      <c r="W83" s="2" t="s">
        <v>36</v>
      </c>
      <c r="X83" s="2" t="s">
        <v>10</v>
      </c>
      <c r="Y83" s="2">
        <v>-1610.3</v>
      </c>
      <c r="Z83" s="15">
        <v>2144</v>
      </c>
      <c r="AA83" s="15">
        <v>93.4</v>
      </c>
      <c r="AB83" s="3">
        <f t="shared" si="10"/>
        <v>1137.9000000000001</v>
      </c>
      <c r="AC83" s="17" t="str">
        <f t="shared" si="11"/>
        <v xml:space="preserve"> - </v>
      </c>
      <c r="AD83" s="3">
        <f t="shared" si="13"/>
        <v>2721.1000000000004</v>
      </c>
      <c r="AE83" s="12">
        <f t="shared" si="14"/>
        <v>-472.39999999999986</v>
      </c>
      <c r="AF83" s="3" t="s">
        <v>43</v>
      </c>
      <c r="AG83" s="3" t="str">
        <f t="shared" si="15"/>
        <v>y8-x9</v>
      </c>
      <c r="AH83" s="12">
        <f t="shared" si="12"/>
        <v>0</v>
      </c>
      <c r="AI83" s="3">
        <f t="shared" si="16"/>
        <v>3.9000000000000909</v>
      </c>
      <c r="AJ83" s="3">
        <f t="shared" si="17"/>
        <v>2.5</v>
      </c>
      <c r="AK83" s="3">
        <f t="shared" si="18"/>
        <v>4.1000000000001364</v>
      </c>
      <c r="AL83" s="3">
        <f t="shared" si="19"/>
        <v>2.2000000000000455</v>
      </c>
    </row>
    <row r="85" spans="1:38" x14ac:dyDescent="0.25">
      <c r="B85" t="s">
        <v>71</v>
      </c>
    </row>
    <row r="86" spans="1:38" x14ac:dyDescent="0.25">
      <c r="B86" s="26" t="s">
        <v>12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5"/>
      <c r="AA86" s="5"/>
      <c r="AB86" s="5"/>
      <c r="AC86" s="5"/>
      <c r="AD86" s="5"/>
      <c r="AE86" s="5"/>
      <c r="AF86" s="5"/>
    </row>
    <row r="87" spans="1:38" x14ac:dyDescent="0.25">
      <c r="B87" s="4" t="s">
        <v>23</v>
      </c>
      <c r="C87" s="4" t="s">
        <v>24</v>
      </c>
      <c r="D87" s="4" t="s">
        <v>5</v>
      </c>
      <c r="E87" s="4">
        <v>893</v>
      </c>
      <c r="F87" s="4" t="s">
        <v>23</v>
      </c>
      <c r="G87" s="4" t="s">
        <v>24</v>
      </c>
      <c r="H87" s="4" t="s">
        <v>6</v>
      </c>
      <c r="I87" s="4">
        <v>15</v>
      </c>
      <c r="J87" s="4" t="s">
        <v>23</v>
      </c>
      <c r="K87" s="4" t="s">
        <v>24</v>
      </c>
      <c r="L87" s="4" t="s">
        <v>7</v>
      </c>
      <c r="M87" s="4">
        <v>-1649.3</v>
      </c>
      <c r="N87" s="4" t="s">
        <v>23</v>
      </c>
      <c r="O87" s="4" t="s">
        <v>24</v>
      </c>
      <c r="P87" s="4" t="s">
        <v>8</v>
      </c>
      <c r="Q87" s="4">
        <v>547.6</v>
      </c>
      <c r="R87" s="4" t="s">
        <v>23</v>
      </c>
      <c r="S87" s="4" t="s">
        <v>24</v>
      </c>
      <c r="T87" s="4" t="s">
        <v>9</v>
      </c>
      <c r="U87" s="4">
        <v>-381.6</v>
      </c>
      <c r="V87" s="4" t="s">
        <v>23</v>
      </c>
      <c r="W87" s="4" t="s">
        <v>24</v>
      </c>
      <c r="X87" s="4" t="s">
        <v>10</v>
      </c>
      <c r="Y87" s="4">
        <v>272.8</v>
      </c>
      <c r="Z87" s="6"/>
      <c r="AA87" s="6"/>
      <c r="AB87" s="6"/>
      <c r="AC87" s="6"/>
      <c r="AD87" s="6"/>
      <c r="AE87" s="6"/>
      <c r="AF87" s="6"/>
    </row>
    <row r="88" spans="1:38" x14ac:dyDescent="0.25">
      <c r="B88" s="4" t="s">
        <v>23</v>
      </c>
      <c r="C88" s="4" t="s">
        <v>25</v>
      </c>
      <c r="D88" s="4" t="s">
        <v>5</v>
      </c>
      <c r="E88" s="4">
        <v>1449</v>
      </c>
      <c r="F88" s="4" t="s">
        <v>23</v>
      </c>
      <c r="G88" s="4" t="s">
        <v>25</v>
      </c>
      <c r="H88" s="4" t="s">
        <v>6</v>
      </c>
      <c r="I88" s="4">
        <v>21.9</v>
      </c>
      <c r="J88" s="4" t="s">
        <v>23</v>
      </c>
      <c r="K88" s="4" t="s">
        <v>25</v>
      </c>
      <c r="L88" s="4" t="s">
        <v>7</v>
      </c>
      <c r="M88" s="4">
        <v>1155.9000000000001</v>
      </c>
      <c r="N88" s="4" t="s">
        <v>23</v>
      </c>
      <c r="O88" s="4" t="s">
        <v>25</v>
      </c>
      <c r="P88" s="4" t="s">
        <v>8</v>
      </c>
      <c r="Q88" s="4">
        <v>736.4</v>
      </c>
      <c r="R88" s="4" t="s">
        <v>23</v>
      </c>
      <c r="S88" s="4" t="s">
        <v>25</v>
      </c>
      <c r="T88" s="4" t="s">
        <v>9</v>
      </c>
      <c r="U88" s="4">
        <v>-187.1</v>
      </c>
      <c r="V88" s="4" t="s">
        <v>23</v>
      </c>
      <c r="W88" s="4" t="s">
        <v>25</v>
      </c>
      <c r="X88" s="4" t="s">
        <v>10</v>
      </c>
      <c r="Y88" s="4">
        <v>362.4</v>
      </c>
      <c r="Z88" s="6"/>
      <c r="AA88" s="6"/>
      <c r="AB88" s="6"/>
      <c r="AC88" s="6"/>
      <c r="AD88" s="6"/>
      <c r="AE88" s="6"/>
      <c r="AF88" s="6"/>
    </row>
    <row r="89" spans="1:38" x14ac:dyDescent="0.25">
      <c r="B89" s="4" t="s">
        <v>23</v>
      </c>
      <c r="C89" s="4" t="s">
        <v>26</v>
      </c>
      <c r="D89" s="4" t="s">
        <v>5</v>
      </c>
      <c r="E89" s="4">
        <v>1510.5</v>
      </c>
      <c r="F89" s="4" t="s">
        <v>23</v>
      </c>
      <c r="G89" s="4" t="s">
        <v>26</v>
      </c>
      <c r="H89" s="4" t="s">
        <v>6</v>
      </c>
      <c r="I89" s="4">
        <v>33.1</v>
      </c>
      <c r="J89" s="4" t="s">
        <v>23</v>
      </c>
      <c r="K89" s="4" t="s">
        <v>26</v>
      </c>
      <c r="L89" s="4" t="s">
        <v>7</v>
      </c>
      <c r="M89" s="4">
        <v>222.2</v>
      </c>
      <c r="N89" s="4" t="s">
        <v>23</v>
      </c>
      <c r="O89" s="4" t="s">
        <v>26</v>
      </c>
      <c r="P89" s="4" t="s">
        <v>8</v>
      </c>
      <c r="Q89" s="4">
        <v>-1011.1</v>
      </c>
      <c r="R89" s="4" t="s">
        <v>23</v>
      </c>
      <c r="S89" s="4" t="s">
        <v>26</v>
      </c>
      <c r="T89" s="4" t="s">
        <v>9</v>
      </c>
      <c r="U89" s="4">
        <v>-194.9</v>
      </c>
      <c r="V89" s="4" t="s">
        <v>23</v>
      </c>
      <c r="W89" s="4" t="s">
        <v>26</v>
      </c>
      <c r="X89" s="4" t="s">
        <v>10</v>
      </c>
      <c r="Y89" s="4">
        <v>101.8</v>
      </c>
      <c r="Z89" s="6"/>
      <c r="AA89" s="6"/>
      <c r="AB89" s="6"/>
      <c r="AC89" s="6"/>
      <c r="AD89" s="6"/>
      <c r="AE89" s="6"/>
      <c r="AF89" s="6"/>
    </row>
    <row r="90" spans="1:38" x14ac:dyDescent="0.25">
      <c r="B90" s="4" t="s">
        <v>23</v>
      </c>
      <c r="C90" s="4" t="s">
        <v>27</v>
      </c>
      <c r="D90" s="4" t="s">
        <v>5</v>
      </c>
      <c r="E90" s="4">
        <v>1751.2</v>
      </c>
      <c r="F90" s="4" t="s">
        <v>23</v>
      </c>
      <c r="G90" s="4" t="s">
        <v>27</v>
      </c>
      <c r="H90" s="4" t="s">
        <v>6</v>
      </c>
      <c r="I90" s="4">
        <v>30.7</v>
      </c>
      <c r="J90" s="4" t="s">
        <v>23</v>
      </c>
      <c r="K90" s="4" t="s">
        <v>27</v>
      </c>
      <c r="L90" s="4" t="s">
        <v>7</v>
      </c>
      <c r="M90" s="4">
        <v>15.8</v>
      </c>
      <c r="N90" s="4" t="s">
        <v>23</v>
      </c>
      <c r="O90" s="4" t="s">
        <v>27</v>
      </c>
      <c r="P90" s="4" t="s">
        <v>8</v>
      </c>
      <c r="Q90" s="4">
        <v>-90.3</v>
      </c>
      <c r="R90" s="4" t="s">
        <v>23</v>
      </c>
      <c r="S90" s="4" t="s">
        <v>27</v>
      </c>
      <c r="T90" s="4" t="s">
        <v>9</v>
      </c>
      <c r="U90" s="4">
        <v>-180.9</v>
      </c>
      <c r="V90" s="4" t="s">
        <v>23</v>
      </c>
      <c r="W90" s="4" t="s">
        <v>27</v>
      </c>
      <c r="X90" s="4" t="s">
        <v>10</v>
      </c>
      <c r="Y90" s="4">
        <v>193.2</v>
      </c>
      <c r="Z90" s="6"/>
      <c r="AA90" s="6"/>
      <c r="AB90" s="6"/>
      <c r="AC90" s="6"/>
      <c r="AD90" s="6"/>
      <c r="AE90" s="6"/>
      <c r="AF90" s="6"/>
    </row>
    <row r="91" spans="1:38" x14ac:dyDescent="0.25">
      <c r="B91" s="4" t="s">
        <v>23</v>
      </c>
      <c r="C91" s="4" t="s">
        <v>28</v>
      </c>
      <c r="D91" s="4" t="s">
        <v>5</v>
      </c>
      <c r="E91" s="4">
        <v>1226.8</v>
      </c>
      <c r="F91" s="4" t="s">
        <v>23</v>
      </c>
      <c r="G91" s="4" t="s">
        <v>28</v>
      </c>
      <c r="H91" s="4" t="s">
        <v>6</v>
      </c>
      <c r="I91" s="4">
        <v>16.899999999999999</v>
      </c>
      <c r="J91" s="4" t="s">
        <v>23</v>
      </c>
      <c r="K91" s="4" t="s">
        <v>28</v>
      </c>
      <c r="L91" s="4" t="s">
        <v>7</v>
      </c>
      <c r="M91" s="4">
        <v>161.80000000000001</v>
      </c>
      <c r="N91" s="4" t="s">
        <v>23</v>
      </c>
      <c r="O91" s="4" t="s">
        <v>28</v>
      </c>
      <c r="P91" s="4" t="s">
        <v>8</v>
      </c>
      <c r="Q91" s="4">
        <v>-256.8</v>
      </c>
      <c r="R91" s="4" t="s">
        <v>23</v>
      </c>
      <c r="S91" s="4" t="s">
        <v>28</v>
      </c>
      <c r="T91" s="4" t="s">
        <v>9</v>
      </c>
      <c r="U91" s="4">
        <v>-960.8</v>
      </c>
      <c r="V91" s="4" t="s">
        <v>23</v>
      </c>
      <c r="W91" s="4" t="s">
        <v>28</v>
      </c>
      <c r="X91" s="4" t="s">
        <v>10</v>
      </c>
      <c r="Y91" s="4">
        <v>224.3</v>
      </c>
      <c r="Z91" s="6"/>
      <c r="AA91" s="6"/>
      <c r="AB91" s="6"/>
      <c r="AC91" s="6"/>
      <c r="AD91" s="6"/>
      <c r="AE91" s="6"/>
      <c r="AF91" s="6"/>
    </row>
    <row r="92" spans="1:38" x14ac:dyDescent="0.25">
      <c r="B92" s="4" t="s">
        <v>29</v>
      </c>
      <c r="C92" s="4" t="s">
        <v>24</v>
      </c>
      <c r="D92" s="4" t="s">
        <v>5</v>
      </c>
      <c r="E92" s="4">
        <v>1481.5</v>
      </c>
      <c r="F92" s="4" t="s">
        <v>29</v>
      </c>
      <c r="G92" s="4" t="s">
        <v>24</v>
      </c>
      <c r="H92" s="4" t="s">
        <v>6</v>
      </c>
      <c r="I92" s="4">
        <v>31.6</v>
      </c>
      <c r="J92" s="4" t="s">
        <v>29</v>
      </c>
      <c r="K92" s="4" t="s">
        <v>24</v>
      </c>
      <c r="L92" s="4" t="s">
        <v>7</v>
      </c>
      <c r="M92" s="4">
        <v>-71.2</v>
      </c>
      <c r="N92" s="4" t="s">
        <v>29</v>
      </c>
      <c r="O92" s="4" t="s">
        <v>24</v>
      </c>
      <c r="P92" s="4" t="s">
        <v>8</v>
      </c>
      <c r="Q92" s="4">
        <v>162.80000000000001</v>
      </c>
      <c r="R92" s="4" t="s">
        <v>29</v>
      </c>
      <c r="S92" s="4" t="s">
        <v>24</v>
      </c>
      <c r="T92" s="4" t="s">
        <v>9</v>
      </c>
      <c r="U92" s="4">
        <v>-600.70000000000005</v>
      </c>
      <c r="V92" s="4" t="s">
        <v>29</v>
      </c>
      <c r="W92" s="4" t="s">
        <v>24</v>
      </c>
      <c r="X92" s="4" t="s">
        <v>10</v>
      </c>
      <c r="Y92" s="4">
        <v>593.4</v>
      </c>
      <c r="Z92" s="6"/>
      <c r="AA92" s="6"/>
      <c r="AB92" s="6"/>
      <c r="AC92" s="6"/>
      <c r="AD92" s="6"/>
      <c r="AE92" s="6"/>
      <c r="AF92" s="6"/>
    </row>
    <row r="93" spans="1:38" x14ac:dyDescent="0.25">
      <c r="B93" s="4" t="s">
        <v>29</v>
      </c>
      <c r="C93" s="4" t="s">
        <v>25</v>
      </c>
      <c r="D93" s="4" t="s">
        <v>5</v>
      </c>
      <c r="E93" s="4">
        <v>2119.5</v>
      </c>
      <c r="F93" s="4" t="s">
        <v>29</v>
      </c>
      <c r="G93" s="4" t="s">
        <v>25</v>
      </c>
      <c r="H93" s="4" t="s">
        <v>6</v>
      </c>
      <c r="I93" s="4">
        <v>68.099999999999994</v>
      </c>
      <c r="J93" s="4" t="s">
        <v>29</v>
      </c>
      <c r="K93" s="4" t="s">
        <v>25</v>
      </c>
      <c r="L93" s="4" t="s">
        <v>7</v>
      </c>
      <c r="M93" s="4">
        <v>-61</v>
      </c>
      <c r="N93" s="4" t="s">
        <v>29</v>
      </c>
      <c r="O93" s="4" t="s">
        <v>25</v>
      </c>
      <c r="P93" s="4" t="s">
        <v>8</v>
      </c>
      <c r="Q93" s="4">
        <v>57</v>
      </c>
      <c r="R93" s="4" t="s">
        <v>29</v>
      </c>
      <c r="S93" s="4" t="s">
        <v>25</v>
      </c>
      <c r="T93" s="4" t="s">
        <v>9</v>
      </c>
      <c r="U93" s="4">
        <v>257.10000000000002</v>
      </c>
      <c r="V93" s="4" t="s">
        <v>29</v>
      </c>
      <c r="W93" s="4" t="s">
        <v>25</v>
      </c>
      <c r="X93" s="4" t="s">
        <v>10</v>
      </c>
      <c r="Y93" s="4">
        <v>-257.7</v>
      </c>
      <c r="Z93" s="6"/>
      <c r="AA93" s="6"/>
      <c r="AB93" s="6"/>
      <c r="AC93" s="6"/>
      <c r="AD93" s="6"/>
      <c r="AE93" s="6"/>
      <c r="AF93" s="6"/>
    </row>
    <row r="94" spans="1:38" x14ac:dyDescent="0.25">
      <c r="B94" s="4" t="s">
        <v>29</v>
      </c>
      <c r="C94" s="4" t="s">
        <v>26</v>
      </c>
      <c r="D94" s="4" t="s">
        <v>5</v>
      </c>
      <c r="E94" s="4">
        <v>1791.9</v>
      </c>
      <c r="F94" s="4" t="s">
        <v>29</v>
      </c>
      <c r="G94" s="4" t="s">
        <v>26</v>
      </c>
      <c r="H94" s="4" t="s">
        <v>6</v>
      </c>
      <c r="I94" s="4">
        <v>70.099999999999994</v>
      </c>
      <c r="J94" s="4" t="s">
        <v>29</v>
      </c>
      <c r="K94" s="4" t="s">
        <v>26</v>
      </c>
      <c r="L94" s="4" t="s">
        <v>7</v>
      </c>
      <c r="M94" s="4">
        <v>82.3</v>
      </c>
      <c r="N94" s="4" t="s">
        <v>29</v>
      </c>
      <c r="O94" s="4" t="s">
        <v>26</v>
      </c>
      <c r="P94" s="4" t="s">
        <v>8</v>
      </c>
      <c r="Q94" s="4">
        <v>-75.8</v>
      </c>
      <c r="R94" s="4" t="s">
        <v>29</v>
      </c>
      <c r="S94" s="4" t="s">
        <v>26</v>
      </c>
      <c r="T94" s="4" t="s">
        <v>9</v>
      </c>
      <c r="U94" s="4">
        <v>193.1</v>
      </c>
      <c r="V94" s="4" t="s">
        <v>29</v>
      </c>
      <c r="W94" s="4" t="s">
        <v>26</v>
      </c>
      <c r="X94" s="4" t="s">
        <v>10</v>
      </c>
      <c r="Y94" s="4">
        <v>-192.6</v>
      </c>
      <c r="Z94" s="6"/>
      <c r="AA94" s="6"/>
      <c r="AB94" s="6"/>
      <c r="AC94" s="6"/>
      <c r="AD94" s="6"/>
      <c r="AE94" s="6"/>
      <c r="AF94" s="6"/>
    </row>
    <row r="95" spans="1:38" x14ac:dyDescent="0.25">
      <c r="B95" s="4" t="s">
        <v>29</v>
      </c>
      <c r="C95" s="4" t="s">
        <v>27</v>
      </c>
      <c r="D95" s="4" t="s">
        <v>5</v>
      </c>
      <c r="E95" s="4">
        <v>1975.3</v>
      </c>
      <c r="F95" s="4" t="s">
        <v>29</v>
      </c>
      <c r="G95" s="4" t="s">
        <v>27</v>
      </c>
      <c r="H95" s="4" t="s">
        <v>6</v>
      </c>
      <c r="I95" s="4">
        <v>73.7</v>
      </c>
      <c r="J95" s="4" t="s">
        <v>29</v>
      </c>
      <c r="K95" s="4" t="s">
        <v>27</v>
      </c>
      <c r="L95" s="4" t="s">
        <v>7</v>
      </c>
      <c r="M95" s="4">
        <v>-204</v>
      </c>
      <c r="N95" s="4" t="s">
        <v>29</v>
      </c>
      <c r="O95" s="4" t="s">
        <v>27</v>
      </c>
      <c r="P95" s="4" t="s">
        <v>8</v>
      </c>
      <c r="Q95" s="4">
        <v>209.9</v>
      </c>
      <c r="R95" s="4" t="s">
        <v>29</v>
      </c>
      <c r="S95" s="4" t="s">
        <v>27</v>
      </c>
      <c r="T95" s="4" t="s">
        <v>9</v>
      </c>
      <c r="U95" s="4">
        <v>214.1</v>
      </c>
      <c r="V95" s="4" t="s">
        <v>29</v>
      </c>
      <c r="W95" s="4" t="s">
        <v>27</v>
      </c>
      <c r="X95" s="4" t="s">
        <v>10</v>
      </c>
      <c r="Y95" s="4">
        <v>-209.5</v>
      </c>
      <c r="Z95" s="6"/>
      <c r="AA95" s="6"/>
      <c r="AB95" s="6"/>
      <c r="AC95" s="6"/>
      <c r="AD95" s="6"/>
      <c r="AE95" s="6"/>
      <c r="AF95" s="6"/>
    </row>
    <row r="96" spans="1:38" x14ac:dyDescent="0.25">
      <c r="B96" s="4" t="s">
        <v>29</v>
      </c>
      <c r="C96" s="4" t="s">
        <v>28</v>
      </c>
      <c r="D96" s="4" t="s">
        <v>5</v>
      </c>
      <c r="E96" s="4">
        <v>2466.9</v>
      </c>
      <c r="F96" s="4" t="s">
        <v>29</v>
      </c>
      <c r="G96" s="4" t="s">
        <v>28</v>
      </c>
      <c r="H96" s="4" t="s">
        <v>6</v>
      </c>
      <c r="I96" s="4">
        <v>61.6</v>
      </c>
      <c r="J96" s="4" t="s">
        <v>29</v>
      </c>
      <c r="K96" s="4" t="s">
        <v>28</v>
      </c>
      <c r="L96" s="4" t="s">
        <v>7</v>
      </c>
      <c r="M96" s="4">
        <v>127</v>
      </c>
      <c r="N96" s="4" t="s">
        <v>29</v>
      </c>
      <c r="O96" s="4" t="s">
        <v>28</v>
      </c>
      <c r="P96" s="4" t="s">
        <v>8</v>
      </c>
      <c r="Q96" s="4">
        <v>-41.2</v>
      </c>
      <c r="R96" s="4" t="s">
        <v>29</v>
      </c>
      <c r="S96" s="4" t="s">
        <v>28</v>
      </c>
      <c r="T96" s="4" t="s">
        <v>9</v>
      </c>
      <c r="U96" s="4">
        <v>924</v>
      </c>
      <c r="V96" s="4" t="s">
        <v>29</v>
      </c>
      <c r="W96" s="4" t="s">
        <v>28</v>
      </c>
      <c r="X96" s="4" t="s">
        <v>10</v>
      </c>
      <c r="Y96" s="4">
        <v>-235.6</v>
      </c>
      <c r="Z96" s="6"/>
      <c r="AA96" s="6"/>
      <c r="AB96" s="6"/>
      <c r="AC96" s="6"/>
      <c r="AD96" s="6"/>
      <c r="AE96" s="6"/>
      <c r="AF96" s="6"/>
    </row>
    <row r="97" spans="2:32" x14ac:dyDescent="0.25">
      <c r="B97" s="4" t="s">
        <v>29</v>
      </c>
      <c r="C97" s="4" t="s">
        <v>30</v>
      </c>
      <c r="D97" s="4" t="s">
        <v>5</v>
      </c>
      <c r="E97" s="4">
        <v>1101</v>
      </c>
      <c r="F97" s="4" t="s">
        <v>29</v>
      </c>
      <c r="G97" s="4" t="s">
        <v>30</v>
      </c>
      <c r="H97" s="4" t="s">
        <v>6</v>
      </c>
      <c r="I97" s="4">
        <v>17.399999999999999</v>
      </c>
      <c r="J97" s="4" t="s">
        <v>29</v>
      </c>
      <c r="K97" s="4" t="s">
        <v>30</v>
      </c>
      <c r="L97" s="4" t="s">
        <v>7</v>
      </c>
      <c r="M97" s="4">
        <v>211.6</v>
      </c>
      <c r="N97" s="4" t="s">
        <v>29</v>
      </c>
      <c r="O97" s="4" t="s">
        <v>30</v>
      </c>
      <c r="P97" s="4" t="s">
        <v>8</v>
      </c>
      <c r="Q97" s="4">
        <v>-145.1</v>
      </c>
      <c r="R97" s="4" t="s">
        <v>29</v>
      </c>
      <c r="S97" s="4" t="s">
        <v>30</v>
      </c>
      <c r="T97" s="4" t="s">
        <v>9</v>
      </c>
      <c r="U97" s="4">
        <v>-94.6</v>
      </c>
      <c r="V97" s="4" t="s">
        <v>29</v>
      </c>
      <c r="W97" s="4" t="s">
        <v>30</v>
      </c>
      <c r="X97" s="4" t="s">
        <v>10</v>
      </c>
      <c r="Y97" s="4">
        <v>573</v>
      </c>
      <c r="Z97" s="6"/>
      <c r="AA97" s="6"/>
      <c r="AB97" s="6"/>
      <c r="AC97" s="6"/>
      <c r="AD97" s="6"/>
      <c r="AE97" s="6"/>
      <c r="AF97" s="6"/>
    </row>
    <row r="98" spans="2:32" x14ac:dyDescent="0.25">
      <c r="B98" s="4" t="s">
        <v>31</v>
      </c>
      <c r="C98" s="4" t="s">
        <v>24</v>
      </c>
      <c r="D98" s="4" t="s">
        <v>5</v>
      </c>
      <c r="E98" s="4">
        <v>1779.2</v>
      </c>
      <c r="F98" s="4" t="s">
        <v>31</v>
      </c>
      <c r="G98" s="4" t="s">
        <v>24</v>
      </c>
      <c r="H98" s="4" t="s">
        <v>6</v>
      </c>
      <c r="I98" s="4">
        <v>39.5</v>
      </c>
      <c r="J98" s="4" t="s">
        <v>31</v>
      </c>
      <c r="K98" s="4" t="s">
        <v>24</v>
      </c>
      <c r="L98" s="4" t="s">
        <v>7</v>
      </c>
      <c r="M98" s="4">
        <v>-182.2</v>
      </c>
      <c r="N98" s="4" t="s">
        <v>31</v>
      </c>
      <c r="O98" s="4" t="s">
        <v>24</v>
      </c>
      <c r="P98" s="4" t="s">
        <v>8</v>
      </c>
      <c r="Q98" s="4">
        <v>187.3</v>
      </c>
      <c r="R98" s="4" t="s">
        <v>31</v>
      </c>
      <c r="S98" s="4" t="s">
        <v>24</v>
      </c>
      <c r="T98" s="4" t="s">
        <v>9</v>
      </c>
      <c r="U98" s="4">
        <v>-677.9</v>
      </c>
      <c r="V98" s="4" t="s">
        <v>31</v>
      </c>
      <c r="W98" s="4" t="s">
        <v>24</v>
      </c>
      <c r="X98" s="4" t="s">
        <v>10</v>
      </c>
      <c r="Y98" s="4">
        <v>734.9</v>
      </c>
      <c r="Z98" s="6"/>
      <c r="AA98" s="6"/>
      <c r="AB98" s="6"/>
      <c r="AC98" s="6"/>
      <c r="AD98" s="6"/>
      <c r="AE98" s="6"/>
      <c r="AF98" s="6"/>
    </row>
    <row r="99" spans="2:32" x14ac:dyDescent="0.25">
      <c r="B99" s="4" t="s">
        <v>31</v>
      </c>
      <c r="C99" s="4" t="s">
        <v>25</v>
      </c>
      <c r="D99" s="4" t="s">
        <v>5</v>
      </c>
      <c r="E99" s="4">
        <v>2433.9</v>
      </c>
      <c r="F99" s="4" t="s">
        <v>31</v>
      </c>
      <c r="G99" s="4" t="s">
        <v>25</v>
      </c>
      <c r="H99" s="4" t="s">
        <v>6</v>
      </c>
      <c r="I99" s="4">
        <v>79</v>
      </c>
      <c r="J99" s="4" t="s">
        <v>31</v>
      </c>
      <c r="K99" s="4" t="s">
        <v>25</v>
      </c>
      <c r="L99" s="4" t="s">
        <v>7</v>
      </c>
      <c r="M99" s="4">
        <v>-45.2</v>
      </c>
      <c r="N99" s="4" t="s">
        <v>31</v>
      </c>
      <c r="O99" s="4" t="s">
        <v>25</v>
      </c>
      <c r="P99" s="4" t="s">
        <v>8</v>
      </c>
      <c r="Q99" s="4">
        <v>31</v>
      </c>
      <c r="R99" s="4" t="s">
        <v>31</v>
      </c>
      <c r="S99" s="4" t="s">
        <v>25</v>
      </c>
      <c r="T99" s="4" t="s">
        <v>9</v>
      </c>
      <c r="U99" s="4">
        <v>-265.5</v>
      </c>
      <c r="V99" s="4" t="s">
        <v>31</v>
      </c>
      <c r="W99" s="4" t="s">
        <v>25</v>
      </c>
      <c r="X99" s="4" t="s">
        <v>10</v>
      </c>
      <c r="Y99" s="4">
        <v>261.7</v>
      </c>
      <c r="Z99" s="6"/>
      <c r="AA99" s="6"/>
      <c r="AB99" s="6"/>
      <c r="AC99" s="6"/>
      <c r="AD99" s="6"/>
      <c r="AE99" s="6"/>
      <c r="AF99" s="6"/>
    </row>
    <row r="100" spans="2:32" x14ac:dyDescent="0.25">
      <c r="B100" s="4" t="s">
        <v>31</v>
      </c>
      <c r="C100" s="4" t="s">
        <v>26</v>
      </c>
      <c r="D100" s="4" t="s">
        <v>5</v>
      </c>
      <c r="E100" s="4">
        <v>2150.9</v>
      </c>
      <c r="F100" s="4" t="s">
        <v>31</v>
      </c>
      <c r="G100" s="4" t="s">
        <v>26</v>
      </c>
      <c r="H100" s="4" t="s">
        <v>6</v>
      </c>
      <c r="I100" s="4">
        <v>83.4</v>
      </c>
      <c r="J100" s="4" t="s">
        <v>31</v>
      </c>
      <c r="K100" s="4" t="s">
        <v>26</v>
      </c>
      <c r="L100" s="4" t="s">
        <v>7</v>
      </c>
      <c r="M100" s="4">
        <v>65.2</v>
      </c>
      <c r="N100" s="4" t="s">
        <v>31</v>
      </c>
      <c r="O100" s="4" t="s">
        <v>26</v>
      </c>
      <c r="P100" s="4" t="s">
        <v>8</v>
      </c>
      <c r="Q100" s="4">
        <v>-59</v>
      </c>
      <c r="R100" s="4" t="s">
        <v>31</v>
      </c>
      <c r="S100" s="4" t="s">
        <v>26</v>
      </c>
      <c r="T100" s="4" t="s">
        <v>9</v>
      </c>
      <c r="U100" s="4">
        <v>-143.1</v>
      </c>
      <c r="V100" s="4" t="s">
        <v>31</v>
      </c>
      <c r="W100" s="4" t="s">
        <v>26</v>
      </c>
      <c r="X100" s="4" t="s">
        <v>10</v>
      </c>
      <c r="Y100" s="4">
        <v>141.4</v>
      </c>
      <c r="Z100" s="6"/>
      <c r="AA100" s="6"/>
      <c r="AB100" s="6"/>
      <c r="AC100" s="6"/>
      <c r="AD100" s="6"/>
      <c r="AE100" s="6"/>
      <c r="AF100" s="6"/>
    </row>
    <row r="101" spans="2:32" x14ac:dyDescent="0.25">
      <c r="B101" s="4" t="s">
        <v>31</v>
      </c>
      <c r="C101" s="4" t="s">
        <v>27</v>
      </c>
      <c r="D101" s="4" t="s">
        <v>5</v>
      </c>
      <c r="E101" s="4">
        <v>2403.1</v>
      </c>
      <c r="F101" s="4" t="s">
        <v>31</v>
      </c>
      <c r="G101" s="4" t="s">
        <v>27</v>
      </c>
      <c r="H101" s="4" t="s">
        <v>6</v>
      </c>
      <c r="I101" s="4">
        <v>88.4</v>
      </c>
      <c r="J101" s="4" t="s">
        <v>31</v>
      </c>
      <c r="K101" s="4" t="s">
        <v>27</v>
      </c>
      <c r="L101" s="4" t="s">
        <v>7</v>
      </c>
      <c r="M101" s="4">
        <v>-253.3</v>
      </c>
      <c r="N101" s="4" t="s">
        <v>31</v>
      </c>
      <c r="O101" s="4" t="s">
        <v>27</v>
      </c>
      <c r="P101" s="4" t="s">
        <v>8</v>
      </c>
      <c r="Q101" s="4">
        <v>245.9</v>
      </c>
      <c r="R101" s="4" t="s">
        <v>31</v>
      </c>
      <c r="S101" s="4" t="s">
        <v>27</v>
      </c>
      <c r="T101" s="4" t="s">
        <v>9</v>
      </c>
      <c r="U101" s="4">
        <v>-145.4</v>
      </c>
      <c r="V101" s="4" t="s">
        <v>31</v>
      </c>
      <c r="W101" s="4" t="s">
        <v>27</v>
      </c>
      <c r="X101" s="4" t="s">
        <v>10</v>
      </c>
      <c r="Y101" s="4">
        <v>148.4</v>
      </c>
      <c r="Z101" s="6"/>
      <c r="AA101" s="6"/>
      <c r="AB101" s="6"/>
      <c r="AC101" s="6"/>
      <c r="AD101" s="6"/>
      <c r="AE101" s="6"/>
      <c r="AF101" s="6"/>
    </row>
    <row r="102" spans="2:32" x14ac:dyDescent="0.25">
      <c r="B102" s="4" t="s">
        <v>31</v>
      </c>
      <c r="C102" s="4" t="s">
        <v>28</v>
      </c>
      <c r="D102" s="4" t="s">
        <v>5</v>
      </c>
      <c r="E102" s="4">
        <v>2305.4</v>
      </c>
      <c r="F102" s="4" t="s">
        <v>31</v>
      </c>
      <c r="G102" s="4" t="s">
        <v>28</v>
      </c>
      <c r="H102" s="4" t="s">
        <v>6</v>
      </c>
      <c r="I102" s="4">
        <v>93</v>
      </c>
      <c r="J102" s="4" t="s">
        <v>31</v>
      </c>
      <c r="K102" s="4" t="s">
        <v>28</v>
      </c>
      <c r="L102" s="4" t="s">
        <v>7</v>
      </c>
      <c r="M102" s="4">
        <v>301.60000000000002</v>
      </c>
      <c r="N102" s="4" t="s">
        <v>31</v>
      </c>
      <c r="O102" s="4" t="s">
        <v>28</v>
      </c>
      <c r="P102" s="4" t="s">
        <v>8</v>
      </c>
      <c r="Q102" s="4">
        <v>-293.5</v>
      </c>
      <c r="R102" s="4" t="s">
        <v>31</v>
      </c>
      <c r="S102" s="4" t="s">
        <v>28</v>
      </c>
      <c r="T102" s="4" t="s">
        <v>9</v>
      </c>
      <c r="U102" s="4">
        <v>-146.1</v>
      </c>
      <c r="V102" s="4" t="s">
        <v>31</v>
      </c>
      <c r="W102" s="4" t="s">
        <v>28</v>
      </c>
      <c r="X102" s="4" t="s">
        <v>10</v>
      </c>
      <c r="Y102" s="4">
        <v>153.5</v>
      </c>
      <c r="Z102" s="6"/>
      <c r="AA102" s="6"/>
      <c r="AB102" s="6"/>
      <c r="AC102" s="6"/>
      <c r="AD102" s="6"/>
      <c r="AE102" s="6"/>
      <c r="AF102" s="6"/>
    </row>
    <row r="103" spans="2:32" x14ac:dyDescent="0.25">
      <c r="B103" s="4" t="s">
        <v>31</v>
      </c>
      <c r="C103" s="4" t="s">
        <v>30</v>
      </c>
      <c r="D103" s="4" t="s">
        <v>5</v>
      </c>
      <c r="E103" s="4">
        <v>3102.3</v>
      </c>
      <c r="F103" s="4" t="s">
        <v>31</v>
      </c>
      <c r="G103" s="4" t="s">
        <v>30</v>
      </c>
      <c r="H103" s="4" t="s">
        <v>6</v>
      </c>
      <c r="I103" s="4">
        <v>54.3</v>
      </c>
      <c r="J103" s="4" t="s">
        <v>31</v>
      </c>
      <c r="K103" s="4" t="s">
        <v>30</v>
      </c>
      <c r="L103" s="4" t="s">
        <v>7</v>
      </c>
      <c r="M103" s="4">
        <v>-274.8</v>
      </c>
      <c r="N103" s="4" t="s">
        <v>31</v>
      </c>
      <c r="O103" s="4" t="s">
        <v>30</v>
      </c>
      <c r="P103" s="4" t="s">
        <v>8</v>
      </c>
      <c r="Q103" s="4">
        <v>224.8</v>
      </c>
      <c r="R103" s="4" t="s">
        <v>31</v>
      </c>
      <c r="S103" s="4" t="s">
        <v>30</v>
      </c>
      <c r="T103" s="4" t="s">
        <v>9</v>
      </c>
      <c r="U103" s="4">
        <v>-84</v>
      </c>
      <c r="V103" s="4" t="s">
        <v>31</v>
      </c>
      <c r="W103" s="4" t="s">
        <v>30</v>
      </c>
      <c r="X103" s="4" t="s">
        <v>10</v>
      </c>
      <c r="Y103" s="4">
        <v>-440.7</v>
      </c>
      <c r="Z103" s="6"/>
      <c r="AA103" s="6"/>
      <c r="AB103" s="6"/>
      <c r="AC103" s="6"/>
      <c r="AD103" s="6"/>
      <c r="AE103" s="6"/>
      <c r="AF103" s="6"/>
    </row>
    <row r="104" spans="2:32" x14ac:dyDescent="0.25">
      <c r="B104" s="4" t="s">
        <v>31</v>
      </c>
      <c r="C104" s="4" t="s">
        <v>32</v>
      </c>
      <c r="D104" s="4" t="s">
        <v>5</v>
      </c>
      <c r="E104" s="4">
        <v>1385.3</v>
      </c>
      <c r="F104" s="4" t="s">
        <v>31</v>
      </c>
      <c r="G104" s="4" t="s">
        <v>32</v>
      </c>
      <c r="H104" s="4" t="s">
        <v>6</v>
      </c>
      <c r="I104" s="4">
        <v>22.9</v>
      </c>
      <c r="J104" s="4" t="s">
        <v>31</v>
      </c>
      <c r="K104" s="4" t="s">
        <v>32</v>
      </c>
      <c r="L104" s="4" t="s">
        <v>7</v>
      </c>
      <c r="M104" s="4">
        <v>387</v>
      </c>
      <c r="N104" s="4" t="s">
        <v>31</v>
      </c>
      <c r="O104" s="4" t="s">
        <v>32</v>
      </c>
      <c r="P104" s="4" t="s">
        <v>8</v>
      </c>
      <c r="Q104" s="4">
        <v>-304</v>
      </c>
      <c r="R104" s="4" t="s">
        <v>31</v>
      </c>
      <c r="S104" s="4" t="s">
        <v>32</v>
      </c>
      <c r="T104" s="4" t="s">
        <v>9</v>
      </c>
      <c r="U104" s="4">
        <v>-1888.5</v>
      </c>
      <c r="V104" s="4" t="s">
        <v>31</v>
      </c>
      <c r="W104" s="4" t="s">
        <v>32</v>
      </c>
      <c r="X104" s="4" t="s">
        <v>10</v>
      </c>
      <c r="Y104" s="4">
        <v>1753.9</v>
      </c>
      <c r="Z104" s="6"/>
      <c r="AA104" s="6"/>
      <c r="AB104" s="6"/>
      <c r="AC104" s="6"/>
      <c r="AD104" s="6"/>
      <c r="AE104" s="6"/>
      <c r="AF104" s="6"/>
    </row>
    <row r="105" spans="2:32" x14ac:dyDescent="0.25">
      <c r="B105" s="4" t="s">
        <v>33</v>
      </c>
      <c r="C105" s="4" t="s">
        <v>24</v>
      </c>
      <c r="D105" s="4" t="s">
        <v>5</v>
      </c>
      <c r="E105" s="4">
        <v>1726.6</v>
      </c>
      <c r="F105" s="4" t="s">
        <v>33</v>
      </c>
      <c r="G105" s="4" t="s">
        <v>24</v>
      </c>
      <c r="H105" s="4" t="s">
        <v>6</v>
      </c>
      <c r="I105" s="4">
        <v>39.299999999999997</v>
      </c>
      <c r="J105" s="4" t="s">
        <v>33</v>
      </c>
      <c r="K105" s="4" t="s">
        <v>24</v>
      </c>
      <c r="L105" s="4" t="s">
        <v>7</v>
      </c>
      <c r="M105" s="4">
        <v>-116.7</v>
      </c>
      <c r="N105" s="4" t="s">
        <v>33</v>
      </c>
      <c r="O105" s="4" t="s">
        <v>24</v>
      </c>
      <c r="P105" s="4" t="s">
        <v>8</v>
      </c>
      <c r="Q105" s="4">
        <v>175.4</v>
      </c>
      <c r="R105" s="4" t="s">
        <v>33</v>
      </c>
      <c r="S105" s="4" t="s">
        <v>24</v>
      </c>
      <c r="T105" s="4" t="s">
        <v>9</v>
      </c>
      <c r="U105" s="4">
        <v>86</v>
      </c>
      <c r="V105" s="4" t="s">
        <v>33</v>
      </c>
      <c r="W105" s="4" t="s">
        <v>24</v>
      </c>
      <c r="X105" s="4" t="s">
        <v>10</v>
      </c>
      <c r="Y105" s="4">
        <v>-14.5</v>
      </c>
      <c r="Z105" s="6"/>
      <c r="AA105" s="6"/>
      <c r="AB105" s="6"/>
      <c r="AC105" s="6"/>
      <c r="AD105" s="6"/>
      <c r="AE105" s="6"/>
      <c r="AF105" s="6"/>
    </row>
    <row r="106" spans="2:32" x14ac:dyDescent="0.25">
      <c r="B106" s="4" t="s">
        <v>33</v>
      </c>
      <c r="C106" s="4" t="s">
        <v>25</v>
      </c>
      <c r="D106" s="4" t="s">
        <v>5</v>
      </c>
      <c r="E106" s="4">
        <v>2504.5</v>
      </c>
      <c r="F106" s="4" t="s">
        <v>33</v>
      </c>
      <c r="G106" s="4" t="s">
        <v>25</v>
      </c>
      <c r="H106" s="4" t="s">
        <v>6</v>
      </c>
      <c r="I106" s="4">
        <v>79.099999999999994</v>
      </c>
      <c r="J106" s="4" t="s">
        <v>33</v>
      </c>
      <c r="K106" s="4" t="s">
        <v>25</v>
      </c>
      <c r="L106" s="4" t="s">
        <v>7</v>
      </c>
      <c r="M106" s="4">
        <v>-19.100000000000001</v>
      </c>
      <c r="N106" s="4" t="s">
        <v>33</v>
      </c>
      <c r="O106" s="4" t="s">
        <v>25</v>
      </c>
      <c r="P106" s="4" t="s">
        <v>8</v>
      </c>
      <c r="Q106" s="4">
        <v>4.0999999999999996</v>
      </c>
      <c r="R106" s="4" t="s">
        <v>33</v>
      </c>
      <c r="S106" s="4" t="s">
        <v>25</v>
      </c>
      <c r="T106" s="4" t="s">
        <v>9</v>
      </c>
      <c r="U106" s="4">
        <v>306.8</v>
      </c>
      <c r="V106" s="4" t="s">
        <v>33</v>
      </c>
      <c r="W106" s="4" t="s">
        <v>25</v>
      </c>
      <c r="X106" s="4" t="s">
        <v>10</v>
      </c>
      <c r="Y106" s="4">
        <v>-305.7</v>
      </c>
      <c r="Z106" s="6"/>
      <c r="AA106" s="6"/>
      <c r="AB106" s="6"/>
      <c r="AC106" s="6"/>
      <c r="AD106" s="6"/>
      <c r="AE106" s="6"/>
      <c r="AF106" s="6"/>
    </row>
    <row r="107" spans="2:32" x14ac:dyDescent="0.25">
      <c r="B107" s="4" t="s">
        <v>33</v>
      </c>
      <c r="C107" s="4" t="s">
        <v>26</v>
      </c>
      <c r="D107" s="4" t="s">
        <v>5</v>
      </c>
      <c r="E107" s="4">
        <v>2154</v>
      </c>
      <c r="F107" s="4" t="s">
        <v>33</v>
      </c>
      <c r="G107" s="4" t="s">
        <v>26</v>
      </c>
      <c r="H107" s="4" t="s">
        <v>6</v>
      </c>
      <c r="I107" s="4">
        <v>83.5</v>
      </c>
      <c r="J107" s="4" t="s">
        <v>33</v>
      </c>
      <c r="K107" s="4" t="s">
        <v>26</v>
      </c>
      <c r="L107" s="4" t="s">
        <v>7</v>
      </c>
      <c r="M107" s="4">
        <v>73.5</v>
      </c>
      <c r="N107" s="4" t="s">
        <v>33</v>
      </c>
      <c r="O107" s="4" t="s">
        <v>26</v>
      </c>
      <c r="P107" s="4" t="s">
        <v>8</v>
      </c>
      <c r="Q107" s="4">
        <v>-68.099999999999994</v>
      </c>
      <c r="R107" s="4" t="s">
        <v>33</v>
      </c>
      <c r="S107" s="4" t="s">
        <v>26</v>
      </c>
      <c r="T107" s="4" t="s">
        <v>9</v>
      </c>
      <c r="U107" s="4">
        <v>142.80000000000001</v>
      </c>
      <c r="V107" s="4" t="s">
        <v>33</v>
      </c>
      <c r="W107" s="4" t="s">
        <v>26</v>
      </c>
      <c r="X107" s="4" t="s">
        <v>10</v>
      </c>
      <c r="Y107" s="4">
        <v>-145.6</v>
      </c>
      <c r="Z107" s="6"/>
      <c r="AA107" s="6"/>
      <c r="AB107" s="6"/>
      <c r="AC107" s="6"/>
      <c r="AD107" s="6"/>
      <c r="AE107" s="6"/>
      <c r="AF107" s="6"/>
    </row>
    <row r="108" spans="2:32" x14ac:dyDescent="0.25">
      <c r="B108" s="4" t="s">
        <v>33</v>
      </c>
      <c r="C108" s="4" t="s">
        <v>27</v>
      </c>
      <c r="D108" s="4" t="s">
        <v>5</v>
      </c>
      <c r="E108" s="4">
        <v>2402</v>
      </c>
      <c r="F108" s="4" t="s">
        <v>33</v>
      </c>
      <c r="G108" s="4" t="s">
        <v>27</v>
      </c>
      <c r="H108" s="4" t="s">
        <v>6</v>
      </c>
      <c r="I108" s="4">
        <v>87.9</v>
      </c>
      <c r="J108" s="4" t="s">
        <v>33</v>
      </c>
      <c r="K108" s="4" t="s">
        <v>27</v>
      </c>
      <c r="L108" s="4" t="s">
        <v>7</v>
      </c>
      <c r="M108" s="4">
        <v>-229.4</v>
      </c>
      <c r="N108" s="4" t="s">
        <v>33</v>
      </c>
      <c r="O108" s="4" t="s">
        <v>27</v>
      </c>
      <c r="P108" s="4" t="s">
        <v>8</v>
      </c>
      <c r="Q108" s="4">
        <v>227.8</v>
      </c>
      <c r="R108" s="4" t="s">
        <v>33</v>
      </c>
      <c r="S108" s="4" t="s">
        <v>27</v>
      </c>
      <c r="T108" s="4" t="s">
        <v>9</v>
      </c>
      <c r="U108" s="4">
        <v>145.4</v>
      </c>
      <c r="V108" s="4" t="s">
        <v>33</v>
      </c>
      <c r="W108" s="4" t="s">
        <v>27</v>
      </c>
      <c r="X108" s="4" t="s">
        <v>10</v>
      </c>
      <c r="Y108" s="4">
        <v>-141.69999999999999</v>
      </c>
      <c r="Z108" s="6"/>
      <c r="AA108" s="6"/>
      <c r="AB108" s="6"/>
      <c r="AC108" s="6"/>
      <c r="AD108" s="6"/>
      <c r="AE108" s="6"/>
      <c r="AF108" s="6"/>
    </row>
    <row r="109" spans="2:32" x14ac:dyDescent="0.25">
      <c r="B109" s="4" t="s">
        <v>33</v>
      </c>
      <c r="C109" s="4" t="s">
        <v>28</v>
      </c>
      <c r="D109" s="4" t="s">
        <v>5</v>
      </c>
      <c r="E109" s="4">
        <v>2249.9</v>
      </c>
      <c r="F109" s="4" t="s">
        <v>33</v>
      </c>
      <c r="G109" s="4" t="s">
        <v>28</v>
      </c>
      <c r="H109" s="4" t="s">
        <v>6</v>
      </c>
      <c r="I109" s="4">
        <v>84.3</v>
      </c>
      <c r="J109" s="4" t="s">
        <v>33</v>
      </c>
      <c r="K109" s="4" t="s">
        <v>28</v>
      </c>
      <c r="L109" s="4" t="s">
        <v>7</v>
      </c>
      <c r="M109" s="4">
        <v>211.9</v>
      </c>
      <c r="N109" s="4" t="s">
        <v>33</v>
      </c>
      <c r="O109" s="4" t="s">
        <v>28</v>
      </c>
      <c r="P109" s="4" t="s">
        <v>8</v>
      </c>
      <c r="Q109" s="4">
        <v>-210</v>
      </c>
      <c r="R109" s="4" t="s">
        <v>33</v>
      </c>
      <c r="S109" s="4" t="s">
        <v>28</v>
      </c>
      <c r="T109" s="4" t="s">
        <v>9</v>
      </c>
      <c r="U109" s="4">
        <v>166.5</v>
      </c>
      <c r="V109" s="4" t="s">
        <v>33</v>
      </c>
      <c r="W109" s="4" t="s">
        <v>28</v>
      </c>
      <c r="X109" s="4" t="s">
        <v>10</v>
      </c>
      <c r="Y109" s="4">
        <v>-164.3</v>
      </c>
      <c r="Z109" s="6"/>
      <c r="AA109" s="6"/>
      <c r="AB109" s="6"/>
      <c r="AC109" s="6"/>
      <c r="AD109" s="6"/>
      <c r="AE109" s="6"/>
      <c r="AF109" s="6"/>
    </row>
    <row r="110" spans="2:32" x14ac:dyDescent="0.25">
      <c r="B110" s="4" t="s">
        <v>33</v>
      </c>
      <c r="C110" s="4" t="s">
        <v>30</v>
      </c>
      <c r="D110" s="4" t="s">
        <v>5</v>
      </c>
      <c r="E110" s="4">
        <v>2495.8000000000002</v>
      </c>
      <c r="F110" s="4" t="s">
        <v>33</v>
      </c>
      <c r="G110" s="4" t="s">
        <v>30</v>
      </c>
      <c r="H110" s="4" t="s">
        <v>6</v>
      </c>
      <c r="I110" s="4">
        <v>92.5</v>
      </c>
      <c r="J110" s="4" t="s">
        <v>33</v>
      </c>
      <c r="K110" s="4" t="s">
        <v>30</v>
      </c>
      <c r="L110" s="4" t="s">
        <v>7</v>
      </c>
      <c r="M110" s="4">
        <v>-210.9</v>
      </c>
      <c r="N110" s="4" t="s">
        <v>33</v>
      </c>
      <c r="O110" s="4" t="s">
        <v>30</v>
      </c>
      <c r="P110" s="4" t="s">
        <v>8</v>
      </c>
      <c r="Q110" s="4">
        <v>149.1</v>
      </c>
      <c r="R110" s="4" t="s">
        <v>33</v>
      </c>
      <c r="S110" s="4" t="s">
        <v>30</v>
      </c>
      <c r="T110" s="4" t="s">
        <v>9</v>
      </c>
      <c r="U110" s="4">
        <v>191.7</v>
      </c>
      <c r="V110" s="4" t="s">
        <v>33</v>
      </c>
      <c r="W110" s="4" t="s">
        <v>30</v>
      </c>
      <c r="X110" s="4" t="s">
        <v>10</v>
      </c>
      <c r="Y110" s="4">
        <v>-179.5</v>
      </c>
      <c r="Z110" s="6"/>
      <c r="AA110" s="6"/>
      <c r="AB110" s="6"/>
      <c r="AC110" s="6"/>
      <c r="AD110" s="6"/>
      <c r="AE110" s="6"/>
      <c r="AF110" s="6"/>
    </row>
    <row r="111" spans="2:32" x14ac:dyDescent="0.25">
      <c r="B111" s="4" t="s">
        <v>33</v>
      </c>
      <c r="C111" s="4" t="s">
        <v>32</v>
      </c>
      <c r="D111" s="4" t="s">
        <v>5</v>
      </c>
      <c r="E111" s="4">
        <v>2714.7</v>
      </c>
      <c r="F111" s="4" t="s">
        <v>33</v>
      </c>
      <c r="G111" s="4" t="s">
        <v>32</v>
      </c>
      <c r="H111" s="4" t="s">
        <v>6</v>
      </c>
      <c r="I111" s="4">
        <v>55.1</v>
      </c>
      <c r="J111" s="4" t="s">
        <v>33</v>
      </c>
      <c r="K111" s="4" t="s">
        <v>32</v>
      </c>
      <c r="L111" s="4" t="s">
        <v>7</v>
      </c>
      <c r="M111" s="4">
        <v>-1239.0999999999999</v>
      </c>
      <c r="N111" s="4" t="s">
        <v>33</v>
      </c>
      <c r="O111" s="4" t="s">
        <v>32</v>
      </c>
      <c r="P111" s="4" t="s">
        <v>8</v>
      </c>
      <c r="Q111" s="4">
        <v>1246.4000000000001</v>
      </c>
      <c r="R111" s="4" t="s">
        <v>33</v>
      </c>
      <c r="S111" s="4" t="s">
        <v>32</v>
      </c>
      <c r="T111" s="4" t="s">
        <v>9</v>
      </c>
      <c r="U111" s="4">
        <v>1756.3</v>
      </c>
      <c r="V111" s="4" t="s">
        <v>33</v>
      </c>
      <c r="W111" s="4" t="s">
        <v>32</v>
      </c>
      <c r="X111" s="4" t="s">
        <v>10</v>
      </c>
      <c r="Y111" s="4">
        <v>-1525.9</v>
      </c>
      <c r="Z111" s="6"/>
      <c r="AA111" s="6"/>
      <c r="AB111" s="6"/>
      <c r="AC111" s="6"/>
      <c r="AD111" s="6"/>
      <c r="AE111" s="6"/>
      <c r="AF111" s="6"/>
    </row>
    <row r="112" spans="2:32" x14ac:dyDescent="0.25">
      <c r="B112" s="4" t="s">
        <v>33</v>
      </c>
      <c r="C112" s="4" t="s">
        <v>34</v>
      </c>
      <c r="D112" s="4" t="s">
        <v>5</v>
      </c>
      <c r="E112" s="4">
        <v>1352.7</v>
      </c>
      <c r="F112" s="4" t="s">
        <v>33</v>
      </c>
      <c r="G112" s="4" t="s">
        <v>34</v>
      </c>
      <c r="H112" s="4" t="s">
        <v>6</v>
      </c>
      <c r="I112" s="4">
        <v>23.1</v>
      </c>
      <c r="J112" s="4" t="s">
        <v>33</v>
      </c>
      <c r="K112" s="4" t="s">
        <v>34</v>
      </c>
      <c r="L112" s="4" t="s">
        <v>7</v>
      </c>
      <c r="M112" s="4">
        <v>1444.9</v>
      </c>
      <c r="N112" s="4" t="s">
        <v>33</v>
      </c>
      <c r="O112" s="4" t="s">
        <v>34</v>
      </c>
      <c r="P112" s="4" t="s">
        <v>8</v>
      </c>
      <c r="Q112" s="4">
        <v>-1470.2</v>
      </c>
      <c r="R112" s="4" t="s">
        <v>33</v>
      </c>
      <c r="S112" s="4" t="s">
        <v>34</v>
      </c>
      <c r="T112" s="4" t="s">
        <v>9</v>
      </c>
      <c r="U112" s="4">
        <v>-136.30000000000001</v>
      </c>
      <c r="V112" s="4" t="s">
        <v>33</v>
      </c>
      <c r="W112" s="4" t="s">
        <v>34</v>
      </c>
      <c r="X112" s="4" t="s">
        <v>10</v>
      </c>
      <c r="Y112" s="4">
        <v>103.2</v>
      </c>
      <c r="Z112" s="6"/>
      <c r="AA112" s="6"/>
      <c r="AB112" s="6"/>
      <c r="AC112" s="6"/>
      <c r="AD112" s="6"/>
      <c r="AE112" s="6"/>
      <c r="AF112" s="6"/>
    </row>
    <row r="113" spans="2:32" x14ac:dyDescent="0.25">
      <c r="B113" s="4" t="s">
        <v>35</v>
      </c>
      <c r="C113" s="4" t="s">
        <v>24</v>
      </c>
      <c r="D113" s="4" t="s">
        <v>5</v>
      </c>
      <c r="E113" s="4">
        <v>2238.6999999999998</v>
      </c>
      <c r="F113" s="4" t="s">
        <v>35</v>
      </c>
      <c r="G113" s="4" t="s">
        <v>24</v>
      </c>
      <c r="H113" s="4" t="s">
        <v>6</v>
      </c>
      <c r="I113" s="4">
        <v>37.9</v>
      </c>
      <c r="J113" s="4" t="s">
        <v>35</v>
      </c>
      <c r="K113" s="4" t="s">
        <v>24</v>
      </c>
      <c r="L113" s="4" t="s">
        <v>7</v>
      </c>
      <c r="M113" s="4">
        <v>-1691.3</v>
      </c>
      <c r="N113" s="4" t="s">
        <v>35</v>
      </c>
      <c r="O113" s="4" t="s">
        <v>24</v>
      </c>
      <c r="P113" s="4" t="s">
        <v>8</v>
      </c>
      <c r="Q113" s="4">
        <v>1530</v>
      </c>
      <c r="R113" s="4" t="s">
        <v>35</v>
      </c>
      <c r="S113" s="4" t="s">
        <v>24</v>
      </c>
      <c r="T113" s="4" t="s">
        <v>9</v>
      </c>
      <c r="U113" s="4">
        <v>359.9</v>
      </c>
      <c r="V113" s="4" t="s">
        <v>35</v>
      </c>
      <c r="W113" s="4" t="s">
        <v>24</v>
      </c>
      <c r="X113" s="4" t="s">
        <v>10</v>
      </c>
      <c r="Y113" s="4">
        <v>-472</v>
      </c>
      <c r="Z113" s="6"/>
      <c r="AA113" s="6"/>
      <c r="AB113" s="6"/>
      <c r="AC113" s="6"/>
      <c r="AD113" s="6"/>
      <c r="AE113" s="6"/>
      <c r="AF113" s="6"/>
    </row>
    <row r="114" spans="2:32" x14ac:dyDescent="0.25">
      <c r="B114" s="4" t="s">
        <v>35</v>
      </c>
      <c r="C114" s="4" t="s">
        <v>25</v>
      </c>
      <c r="D114" s="4" t="s">
        <v>5</v>
      </c>
      <c r="E114" s="4">
        <v>2753.4</v>
      </c>
      <c r="F114" s="4" t="s">
        <v>35</v>
      </c>
      <c r="G114" s="4" t="s">
        <v>25</v>
      </c>
      <c r="H114" s="4" t="s">
        <v>6</v>
      </c>
      <c r="I114" s="4">
        <v>77.5</v>
      </c>
      <c r="J114" s="4" t="s">
        <v>35</v>
      </c>
      <c r="K114" s="4" t="s">
        <v>25</v>
      </c>
      <c r="L114" s="4" t="s">
        <v>7</v>
      </c>
      <c r="M114" s="4">
        <v>1527.2</v>
      </c>
      <c r="N114" s="4" t="s">
        <v>35</v>
      </c>
      <c r="O114" s="4" t="s">
        <v>25</v>
      </c>
      <c r="P114" s="4" t="s">
        <v>8</v>
      </c>
      <c r="Q114" s="4">
        <v>-1482.4</v>
      </c>
      <c r="R114" s="4" t="s">
        <v>35</v>
      </c>
      <c r="S114" s="4" t="s">
        <v>25</v>
      </c>
      <c r="T114" s="4" t="s">
        <v>9</v>
      </c>
      <c r="U114" s="4">
        <v>-236.9</v>
      </c>
      <c r="V114" s="4" t="s">
        <v>35</v>
      </c>
      <c r="W114" s="4" t="s">
        <v>25</v>
      </c>
      <c r="X114" s="4" t="s">
        <v>10</v>
      </c>
      <c r="Y114" s="4">
        <v>260.89999999999998</v>
      </c>
      <c r="Z114" s="6"/>
      <c r="AA114" s="6"/>
      <c r="AB114" s="6"/>
      <c r="AC114" s="6"/>
      <c r="AD114" s="6"/>
      <c r="AE114" s="6"/>
      <c r="AF114" s="6"/>
    </row>
    <row r="115" spans="2:32" x14ac:dyDescent="0.25">
      <c r="B115" s="4" t="s">
        <v>35</v>
      </c>
      <c r="C115" s="4" t="s">
        <v>26</v>
      </c>
      <c r="D115" s="4" t="s">
        <v>5</v>
      </c>
      <c r="E115" s="4">
        <v>2157.1</v>
      </c>
      <c r="F115" s="4" t="s">
        <v>35</v>
      </c>
      <c r="G115" s="4" t="s">
        <v>26</v>
      </c>
      <c r="H115" s="4" t="s">
        <v>6</v>
      </c>
      <c r="I115" s="4">
        <v>81.3</v>
      </c>
      <c r="J115" s="4" t="s">
        <v>35</v>
      </c>
      <c r="K115" s="4" t="s">
        <v>26</v>
      </c>
      <c r="L115" s="4" t="s">
        <v>7</v>
      </c>
      <c r="M115" s="4">
        <v>64.3</v>
      </c>
      <c r="N115" s="4" t="s">
        <v>35</v>
      </c>
      <c r="O115" s="4" t="s">
        <v>26</v>
      </c>
      <c r="P115" s="4" t="s">
        <v>8</v>
      </c>
      <c r="Q115" s="4">
        <v>-93.6</v>
      </c>
      <c r="R115" s="4" t="s">
        <v>35</v>
      </c>
      <c r="S115" s="4" t="s">
        <v>26</v>
      </c>
      <c r="T115" s="4" t="s">
        <v>9</v>
      </c>
      <c r="U115" s="4">
        <v>-147</v>
      </c>
      <c r="V115" s="4" t="s">
        <v>35</v>
      </c>
      <c r="W115" s="4" t="s">
        <v>26</v>
      </c>
      <c r="X115" s="4" t="s">
        <v>10</v>
      </c>
      <c r="Y115" s="4">
        <v>145.30000000000001</v>
      </c>
      <c r="Z115" s="6"/>
      <c r="AA115" s="6"/>
      <c r="AB115" s="6"/>
      <c r="AC115" s="6"/>
      <c r="AD115" s="6"/>
      <c r="AE115" s="6"/>
      <c r="AF115" s="6"/>
    </row>
    <row r="116" spans="2:32" x14ac:dyDescent="0.25">
      <c r="B116" s="4" t="s">
        <v>35</v>
      </c>
      <c r="C116" s="4" t="s">
        <v>27</v>
      </c>
      <c r="D116" s="4" t="s">
        <v>5</v>
      </c>
      <c r="E116" s="4">
        <v>2354.6</v>
      </c>
      <c r="F116" s="4" t="s">
        <v>35</v>
      </c>
      <c r="G116" s="4" t="s">
        <v>27</v>
      </c>
      <c r="H116" s="4" t="s">
        <v>6</v>
      </c>
      <c r="I116" s="4">
        <v>84.6</v>
      </c>
      <c r="J116" s="4" t="s">
        <v>35</v>
      </c>
      <c r="K116" s="4" t="s">
        <v>27</v>
      </c>
      <c r="L116" s="4" t="s">
        <v>7</v>
      </c>
      <c r="M116" s="4">
        <v>-270</v>
      </c>
      <c r="N116" s="4" t="s">
        <v>35</v>
      </c>
      <c r="O116" s="4" t="s">
        <v>27</v>
      </c>
      <c r="P116" s="4" t="s">
        <v>8</v>
      </c>
      <c r="Q116" s="4">
        <v>269.5</v>
      </c>
      <c r="R116" s="4" t="s">
        <v>35</v>
      </c>
      <c r="S116" s="4" t="s">
        <v>27</v>
      </c>
      <c r="T116" s="4" t="s">
        <v>9</v>
      </c>
      <c r="U116" s="4">
        <v>-143.69999999999999</v>
      </c>
      <c r="V116" s="4" t="s">
        <v>35</v>
      </c>
      <c r="W116" s="4" t="s">
        <v>27</v>
      </c>
      <c r="X116" s="4" t="s">
        <v>10</v>
      </c>
      <c r="Y116" s="4">
        <v>145.5</v>
      </c>
      <c r="Z116" s="6"/>
      <c r="AA116" s="6"/>
      <c r="AB116" s="6"/>
      <c r="AC116" s="6"/>
      <c r="AD116" s="6"/>
      <c r="AE116" s="6"/>
      <c r="AF116" s="6"/>
    </row>
    <row r="117" spans="2:32" x14ac:dyDescent="0.25">
      <c r="B117" s="4" t="s">
        <v>35</v>
      </c>
      <c r="C117" s="4" t="s">
        <v>28</v>
      </c>
      <c r="D117" s="4" t="s">
        <v>5</v>
      </c>
      <c r="E117" s="4">
        <v>2348.4</v>
      </c>
      <c r="F117" s="4" t="s">
        <v>35</v>
      </c>
      <c r="G117" s="4" t="s">
        <v>28</v>
      </c>
      <c r="H117" s="4" t="s">
        <v>6</v>
      </c>
      <c r="I117" s="4">
        <v>83</v>
      </c>
      <c r="J117" s="4" t="s">
        <v>35</v>
      </c>
      <c r="K117" s="4" t="s">
        <v>28</v>
      </c>
      <c r="L117" s="4" t="s">
        <v>7</v>
      </c>
      <c r="M117" s="4">
        <v>264.60000000000002</v>
      </c>
      <c r="N117" s="4" t="s">
        <v>35</v>
      </c>
      <c r="O117" s="4" t="s">
        <v>28</v>
      </c>
      <c r="P117" s="4" t="s">
        <v>8</v>
      </c>
      <c r="Q117" s="4">
        <v>-262.2</v>
      </c>
      <c r="R117" s="4" t="s">
        <v>35</v>
      </c>
      <c r="S117" s="4" t="s">
        <v>28</v>
      </c>
      <c r="T117" s="4" t="s">
        <v>9</v>
      </c>
      <c r="U117" s="4">
        <v>-148.1</v>
      </c>
      <c r="V117" s="4" t="s">
        <v>35</v>
      </c>
      <c r="W117" s="4" t="s">
        <v>28</v>
      </c>
      <c r="X117" s="4" t="s">
        <v>10</v>
      </c>
      <c r="Y117" s="4">
        <v>150.4</v>
      </c>
      <c r="Z117" s="6"/>
      <c r="AA117" s="6"/>
      <c r="AB117" s="6"/>
      <c r="AC117" s="6"/>
      <c r="AD117" s="6"/>
      <c r="AE117" s="6"/>
      <c r="AF117" s="6"/>
    </row>
    <row r="118" spans="2:32" x14ac:dyDescent="0.25">
      <c r="B118" s="4" t="s">
        <v>35</v>
      </c>
      <c r="C118" s="4" t="s">
        <v>30</v>
      </c>
      <c r="D118" s="4" t="s">
        <v>5</v>
      </c>
      <c r="E118" s="4">
        <v>2271</v>
      </c>
      <c r="F118" s="4" t="s">
        <v>35</v>
      </c>
      <c r="G118" s="4" t="s">
        <v>30</v>
      </c>
      <c r="H118" s="4" t="s">
        <v>6</v>
      </c>
      <c r="I118" s="4">
        <v>83.9</v>
      </c>
      <c r="J118" s="4" t="s">
        <v>35</v>
      </c>
      <c r="K118" s="4" t="s">
        <v>30</v>
      </c>
      <c r="L118" s="4" t="s">
        <v>7</v>
      </c>
      <c r="M118" s="4">
        <v>-199.8</v>
      </c>
      <c r="N118" s="4" t="s">
        <v>35</v>
      </c>
      <c r="O118" s="4" t="s">
        <v>30</v>
      </c>
      <c r="P118" s="4" t="s">
        <v>8</v>
      </c>
      <c r="Q118" s="4">
        <v>209.6</v>
      </c>
      <c r="R118" s="4" t="s">
        <v>35</v>
      </c>
      <c r="S118" s="4" t="s">
        <v>30</v>
      </c>
      <c r="T118" s="4" t="s">
        <v>9</v>
      </c>
      <c r="U118" s="4">
        <v>-144.80000000000001</v>
      </c>
      <c r="V118" s="4" t="s">
        <v>35</v>
      </c>
      <c r="W118" s="4" t="s">
        <v>30</v>
      </c>
      <c r="X118" s="4" t="s">
        <v>10</v>
      </c>
      <c r="Y118" s="4">
        <v>143</v>
      </c>
      <c r="Z118" s="6"/>
      <c r="AA118" s="6"/>
      <c r="AB118" s="6"/>
      <c r="AC118" s="6"/>
      <c r="AD118" s="6"/>
      <c r="AE118" s="6"/>
      <c r="AF118" s="6"/>
    </row>
    <row r="119" spans="2:32" x14ac:dyDescent="0.25">
      <c r="B119" s="4" t="s">
        <v>35</v>
      </c>
      <c r="C119" s="4" t="s">
        <v>32</v>
      </c>
      <c r="D119" s="4" t="s">
        <v>5</v>
      </c>
      <c r="E119" s="4">
        <v>2744.8</v>
      </c>
      <c r="F119" s="4" t="s">
        <v>35</v>
      </c>
      <c r="G119" s="4" t="s">
        <v>32</v>
      </c>
      <c r="H119" s="4" t="s">
        <v>6</v>
      </c>
      <c r="I119" s="4">
        <v>82.1</v>
      </c>
      <c r="J119" s="4" t="s">
        <v>35</v>
      </c>
      <c r="K119" s="4" t="s">
        <v>32</v>
      </c>
      <c r="L119" s="4" t="s">
        <v>7</v>
      </c>
      <c r="M119" s="4">
        <v>174.9</v>
      </c>
      <c r="N119" s="4" t="s">
        <v>35</v>
      </c>
      <c r="O119" s="4" t="s">
        <v>32</v>
      </c>
      <c r="P119" s="4" t="s">
        <v>8</v>
      </c>
      <c r="Q119" s="4">
        <v>-241.1</v>
      </c>
      <c r="R119" s="4" t="s">
        <v>35</v>
      </c>
      <c r="S119" s="4" t="s">
        <v>32</v>
      </c>
      <c r="T119" s="4" t="s">
        <v>9</v>
      </c>
      <c r="U119" s="4">
        <v>-86.5</v>
      </c>
      <c r="V119" s="4" t="s">
        <v>35</v>
      </c>
      <c r="W119" s="4" t="s">
        <v>32</v>
      </c>
      <c r="X119" s="4" t="s">
        <v>10</v>
      </c>
      <c r="Y119" s="4">
        <v>-37.799999999999997</v>
      </c>
      <c r="Z119" s="6"/>
      <c r="AA119" s="6"/>
      <c r="AB119" s="6"/>
      <c r="AC119" s="6"/>
      <c r="AD119" s="6"/>
      <c r="AE119" s="6"/>
      <c r="AF119" s="6"/>
    </row>
    <row r="120" spans="2:32" x14ac:dyDescent="0.25">
      <c r="B120" s="4" t="s">
        <v>35</v>
      </c>
      <c r="C120" s="4" t="s">
        <v>34</v>
      </c>
      <c r="D120" s="4" t="s">
        <v>5</v>
      </c>
      <c r="E120" s="4">
        <v>3352.5</v>
      </c>
      <c r="F120" s="4" t="s">
        <v>35</v>
      </c>
      <c r="G120" s="4" t="s">
        <v>34</v>
      </c>
      <c r="H120" s="4" t="s">
        <v>6</v>
      </c>
      <c r="I120" s="4">
        <v>61.2</v>
      </c>
      <c r="J120" s="4" t="s">
        <v>35</v>
      </c>
      <c r="K120" s="4" t="s">
        <v>34</v>
      </c>
      <c r="L120" s="4" t="s">
        <v>7</v>
      </c>
      <c r="M120" s="4">
        <v>-1052.2</v>
      </c>
      <c r="N120" s="4" t="s">
        <v>35</v>
      </c>
      <c r="O120" s="4" t="s">
        <v>34</v>
      </c>
      <c r="P120" s="4" t="s">
        <v>8</v>
      </c>
      <c r="Q120" s="4">
        <v>1130.4000000000001</v>
      </c>
      <c r="R120" s="4" t="s">
        <v>35</v>
      </c>
      <c r="S120" s="4" t="s">
        <v>34</v>
      </c>
      <c r="T120" s="4" t="s">
        <v>9</v>
      </c>
      <c r="U120" s="4">
        <v>-73.900000000000006</v>
      </c>
      <c r="V120" s="4" t="s">
        <v>35</v>
      </c>
      <c r="W120" s="4" t="s">
        <v>34</v>
      </c>
      <c r="X120" s="4" t="s">
        <v>10</v>
      </c>
      <c r="Y120" s="4">
        <v>87</v>
      </c>
      <c r="Z120" s="6"/>
      <c r="AA120" s="6"/>
      <c r="AB120" s="6"/>
      <c r="AC120" s="6"/>
      <c r="AD120" s="6"/>
      <c r="AE120" s="6"/>
      <c r="AF120" s="6"/>
    </row>
    <row r="121" spans="2:32" x14ac:dyDescent="0.25">
      <c r="B121" s="4" t="s">
        <v>35</v>
      </c>
      <c r="C121" s="4" t="s">
        <v>36</v>
      </c>
      <c r="D121" s="4" t="s">
        <v>5</v>
      </c>
      <c r="E121" s="4">
        <v>1539.6</v>
      </c>
      <c r="F121" s="4" t="s">
        <v>35</v>
      </c>
      <c r="G121" s="4" t="s">
        <v>36</v>
      </c>
      <c r="H121" s="4" t="s">
        <v>6</v>
      </c>
      <c r="I121" s="4">
        <v>21</v>
      </c>
      <c r="J121" s="4" t="s">
        <v>35</v>
      </c>
      <c r="K121" s="4" t="s">
        <v>36</v>
      </c>
      <c r="L121" s="4" t="s">
        <v>7</v>
      </c>
      <c r="M121" s="4">
        <v>1207.0999999999999</v>
      </c>
      <c r="N121" s="4" t="s">
        <v>35</v>
      </c>
      <c r="O121" s="4" t="s">
        <v>36</v>
      </c>
      <c r="P121" s="4" t="s">
        <v>8</v>
      </c>
      <c r="Q121" s="4">
        <v>-1293</v>
      </c>
      <c r="R121" s="4" t="s">
        <v>35</v>
      </c>
      <c r="S121" s="4" t="s">
        <v>36</v>
      </c>
      <c r="T121" s="4" t="s">
        <v>9</v>
      </c>
      <c r="U121" s="4">
        <v>-1299.3</v>
      </c>
      <c r="V121" s="4" t="s">
        <v>35</v>
      </c>
      <c r="W121" s="4" t="s">
        <v>36</v>
      </c>
      <c r="X121" s="4" t="s">
        <v>10</v>
      </c>
      <c r="Y121" s="4">
        <v>1186.5999999999999</v>
      </c>
      <c r="Z121" s="6"/>
      <c r="AA121" s="6"/>
      <c r="AB121" s="6"/>
      <c r="AC121" s="6"/>
      <c r="AD121" s="6"/>
      <c r="AE121" s="6"/>
      <c r="AF121" s="6"/>
    </row>
    <row r="122" spans="2:32" x14ac:dyDescent="0.25">
      <c r="B122" s="4" t="s">
        <v>37</v>
      </c>
      <c r="C122" s="4" t="s">
        <v>24</v>
      </c>
      <c r="D122" s="4" t="s">
        <v>5</v>
      </c>
      <c r="E122" s="4">
        <v>1951.8</v>
      </c>
      <c r="F122" s="4" t="s">
        <v>37</v>
      </c>
      <c r="G122" s="4" t="s">
        <v>24</v>
      </c>
      <c r="H122" s="4" t="s">
        <v>6</v>
      </c>
      <c r="I122" s="4">
        <v>37.9</v>
      </c>
      <c r="J122" s="4" t="s">
        <v>37</v>
      </c>
      <c r="K122" s="4" t="s">
        <v>24</v>
      </c>
      <c r="L122" s="4" t="s">
        <v>7</v>
      </c>
      <c r="M122" s="4">
        <v>-2184.5</v>
      </c>
      <c r="N122" s="4" t="s">
        <v>37</v>
      </c>
      <c r="O122" s="4" t="s">
        <v>24</v>
      </c>
      <c r="P122" s="4" t="s">
        <v>8</v>
      </c>
      <c r="Q122" s="4">
        <v>2119.1999999999998</v>
      </c>
      <c r="R122" s="4" t="s">
        <v>37</v>
      </c>
      <c r="S122" s="4" t="s">
        <v>24</v>
      </c>
      <c r="T122" s="4" t="s">
        <v>9</v>
      </c>
      <c r="U122" s="4">
        <v>71.400000000000006</v>
      </c>
      <c r="V122" s="4" t="s">
        <v>37</v>
      </c>
      <c r="W122" s="4" t="s">
        <v>24</v>
      </c>
      <c r="X122" s="4" t="s">
        <v>10</v>
      </c>
      <c r="Y122" s="4">
        <v>-116.3</v>
      </c>
      <c r="Z122" s="6"/>
      <c r="AA122" s="6"/>
      <c r="AB122" s="6"/>
      <c r="AC122" s="6"/>
      <c r="AD122" s="6"/>
      <c r="AE122" s="6"/>
      <c r="AF122" s="6"/>
    </row>
    <row r="123" spans="2:32" x14ac:dyDescent="0.25">
      <c r="B123" s="4" t="s">
        <v>37</v>
      </c>
      <c r="C123" s="4" t="s">
        <v>25</v>
      </c>
      <c r="D123" s="4" t="s">
        <v>5</v>
      </c>
      <c r="E123" s="4">
        <v>2667.8</v>
      </c>
      <c r="F123" s="4" t="s">
        <v>37</v>
      </c>
      <c r="G123" s="4" t="s">
        <v>25</v>
      </c>
      <c r="H123" s="4" t="s">
        <v>6</v>
      </c>
      <c r="I123" s="4">
        <v>77.599999999999994</v>
      </c>
      <c r="J123" s="4" t="s">
        <v>37</v>
      </c>
      <c r="K123" s="4" t="s">
        <v>25</v>
      </c>
      <c r="L123" s="4" t="s">
        <v>7</v>
      </c>
      <c r="M123" s="4">
        <v>2041.9</v>
      </c>
      <c r="N123" s="4" t="s">
        <v>37</v>
      </c>
      <c r="O123" s="4" t="s">
        <v>25</v>
      </c>
      <c r="P123" s="4" t="s">
        <v>8</v>
      </c>
      <c r="Q123" s="4">
        <v>-1953.6</v>
      </c>
      <c r="R123" s="4" t="s">
        <v>37</v>
      </c>
      <c r="S123" s="4" t="s">
        <v>25</v>
      </c>
      <c r="T123" s="4" t="s">
        <v>9</v>
      </c>
      <c r="U123" s="4">
        <v>214.6</v>
      </c>
      <c r="V123" s="4" t="s">
        <v>37</v>
      </c>
      <c r="W123" s="4" t="s">
        <v>25</v>
      </c>
      <c r="X123" s="4" t="s">
        <v>10</v>
      </c>
      <c r="Y123" s="4">
        <v>-127.3</v>
      </c>
      <c r="Z123" s="6"/>
      <c r="AA123" s="6"/>
      <c r="AB123" s="6"/>
      <c r="AC123" s="6"/>
      <c r="AD123" s="6"/>
      <c r="AE123" s="6"/>
      <c r="AF123" s="6"/>
    </row>
    <row r="124" spans="2:32" x14ac:dyDescent="0.25">
      <c r="B124" s="4" t="s">
        <v>37</v>
      </c>
      <c r="C124" s="4" t="s">
        <v>26</v>
      </c>
      <c r="D124" s="4" t="s">
        <v>5</v>
      </c>
      <c r="E124" s="4">
        <v>2075.9</v>
      </c>
      <c r="F124" s="4" t="s">
        <v>37</v>
      </c>
      <c r="G124" s="4" t="s">
        <v>26</v>
      </c>
      <c r="H124" s="4" t="s">
        <v>6</v>
      </c>
      <c r="I124" s="4">
        <v>81.5</v>
      </c>
      <c r="J124" s="4" t="s">
        <v>37</v>
      </c>
      <c r="K124" s="4" t="s">
        <v>26</v>
      </c>
      <c r="L124" s="4" t="s">
        <v>7</v>
      </c>
      <c r="M124" s="4">
        <v>85.7</v>
      </c>
      <c r="N124" s="4" t="s">
        <v>37</v>
      </c>
      <c r="O124" s="4" t="s">
        <v>26</v>
      </c>
      <c r="P124" s="4" t="s">
        <v>8</v>
      </c>
      <c r="Q124" s="4">
        <v>-102.2</v>
      </c>
      <c r="R124" s="4" t="s">
        <v>37</v>
      </c>
      <c r="S124" s="4" t="s">
        <v>26</v>
      </c>
      <c r="T124" s="4" t="s">
        <v>9</v>
      </c>
      <c r="U124" s="4">
        <v>147.30000000000001</v>
      </c>
      <c r="V124" s="4" t="s">
        <v>37</v>
      </c>
      <c r="W124" s="4" t="s">
        <v>26</v>
      </c>
      <c r="X124" s="4" t="s">
        <v>10</v>
      </c>
      <c r="Y124" s="4">
        <v>-148.4</v>
      </c>
      <c r="Z124" s="6"/>
      <c r="AA124" s="6"/>
      <c r="AB124" s="6"/>
      <c r="AC124" s="6"/>
      <c r="AD124" s="6"/>
      <c r="AE124" s="6"/>
      <c r="AF124" s="6"/>
    </row>
    <row r="125" spans="2:32" x14ac:dyDescent="0.25">
      <c r="B125" s="4" t="s">
        <v>37</v>
      </c>
      <c r="C125" s="4" t="s">
        <v>27</v>
      </c>
      <c r="D125" s="4" t="s">
        <v>5</v>
      </c>
      <c r="E125" s="4">
        <v>2217</v>
      </c>
      <c r="F125" s="4" t="s">
        <v>37</v>
      </c>
      <c r="G125" s="4" t="s">
        <v>27</v>
      </c>
      <c r="H125" s="4" t="s">
        <v>6</v>
      </c>
      <c r="I125" s="4">
        <v>84.3</v>
      </c>
      <c r="J125" s="4" t="s">
        <v>37</v>
      </c>
      <c r="K125" s="4" t="s">
        <v>27</v>
      </c>
      <c r="L125" s="4" t="s">
        <v>7</v>
      </c>
      <c r="M125" s="4">
        <v>-272.89999999999998</v>
      </c>
      <c r="N125" s="4" t="s">
        <v>37</v>
      </c>
      <c r="O125" s="4" t="s">
        <v>27</v>
      </c>
      <c r="P125" s="4" t="s">
        <v>8</v>
      </c>
      <c r="Q125" s="4">
        <v>272.89999999999998</v>
      </c>
      <c r="R125" s="4" t="s">
        <v>37</v>
      </c>
      <c r="S125" s="4" t="s">
        <v>27</v>
      </c>
      <c r="T125" s="4" t="s">
        <v>9</v>
      </c>
      <c r="U125" s="4">
        <v>155.19999999999999</v>
      </c>
      <c r="V125" s="4" t="s">
        <v>37</v>
      </c>
      <c r="W125" s="4" t="s">
        <v>27</v>
      </c>
      <c r="X125" s="4" t="s">
        <v>10</v>
      </c>
      <c r="Y125" s="4">
        <v>-152.4</v>
      </c>
      <c r="Z125" s="6"/>
      <c r="AA125" s="6"/>
      <c r="AB125" s="6"/>
      <c r="AC125" s="6"/>
      <c r="AD125" s="6"/>
      <c r="AE125" s="6"/>
      <c r="AF125" s="6"/>
    </row>
    <row r="126" spans="2:32" x14ac:dyDescent="0.25">
      <c r="B126" s="4" t="s">
        <v>37</v>
      </c>
      <c r="C126" s="4" t="s">
        <v>28</v>
      </c>
      <c r="D126" s="4" t="s">
        <v>5</v>
      </c>
      <c r="E126" s="4">
        <v>2313.6</v>
      </c>
      <c r="F126" s="4" t="s">
        <v>37</v>
      </c>
      <c r="G126" s="4" t="s">
        <v>28</v>
      </c>
      <c r="H126" s="4" t="s">
        <v>6</v>
      </c>
      <c r="I126" s="4">
        <v>83</v>
      </c>
      <c r="J126" s="4" t="s">
        <v>37</v>
      </c>
      <c r="K126" s="4" t="s">
        <v>28</v>
      </c>
      <c r="L126" s="4" t="s">
        <v>7</v>
      </c>
      <c r="M126" s="4">
        <v>265.2</v>
      </c>
      <c r="N126" s="4" t="s">
        <v>37</v>
      </c>
      <c r="O126" s="4" t="s">
        <v>28</v>
      </c>
      <c r="P126" s="4" t="s">
        <v>8</v>
      </c>
      <c r="Q126" s="4">
        <v>-264.5</v>
      </c>
      <c r="R126" s="4" t="s">
        <v>37</v>
      </c>
      <c r="S126" s="4" t="s">
        <v>28</v>
      </c>
      <c r="T126" s="4" t="s">
        <v>9</v>
      </c>
      <c r="U126" s="4">
        <v>145.1</v>
      </c>
      <c r="V126" s="4" t="s">
        <v>37</v>
      </c>
      <c r="W126" s="4" t="s">
        <v>28</v>
      </c>
      <c r="X126" s="4" t="s">
        <v>10</v>
      </c>
      <c r="Y126" s="4">
        <v>-143.80000000000001</v>
      </c>
      <c r="Z126" s="6"/>
      <c r="AA126" s="6"/>
      <c r="AB126" s="6"/>
      <c r="AC126" s="6"/>
      <c r="AD126" s="6"/>
      <c r="AE126" s="6"/>
      <c r="AF126" s="6"/>
    </row>
    <row r="127" spans="2:32" x14ac:dyDescent="0.25">
      <c r="B127" s="4" t="s">
        <v>37</v>
      </c>
      <c r="C127" s="4" t="s">
        <v>30</v>
      </c>
      <c r="D127" s="4" t="s">
        <v>5</v>
      </c>
      <c r="E127" s="4">
        <v>2216.9</v>
      </c>
      <c r="F127" s="4" t="s">
        <v>37</v>
      </c>
      <c r="G127" s="4" t="s">
        <v>30</v>
      </c>
      <c r="H127" s="4" t="s">
        <v>6</v>
      </c>
      <c r="I127" s="4">
        <v>84.4</v>
      </c>
      <c r="J127" s="4" t="s">
        <v>37</v>
      </c>
      <c r="K127" s="4" t="s">
        <v>30</v>
      </c>
      <c r="L127" s="4" t="s">
        <v>7</v>
      </c>
      <c r="M127" s="4">
        <v>-225.8</v>
      </c>
      <c r="N127" s="4" t="s">
        <v>37</v>
      </c>
      <c r="O127" s="4" t="s">
        <v>30</v>
      </c>
      <c r="P127" s="4" t="s">
        <v>8</v>
      </c>
      <c r="Q127" s="4">
        <v>221.9</v>
      </c>
      <c r="R127" s="4" t="s">
        <v>37</v>
      </c>
      <c r="S127" s="4" t="s">
        <v>30</v>
      </c>
      <c r="T127" s="4" t="s">
        <v>9</v>
      </c>
      <c r="U127" s="4">
        <v>151.9</v>
      </c>
      <c r="V127" s="4" t="s">
        <v>37</v>
      </c>
      <c r="W127" s="4" t="s">
        <v>30</v>
      </c>
      <c r="X127" s="4" t="s">
        <v>10</v>
      </c>
      <c r="Y127" s="4">
        <v>-153.69999999999999</v>
      </c>
      <c r="Z127" s="6"/>
      <c r="AA127" s="6"/>
      <c r="AB127" s="6"/>
      <c r="AC127" s="6"/>
      <c r="AD127" s="6"/>
      <c r="AE127" s="6"/>
      <c r="AF127" s="6"/>
    </row>
    <row r="128" spans="2:32" x14ac:dyDescent="0.25">
      <c r="B128" s="4" t="s">
        <v>37</v>
      </c>
      <c r="C128" s="4" t="s">
        <v>32</v>
      </c>
      <c r="D128" s="4" t="s">
        <v>5</v>
      </c>
      <c r="E128" s="4">
        <v>2121.1999999999998</v>
      </c>
      <c r="F128" s="4" t="s">
        <v>37</v>
      </c>
      <c r="G128" s="4" t="s">
        <v>32</v>
      </c>
      <c r="H128" s="4" t="s">
        <v>6</v>
      </c>
      <c r="I128" s="4">
        <v>81.3</v>
      </c>
      <c r="J128" s="4" t="s">
        <v>37</v>
      </c>
      <c r="K128" s="4" t="s">
        <v>32</v>
      </c>
      <c r="L128" s="4" t="s">
        <v>7</v>
      </c>
      <c r="M128" s="4">
        <v>302.3</v>
      </c>
      <c r="N128" s="4" t="s">
        <v>37</v>
      </c>
      <c r="O128" s="4" t="s">
        <v>32</v>
      </c>
      <c r="P128" s="4" t="s">
        <v>8</v>
      </c>
      <c r="Q128" s="4">
        <v>-299.8</v>
      </c>
      <c r="R128" s="4" t="s">
        <v>37</v>
      </c>
      <c r="S128" s="4" t="s">
        <v>32</v>
      </c>
      <c r="T128" s="4" t="s">
        <v>9</v>
      </c>
      <c r="U128" s="4">
        <v>136.69999999999999</v>
      </c>
      <c r="V128" s="4" t="s">
        <v>37</v>
      </c>
      <c r="W128" s="4" t="s">
        <v>32</v>
      </c>
      <c r="X128" s="4" t="s">
        <v>10</v>
      </c>
      <c r="Y128" s="4">
        <v>-120.6</v>
      </c>
      <c r="Z128" s="6"/>
      <c r="AA128" s="6"/>
      <c r="AB128" s="6"/>
      <c r="AC128" s="6"/>
      <c r="AD128" s="6"/>
      <c r="AE128" s="6"/>
      <c r="AF128" s="6"/>
    </row>
    <row r="129" spans="2:32" x14ac:dyDescent="0.25">
      <c r="B129" s="4" t="s">
        <v>37</v>
      </c>
      <c r="C129" s="4" t="s">
        <v>34</v>
      </c>
      <c r="D129" s="4" t="s">
        <v>5</v>
      </c>
      <c r="E129" s="4">
        <v>2578.1999999999998</v>
      </c>
      <c r="F129" s="4" t="s">
        <v>37</v>
      </c>
      <c r="G129" s="4" t="s">
        <v>34</v>
      </c>
      <c r="H129" s="4" t="s">
        <v>6</v>
      </c>
      <c r="I129" s="4">
        <v>83</v>
      </c>
      <c r="J129" s="4" t="s">
        <v>37</v>
      </c>
      <c r="K129" s="4" t="s">
        <v>34</v>
      </c>
      <c r="L129" s="4" t="s">
        <v>7</v>
      </c>
      <c r="M129" s="4">
        <v>-206.8</v>
      </c>
      <c r="N129" s="4" t="s">
        <v>37</v>
      </c>
      <c r="O129" s="4" t="s">
        <v>34</v>
      </c>
      <c r="P129" s="4" t="s">
        <v>8</v>
      </c>
      <c r="Q129" s="4">
        <v>206.6</v>
      </c>
      <c r="R129" s="4" t="s">
        <v>37</v>
      </c>
      <c r="S129" s="4" t="s">
        <v>34</v>
      </c>
      <c r="T129" s="4" t="s">
        <v>9</v>
      </c>
      <c r="U129" s="4">
        <v>151.69999999999999</v>
      </c>
      <c r="V129" s="4" t="s">
        <v>37</v>
      </c>
      <c r="W129" s="4" t="s">
        <v>34</v>
      </c>
      <c r="X129" s="4" t="s">
        <v>10</v>
      </c>
      <c r="Y129" s="4">
        <v>-133.69999999999999</v>
      </c>
      <c r="Z129" s="6"/>
      <c r="AA129" s="6"/>
      <c r="AB129" s="6"/>
      <c r="AC129" s="6"/>
      <c r="AD129" s="6"/>
      <c r="AE129" s="6"/>
      <c r="AF129" s="6"/>
    </row>
    <row r="130" spans="2:32" x14ac:dyDescent="0.25">
      <c r="B130" s="4" t="s">
        <v>37</v>
      </c>
      <c r="C130" s="4" t="s">
        <v>36</v>
      </c>
      <c r="D130" s="4" t="s">
        <v>5</v>
      </c>
      <c r="E130" s="4">
        <v>2392.1999999999998</v>
      </c>
      <c r="F130" s="4" t="s">
        <v>37</v>
      </c>
      <c r="G130" s="4" t="s">
        <v>36</v>
      </c>
      <c r="H130" s="4" t="s">
        <v>6</v>
      </c>
      <c r="I130" s="4">
        <v>42.4</v>
      </c>
      <c r="J130" s="4" t="s">
        <v>37</v>
      </c>
      <c r="K130" s="4" t="s">
        <v>36</v>
      </c>
      <c r="L130" s="4" t="s">
        <v>7</v>
      </c>
      <c r="M130" s="4">
        <v>282.7</v>
      </c>
      <c r="N130" s="4" t="s">
        <v>37</v>
      </c>
      <c r="O130" s="4" t="s">
        <v>36</v>
      </c>
      <c r="P130" s="4" t="s">
        <v>8</v>
      </c>
      <c r="Q130" s="4">
        <v>-231.7</v>
      </c>
      <c r="R130" s="4" t="s">
        <v>37</v>
      </c>
      <c r="S130" s="4" t="s">
        <v>36</v>
      </c>
      <c r="T130" s="4" t="s">
        <v>9</v>
      </c>
      <c r="U130" s="4">
        <v>274.89999999999998</v>
      </c>
      <c r="V130" s="4" t="s">
        <v>37</v>
      </c>
      <c r="W130" s="4" t="s">
        <v>36</v>
      </c>
      <c r="X130" s="4" t="s">
        <v>10</v>
      </c>
      <c r="Y130" s="4">
        <v>-191.5</v>
      </c>
      <c r="Z130" s="6"/>
      <c r="AA130" s="6"/>
      <c r="AB130" s="6"/>
      <c r="AC130" s="6"/>
      <c r="AD130" s="6"/>
      <c r="AE130" s="6"/>
      <c r="AF130" s="6"/>
    </row>
    <row r="131" spans="2:32" x14ac:dyDescent="0.25">
      <c r="B131" s="4" t="s">
        <v>38</v>
      </c>
      <c r="C131" s="4" t="s">
        <v>24</v>
      </c>
      <c r="D131" s="4" t="s">
        <v>5</v>
      </c>
      <c r="E131" s="4">
        <v>2135</v>
      </c>
      <c r="F131" s="4" t="s">
        <v>38</v>
      </c>
      <c r="G131" s="4" t="s">
        <v>24</v>
      </c>
      <c r="H131" s="4" t="s">
        <v>6</v>
      </c>
      <c r="I131" s="4">
        <v>37.299999999999997</v>
      </c>
      <c r="J131" s="4" t="s">
        <v>38</v>
      </c>
      <c r="K131" s="4" t="s">
        <v>24</v>
      </c>
      <c r="L131" s="4" t="s">
        <v>7</v>
      </c>
      <c r="M131" s="4">
        <v>-71.7</v>
      </c>
      <c r="N131" s="4" t="s">
        <v>38</v>
      </c>
      <c r="O131" s="4" t="s">
        <v>24</v>
      </c>
      <c r="P131" s="4" t="s">
        <v>8</v>
      </c>
      <c r="Q131" s="4">
        <v>150.80000000000001</v>
      </c>
      <c r="R131" s="4" t="s">
        <v>38</v>
      </c>
      <c r="S131" s="4" t="s">
        <v>24</v>
      </c>
      <c r="T131" s="4" t="s">
        <v>9</v>
      </c>
      <c r="U131" s="4">
        <v>839.3</v>
      </c>
      <c r="V131" s="4" t="s">
        <v>38</v>
      </c>
      <c r="W131" s="4" t="s">
        <v>24</v>
      </c>
      <c r="X131" s="4" t="s">
        <v>10</v>
      </c>
      <c r="Y131" s="4">
        <v>-832.3</v>
      </c>
      <c r="Z131" s="6"/>
      <c r="AA131" s="6"/>
      <c r="AB131" s="6"/>
      <c r="AC131" s="6"/>
      <c r="AD131" s="6"/>
      <c r="AE131" s="6"/>
      <c r="AF131" s="6"/>
    </row>
    <row r="132" spans="2:32" x14ac:dyDescent="0.25">
      <c r="B132" s="4" t="s">
        <v>38</v>
      </c>
      <c r="C132" s="4" t="s">
        <v>25</v>
      </c>
      <c r="D132" s="4" t="s">
        <v>5</v>
      </c>
      <c r="E132" s="4">
        <v>2746</v>
      </c>
      <c r="F132" s="4" t="s">
        <v>38</v>
      </c>
      <c r="G132" s="4" t="s">
        <v>25</v>
      </c>
      <c r="H132" s="4" t="s">
        <v>6</v>
      </c>
      <c r="I132" s="4">
        <v>78.2</v>
      </c>
      <c r="J132" s="4" t="s">
        <v>38</v>
      </c>
      <c r="K132" s="4" t="s">
        <v>25</v>
      </c>
      <c r="L132" s="4" t="s">
        <v>7</v>
      </c>
      <c r="M132" s="4">
        <v>-54.7</v>
      </c>
      <c r="N132" s="4" t="s">
        <v>38</v>
      </c>
      <c r="O132" s="4" t="s">
        <v>25</v>
      </c>
      <c r="P132" s="4" t="s">
        <v>8</v>
      </c>
      <c r="Q132" s="4">
        <v>53.8</v>
      </c>
      <c r="R132" s="4" t="s">
        <v>38</v>
      </c>
      <c r="S132" s="4" t="s">
        <v>25</v>
      </c>
      <c r="T132" s="4" t="s">
        <v>9</v>
      </c>
      <c r="U132" s="4">
        <v>-305.7</v>
      </c>
      <c r="V132" s="4" t="s">
        <v>38</v>
      </c>
      <c r="W132" s="4" t="s">
        <v>25</v>
      </c>
      <c r="X132" s="4" t="s">
        <v>10</v>
      </c>
      <c r="Y132" s="4">
        <v>311.7</v>
      </c>
      <c r="Z132" s="6"/>
      <c r="AA132" s="6"/>
      <c r="AB132" s="6"/>
      <c r="AC132" s="6"/>
      <c r="AD132" s="6"/>
      <c r="AE132" s="6"/>
      <c r="AF132" s="6"/>
    </row>
    <row r="133" spans="2:32" x14ac:dyDescent="0.25">
      <c r="B133" s="4" t="s">
        <v>38</v>
      </c>
      <c r="C133" s="4" t="s">
        <v>26</v>
      </c>
      <c r="D133" s="4" t="s">
        <v>5</v>
      </c>
      <c r="E133" s="4">
        <v>2430.4</v>
      </c>
      <c r="F133" s="4" t="s">
        <v>38</v>
      </c>
      <c r="G133" s="4" t="s">
        <v>26</v>
      </c>
      <c r="H133" s="4" t="s">
        <v>6</v>
      </c>
      <c r="I133" s="4">
        <v>81.099999999999994</v>
      </c>
      <c r="J133" s="4" t="s">
        <v>38</v>
      </c>
      <c r="K133" s="4" t="s">
        <v>26</v>
      </c>
      <c r="L133" s="4" t="s">
        <v>7</v>
      </c>
      <c r="M133" s="4">
        <v>97.7</v>
      </c>
      <c r="N133" s="4" t="s">
        <v>38</v>
      </c>
      <c r="O133" s="4" t="s">
        <v>26</v>
      </c>
      <c r="P133" s="4" t="s">
        <v>8</v>
      </c>
      <c r="Q133" s="4">
        <v>-96.1</v>
      </c>
      <c r="R133" s="4" t="s">
        <v>38</v>
      </c>
      <c r="S133" s="4" t="s">
        <v>26</v>
      </c>
      <c r="T133" s="4" t="s">
        <v>9</v>
      </c>
      <c r="U133" s="4">
        <v>-166.2</v>
      </c>
      <c r="V133" s="4" t="s">
        <v>38</v>
      </c>
      <c r="W133" s="4" t="s">
        <v>26</v>
      </c>
      <c r="X133" s="4" t="s">
        <v>10</v>
      </c>
      <c r="Y133" s="4">
        <v>164.7</v>
      </c>
      <c r="Z133" s="6"/>
      <c r="AA133" s="6"/>
      <c r="AB133" s="6"/>
      <c r="AC133" s="6"/>
      <c r="AD133" s="6"/>
      <c r="AE133" s="6"/>
      <c r="AF133" s="6"/>
    </row>
    <row r="134" spans="2:32" x14ac:dyDescent="0.25">
      <c r="B134" s="4" t="s">
        <v>38</v>
      </c>
      <c r="C134" s="4" t="s">
        <v>27</v>
      </c>
      <c r="D134" s="4" t="s">
        <v>5</v>
      </c>
      <c r="E134" s="4">
        <v>2534.6</v>
      </c>
      <c r="F134" s="4" t="s">
        <v>38</v>
      </c>
      <c r="G134" s="4" t="s">
        <v>27</v>
      </c>
      <c r="H134" s="4" t="s">
        <v>6</v>
      </c>
      <c r="I134" s="4">
        <v>83.7</v>
      </c>
      <c r="J134" s="4" t="s">
        <v>38</v>
      </c>
      <c r="K134" s="4" t="s">
        <v>27</v>
      </c>
      <c r="L134" s="4" t="s">
        <v>7</v>
      </c>
      <c r="M134" s="4">
        <v>-307.5</v>
      </c>
      <c r="N134" s="4" t="s">
        <v>38</v>
      </c>
      <c r="O134" s="4" t="s">
        <v>27</v>
      </c>
      <c r="P134" s="4" t="s">
        <v>8</v>
      </c>
      <c r="Q134" s="4">
        <v>305</v>
      </c>
      <c r="R134" s="4" t="s">
        <v>38</v>
      </c>
      <c r="S134" s="4" t="s">
        <v>27</v>
      </c>
      <c r="T134" s="4" t="s">
        <v>9</v>
      </c>
      <c r="U134" s="4">
        <v>-150.6</v>
      </c>
      <c r="V134" s="4" t="s">
        <v>38</v>
      </c>
      <c r="W134" s="4" t="s">
        <v>27</v>
      </c>
      <c r="X134" s="4" t="s">
        <v>10</v>
      </c>
      <c r="Y134" s="4">
        <v>150.9</v>
      </c>
      <c r="Z134" s="6"/>
      <c r="AA134" s="6"/>
      <c r="AB134" s="6"/>
      <c r="AC134" s="6"/>
      <c r="AD134" s="6"/>
      <c r="AE134" s="6"/>
      <c r="AF134" s="6"/>
    </row>
    <row r="135" spans="2:32" x14ac:dyDescent="0.25">
      <c r="B135" s="4" t="s">
        <v>38</v>
      </c>
      <c r="C135" s="4" t="s">
        <v>28</v>
      </c>
      <c r="D135" s="4" t="s">
        <v>5</v>
      </c>
      <c r="E135" s="4">
        <v>2628.6</v>
      </c>
      <c r="F135" s="4" t="s">
        <v>38</v>
      </c>
      <c r="G135" s="4" t="s">
        <v>28</v>
      </c>
      <c r="H135" s="4" t="s">
        <v>6</v>
      </c>
      <c r="I135" s="4">
        <v>82.6</v>
      </c>
      <c r="J135" s="4" t="s">
        <v>38</v>
      </c>
      <c r="K135" s="4" t="s">
        <v>28</v>
      </c>
      <c r="L135" s="4" t="s">
        <v>7</v>
      </c>
      <c r="M135" s="4">
        <v>303.60000000000002</v>
      </c>
      <c r="N135" s="4" t="s">
        <v>38</v>
      </c>
      <c r="O135" s="4" t="s">
        <v>28</v>
      </c>
      <c r="P135" s="4" t="s">
        <v>8</v>
      </c>
      <c r="Q135" s="4">
        <v>-300.10000000000002</v>
      </c>
      <c r="R135" s="4" t="s">
        <v>38</v>
      </c>
      <c r="S135" s="4" t="s">
        <v>28</v>
      </c>
      <c r="T135" s="4" t="s">
        <v>9</v>
      </c>
      <c r="U135" s="4">
        <v>-195.9</v>
      </c>
      <c r="V135" s="4" t="s">
        <v>38</v>
      </c>
      <c r="W135" s="4" t="s">
        <v>28</v>
      </c>
      <c r="X135" s="4" t="s">
        <v>10</v>
      </c>
      <c r="Y135" s="4">
        <v>197.3</v>
      </c>
      <c r="Z135" s="6"/>
      <c r="AA135" s="6"/>
      <c r="AB135" s="6"/>
      <c r="AC135" s="6"/>
      <c r="AD135" s="6"/>
      <c r="AE135" s="6"/>
      <c r="AF135" s="6"/>
    </row>
    <row r="136" spans="2:32" x14ac:dyDescent="0.25">
      <c r="B136" s="4" t="s">
        <v>38</v>
      </c>
      <c r="C136" s="4" t="s">
        <v>30</v>
      </c>
      <c r="D136" s="4" t="s">
        <v>5</v>
      </c>
      <c r="E136" s="4">
        <v>2534.6999999999998</v>
      </c>
      <c r="F136" s="4" t="s">
        <v>38</v>
      </c>
      <c r="G136" s="4" t="s">
        <v>30</v>
      </c>
      <c r="H136" s="4" t="s">
        <v>6</v>
      </c>
      <c r="I136" s="4">
        <v>83.8</v>
      </c>
      <c r="J136" s="4" t="s">
        <v>38</v>
      </c>
      <c r="K136" s="4" t="s">
        <v>30</v>
      </c>
      <c r="L136" s="4" t="s">
        <v>7</v>
      </c>
      <c r="M136" s="4">
        <v>-238.2</v>
      </c>
      <c r="N136" s="4" t="s">
        <v>38</v>
      </c>
      <c r="O136" s="4" t="s">
        <v>30</v>
      </c>
      <c r="P136" s="4" t="s">
        <v>8</v>
      </c>
      <c r="Q136" s="4">
        <v>237</v>
      </c>
      <c r="R136" s="4" t="s">
        <v>38</v>
      </c>
      <c r="S136" s="4" t="s">
        <v>30</v>
      </c>
      <c r="T136" s="4" t="s">
        <v>9</v>
      </c>
      <c r="U136" s="4">
        <v>-154</v>
      </c>
      <c r="V136" s="4" t="s">
        <v>38</v>
      </c>
      <c r="W136" s="4" t="s">
        <v>30</v>
      </c>
      <c r="X136" s="4" t="s">
        <v>10</v>
      </c>
      <c r="Y136" s="4">
        <v>153.30000000000001</v>
      </c>
      <c r="Z136" s="6"/>
      <c r="AA136" s="6"/>
      <c r="AB136" s="6"/>
      <c r="AC136" s="6"/>
      <c r="AD136" s="6"/>
      <c r="AE136" s="6"/>
      <c r="AF136" s="6"/>
    </row>
    <row r="137" spans="2:32" x14ac:dyDescent="0.25">
      <c r="B137" s="4" t="s">
        <v>38</v>
      </c>
      <c r="C137" s="4" t="s">
        <v>32</v>
      </c>
      <c r="D137" s="4" t="s">
        <v>5</v>
      </c>
      <c r="E137" s="4">
        <v>2476.1999999999998</v>
      </c>
      <c r="F137" s="4" t="s">
        <v>38</v>
      </c>
      <c r="G137" s="4" t="s">
        <v>32</v>
      </c>
      <c r="H137" s="4" t="s">
        <v>6</v>
      </c>
      <c r="I137" s="4">
        <v>80.8</v>
      </c>
      <c r="J137" s="4" t="s">
        <v>38</v>
      </c>
      <c r="K137" s="4" t="s">
        <v>32</v>
      </c>
      <c r="L137" s="4" t="s">
        <v>7</v>
      </c>
      <c r="M137" s="4">
        <v>310.39999999999998</v>
      </c>
      <c r="N137" s="4" t="s">
        <v>38</v>
      </c>
      <c r="O137" s="4" t="s">
        <v>32</v>
      </c>
      <c r="P137" s="4" t="s">
        <v>8</v>
      </c>
      <c r="Q137" s="4">
        <v>-308.5</v>
      </c>
      <c r="R137" s="4" t="s">
        <v>38</v>
      </c>
      <c r="S137" s="4" t="s">
        <v>32</v>
      </c>
      <c r="T137" s="4" t="s">
        <v>9</v>
      </c>
      <c r="U137" s="4">
        <v>-176.7</v>
      </c>
      <c r="V137" s="4" t="s">
        <v>38</v>
      </c>
      <c r="W137" s="4" t="s">
        <v>32</v>
      </c>
      <c r="X137" s="4" t="s">
        <v>10</v>
      </c>
      <c r="Y137" s="4">
        <v>173.6</v>
      </c>
      <c r="Z137" s="6"/>
      <c r="AA137" s="6"/>
      <c r="AB137" s="6"/>
      <c r="AC137" s="6"/>
      <c r="AD137" s="6"/>
      <c r="AE137" s="6"/>
      <c r="AF137" s="6"/>
    </row>
    <row r="138" spans="2:32" x14ac:dyDescent="0.25">
      <c r="B138" s="4" t="s">
        <v>38</v>
      </c>
      <c r="C138" s="4" t="s">
        <v>34</v>
      </c>
      <c r="D138" s="4" t="s">
        <v>5</v>
      </c>
      <c r="E138" s="4">
        <v>2591.9</v>
      </c>
      <c r="F138" s="4" t="s">
        <v>38</v>
      </c>
      <c r="G138" s="4" t="s">
        <v>34</v>
      </c>
      <c r="H138" s="4" t="s">
        <v>6</v>
      </c>
      <c r="I138" s="4">
        <v>82</v>
      </c>
      <c r="J138" s="4" t="s">
        <v>38</v>
      </c>
      <c r="K138" s="4" t="s">
        <v>34</v>
      </c>
      <c r="L138" s="4" t="s">
        <v>7</v>
      </c>
      <c r="M138" s="4">
        <v>-182.2</v>
      </c>
      <c r="N138" s="4" t="s">
        <v>38</v>
      </c>
      <c r="O138" s="4" t="s">
        <v>34</v>
      </c>
      <c r="P138" s="4" t="s">
        <v>8</v>
      </c>
      <c r="Q138" s="4">
        <v>184.1</v>
      </c>
      <c r="R138" s="4" t="s">
        <v>38</v>
      </c>
      <c r="S138" s="4" t="s">
        <v>34</v>
      </c>
      <c r="T138" s="4" t="s">
        <v>9</v>
      </c>
      <c r="U138" s="4">
        <v>-158.9</v>
      </c>
      <c r="V138" s="4" t="s">
        <v>38</v>
      </c>
      <c r="W138" s="4" t="s">
        <v>34</v>
      </c>
      <c r="X138" s="4" t="s">
        <v>10</v>
      </c>
      <c r="Y138" s="4">
        <v>142.9</v>
      </c>
      <c r="Z138" s="6"/>
      <c r="AA138" s="6"/>
      <c r="AB138" s="6"/>
      <c r="AC138" s="6"/>
      <c r="AD138" s="6"/>
      <c r="AE138" s="6"/>
      <c r="AF138" s="6"/>
    </row>
    <row r="139" spans="2:32" x14ac:dyDescent="0.25">
      <c r="B139" s="4" t="s">
        <v>38</v>
      </c>
      <c r="C139" s="4" t="s">
        <v>36</v>
      </c>
      <c r="D139" s="4" t="s">
        <v>5</v>
      </c>
      <c r="E139" s="4">
        <v>1840.2</v>
      </c>
      <c r="F139" s="4" t="s">
        <v>38</v>
      </c>
      <c r="G139" s="4" t="s">
        <v>36</v>
      </c>
      <c r="H139" s="4" t="s">
        <v>6</v>
      </c>
      <c r="I139" s="4">
        <v>41.3</v>
      </c>
      <c r="J139" s="4" t="s">
        <v>38</v>
      </c>
      <c r="K139" s="4" t="s">
        <v>36</v>
      </c>
      <c r="L139" s="4" t="s">
        <v>7</v>
      </c>
      <c r="M139" s="4">
        <v>134.9</v>
      </c>
      <c r="N139" s="4" t="s">
        <v>38</v>
      </c>
      <c r="O139" s="4" t="s">
        <v>36</v>
      </c>
      <c r="P139" s="4" t="s">
        <v>8</v>
      </c>
      <c r="Q139" s="4">
        <v>-84.9</v>
      </c>
      <c r="R139" s="4" t="s">
        <v>38</v>
      </c>
      <c r="S139" s="4" t="s">
        <v>36</v>
      </c>
      <c r="T139" s="4" t="s">
        <v>9</v>
      </c>
      <c r="U139" s="4">
        <v>-528.5</v>
      </c>
      <c r="V139" s="4" t="s">
        <v>38</v>
      </c>
      <c r="W139" s="4" t="s">
        <v>36</v>
      </c>
      <c r="X139" s="4" t="s">
        <v>10</v>
      </c>
      <c r="Y139" s="4">
        <v>579</v>
      </c>
      <c r="Z139" s="6"/>
      <c r="AA139" s="6"/>
      <c r="AB139" s="6"/>
      <c r="AC139" s="6"/>
      <c r="AD139" s="6"/>
      <c r="AE139" s="6"/>
      <c r="AF139" s="6"/>
    </row>
    <row r="140" spans="2:32" x14ac:dyDescent="0.25">
      <c r="B140" s="4" t="s">
        <v>39</v>
      </c>
      <c r="C140" s="4" t="s">
        <v>24</v>
      </c>
      <c r="D140" s="4" t="s">
        <v>5</v>
      </c>
      <c r="E140" s="4">
        <v>1750.6</v>
      </c>
      <c r="F140" s="4" t="s">
        <v>39</v>
      </c>
      <c r="G140" s="4" t="s">
        <v>24</v>
      </c>
      <c r="H140" s="4" t="s">
        <v>6</v>
      </c>
      <c r="I140" s="4">
        <v>19.100000000000001</v>
      </c>
      <c r="J140" s="4" t="s">
        <v>39</v>
      </c>
      <c r="K140" s="4" t="s">
        <v>24</v>
      </c>
      <c r="L140" s="4" t="s">
        <v>7</v>
      </c>
      <c r="M140" s="4">
        <v>-161.30000000000001</v>
      </c>
      <c r="N140" s="4" t="s">
        <v>39</v>
      </c>
      <c r="O140" s="4" t="s">
        <v>24</v>
      </c>
      <c r="P140" s="4" t="s">
        <v>8</v>
      </c>
      <c r="Q140" s="4">
        <v>168.3</v>
      </c>
      <c r="R140" s="4" t="s">
        <v>39</v>
      </c>
      <c r="S140" s="4" t="s">
        <v>24</v>
      </c>
      <c r="T140" s="4" t="s">
        <v>9</v>
      </c>
      <c r="U140" s="4">
        <v>196</v>
      </c>
      <c r="V140" s="4" t="s">
        <v>39</v>
      </c>
      <c r="W140" s="4" t="s">
        <v>24</v>
      </c>
      <c r="X140" s="4" t="s">
        <v>10</v>
      </c>
      <c r="Y140" s="4">
        <v>-238</v>
      </c>
      <c r="Z140" s="6"/>
      <c r="AA140" s="6"/>
      <c r="AB140" s="6"/>
      <c r="AC140" s="6"/>
      <c r="AD140" s="6"/>
      <c r="AE140" s="6"/>
      <c r="AF140" s="6"/>
    </row>
    <row r="141" spans="2:32" x14ac:dyDescent="0.25">
      <c r="B141" s="4" t="s">
        <v>39</v>
      </c>
      <c r="C141" s="4" t="s">
        <v>25</v>
      </c>
      <c r="D141" s="4" t="s">
        <v>5</v>
      </c>
      <c r="E141" s="4">
        <v>2183.9</v>
      </c>
      <c r="F141" s="4" t="s">
        <v>39</v>
      </c>
      <c r="G141" s="4" t="s">
        <v>25</v>
      </c>
      <c r="H141" s="4" t="s">
        <v>6</v>
      </c>
      <c r="I141" s="4">
        <v>37.4</v>
      </c>
      <c r="J141" s="4" t="s">
        <v>39</v>
      </c>
      <c r="K141" s="4" t="s">
        <v>25</v>
      </c>
      <c r="L141" s="4" t="s">
        <v>7</v>
      </c>
      <c r="M141" s="4">
        <v>85.9</v>
      </c>
      <c r="N141" s="4" t="s">
        <v>39</v>
      </c>
      <c r="O141" s="4" t="s">
        <v>25</v>
      </c>
      <c r="P141" s="4" t="s">
        <v>8</v>
      </c>
      <c r="Q141" s="4">
        <v>-101.8</v>
      </c>
      <c r="R141" s="4" t="s">
        <v>39</v>
      </c>
      <c r="S141" s="4" t="s">
        <v>25</v>
      </c>
      <c r="T141" s="4" t="s">
        <v>9</v>
      </c>
      <c r="U141" s="4">
        <v>314.39999999999998</v>
      </c>
      <c r="V141" s="4" t="s">
        <v>39</v>
      </c>
      <c r="W141" s="4" t="s">
        <v>25</v>
      </c>
      <c r="X141" s="4" t="s">
        <v>10</v>
      </c>
      <c r="Y141" s="4">
        <v>-324.2</v>
      </c>
      <c r="Z141" s="6"/>
      <c r="AA141" s="6"/>
      <c r="AB141" s="6"/>
      <c r="AC141" s="6"/>
      <c r="AD141" s="6"/>
      <c r="AE141" s="6"/>
      <c r="AF141" s="6"/>
    </row>
    <row r="142" spans="2:32" x14ac:dyDescent="0.25">
      <c r="B142" s="4" t="s">
        <v>39</v>
      </c>
      <c r="C142" s="4" t="s">
        <v>26</v>
      </c>
      <c r="D142" s="4" t="s">
        <v>5</v>
      </c>
      <c r="E142" s="4">
        <v>2219.8000000000002</v>
      </c>
      <c r="F142" s="4" t="s">
        <v>39</v>
      </c>
      <c r="G142" s="4" t="s">
        <v>26</v>
      </c>
      <c r="H142" s="4" t="s">
        <v>6</v>
      </c>
      <c r="I142" s="4">
        <v>40.1</v>
      </c>
      <c r="J142" s="4" t="s">
        <v>39</v>
      </c>
      <c r="K142" s="4" t="s">
        <v>26</v>
      </c>
      <c r="L142" s="4" t="s">
        <v>7</v>
      </c>
      <c r="M142" s="4">
        <v>-101.8</v>
      </c>
      <c r="N142" s="4" t="s">
        <v>39</v>
      </c>
      <c r="O142" s="4" t="s">
        <v>26</v>
      </c>
      <c r="P142" s="4" t="s">
        <v>8</v>
      </c>
      <c r="Q142" s="4">
        <v>109.6</v>
      </c>
      <c r="R142" s="4" t="s">
        <v>39</v>
      </c>
      <c r="S142" s="4" t="s">
        <v>26</v>
      </c>
      <c r="T142" s="4" t="s">
        <v>9</v>
      </c>
      <c r="U142" s="4">
        <v>172.9</v>
      </c>
      <c r="V142" s="4" t="s">
        <v>39</v>
      </c>
      <c r="W142" s="4" t="s">
        <v>26</v>
      </c>
      <c r="X142" s="4" t="s">
        <v>10</v>
      </c>
      <c r="Y142" s="4">
        <v>-171.7</v>
      </c>
      <c r="Z142" s="6"/>
      <c r="AA142" s="6"/>
      <c r="AB142" s="6"/>
      <c r="AC142" s="6"/>
      <c r="AD142" s="6"/>
      <c r="AE142" s="6"/>
      <c r="AF142" s="6"/>
    </row>
    <row r="143" spans="2:32" x14ac:dyDescent="0.25">
      <c r="B143" s="4" t="s">
        <v>39</v>
      </c>
      <c r="C143" s="4" t="s">
        <v>27</v>
      </c>
      <c r="D143" s="4" t="s">
        <v>5</v>
      </c>
      <c r="E143" s="4">
        <v>2262.3000000000002</v>
      </c>
      <c r="F143" s="4" t="s">
        <v>39</v>
      </c>
      <c r="G143" s="4" t="s">
        <v>27</v>
      </c>
      <c r="H143" s="4" t="s">
        <v>6</v>
      </c>
      <c r="I143" s="4">
        <v>41.5</v>
      </c>
      <c r="J143" s="4" t="s">
        <v>39</v>
      </c>
      <c r="K143" s="4" t="s">
        <v>27</v>
      </c>
      <c r="L143" s="4" t="s">
        <v>7</v>
      </c>
      <c r="M143" s="4">
        <v>-15.9</v>
      </c>
      <c r="N143" s="4" t="s">
        <v>39</v>
      </c>
      <c r="O143" s="4" t="s">
        <v>27</v>
      </c>
      <c r="P143" s="4" t="s">
        <v>8</v>
      </c>
      <c r="Q143" s="4">
        <v>11.4</v>
      </c>
      <c r="R143" s="4" t="s">
        <v>39</v>
      </c>
      <c r="S143" s="4" t="s">
        <v>27</v>
      </c>
      <c r="T143" s="4" t="s">
        <v>9</v>
      </c>
      <c r="U143" s="4">
        <v>160.1</v>
      </c>
      <c r="V143" s="4" t="s">
        <v>39</v>
      </c>
      <c r="W143" s="4" t="s">
        <v>27</v>
      </c>
      <c r="X143" s="4" t="s">
        <v>10</v>
      </c>
      <c r="Y143" s="4">
        <v>-157.9</v>
      </c>
      <c r="Z143" s="6"/>
      <c r="AA143" s="6"/>
      <c r="AB143" s="6"/>
      <c r="AC143" s="6"/>
      <c r="AD143" s="6"/>
      <c r="AE143" s="6"/>
      <c r="AF143" s="6"/>
    </row>
    <row r="144" spans="2:32" x14ac:dyDescent="0.25">
      <c r="B144" s="4" t="s">
        <v>39</v>
      </c>
      <c r="C144" s="4" t="s">
        <v>28</v>
      </c>
      <c r="D144" s="4" t="s">
        <v>5</v>
      </c>
      <c r="E144" s="4">
        <v>2304.8000000000002</v>
      </c>
      <c r="F144" s="4" t="s">
        <v>39</v>
      </c>
      <c r="G144" s="4" t="s">
        <v>28</v>
      </c>
      <c r="H144" s="4" t="s">
        <v>6</v>
      </c>
      <c r="I144" s="4">
        <v>40.799999999999997</v>
      </c>
      <c r="J144" s="4" t="s">
        <v>39</v>
      </c>
      <c r="K144" s="4" t="s">
        <v>28</v>
      </c>
      <c r="L144" s="4" t="s">
        <v>7</v>
      </c>
      <c r="M144" s="4">
        <v>1.5</v>
      </c>
      <c r="N144" s="4" t="s">
        <v>39</v>
      </c>
      <c r="O144" s="4" t="s">
        <v>28</v>
      </c>
      <c r="P144" s="4" t="s">
        <v>8</v>
      </c>
      <c r="Q144" s="4">
        <v>0.9</v>
      </c>
      <c r="R144" s="4" t="s">
        <v>39</v>
      </c>
      <c r="S144" s="4" t="s">
        <v>28</v>
      </c>
      <c r="T144" s="4" t="s">
        <v>9</v>
      </c>
      <c r="U144" s="4">
        <v>183.8</v>
      </c>
      <c r="V144" s="4" t="s">
        <v>39</v>
      </c>
      <c r="W144" s="4" t="s">
        <v>28</v>
      </c>
      <c r="X144" s="4" t="s">
        <v>10</v>
      </c>
      <c r="Y144" s="4">
        <v>-185.2</v>
      </c>
      <c r="Z144" s="6"/>
      <c r="AA144" s="6"/>
      <c r="AB144" s="6"/>
      <c r="AC144" s="6"/>
      <c r="AD144" s="6"/>
      <c r="AE144" s="6"/>
      <c r="AF144" s="6"/>
    </row>
    <row r="145" spans="2:32" x14ac:dyDescent="0.25">
      <c r="B145" s="4" t="s">
        <v>39</v>
      </c>
      <c r="C145" s="4" t="s">
        <v>30</v>
      </c>
      <c r="D145" s="4" t="s">
        <v>5</v>
      </c>
      <c r="E145" s="4">
        <v>2260</v>
      </c>
      <c r="F145" s="4" t="s">
        <v>39</v>
      </c>
      <c r="G145" s="4" t="s">
        <v>30</v>
      </c>
      <c r="H145" s="4" t="s">
        <v>6</v>
      </c>
      <c r="I145" s="4">
        <v>41.4</v>
      </c>
      <c r="J145" s="4" t="s">
        <v>39</v>
      </c>
      <c r="K145" s="4" t="s">
        <v>30</v>
      </c>
      <c r="L145" s="4" t="s">
        <v>7</v>
      </c>
      <c r="M145" s="4">
        <v>25.7</v>
      </c>
      <c r="N145" s="4" t="s">
        <v>39</v>
      </c>
      <c r="O145" s="4" t="s">
        <v>30</v>
      </c>
      <c r="P145" s="4" t="s">
        <v>8</v>
      </c>
      <c r="Q145" s="4">
        <v>-26</v>
      </c>
      <c r="R145" s="4" t="s">
        <v>39</v>
      </c>
      <c r="S145" s="4" t="s">
        <v>30</v>
      </c>
      <c r="T145" s="4" t="s">
        <v>9</v>
      </c>
      <c r="U145" s="4">
        <v>155.1</v>
      </c>
      <c r="V145" s="4" t="s">
        <v>39</v>
      </c>
      <c r="W145" s="4" t="s">
        <v>30</v>
      </c>
      <c r="X145" s="4" t="s">
        <v>10</v>
      </c>
      <c r="Y145" s="4">
        <v>-153.1</v>
      </c>
      <c r="Z145" s="6"/>
      <c r="AA145" s="6"/>
      <c r="AB145" s="6"/>
      <c r="AC145" s="6"/>
      <c r="AD145" s="6"/>
      <c r="AE145" s="6"/>
      <c r="AF145" s="6"/>
    </row>
    <row r="146" spans="2:32" x14ac:dyDescent="0.25">
      <c r="B146" s="4" t="s">
        <v>39</v>
      </c>
      <c r="C146" s="4" t="s">
        <v>32</v>
      </c>
      <c r="D146" s="4" t="s">
        <v>5</v>
      </c>
      <c r="E146" s="4">
        <v>2181.1999999999998</v>
      </c>
      <c r="F146" s="4" t="s">
        <v>39</v>
      </c>
      <c r="G146" s="4" t="s">
        <v>32</v>
      </c>
      <c r="H146" s="4" t="s">
        <v>6</v>
      </c>
      <c r="I146" s="4">
        <v>40.6</v>
      </c>
      <c r="J146" s="4" t="s">
        <v>39</v>
      </c>
      <c r="K146" s="4" t="s">
        <v>32</v>
      </c>
      <c r="L146" s="4" t="s">
        <v>7</v>
      </c>
      <c r="M146" s="4">
        <v>71.7</v>
      </c>
      <c r="N146" s="4" t="s">
        <v>39</v>
      </c>
      <c r="O146" s="4" t="s">
        <v>32</v>
      </c>
      <c r="P146" s="4" t="s">
        <v>8</v>
      </c>
      <c r="Q146" s="4">
        <v>-81.3</v>
      </c>
      <c r="R146" s="4" t="s">
        <v>39</v>
      </c>
      <c r="S146" s="4" t="s">
        <v>32</v>
      </c>
      <c r="T146" s="4" t="s">
        <v>9</v>
      </c>
      <c r="U146" s="4">
        <v>177.2</v>
      </c>
      <c r="V146" s="4" t="s">
        <v>39</v>
      </c>
      <c r="W146" s="4" t="s">
        <v>32</v>
      </c>
      <c r="X146" s="4" t="s">
        <v>10</v>
      </c>
      <c r="Y146" s="4">
        <v>-183.4</v>
      </c>
      <c r="Z146" s="6"/>
      <c r="AA146" s="6"/>
      <c r="AB146" s="6"/>
      <c r="AC146" s="6"/>
      <c r="AD146" s="6"/>
      <c r="AE146" s="6"/>
      <c r="AF146" s="6"/>
    </row>
    <row r="147" spans="2:32" x14ac:dyDescent="0.25">
      <c r="B147" s="4" t="s">
        <v>39</v>
      </c>
      <c r="C147" s="4" t="s">
        <v>34</v>
      </c>
      <c r="D147" s="4" t="s">
        <v>5</v>
      </c>
      <c r="E147" s="4">
        <v>1853</v>
      </c>
      <c r="F147" s="4" t="s">
        <v>39</v>
      </c>
      <c r="G147" s="4" t="s">
        <v>34</v>
      </c>
      <c r="H147" s="4" t="s">
        <v>6</v>
      </c>
      <c r="I147" s="4">
        <v>40</v>
      </c>
      <c r="J147" s="4" t="s">
        <v>39</v>
      </c>
      <c r="K147" s="4" t="s">
        <v>34</v>
      </c>
      <c r="L147" s="4" t="s">
        <v>7</v>
      </c>
      <c r="M147" s="4">
        <v>-983.1</v>
      </c>
      <c r="N147" s="4" t="s">
        <v>39</v>
      </c>
      <c r="O147" s="4" t="s">
        <v>34</v>
      </c>
      <c r="P147" s="4" t="s">
        <v>8</v>
      </c>
      <c r="Q147" s="4">
        <v>1097.5</v>
      </c>
      <c r="R147" s="4" t="s">
        <v>39</v>
      </c>
      <c r="S147" s="4" t="s">
        <v>34</v>
      </c>
      <c r="T147" s="4" t="s">
        <v>9</v>
      </c>
      <c r="U147" s="4">
        <v>183.1</v>
      </c>
      <c r="V147" s="4" t="s">
        <v>39</v>
      </c>
      <c r="W147" s="4" t="s">
        <v>34</v>
      </c>
      <c r="X147" s="4" t="s">
        <v>10</v>
      </c>
      <c r="Y147" s="4">
        <v>-186.7</v>
      </c>
      <c r="Z147" s="6"/>
      <c r="AA147" s="6"/>
      <c r="AB147" s="6"/>
      <c r="AC147" s="6"/>
      <c r="AD147" s="6"/>
      <c r="AE147" s="6"/>
      <c r="AF147" s="6"/>
    </row>
    <row r="148" spans="2:32" x14ac:dyDescent="0.25">
      <c r="B148" s="4" t="s">
        <v>39</v>
      </c>
      <c r="C148" s="4" t="s">
        <v>36</v>
      </c>
      <c r="D148" s="4" t="s">
        <v>5</v>
      </c>
      <c r="E148" s="4">
        <v>1137.9000000000001</v>
      </c>
      <c r="F148" s="4" t="s">
        <v>39</v>
      </c>
      <c r="G148" s="4" t="s">
        <v>36</v>
      </c>
      <c r="H148" s="4" t="s">
        <v>6</v>
      </c>
      <c r="I148" s="4">
        <v>22.7</v>
      </c>
      <c r="J148" s="4" t="s">
        <v>39</v>
      </c>
      <c r="K148" s="4" t="s">
        <v>36</v>
      </c>
      <c r="L148" s="4" t="s">
        <v>7</v>
      </c>
      <c r="M148" s="4">
        <v>1057</v>
      </c>
      <c r="N148" s="4" t="s">
        <v>39</v>
      </c>
      <c r="O148" s="4" t="s">
        <v>36</v>
      </c>
      <c r="P148" s="4" t="s">
        <v>8</v>
      </c>
      <c r="Q148" s="4">
        <v>-1211.9000000000001</v>
      </c>
      <c r="R148" s="4" t="s">
        <v>39</v>
      </c>
      <c r="S148" s="4" t="s">
        <v>36</v>
      </c>
      <c r="T148" s="4" t="s">
        <v>9</v>
      </c>
      <c r="U148" s="4">
        <v>1579.1</v>
      </c>
      <c r="V148" s="4" t="s">
        <v>39</v>
      </c>
      <c r="W148" s="4" t="s">
        <v>36</v>
      </c>
      <c r="X148" s="4" t="s">
        <v>10</v>
      </c>
      <c r="Y148" s="4">
        <v>-1608.1</v>
      </c>
      <c r="Z148" s="6"/>
      <c r="AA148" s="6"/>
      <c r="AB148" s="6"/>
      <c r="AC148" s="6"/>
      <c r="AD148" s="6"/>
      <c r="AE148" s="6"/>
      <c r="AF148" s="6"/>
    </row>
  </sheetData>
  <mergeCells count="26">
    <mergeCell ref="AG20:AL20"/>
    <mergeCell ref="B86:Y86"/>
    <mergeCell ref="B20:E20"/>
    <mergeCell ref="F20:I20"/>
    <mergeCell ref="J20:M20"/>
    <mergeCell ref="N20:Q20"/>
    <mergeCell ref="R20:U20"/>
    <mergeCell ref="V20:Y20"/>
    <mergeCell ref="AB20:AB21"/>
    <mergeCell ref="Z20:Z21"/>
    <mergeCell ref="D6:D7"/>
    <mergeCell ref="K6:K7"/>
    <mergeCell ref="A6:A7"/>
    <mergeCell ref="AF20:AF21"/>
    <mergeCell ref="AE20:AE21"/>
    <mergeCell ref="B6:B7"/>
    <mergeCell ref="C6:C7"/>
    <mergeCell ref="AD20:AD21"/>
    <mergeCell ref="E6:E7"/>
    <mergeCell ref="H6:H7"/>
    <mergeCell ref="F6:F7"/>
    <mergeCell ref="G6:G7"/>
    <mergeCell ref="I6:I7"/>
    <mergeCell ref="J6:J7"/>
    <mergeCell ref="AC20:AC21"/>
    <mergeCell ref="AA20:AA21"/>
  </mergeCells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支点応力まとめ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 araki</dc:creator>
  <cp:lastModifiedBy>keita araki</cp:lastModifiedBy>
  <dcterms:created xsi:type="dcterms:W3CDTF">2023-09-06T06:48:25Z</dcterms:created>
  <dcterms:modified xsi:type="dcterms:W3CDTF">2023-11-30T08:17:29Z</dcterms:modified>
</cp:coreProperties>
</file>