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4640" activeTab="1"/>
  </bookViews>
  <sheets>
    <sheet name="доходи ЗФ" sheetId="1" r:id="rId1"/>
    <sheet name="доходи СФ" sheetId="3" r:id="rId2"/>
    <sheet name="видатки ЗФ" sheetId="4" r:id="rId3"/>
    <sheet name="видатки СФ" sheetId="2" r:id="rId4"/>
  </sheets>
  <definedNames>
    <definedName name="_xlnm.Print_Titles" localSheetId="2">'видатки ЗФ'!$6:$6</definedName>
    <definedName name="_xlnm.Print_Titles" localSheetId="3">'видатки СФ'!$6:$6</definedName>
    <definedName name="_xlnm.Print_Titles" localSheetId="0">'доходи ЗФ'!$6:$7</definedName>
    <definedName name="_xlnm.Print_Titles" localSheetId="1">'доходи СФ'!$7:$8</definedName>
  </definedNames>
  <calcPr calcId="144525"/>
</workbook>
</file>

<file path=xl/calcChain.xml><?xml version="1.0" encoding="utf-8"?>
<calcChain xmlns="http://schemas.openxmlformats.org/spreadsheetml/2006/main">
  <c r="M94" i="4" l="1"/>
  <c r="L94" i="4"/>
  <c r="K94" i="4"/>
  <c r="J94" i="4"/>
  <c r="I94" i="4"/>
  <c r="H94" i="4"/>
  <c r="M93" i="4"/>
  <c r="L93" i="4"/>
  <c r="K93" i="4"/>
  <c r="J93" i="4"/>
  <c r="I93" i="4"/>
  <c r="H93" i="4"/>
  <c r="M92" i="4"/>
  <c r="L92" i="4"/>
  <c r="K92" i="4"/>
  <c r="J92" i="4"/>
  <c r="I92" i="4"/>
  <c r="H92" i="4"/>
  <c r="M91" i="4"/>
  <c r="L91" i="4"/>
  <c r="K91" i="4"/>
  <c r="J91" i="4"/>
  <c r="I91" i="4"/>
  <c r="H91" i="4"/>
  <c r="M90" i="4"/>
  <c r="L90" i="4"/>
  <c r="K90" i="4"/>
  <c r="J90" i="4"/>
  <c r="I90" i="4"/>
  <c r="H90" i="4"/>
  <c r="M89" i="4"/>
  <c r="L89" i="4"/>
  <c r="K89" i="4"/>
  <c r="J89" i="4"/>
  <c r="I89" i="4"/>
  <c r="H89" i="4"/>
  <c r="M88" i="4"/>
  <c r="L88" i="4"/>
  <c r="K88" i="4"/>
  <c r="J88" i="4"/>
  <c r="I88" i="4"/>
  <c r="H88" i="4"/>
  <c r="M87" i="4"/>
  <c r="L87" i="4"/>
  <c r="K87" i="4"/>
  <c r="J87" i="4"/>
  <c r="I87" i="4"/>
  <c r="H87" i="4"/>
  <c r="M86" i="4"/>
  <c r="L86" i="4"/>
  <c r="K86" i="4"/>
  <c r="J86" i="4"/>
  <c r="I86" i="4"/>
  <c r="H86" i="4"/>
  <c r="M85" i="4"/>
  <c r="L85" i="4"/>
  <c r="K85" i="4"/>
  <c r="J85" i="4"/>
  <c r="I85" i="4"/>
  <c r="H85" i="4"/>
  <c r="M84" i="4"/>
  <c r="L84" i="4"/>
  <c r="K84" i="4"/>
  <c r="J84" i="4"/>
  <c r="I84" i="4"/>
  <c r="H84" i="4"/>
  <c r="M83" i="4"/>
  <c r="L83" i="4"/>
  <c r="K83" i="4"/>
  <c r="J83" i="4"/>
  <c r="I83" i="4"/>
  <c r="H83" i="4"/>
  <c r="M82" i="4"/>
  <c r="L82" i="4"/>
  <c r="K82" i="4"/>
  <c r="J82" i="4"/>
  <c r="I82" i="4"/>
  <c r="H82" i="4"/>
  <c r="M81" i="4"/>
  <c r="L81" i="4"/>
  <c r="K81" i="4"/>
  <c r="J81" i="4"/>
  <c r="I81" i="4"/>
  <c r="H81" i="4"/>
  <c r="M80" i="4"/>
  <c r="L80" i="4"/>
  <c r="K80" i="4"/>
  <c r="J80" i="4"/>
  <c r="I80" i="4"/>
  <c r="H80" i="4"/>
  <c r="M79" i="4"/>
  <c r="L79" i="4"/>
  <c r="K79" i="4"/>
  <c r="J79" i="4"/>
  <c r="I79" i="4"/>
  <c r="H79" i="4"/>
  <c r="M78" i="4"/>
  <c r="L78" i="4"/>
  <c r="K78" i="4"/>
  <c r="J78" i="4"/>
  <c r="I78" i="4"/>
  <c r="H78" i="4"/>
  <c r="M77" i="4"/>
  <c r="L77" i="4"/>
  <c r="K77" i="4"/>
  <c r="J77" i="4"/>
  <c r="I77" i="4"/>
  <c r="H77" i="4"/>
  <c r="M76" i="4"/>
  <c r="L76" i="4"/>
  <c r="K76" i="4"/>
  <c r="J76" i="4"/>
  <c r="I76" i="4"/>
  <c r="H76" i="4"/>
  <c r="M75" i="4"/>
  <c r="L75" i="4"/>
  <c r="K75" i="4"/>
  <c r="J75" i="4"/>
  <c r="I75" i="4"/>
  <c r="H75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70" i="4"/>
  <c r="L70" i="4"/>
  <c r="K70" i="4"/>
  <c r="J70" i="4"/>
  <c r="I70" i="4"/>
  <c r="H70" i="4"/>
  <c r="M69" i="4"/>
  <c r="L69" i="4"/>
  <c r="K69" i="4"/>
  <c r="J69" i="4"/>
  <c r="I69" i="4"/>
  <c r="H69" i="4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M60" i="4"/>
  <c r="L60" i="4"/>
  <c r="K60" i="4"/>
  <c r="J60" i="4"/>
  <c r="I60" i="4"/>
  <c r="H60" i="4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J56" i="4"/>
  <c r="I56" i="4"/>
  <c r="H56" i="4"/>
  <c r="M55" i="4"/>
  <c r="L55" i="4"/>
  <c r="K55" i="4"/>
  <c r="J55" i="4"/>
  <c r="I55" i="4"/>
  <c r="H55" i="4"/>
  <c r="M54" i="4"/>
  <c r="L54" i="4"/>
  <c r="K54" i="4"/>
  <c r="J54" i="4"/>
  <c r="I54" i="4"/>
  <c r="H54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M50" i="4"/>
  <c r="L50" i="4"/>
  <c r="K50" i="4"/>
  <c r="J50" i="4"/>
  <c r="I50" i="4"/>
  <c r="H50" i="4"/>
  <c r="M49" i="4"/>
  <c r="L49" i="4"/>
  <c r="K49" i="4"/>
  <c r="J49" i="4"/>
  <c r="I49" i="4"/>
  <c r="H49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G40" i="3" l="1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51" i="2" l="1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84" i="1" l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</calcChain>
</file>

<file path=xl/sharedStrings.xml><?xml version="1.0" encoding="utf-8"?>
<sst xmlns="http://schemas.openxmlformats.org/spreadsheetml/2006/main" count="423" uniqueCount="232">
  <si>
    <t>грн.</t>
  </si>
  <si>
    <t>ККД</t>
  </si>
  <si>
    <t>Доходи</t>
  </si>
  <si>
    <t>Факт</t>
  </si>
  <si>
    <t>+/-</t>
  </si>
  <si>
    <t>% викон.</t>
  </si>
  <si>
    <t>Податкові надходження  </t>
  </si>
  <si>
    <t>Податки на доходи, податки на прибуток, податки на збільшення ринкової вартості  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</si>
  <si>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</si>
  <si>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</si>
  <si>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</si>
  <si>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</si>
  <si>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</si>
  <si>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прибуток підприємств  </t>
  </si>
  <si>
    <t>Податок на прибуток підприємств та фінансових установ комунальної власності </t>
  </si>
  <si>
    <t>Рентна плата та плата за використання інших природних ресурсів </t>
  </si>
  <si>
    <t>Рентна плата за спеціальне використання лісових ресурсів </t>
  </si>
  <si>
    <t>Рентна плата за спеціальне використання лісових ресурсів (крім рентної плати за спеціальне використання лісових ресурсів в частині деревини, заготовленої в порядку рубок головного користування) </t>
  </si>
  <si>
    <t>Рентна плата за користування надрами </t>
  </si>
  <si>
    <t>Рентна плата за користування надрами для видобування корисних копалин загальнодержавного значення </t>
  </si>
  <si>
    <t>Внутрішні податки на товари та послуги  </t>
  </si>
  <si>
    <t>Акцизний податок з вироблених в Україні підакцизних товарів (продукції) </t>
  </si>
  <si>
    <t>Пальне</t>
  </si>
  <si>
    <t>Акцизний податок з ввезених на митну територію України підакцизних товарів (продукції) </t>
  </si>
  <si>
    <t>Акцизний податок з реалізації суб`єктами господарювання роздрібної торгівлі підакцизних товарів </t>
  </si>
  <si>
    <t>Місцеві податки </t>
  </si>
  <si>
    <t>Податок на майно </t>
  </si>
  <si>
    <t>Податок на нерухоме майно, відмінне від земельної ділянки, сплачений юридичними особами, які є власниками об`єктів житлової нерухомості </t>
  </si>
  <si>
    <t>Податок на нерухоме майно, відмінне від земельної ділянки, сплачений фізичними особами, які є власниками об`єктів житлової нерухомості </t>
  </si>
  <si>
    <t>Податок на нерухоме майно, відмінне від земельної ділянки, сплачений фізичними особами, які є власниками об`єктів нежитлової нерухомості 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</si>
  <si>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 </t>
  </si>
  <si>
    <t>Земельний податок з юридичних осіб </t>
  </si>
  <si>
    <t>Орендна плата з юридичних осіб </t>
  </si>
  <si>
    <t>Земельний податок з фізичних осіб </t>
  </si>
  <si>
    <t>Орендна плата з фізичних осіб </t>
  </si>
  <si>
    <t>Транспортний податок з фізичних осіб </t>
  </si>
  <si>
    <t>Транспортний податок з юридичних осіб </t>
  </si>
  <si>
    <t>Єдиний податок  </t>
  </si>
  <si>
    <t>Єдиний податок з юридичних осіб </t>
  </si>
  <si>
    <t>Єдиний податок з фізичних осіб 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</si>
  <si>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відсотків` </t>
  </si>
  <si>
    <t>Неподаткові надходження  </t>
  </si>
  <si>
    <t>Доходи від власності та підприємницької діяльності  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</si>
  <si>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</si>
  <si>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</si>
  <si>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  </t>
  </si>
  <si>
    <t>Адміністративні штрафи та інші санкції </t>
  </si>
  <si>
    <t>Адміністративні штрафи та штрафні санкції за порушення законодавства у сфері виробництва та обігу алкогольних напоїв та тютюнових виробів </t>
  </si>
  <si>
    <t>Адміністративні збори та платежі, доходи від некомерційної господарської діяльності </t>
  </si>
  <si>
    <t>Плата за надання адміністративних послуг</t>
  </si>
  <si>
    <t>Адміністративний збір за проведення державної реєстрації юридичних осіб, фізичних осіб - підприємців та громадських формувань</t>
  </si>
  <si>
    <t>Плата за надання інших адміністративних послуг</t>
  </si>
  <si>
    <t>Адміністративний збір за державну реєстрацію речових прав на нерухоме майно та їх обтяжень </t>
  </si>
  <si>
    <t>Плата за скорочення термінів надання послуг у сфері державної реєстрації речових прав на нерухоме майно та їх обтяжень і державної реєстрації юридичних осіб, фізичних осіб - підприємців та громадських формувань, а також плата за надання інших платних посл</t>
  </si>
  <si>
    <t>Державне мито  </t>
  </si>
  <si>
    <t>Державне мито, що сплачується за місцем розгляду та оформлення документів, у тому числі за оформлення документів на спадщину і дарування  </t>
  </si>
  <si>
    <t>Державне мито, пов`язане з видачею та оформленням закордонних паспортів (посвідок) та паспортів громадян України  </t>
  </si>
  <si>
    <t>Інші неподаткові надходження  </t>
  </si>
  <si>
    <t>Кошти за шкоду, що заподіяна на земельних ділянках державної та комунальної власності, які не надані у користування та не передані у власність, внаслідок їх самовільного зайняття, використання не за цільовим призначенням, зняття ґрунтового покриву (родючо</t>
  </si>
  <si>
    <t>Доходи від операцій з капіталом  </t>
  </si>
  <si>
    <t>Надходження від продажу основного капіталу  </t>
  </si>
  <si>
    <t>Кошти від реалізації скарбів, майна, одержаного державою або територіальною громадою в порядку спадкування чи дарування, безхазяйного майна, знахідок, а також валютних цінностей і грошових коштів, власники яких невідомі </t>
  </si>
  <si>
    <t>Кошти від реалізації безхазяйного майна, знахідок, спадкового майна, майна, одержаного територіальною громадою в порядку спадкування чи дарування, а також валютні цінності і грошові кошти, власники яких невідомі  </t>
  </si>
  <si>
    <t>Офіційні трансферти  </t>
  </si>
  <si>
    <t>Від органів державного управління  </t>
  </si>
  <si>
    <t>Субвенції з державного бюджету місцевим бюджетам</t>
  </si>
  <si>
    <t>Освітня субвенція з державного бюджету місцевим бюджетам </t>
  </si>
  <si>
    <t>Медична субвенція з державного бюджету місцевим бюджетам </t>
  </si>
  <si>
    <t>Дотації з місцевих бюджетів іншим місцевим бюджетам</t>
  </si>
  <si>
    <t>Дотація з місцевого бюджету на здійснення переданих з державного бюджету видатків з утримання закладів освіти та охорони здоров`я за рахунок відповідної додаткової дотації з державного бюджету</t>
  </si>
  <si>
    <t>Субвенції з місцевих бюджетів іншим місцевим бюджетам</t>
  </si>
  <si>
    <t>Субвенція з місцевого бюджету на проектні, будівельно-ремонтні роботи, придбання житла та приміщень для розвитку сімейних та інших форм виховання, наближених до сімейних, та забезпечення житлом дітей-сиріт, дітей, позбавлених батьківського піклування, осі</t>
  </si>
  <si>
    <t>Субвенція з місцевого бюджету за рахунок залишку коштів освітньої субвенції, що утворився на початок бюджетного періоду</t>
  </si>
  <si>
    <t>Субвенція з місцевого бюджету на надання державної підтримки особам з особливими освітніми потребами за рахунок відповідної субвенції з державного бюджету</t>
  </si>
  <si>
    <t>Субвенція з місцевого бюджету на забезпечення якісної, сучасної та доступної загальної середньої освіти `Нова українська школа` за рахунок відповідної субвенції з державного бюджету</t>
  </si>
  <si>
    <t>Субвенція з місцевого бюджету за рахунок залишку коштів субвенції на надання державної підтримки особам з особливими освітніми потребами, що утворився на початок бюджетного періоду</t>
  </si>
  <si>
    <t>Субвенція з місцевого бюджету на проведення виборів депутатів місцевих рад та сільських, селищних, міських голів, за рахунок відповідної субвенції з державного бюджету</t>
  </si>
  <si>
    <t>Інші субвенції з місцевого бюджету</t>
  </si>
  <si>
    <t>Всього без урахування трансферт</t>
  </si>
  <si>
    <t>Всього</t>
  </si>
  <si>
    <t>загальний фонд</t>
  </si>
  <si>
    <t>за 2020 рік</t>
  </si>
  <si>
    <t>Річний план зі змінами</t>
  </si>
  <si>
    <t>Бюджет ОТГ с. Широке</t>
  </si>
  <si>
    <t>Аналіз виконання дохідної частини бюджету Широківської сільської об'єднаної територіальної громади</t>
  </si>
  <si>
    <t>Аналіз фінансування установ Широківської сільської ОТГ</t>
  </si>
  <si>
    <t>Спеціальний фонд (інші кошти)</t>
  </si>
  <si>
    <t>Код</t>
  </si>
  <si>
    <t>Показник</t>
  </si>
  <si>
    <t>Затверджений план на рік</t>
  </si>
  <si>
    <t>План на рік з урахуванням змін</t>
  </si>
  <si>
    <t>Касові видатки за вказаний період</t>
  </si>
  <si>
    <t>Залишки плану на період відносно касових</t>
  </si>
  <si>
    <t>% виконання на вказаний період (гр8/гр5*100)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</si>
  <si>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</si>
  <si>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</si>
  <si>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3110</t>
  </si>
  <si>
    <t>Придбання обладнання і предметів довгострокового користування</t>
  </si>
  <si>
    <t>0111020</t>
  </si>
  <si>
    <t>Надання загальної середньої освіти закладами загальної середньої освіти (у тому числі з дошкільними підрозділами (відділеннями, групами))</t>
  </si>
  <si>
    <t>3132</t>
  </si>
  <si>
    <t>Капітальний ремонт інших об`єктів</t>
  </si>
  <si>
    <t>3142</t>
  </si>
  <si>
    <t>Реконструкція та реставрація інших об`єктів</t>
  </si>
  <si>
    <t>0112111</t>
  </si>
  <si>
    <t>Первинна медична допомога населенню, що надається центрами первинної медичної (медико-санітарної) допомоги</t>
  </si>
  <si>
    <t>3210</t>
  </si>
  <si>
    <t>Капітальні трансферти підприємствам (установам, організаціям)</t>
  </si>
  <si>
    <t>0113241</t>
  </si>
  <si>
    <t>Забезпечення діяльності інших закладів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</si>
  <si>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</si>
  <si>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</si>
  <si>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0116030</t>
  </si>
  <si>
    <t>Організація благоустрою населених пунктів</t>
  </si>
  <si>
    <t>0116040</t>
  </si>
  <si>
    <t>Заходи, пов`язані з поліпшенням питної води</t>
  </si>
  <si>
    <t>2281</t>
  </si>
  <si>
    <t>Дослідження і розробки, окремі заходи розвитку по реалізації державних (регіональних) програм</t>
  </si>
  <si>
    <t>0116083</t>
  </si>
  <si>
    <t>Проектні, будівельно-ремонтні роботи, придбання житла та приміщень для розвитку сімейних та інших форм виховання, наближених до сімейних, та забезпечення житлом дітей-сиріт, дітей, позбавлених батьківського піклування, осіб з їх числа</t>
  </si>
  <si>
    <t>3240</t>
  </si>
  <si>
    <t>Капітальні трансферти населенню</t>
  </si>
  <si>
    <t>0117130</t>
  </si>
  <si>
    <t>Програма ефективного використання земельних ділянок (паїв) сільськогосподарського призначення</t>
  </si>
  <si>
    <t>0117310</t>
  </si>
  <si>
    <t>Будівництво об`єктів житлово-комунального господарства</t>
  </si>
  <si>
    <t>3122</t>
  </si>
  <si>
    <t>Капітальне будівництво (придбання) інших об`єктів</t>
  </si>
  <si>
    <t>0117330</t>
  </si>
  <si>
    <t>Будівництво1 інших об`єктів комунальної власності</t>
  </si>
  <si>
    <t>0117350</t>
  </si>
  <si>
    <t>Розроблення схем планування та забудови територій (містобудівної документації)</t>
  </si>
  <si>
    <t>0117461</t>
  </si>
  <si>
    <t>Утримання та розвиток автомобільних доріг та дорожньої інфраструктури за рахунок коштів місцевого бюджету</t>
  </si>
  <si>
    <t>0117660</t>
  </si>
  <si>
    <t>Підготовка земельних ділянок несільськогосподарського призначення або прав на них комунальної власності для продажу на земельних торгах та проведення таких торгів</t>
  </si>
  <si>
    <t>0117670</t>
  </si>
  <si>
    <t>Внески до статутного капіталу суб`єктів господарювання</t>
  </si>
  <si>
    <t>0117691</t>
  </si>
  <si>
    <t>Виконання заходів за рахунок цільових фондів, утворених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</t>
  </si>
  <si>
    <t>0117693</t>
  </si>
  <si>
    <t>Інші заходи, пов`язані з економічною діяльністю</t>
  </si>
  <si>
    <t>0118130</t>
  </si>
  <si>
    <t>Забезпечення діяльності місцевої пожежної охорони</t>
  </si>
  <si>
    <t>0118311</t>
  </si>
  <si>
    <t>Охорона та раціональне використання природних ресурсів</t>
  </si>
  <si>
    <t>0119770</t>
  </si>
  <si>
    <t>3220</t>
  </si>
  <si>
    <t>Капітальні трансферти органам державного управління інших рівнів</t>
  </si>
  <si>
    <t xml:space="preserve"> </t>
  </si>
  <si>
    <t xml:space="preserve">Усього </t>
  </si>
  <si>
    <t>спеціальний  фонд</t>
  </si>
  <si>
    <t>Річний план зі зиінами</t>
  </si>
  <si>
    <t>Інші податки та збори </t>
  </si>
  <si>
    <t>Екологічний податок </t>
  </si>
  <si>
    <t>Екологічний податок, який справляється за викиди в атмосферне повітря забруднюючих речовин стаціонарними джерелами забруднення (за винятком викидів в атмосферне повітря двоокису вуглецю)</t>
  </si>
  <si>
    <t>Надходження від скидів забруднюючих речовин безпосередньо у водні об`єкти </t>
  </si>
  <si>
    <t>Надходження від розміщення відходів у спеціально відведених для цього місцях чи на об`єктах, крім розміщення окремих видів відходів як вторинної сировини 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</si>
  <si>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 </t>
  </si>
  <si>
    <t>Власні надходження бюджетних установ  </t>
  </si>
  <si>
    <t>Надходження від плати за послуги, що надаються бюджетними установами згідно із законодавством </t>
  </si>
  <si>
    <t>Плата за послуги, що надаються бюджетними установами згідно з їх основною діяльністю </t>
  </si>
  <si>
    <t>Плата за оренду майна бюджетних установ, що здійснюється відповідно до Закону України `Про оренду державного та комунального майна`</t>
  </si>
  <si>
    <t>Надходження бюджетних установ від реалізації в установленому порядку майна (крім нерухомого майна) </t>
  </si>
  <si>
    <t>Інші джерела власних надходжень бюджетних установ  </t>
  </si>
  <si>
    <t>Благодійні внески, гранти та дарунки </t>
  </si>
  <si>
    <t>Кошти від відчуження майна, що належить Автономній Республіці Крим та майна, що перебуває в комунальній власності  </t>
  </si>
  <si>
    <t>Кошти від продажу землі і нематеріальних активів </t>
  </si>
  <si>
    <t>Кошти від продажу землі  </t>
  </si>
  <si>
    <t>Кошти від продажу земельних ділянок несільськогосподарського призначення, що перебувають у державній або комунальній власності, та земельних ділянок, які знаходяться на території Автономної Республіки Крим</t>
  </si>
  <si>
    <t>Субвенція з місцевого бюджету на реалізацію заходів, спрямованих на розвиток системи охорони здоров`я у сільській місцевості, за рахунок залишку коштів відповідної субвенції з державного бюджету, що утворився на початок бюджетного періоду</t>
  </si>
  <si>
    <t>Цільові фонди  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</si>
  <si>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  </t>
  </si>
  <si>
    <t>План на вказаний період з урахуванням змін</t>
  </si>
  <si>
    <t>Залишки коштів на реєстраційних рахунках</t>
  </si>
  <si>
    <t>Зареєстровані фінансові зобов'язання</t>
  </si>
  <si>
    <t>Залишки асигнувань на вказаний період</t>
  </si>
  <si>
    <t>Залишки асигнувань до кінця року</t>
  </si>
  <si>
    <t>% виконання на вказаний період</t>
  </si>
  <si>
    <t>Залишки плану на рік відносно касових</t>
  </si>
  <si>
    <t>2111</t>
  </si>
  <si>
    <t>Заробітна плата</t>
  </si>
  <si>
    <t>2120</t>
  </si>
  <si>
    <t>Нарахування на оплату праці</t>
  </si>
  <si>
    <t>2210</t>
  </si>
  <si>
    <t>Предмети, матеріали, обладнання та інвентар</t>
  </si>
  <si>
    <t>2240</t>
  </si>
  <si>
    <t>Оплата послуг (крім комунальних)</t>
  </si>
  <si>
    <t>2250</t>
  </si>
  <si>
    <t>Видатки на відрядження</t>
  </si>
  <si>
    <t>2272</t>
  </si>
  <si>
    <t>Оплата водопостачання та водовідведення</t>
  </si>
  <si>
    <t>2273</t>
  </si>
  <si>
    <t>Оплата електроенергії</t>
  </si>
  <si>
    <t>2274</t>
  </si>
  <si>
    <t>Оплата природного газу</t>
  </si>
  <si>
    <t>2275</t>
  </si>
  <si>
    <t>Оплата інших енергоносіїв та інших комунальних послуг</t>
  </si>
  <si>
    <t>2282</t>
  </si>
  <si>
    <t>Окремі заходи по реалізації державних (регіональних) програм, не віднесені до заходів розвитку</t>
  </si>
  <si>
    <t>2800</t>
  </si>
  <si>
    <t>Інші поточні видатки</t>
  </si>
  <si>
    <t>0110191</t>
  </si>
  <si>
    <t>Проведення місцевих виборів</t>
  </si>
  <si>
    <t>2220</t>
  </si>
  <si>
    <t>Медикаменти та перев`язувальні матеріали</t>
  </si>
  <si>
    <t>2230</t>
  </si>
  <si>
    <t>Продукти харчування</t>
  </si>
  <si>
    <t>2610</t>
  </si>
  <si>
    <t>Субсидії та поточні трансферти підприємствам (установам, організаціям)</t>
  </si>
  <si>
    <t>0113033</t>
  </si>
  <si>
    <t>Компенсаційні виплати на пільговий проїзд автомобільним транспортом окремим категоріям громадян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</si>
  <si>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</si>
  <si>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</si>
  <si>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2730</t>
  </si>
  <si>
    <t>Інші виплати населенню</t>
  </si>
  <si>
    <t>0113242</t>
  </si>
  <si>
    <t>Інші заходи у сфері соціального захисту і соціального забезпечення</t>
  </si>
  <si>
    <t>0116011</t>
  </si>
  <si>
    <t>Експлуатація та технічне обслуговування житлового фонду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</si>
  <si>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</si>
  <si>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</si>
  <si>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0116090</t>
  </si>
  <si>
    <t>Інша діяльність у сфері житлово-комунального господарства</t>
  </si>
  <si>
    <t>0117680</t>
  </si>
  <si>
    <t>Членські внески до асоціацій органів місцевого самоврядування</t>
  </si>
  <si>
    <t>0119410</t>
  </si>
  <si>
    <t>Субвенція з місцевого бюджету на здійснення переданих видатків у сфері охорони здоров`я за рахунок коштів медичної субвенції</t>
  </si>
  <si>
    <t>2620</t>
  </si>
  <si>
    <t>Поточні трансферти органам державного управління інших рівнів</t>
  </si>
  <si>
    <t>Загальний фонд</t>
  </si>
  <si>
    <t>Відхилення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</si>
</sst>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9" x14ac:knownFonts="1"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4" fontId="5" fillId="0" borderId="1" xfId="0" applyNumberFormat="1" applyFont="1" applyBorder="1"/>
    <xf numFmtId="164" fontId="5" fillId="0" borderId="1" xfId="0" applyNumberFormat="1" applyFont="1" applyBorder="1"/>
    <xf numFmtId="0" fontId="5" fillId="0" borderId="0" xfId="0" applyFont="1"/>
    <xf numFmtId="0" fontId="1" fillId="0" borderId="0" xfId="0" applyFont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4" fontId="3" fillId="3" borderId="1" xfId="0" applyNumberFormat="1" applyFont="1" applyFill="1" applyBorder="1"/>
    <xf numFmtId="164" fontId="3" fillId="3" borderId="1" xfId="0" applyNumberFormat="1" applyFont="1" applyFill="1" applyBorder="1"/>
    <xf numFmtId="0" fontId="3" fillId="0" borderId="0" xfId="0" applyFont="1"/>
    <xf numFmtId="0" fontId="2" fillId="0" borderId="0" xfId="0" applyFont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4" fontId="5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0" xfId="0" applyFont="1" applyFill="1"/>
    <xf numFmtId="0" fontId="1" fillId="4" borderId="0" xfId="0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4" fontId="3" fillId="0" borderId="1" xfId="0" applyNumberFormat="1" applyFont="1" applyBorder="1"/>
    <xf numFmtId="164" fontId="3" fillId="0" borderId="1" xfId="0" applyNumberFormat="1" applyFont="1" applyBorder="1"/>
    <xf numFmtId="4" fontId="3" fillId="2" borderId="1" xfId="0" applyNumberFormat="1" applyFont="1" applyFill="1" applyBorder="1"/>
    <xf numFmtId="164" fontId="3" fillId="2" borderId="1" xfId="0" applyNumberFormat="1" applyFont="1" applyFill="1" applyBorder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5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4" fontId="5" fillId="2" borderId="1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6" fillId="0" borderId="1" xfId="0" applyFont="1" applyBorder="1"/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F8" sqref="F8"/>
    </sheetView>
  </sheetViews>
  <sheetFormatPr defaultRowHeight="12.75" x14ac:dyDescent="0.2"/>
  <cols>
    <col min="1" max="1" width="0.140625" customWidth="1"/>
    <col min="2" max="2" width="12.5703125" style="13" customWidth="1"/>
    <col min="3" max="3" width="71.7109375" customWidth="1"/>
    <col min="4" max="4" width="21.28515625" customWidth="1"/>
    <col min="5" max="5" width="23" customWidth="1"/>
    <col min="6" max="6" width="19.85546875" customWidth="1"/>
    <col min="7" max="7" width="11.85546875" customWidth="1"/>
  </cols>
  <sheetData>
    <row r="1" spans="1:10" x14ac:dyDescent="0.2">
      <c r="A1" s="1"/>
      <c r="B1" s="2"/>
      <c r="C1" s="1"/>
      <c r="D1" s="1"/>
      <c r="E1" s="1"/>
      <c r="F1" s="1"/>
      <c r="G1" s="1"/>
      <c r="H1" s="1"/>
      <c r="I1" s="1"/>
      <c r="J1" s="1"/>
    </row>
    <row r="2" spans="1:10" ht="18.75" x14ac:dyDescent="0.3">
      <c r="A2" s="3"/>
      <c r="B2" s="63" t="s">
        <v>84</v>
      </c>
      <c r="C2" s="63"/>
      <c r="D2" s="63"/>
      <c r="E2" s="63"/>
      <c r="F2" s="63"/>
      <c r="G2" s="63"/>
      <c r="H2" s="46"/>
    </row>
    <row r="3" spans="1:10" ht="18.75" x14ac:dyDescent="0.3">
      <c r="A3" s="3"/>
      <c r="B3" s="63" t="s">
        <v>80</v>
      </c>
      <c r="C3" s="63"/>
      <c r="D3" s="63"/>
      <c r="E3" s="63"/>
      <c r="F3" s="63"/>
      <c r="G3" s="63"/>
      <c r="H3" s="63"/>
    </row>
    <row r="4" spans="1:10" ht="18.75" x14ac:dyDescent="0.3">
      <c r="A4" s="3"/>
      <c r="B4" s="63" t="s">
        <v>81</v>
      </c>
      <c r="C4" s="63"/>
      <c r="D4" s="63"/>
      <c r="E4" s="63"/>
      <c r="F4" s="63"/>
      <c r="G4" s="63"/>
      <c r="H4" s="63"/>
    </row>
    <row r="5" spans="1:10" ht="15.75" x14ac:dyDescent="0.25">
      <c r="A5" s="3"/>
      <c r="B5" s="11"/>
      <c r="C5" s="3"/>
      <c r="D5" s="3"/>
      <c r="E5" s="4" t="s">
        <v>0</v>
      </c>
      <c r="F5" s="3"/>
      <c r="G5" s="3"/>
      <c r="H5" s="3"/>
    </row>
    <row r="6" spans="1:10" ht="15.75" x14ac:dyDescent="0.25">
      <c r="A6" s="66"/>
      <c r="B6" s="67" t="s">
        <v>1</v>
      </c>
      <c r="C6" s="67" t="s">
        <v>2</v>
      </c>
      <c r="D6" s="69" t="s">
        <v>83</v>
      </c>
      <c r="E6" s="69"/>
      <c r="F6" s="69"/>
      <c r="G6" s="69"/>
      <c r="H6" s="3"/>
    </row>
    <row r="7" spans="1:10" ht="42" customHeight="1" x14ac:dyDescent="0.25">
      <c r="A7" s="66"/>
      <c r="B7" s="68"/>
      <c r="C7" s="68"/>
      <c r="D7" s="5" t="s">
        <v>82</v>
      </c>
      <c r="E7" s="6" t="s">
        <v>3</v>
      </c>
      <c r="F7" s="6" t="s">
        <v>231</v>
      </c>
      <c r="G7" s="6" t="s">
        <v>5</v>
      </c>
      <c r="H7" s="3"/>
    </row>
    <row r="8" spans="1:10" s="28" customFormat="1" ht="18.75" x14ac:dyDescent="0.3">
      <c r="A8" s="22"/>
      <c r="B8" s="23">
        <v>10000000</v>
      </c>
      <c r="C8" s="24" t="s">
        <v>6</v>
      </c>
      <c r="D8" s="25">
        <v>70269026</v>
      </c>
      <c r="E8" s="25">
        <v>74465508.720000014</v>
      </c>
      <c r="F8" s="25">
        <f t="shared" ref="F8:F39" si="0">E8-D8</f>
        <v>4196482.7200000137</v>
      </c>
      <c r="G8" s="26">
        <f t="shared" ref="G8:G39" si="1">IF(D8=0,0,E8/D8*100)</f>
        <v>105.97202346308316</v>
      </c>
      <c r="H8" s="27"/>
    </row>
    <row r="9" spans="1:10" s="21" customFormat="1" ht="31.5" x14ac:dyDescent="0.25">
      <c r="A9" s="15"/>
      <c r="B9" s="16">
        <v>11000000</v>
      </c>
      <c r="C9" s="17" t="s">
        <v>7</v>
      </c>
      <c r="D9" s="18">
        <v>31603896</v>
      </c>
      <c r="E9" s="18">
        <v>34322297.199999996</v>
      </c>
      <c r="F9" s="18">
        <f t="shared" si="0"/>
        <v>2718401.1999999955</v>
      </c>
      <c r="G9" s="19">
        <f t="shared" si="1"/>
        <v>108.60147495739132</v>
      </c>
      <c r="H9" s="20"/>
    </row>
    <row r="10" spans="1:10" s="21" customFormat="1" ht="15.75" x14ac:dyDescent="0.25">
      <c r="A10" s="15"/>
      <c r="B10" s="16">
        <v>11010000</v>
      </c>
      <c r="C10" s="17" t="s">
        <v>8</v>
      </c>
      <c r="D10" s="18">
        <v>31314396</v>
      </c>
      <c r="E10" s="18">
        <v>34031731.199999996</v>
      </c>
      <c r="F10" s="18">
        <f t="shared" si="0"/>
        <v>2717335.1999999955</v>
      </c>
      <c r="G10" s="19">
        <f t="shared" si="1"/>
        <v>108.67759097125807</v>
      </c>
      <c r="H10" s="20"/>
    </row>
    <row r="11" spans="1:10" ht="39" customHeight="1" x14ac:dyDescent="0.25">
      <c r="A11" s="7"/>
      <c r="B11" s="12">
        <v>11010100</v>
      </c>
      <c r="C11" s="14" t="s">
        <v>9</v>
      </c>
      <c r="D11" s="8">
        <v>24590596</v>
      </c>
      <c r="E11" s="8">
        <v>25342859.48</v>
      </c>
      <c r="F11" s="8">
        <f t="shared" si="0"/>
        <v>752263.48000000045</v>
      </c>
      <c r="G11" s="9">
        <f t="shared" si="1"/>
        <v>103.05915106734298</v>
      </c>
      <c r="H11" s="3"/>
    </row>
    <row r="12" spans="1:10" ht="63" x14ac:dyDescent="0.25">
      <c r="A12" s="7"/>
      <c r="B12" s="12">
        <v>11010200</v>
      </c>
      <c r="C12" s="14" t="s">
        <v>10</v>
      </c>
      <c r="D12" s="8">
        <v>1561400</v>
      </c>
      <c r="E12" s="8">
        <v>1803360.04</v>
      </c>
      <c r="F12" s="8">
        <f t="shared" si="0"/>
        <v>241960.04000000004</v>
      </c>
      <c r="G12" s="9">
        <f t="shared" si="1"/>
        <v>115.49635199180224</v>
      </c>
      <c r="H12" s="3"/>
    </row>
    <row r="13" spans="1:10" ht="31.5" x14ac:dyDescent="0.25">
      <c r="A13" s="7"/>
      <c r="B13" s="12">
        <v>11010400</v>
      </c>
      <c r="C13" s="14" t="s">
        <v>11</v>
      </c>
      <c r="D13" s="8">
        <v>3660400</v>
      </c>
      <c r="E13" s="8">
        <v>4875144.9800000004</v>
      </c>
      <c r="F13" s="8">
        <f t="shared" si="0"/>
        <v>1214744.9800000004</v>
      </c>
      <c r="G13" s="9">
        <f t="shared" si="1"/>
        <v>133.18612665282484</v>
      </c>
      <c r="H13" s="3"/>
    </row>
    <row r="14" spans="1:10" ht="31.5" x14ac:dyDescent="0.25">
      <c r="A14" s="7"/>
      <c r="B14" s="12">
        <v>11010500</v>
      </c>
      <c r="C14" s="14" t="s">
        <v>12</v>
      </c>
      <c r="D14" s="8">
        <v>1502000</v>
      </c>
      <c r="E14" s="8">
        <v>2010366.7</v>
      </c>
      <c r="F14" s="8">
        <f t="shared" si="0"/>
        <v>508366.69999999995</v>
      </c>
      <c r="G14" s="9">
        <f t="shared" si="1"/>
        <v>133.84598535286284</v>
      </c>
      <c r="H14" s="3"/>
    </row>
    <row r="15" spans="1:10" s="21" customFormat="1" ht="15.75" x14ac:dyDescent="0.25">
      <c r="A15" s="15"/>
      <c r="B15" s="16">
        <v>11020000</v>
      </c>
      <c r="C15" s="17" t="s">
        <v>13</v>
      </c>
      <c r="D15" s="18">
        <v>289500</v>
      </c>
      <c r="E15" s="18">
        <v>290566</v>
      </c>
      <c r="F15" s="18">
        <f t="shared" si="0"/>
        <v>1066</v>
      </c>
      <c r="G15" s="19">
        <f t="shared" si="1"/>
        <v>100.36822107081174</v>
      </c>
      <c r="H15" s="20"/>
    </row>
    <row r="16" spans="1:10" ht="31.5" x14ac:dyDescent="0.25">
      <c r="A16" s="7"/>
      <c r="B16" s="12">
        <v>11020200</v>
      </c>
      <c r="C16" s="14" t="s">
        <v>14</v>
      </c>
      <c r="D16" s="8">
        <v>289500</v>
      </c>
      <c r="E16" s="8">
        <v>290566</v>
      </c>
      <c r="F16" s="8">
        <f t="shared" si="0"/>
        <v>1066</v>
      </c>
      <c r="G16" s="9">
        <f t="shared" si="1"/>
        <v>100.36822107081174</v>
      </c>
      <c r="H16" s="3"/>
    </row>
    <row r="17" spans="1:8" ht="15.75" x14ac:dyDescent="0.25">
      <c r="A17" s="7"/>
      <c r="B17" s="12">
        <v>13000000</v>
      </c>
      <c r="C17" s="14" t="s">
        <v>15</v>
      </c>
      <c r="D17" s="8">
        <v>2180</v>
      </c>
      <c r="E17" s="8">
        <v>2528.17</v>
      </c>
      <c r="F17" s="8">
        <f t="shared" si="0"/>
        <v>348.17000000000007</v>
      </c>
      <c r="G17" s="9">
        <f t="shared" si="1"/>
        <v>115.97110091743119</v>
      </c>
      <c r="H17" s="3"/>
    </row>
    <row r="18" spans="1:8" ht="15.75" x14ac:dyDescent="0.25">
      <c r="A18" s="7"/>
      <c r="B18" s="12">
        <v>13010000</v>
      </c>
      <c r="C18" s="14" t="s">
        <v>16</v>
      </c>
      <c r="D18" s="8">
        <v>1300</v>
      </c>
      <c r="E18" s="8">
        <v>1304.97</v>
      </c>
      <c r="F18" s="8">
        <f t="shared" si="0"/>
        <v>4.9700000000000273</v>
      </c>
      <c r="G18" s="9">
        <f t="shared" si="1"/>
        <v>100.38230769230769</v>
      </c>
      <c r="H18" s="3"/>
    </row>
    <row r="19" spans="1:8" ht="47.25" x14ac:dyDescent="0.25">
      <c r="A19" s="7"/>
      <c r="B19" s="12">
        <v>13010200</v>
      </c>
      <c r="C19" s="14" t="s">
        <v>17</v>
      </c>
      <c r="D19" s="8">
        <v>1300</v>
      </c>
      <c r="E19" s="8">
        <v>1304.97</v>
      </c>
      <c r="F19" s="8">
        <f t="shared" si="0"/>
        <v>4.9700000000000273</v>
      </c>
      <c r="G19" s="9">
        <f t="shared" si="1"/>
        <v>100.38230769230769</v>
      </c>
      <c r="H19" s="3"/>
    </row>
    <row r="20" spans="1:8" ht="15.75" x14ac:dyDescent="0.25">
      <c r="A20" s="7"/>
      <c r="B20" s="12">
        <v>13030000</v>
      </c>
      <c r="C20" s="14" t="s">
        <v>18</v>
      </c>
      <c r="D20" s="8">
        <v>880</v>
      </c>
      <c r="E20" s="8">
        <v>1223.2</v>
      </c>
      <c r="F20" s="8">
        <f t="shared" si="0"/>
        <v>343.20000000000005</v>
      </c>
      <c r="G20" s="9">
        <f t="shared" si="1"/>
        <v>139</v>
      </c>
      <c r="H20" s="3"/>
    </row>
    <row r="21" spans="1:8" ht="31.5" x14ac:dyDescent="0.25">
      <c r="A21" s="7"/>
      <c r="B21" s="12">
        <v>13030100</v>
      </c>
      <c r="C21" s="14" t="s">
        <v>19</v>
      </c>
      <c r="D21" s="8">
        <v>880</v>
      </c>
      <c r="E21" s="8">
        <v>1223.2</v>
      </c>
      <c r="F21" s="8">
        <f t="shared" si="0"/>
        <v>343.20000000000005</v>
      </c>
      <c r="G21" s="9">
        <f t="shared" si="1"/>
        <v>139</v>
      </c>
      <c r="H21" s="3"/>
    </row>
    <row r="22" spans="1:8" s="21" customFormat="1" ht="15.75" x14ac:dyDescent="0.25">
      <c r="A22" s="15"/>
      <c r="B22" s="16">
        <v>14000000</v>
      </c>
      <c r="C22" s="17" t="s">
        <v>20</v>
      </c>
      <c r="D22" s="18">
        <v>12325000</v>
      </c>
      <c r="E22" s="18">
        <v>13538917.59</v>
      </c>
      <c r="F22" s="18">
        <f t="shared" si="0"/>
        <v>1213917.5899999999</v>
      </c>
      <c r="G22" s="19">
        <f t="shared" si="1"/>
        <v>109.84922993914807</v>
      </c>
      <c r="H22" s="20"/>
    </row>
    <row r="23" spans="1:8" s="21" customFormat="1" ht="31.5" x14ac:dyDescent="0.25">
      <c r="A23" s="15"/>
      <c r="B23" s="16">
        <v>14020000</v>
      </c>
      <c r="C23" s="17" t="s">
        <v>21</v>
      </c>
      <c r="D23" s="18">
        <v>2115000</v>
      </c>
      <c r="E23" s="18">
        <v>2616388.9</v>
      </c>
      <c r="F23" s="18">
        <f t="shared" si="0"/>
        <v>501388.89999999991</v>
      </c>
      <c r="G23" s="19">
        <f t="shared" si="1"/>
        <v>123.70633096926713</v>
      </c>
      <c r="H23" s="20"/>
    </row>
    <row r="24" spans="1:8" ht="15.75" x14ac:dyDescent="0.25">
      <c r="A24" s="7"/>
      <c r="B24" s="12">
        <v>14021900</v>
      </c>
      <c r="C24" s="14" t="s">
        <v>22</v>
      </c>
      <c r="D24" s="8">
        <v>2115000</v>
      </c>
      <c r="E24" s="8">
        <v>2616388.9</v>
      </c>
      <c r="F24" s="8">
        <f t="shared" si="0"/>
        <v>501388.89999999991</v>
      </c>
      <c r="G24" s="9">
        <f t="shared" si="1"/>
        <v>123.70633096926713</v>
      </c>
      <c r="H24" s="3"/>
    </row>
    <row r="25" spans="1:8" s="35" customFormat="1" ht="31.5" x14ac:dyDescent="0.25">
      <c r="A25" s="29"/>
      <c r="B25" s="30">
        <v>14030000</v>
      </c>
      <c r="C25" s="31" t="s">
        <v>23</v>
      </c>
      <c r="D25" s="32">
        <v>8490000</v>
      </c>
      <c r="E25" s="32">
        <v>9143873.9199999999</v>
      </c>
      <c r="F25" s="32">
        <f t="shared" si="0"/>
        <v>653873.91999999993</v>
      </c>
      <c r="G25" s="33">
        <f t="shared" si="1"/>
        <v>107.70169517078915</v>
      </c>
      <c r="H25" s="34"/>
    </row>
    <row r="26" spans="1:8" ht="15.75" x14ac:dyDescent="0.25">
      <c r="A26" s="7"/>
      <c r="B26" s="12">
        <v>14031900</v>
      </c>
      <c r="C26" s="14" t="s">
        <v>22</v>
      </c>
      <c r="D26" s="8">
        <v>8490000</v>
      </c>
      <c r="E26" s="8">
        <v>9143873.9199999999</v>
      </c>
      <c r="F26" s="8">
        <f t="shared" si="0"/>
        <v>653873.91999999993</v>
      </c>
      <c r="G26" s="9">
        <f t="shared" si="1"/>
        <v>107.70169517078915</v>
      </c>
      <c r="H26" s="3"/>
    </row>
    <row r="27" spans="1:8" s="21" customFormat="1" ht="31.5" x14ac:dyDescent="0.25">
      <c r="A27" s="15"/>
      <c r="B27" s="16">
        <v>14040000</v>
      </c>
      <c r="C27" s="17" t="s">
        <v>24</v>
      </c>
      <c r="D27" s="18">
        <v>1720000</v>
      </c>
      <c r="E27" s="18">
        <v>1778654.77</v>
      </c>
      <c r="F27" s="18">
        <f t="shared" si="0"/>
        <v>58654.770000000019</v>
      </c>
      <c r="G27" s="19">
        <f t="shared" si="1"/>
        <v>103.41016104651163</v>
      </c>
      <c r="H27" s="20"/>
    </row>
    <row r="28" spans="1:8" s="28" customFormat="1" ht="18.75" x14ac:dyDescent="0.3">
      <c r="A28" s="22"/>
      <c r="B28" s="36">
        <v>18000000</v>
      </c>
      <c r="C28" s="37" t="s">
        <v>25</v>
      </c>
      <c r="D28" s="38">
        <v>26337950</v>
      </c>
      <c r="E28" s="38">
        <v>26601765.759999998</v>
      </c>
      <c r="F28" s="38">
        <f t="shared" si="0"/>
        <v>263815.75999999791</v>
      </c>
      <c r="G28" s="39">
        <f t="shared" si="1"/>
        <v>101.00165639315134</v>
      </c>
      <c r="H28" s="27"/>
    </row>
    <row r="29" spans="1:8" s="21" customFormat="1" ht="15.75" x14ac:dyDescent="0.25">
      <c r="A29" s="15"/>
      <c r="B29" s="16">
        <v>18010000</v>
      </c>
      <c r="C29" s="17" t="s">
        <v>26</v>
      </c>
      <c r="D29" s="18">
        <v>9583600</v>
      </c>
      <c r="E29" s="18">
        <v>8739538.1799999997</v>
      </c>
      <c r="F29" s="18">
        <f t="shared" si="0"/>
        <v>-844061.8200000003</v>
      </c>
      <c r="G29" s="19">
        <f t="shared" si="1"/>
        <v>91.192643474268536</v>
      </c>
      <c r="H29" s="20"/>
    </row>
    <row r="30" spans="1:8" ht="40.5" customHeight="1" x14ac:dyDescent="0.25">
      <c r="A30" s="7"/>
      <c r="B30" s="12">
        <v>18010100</v>
      </c>
      <c r="C30" s="14" t="s">
        <v>27</v>
      </c>
      <c r="D30" s="8">
        <v>83400</v>
      </c>
      <c r="E30" s="8">
        <v>89896.78</v>
      </c>
      <c r="F30" s="8">
        <f t="shared" si="0"/>
        <v>6496.7799999999988</v>
      </c>
      <c r="G30" s="9">
        <f t="shared" si="1"/>
        <v>107.78990407673861</v>
      </c>
      <c r="H30" s="3"/>
    </row>
    <row r="31" spans="1:8" ht="42" customHeight="1" x14ac:dyDescent="0.25">
      <c r="A31" s="7"/>
      <c r="B31" s="12">
        <v>18010200</v>
      </c>
      <c r="C31" s="14" t="s">
        <v>28</v>
      </c>
      <c r="D31" s="8">
        <v>1455000</v>
      </c>
      <c r="E31" s="8">
        <v>1333744.82</v>
      </c>
      <c r="F31" s="8">
        <f t="shared" si="0"/>
        <v>-121255.17999999993</v>
      </c>
      <c r="G31" s="9">
        <f t="shared" si="1"/>
        <v>91.66631065292097</v>
      </c>
      <c r="H31" s="3"/>
    </row>
    <row r="32" spans="1:8" ht="39.75" customHeight="1" x14ac:dyDescent="0.25">
      <c r="A32" s="7"/>
      <c r="B32" s="12">
        <v>18010300</v>
      </c>
      <c r="C32" s="14" t="s">
        <v>29</v>
      </c>
      <c r="D32" s="8">
        <v>55500</v>
      </c>
      <c r="E32" s="8">
        <v>63820.6</v>
      </c>
      <c r="F32" s="8">
        <f t="shared" si="0"/>
        <v>8320.5999999999985</v>
      </c>
      <c r="G32" s="9">
        <f t="shared" si="1"/>
        <v>114.99207207207208</v>
      </c>
      <c r="H32" s="3"/>
    </row>
    <row r="33" spans="1:8" ht="47.25" x14ac:dyDescent="0.25">
      <c r="A33" s="7"/>
      <c r="B33" s="12">
        <v>18010400</v>
      </c>
      <c r="C33" s="14" t="s">
        <v>30</v>
      </c>
      <c r="D33" s="8">
        <v>1091000</v>
      </c>
      <c r="E33" s="8">
        <v>1251842.6499999999</v>
      </c>
      <c r="F33" s="8">
        <f t="shared" si="0"/>
        <v>160842.64999999991</v>
      </c>
      <c r="G33" s="9">
        <f t="shared" si="1"/>
        <v>114.74268102658112</v>
      </c>
      <c r="H33" s="3"/>
    </row>
    <row r="34" spans="1:8" ht="15.75" x14ac:dyDescent="0.25">
      <c r="A34" s="7"/>
      <c r="B34" s="12">
        <v>18010500</v>
      </c>
      <c r="C34" s="14" t="s">
        <v>31</v>
      </c>
      <c r="D34" s="8">
        <v>1470000</v>
      </c>
      <c r="E34" s="8">
        <v>1410840.59</v>
      </c>
      <c r="F34" s="8">
        <f t="shared" si="0"/>
        <v>-59159.409999999916</v>
      </c>
      <c r="G34" s="9">
        <f t="shared" si="1"/>
        <v>95.975550340136067</v>
      </c>
      <c r="H34" s="3"/>
    </row>
    <row r="35" spans="1:8" ht="15.75" x14ac:dyDescent="0.25">
      <c r="A35" s="7"/>
      <c r="B35" s="12">
        <v>18010600</v>
      </c>
      <c r="C35" s="14" t="s">
        <v>32</v>
      </c>
      <c r="D35" s="8">
        <v>3260200</v>
      </c>
      <c r="E35" s="8">
        <v>2733763.5</v>
      </c>
      <c r="F35" s="8">
        <f t="shared" si="0"/>
        <v>-526436.5</v>
      </c>
      <c r="G35" s="9">
        <f t="shared" si="1"/>
        <v>83.852631740384027</v>
      </c>
      <c r="H35" s="3"/>
    </row>
    <row r="36" spans="1:8" ht="15.75" x14ac:dyDescent="0.25">
      <c r="A36" s="7"/>
      <c r="B36" s="12">
        <v>18010700</v>
      </c>
      <c r="C36" s="14" t="s">
        <v>33</v>
      </c>
      <c r="D36" s="8">
        <v>1125300</v>
      </c>
      <c r="E36" s="8">
        <v>933608.25</v>
      </c>
      <c r="F36" s="8">
        <f t="shared" si="0"/>
        <v>-191691.75</v>
      </c>
      <c r="G36" s="9">
        <f t="shared" si="1"/>
        <v>82.965275926419622</v>
      </c>
      <c r="H36" s="3"/>
    </row>
    <row r="37" spans="1:8" ht="15.75" x14ac:dyDescent="0.25">
      <c r="A37" s="7"/>
      <c r="B37" s="12">
        <v>18010900</v>
      </c>
      <c r="C37" s="14" t="s">
        <v>34</v>
      </c>
      <c r="D37" s="8">
        <v>951100</v>
      </c>
      <c r="E37" s="8">
        <v>827154.88</v>
      </c>
      <c r="F37" s="8">
        <f t="shared" si="0"/>
        <v>-123945.12</v>
      </c>
      <c r="G37" s="9">
        <f t="shared" si="1"/>
        <v>86.96823467563874</v>
      </c>
      <c r="H37" s="3"/>
    </row>
    <row r="38" spans="1:8" ht="15.75" x14ac:dyDescent="0.25">
      <c r="A38" s="7"/>
      <c r="B38" s="12">
        <v>18011000</v>
      </c>
      <c r="C38" s="14" t="s">
        <v>35</v>
      </c>
      <c r="D38" s="8">
        <v>44100</v>
      </c>
      <c r="E38" s="8">
        <v>46782.78</v>
      </c>
      <c r="F38" s="8">
        <f t="shared" si="0"/>
        <v>2682.7799999999988</v>
      </c>
      <c r="G38" s="9">
        <f t="shared" si="1"/>
        <v>106.08340136054422</v>
      </c>
      <c r="H38" s="3"/>
    </row>
    <row r="39" spans="1:8" ht="15.75" x14ac:dyDescent="0.25">
      <c r="A39" s="7"/>
      <c r="B39" s="12">
        <v>18011100</v>
      </c>
      <c r="C39" s="14" t="s">
        <v>36</v>
      </c>
      <c r="D39" s="8">
        <v>48000</v>
      </c>
      <c r="E39" s="8">
        <v>48083.33</v>
      </c>
      <c r="F39" s="8">
        <f t="shared" si="0"/>
        <v>83.330000000001746</v>
      </c>
      <c r="G39" s="9">
        <f t="shared" si="1"/>
        <v>100.17360416666668</v>
      </c>
      <c r="H39" s="3"/>
    </row>
    <row r="40" spans="1:8" s="21" customFormat="1" ht="15.75" x14ac:dyDescent="0.25">
      <c r="A40" s="15"/>
      <c r="B40" s="16">
        <v>18050000</v>
      </c>
      <c r="C40" s="17" t="s">
        <v>37</v>
      </c>
      <c r="D40" s="18">
        <v>16754350</v>
      </c>
      <c r="E40" s="18">
        <v>17862227.579999998</v>
      </c>
      <c r="F40" s="18">
        <f t="shared" ref="F40:F71" si="2">E40-D40</f>
        <v>1107877.5799999982</v>
      </c>
      <c r="G40" s="19">
        <f t="shared" ref="G40:G71" si="3">IF(D40=0,0,E40/D40*100)</f>
        <v>106.61247723725479</v>
      </c>
      <c r="H40" s="20"/>
    </row>
    <row r="41" spans="1:8" ht="15.75" x14ac:dyDescent="0.25">
      <c r="A41" s="7"/>
      <c r="B41" s="12">
        <v>18050300</v>
      </c>
      <c r="C41" s="14" t="s">
        <v>38</v>
      </c>
      <c r="D41" s="8">
        <v>1783700</v>
      </c>
      <c r="E41" s="8">
        <v>2180365.5699999998</v>
      </c>
      <c r="F41" s="8">
        <f t="shared" si="2"/>
        <v>396665.56999999983</v>
      </c>
      <c r="G41" s="9">
        <f t="shared" si="3"/>
        <v>122.23835678645511</v>
      </c>
      <c r="H41" s="3"/>
    </row>
    <row r="42" spans="1:8" ht="15.75" x14ac:dyDescent="0.25">
      <c r="A42" s="7"/>
      <c r="B42" s="12">
        <v>18050400</v>
      </c>
      <c r="C42" s="14" t="s">
        <v>39</v>
      </c>
      <c r="D42" s="8">
        <v>9814750</v>
      </c>
      <c r="E42" s="8">
        <v>10593364</v>
      </c>
      <c r="F42" s="8">
        <f t="shared" si="2"/>
        <v>778614</v>
      </c>
      <c r="G42" s="9">
        <f t="shared" si="3"/>
        <v>107.93310069028759</v>
      </c>
      <c r="H42" s="3"/>
    </row>
    <row r="43" spans="1:8" ht="47.25" x14ac:dyDescent="0.25">
      <c r="A43" s="7"/>
      <c r="B43" s="12">
        <v>18050500</v>
      </c>
      <c r="C43" s="14" t="s">
        <v>40</v>
      </c>
      <c r="D43" s="8">
        <v>5155900</v>
      </c>
      <c r="E43" s="8">
        <v>5088498.01</v>
      </c>
      <c r="F43" s="8">
        <f t="shared" si="2"/>
        <v>-67401.990000000224</v>
      </c>
      <c r="G43" s="9">
        <f t="shared" si="3"/>
        <v>98.692721154405632</v>
      </c>
      <c r="H43" s="3"/>
    </row>
    <row r="44" spans="1:8" s="28" customFormat="1" ht="18.75" x14ac:dyDescent="0.3">
      <c r="A44" s="22"/>
      <c r="B44" s="23">
        <v>20000000</v>
      </c>
      <c r="C44" s="24" t="s">
        <v>41</v>
      </c>
      <c r="D44" s="25">
        <v>512650</v>
      </c>
      <c r="E44" s="25">
        <v>890298.32</v>
      </c>
      <c r="F44" s="25">
        <f t="shared" si="2"/>
        <v>377648.31999999995</v>
      </c>
      <c r="G44" s="26">
        <f t="shared" si="3"/>
        <v>173.66591631717546</v>
      </c>
      <c r="H44" s="27"/>
    </row>
    <row r="45" spans="1:8" s="21" customFormat="1" ht="15.75" x14ac:dyDescent="0.25">
      <c r="A45" s="15"/>
      <c r="B45" s="16">
        <v>21000000</v>
      </c>
      <c r="C45" s="17" t="s">
        <v>42</v>
      </c>
      <c r="D45" s="18">
        <v>121550</v>
      </c>
      <c r="E45" s="18">
        <v>126326</v>
      </c>
      <c r="F45" s="18">
        <f t="shared" si="2"/>
        <v>4776</v>
      </c>
      <c r="G45" s="19">
        <f t="shared" si="3"/>
        <v>103.92924722336487</v>
      </c>
      <c r="H45" s="20"/>
    </row>
    <row r="46" spans="1:8" s="21" customFormat="1" ht="89.25" customHeight="1" x14ac:dyDescent="0.25">
      <c r="A46" s="15"/>
      <c r="B46" s="16">
        <v>21010000</v>
      </c>
      <c r="C46" s="17" t="s">
        <v>43</v>
      </c>
      <c r="D46" s="18">
        <v>68350</v>
      </c>
      <c r="E46" s="18">
        <v>70914</v>
      </c>
      <c r="F46" s="18">
        <f t="shared" si="2"/>
        <v>2564</v>
      </c>
      <c r="G46" s="19">
        <f t="shared" si="3"/>
        <v>103.75128017556693</v>
      </c>
      <c r="H46" s="20"/>
    </row>
    <row r="47" spans="1:8" ht="47.25" x14ac:dyDescent="0.25">
      <c r="A47" s="7"/>
      <c r="B47" s="12">
        <v>21010300</v>
      </c>
      <c r="C47" s="14" t="s">
        <v>44</v>
      </c>
      <c r="D47" s="8">
        <v>68350</v>
      </c>
      <c r="E47" s="8">
        <v>70914</v>
      </c>
      <c r="F47" s="8">
        <f t="shared" si="2"/>
        <v>2564</v>
      </c>
      <c r="G47" s="9">
        <f t="shared" si="3"/>
        <v>103.75128017556693</v>
      </c>
      <c r="H47" s="3"/>
    </row>
    <row r="48" spans="1:8" s="21" customFormat="1" ht="15.75" x14ac:dyDescent="0.25">
      <c r="A48" s="15"/>
      <c r="B48" s="16">
        <v>21080000</v>
      </c>
      <c r="C48" s="17" t="s">
        <v>45</v>
      </c>
      <c r="D48" s="18">
        <v>53200</v>
      </c>
      <c r="E48" s="18">
        <v>55412</v>
      </c>
      <c r="F48" s="18">
        <f t="shared" si="2"/>
        <v>2212</v>
      </c>
      <c r="G48" s="19">
        <f t="shared" si="3"/>
        <v>104.15789473684211</v>
      </c>
      <c r="H48" s="20"/>
    </row>
    <row r="49" spans="1:8" ht="15.75" x14ac:dyDescent="0.25">
      <c r="A49" s="7"/>
      <c r="B49" s="12">
        <v>21081100</v>
      </c>
      <c r="C49" s="14" t="s">
        <v>46</v>
      </c>
      <c r="D49" s="8">
        <v>2200</v>
      </c>
      <c r="E49" s="8">
        <v>4407</v>
      </c>
      <c r="F49" s="8">
        <f t="shared" si="2"/>
        <v>2207</v>
      </c>
      <c r="G49" s="9">
        <f t="shared" si="3"/>
        <v>200.31818181818184</v>
      </c>
      <c r="H49" s="3"/>
    </row>
    <row r="50" spans="1:8" ht="47.25" x14ac:dyDescent="0.25">
      <c r="A50" s="7"/>
      <c r="B50" s="12">
        <v>21081500</v>
      </c>
      <c r="C50" s="14" t="s">
        <v>47</v>
      </c>
      <c r="D50" s="8">
        <v>51000</v>
      </c>
      <c r="E50" s="8">
        <v>51005</v>
      </c>
      <c r="F50" s="8">
        <f t="shared" si="2"/>
        <v>5</v>
      </c>
      <c r="G50" s="9">
        <f t="shared" si="3"/>
        <v>100.00980392156862</v>
      </c>
      <c r="H50" s="3"/>
    </row>
    <row r="51" spans="1:8" s="21" customFormat="1" ht="31.5" x14ac:dyDescent="0.25">
      <c r="A51" s="15"/>
      <c r="B51" s="16">
        <v>22000000</v>
      </c>
      <c r="C51" s="17" t="s">
        <v>48</v>
      </c>
      <c r="D51" s="18">
        <v>386900</v>
      </c>
      <c r="E51" s="18">
        <v>732057.72</v>
      </c>
      <c r="F51" s="18">
        <f t="shared" si="2"/>
        <v>345157.72</v>
      </c>
      <c r="G51" s="19">
        <f t="shared" si="3"/>
        <v>189.21109330576377</v>
      </c>
      <c r="H51" s="20"/>
    </row>
    <row r="52" spans="1:8" s="21" customFormat="1" ht="15.75" x14ac:dyDescent="0.25">
      <c r="A52" s="15"/>
      <c r="B52" s="16">
        <v>22010000</v>
      </c>
      <c r="C52" s="17" t="s">
        <v>49</v>
      </c>
      <c r="D52" s="18">
        <v>351800</v>
      </c>
      <c r="E52" s="18">
        <v>704057.36</v>
      </c>
      <c r="F52" s="18">
        <f t="shared" si="2"/>
        <v>352257.36</v>
      </c>
      <c r="G52" s="19">
        <f t="shared" si="3"/>
        <v>200.1300056850483</v>
      </c>
      <c r="H52" s="20"/>
    </row>
    <row r="53" spans="1:8" ht="31.5" x14ac:dyDescent="0.25">
      <c r="A53" s="7"/>
      <c r="B53" s="12">
        <v>22010300</v>
      </c>
      <c r="C53" s="14" t="s">
        <v>50</v>
      </c>
      <c r="D53" s="8">
        <v>88100</v>
      </c>
      <c r="E53" s="8">
        <v>0</v>
      </c>
      <c r="F53" s="8">
        <f t="shared" si="2"/>
        <v>-88100</v>
      </c>
      <c r="G53" s="9">
        <f t="shared" si="3"/>
        <v>0</v>
      </c>
      <c r="H53" s="3"/>
    </row>
    <row r="54" spans="1:8" ht="15.75" x14ac:dyDescent="0.25">
      <c r="A54" s="7"/>
      <c r="B54" s="12">
        <v>22012500</v>
      </c>
      <c r="C54" s="14" t="s">
        <v>51</v>
      </c>
      <c r="D54" s="8">
        <v>152300</v>
      </c>
      <c r="E54" s="8">
        <v>525962.64</v>
      </c>
      <c r="F54" s="8">
        <f t="shared" si="2"/>
        <v>373662.64</v>
      </c>
      <c r="G54" s="9">
        <f t="shared" si="3"/>
        <v>345.346447800394</v>
      </c>
      <c r="H54" s="3"/>
    </row>
    <row r="55" spans="1:8" ht="31.5" x14ac:dyDescent="0.25">
      <c r="A55" s="7"/>
      <c r="B55" s="12">
        <v>22012600</v>
      </c>
      <c r="C55" s="14" t="s">
        <v>52</v>
      </c>
      <c r="D55" s="8">
        <v>111400</v>
      </c>
      <c r="E55" s="8">
        <v>173894.72</v>
      </c>
      <c r="F55" s="8">
        <f t="shared" si="2"/>
        <v>62494.720000000001</v>
      </c>
      <c r="G55" s="9">
        <f t="shared" si="3"/>
        <v>156.0993895870736</v>
      </c>
      <c r="H55" s="3"/>
    </row>
    <row r="56" spans="1:8" ht="63" x14ac:dyDescent="0.25">
      <c r="A56" s="7"/>
      <c r="B56" s="12">
        <v>22012900</v>
      </c>
      <c r="C56" s="14" t="s">
        <v>53</v>
      </c>
      <c r="D56" s="8">
        <v>0</v>
      </c>
      <c r="E56" s="8">
        <v>4200</v>
      </c>
      <c r="F56" s="8">
        <f t="shared" si="2"/>
        <v>4200</v>
      </c>
      <c r="G56" s="9">
        <f t="shared" si="3"/>
        <v>0</v>
      </c>
      <c r="H56" s="3"/>
    </row>
    <row r="57" spans="1:8" s="21" customFormat="1" ht="15.75" x14ac:dyDescent="0.25">
      <c r="A57" s="15"/>
      <c r="B57" s="16">
        <v>22090000</v>
      </c>
      <c r="C57" s="17" t="s">
        <v>54</v>
      </c>
      <c r="D57" s="18">
        <v>35100</v>
      </c>
      <c r="E57" s="18">
        <v>28000.36</v>
      </c>
      <c r="F57" s="18">
        <f t="shared" si="2"/>
        <v>-7099.6399999999994</v>
      </c>
      <c r="G57" s="19">
        <f t="shared" si="3"/>
        <v>79.773105413105412</v>
      </c>
      <c r="H57" s="20"/>
    </row>
    <row r="58" spans="1:8" ht="47.25" x14ac:dyDescent="0.25">
      <c r="A58" s="7"/>
      <c r="B58" s="12">
        <v>22090100</v>
      </c>
      <c r="C58" s="14" t="s">
        <v>55</v>
      </c>
      <c r="D58" s="8">
        <v>32000</v>
      </c>
      <c r="E58" s="8">
        <v>23511.360000000001</v>
      </c>
      <c r="F58" s="8">
        <f t="shared" si="2"/>
        <v>-8488.64</v>
      </c>
      <c r="G58" s="9">
        <f t="shared" si="3"/>
        <v>73.472999999999999</v>
      </c>
      <c r="H58" s="3"/>
    </row>
    <row r="59" spans="1:8" ht="31.5" x14ac:dyDescent="0.25">
      <c r="A59" s="7"/>
      <c r="B59" s="12">
        <v>22090400</v>
      </c>
      <c r="C59" s="14" t="s">
        <v>56</v>
      </c>
      <c r="D59" s="8">
        <v>3100</v>
      </c>
      <c r="E59" s="8">
        <v>4489</v>
      </c>
      <c r="F59" s="8">
        <f t="shared" si="2"/>
        <v>1389</v>
      </c>
      <c r="G59" s="9">
        <f t="shared" si="3"/>
        <v>144.80645161290323</v>
      </c>
      <c r="H59" s="3"/>
    </row>
    <row r="60" spans="1:8" s="21" customFormat="1" ht="15.75" x14ac:dyDescent="0.25">
      <c r="A60" s="15"/>
      <c r="B60" s="16">
        <v>24000000</v>
      </c>
      <c r="C60" s="17" t="s">
        <v>57</v>
      </c>
      <c r="D60" s="18">
        <v>4200</v>
      </c>
      <c r="E60" s="18">
        <v>31914.6</v>
      </c>
      <c r="F60" s="18">
        <f t="shared" si="2"/>
        <v>27714.6</v>
      </c>
      <c r="G60" s="19">
        <f t="shared" si="3"/>
        <v>759.87142857142851</v>
      </c>
      <c r="H60" s="20"/>
    </row>
    <row r="61" spans="1:8" s="21" customFormat="1" ht="15.75" x14ac:dyDescent="0.25">
      <c r="A61" s="15"/>
      <c r="B61" s="16">
        <v>24060000</v>
      </c>
      <c r="C61" s="17" t="s">
        <v>45</v>
      </c>
      <c r="D61" s="18">
        <v>4200</v>
      </c>
      <c r="E61" s="18">
        <v>31914.6</v>
      </c>
      <c r="F61" s="18">
        <f t="shared" si="2"/>
        <v>27714.6</v>
      </c>
      <c r="G61" s="19">
        <f t="shared" si="3"/>
        <v>759.87142857142851</v>
      </c>
      <c r="H61" s="20"/>
    </row>
    <row r="62" spans="1:8" ht="15.75" x14ac:dyDescent="0.25">
      <c r="A62" s="7"/>
      <c r="B62" s="12">
        <v>24060300</v>
      </c>
      <c r="C62" s="14" t="s">
        <v>45</v>
      </c>
      <c r="D62" s="8">
        <v>2700</v>
      </c>
      <c r="E62" s="8">
        <v>30401.599999999999</v>
      </c>
      <c r="F62" s="8">
        <f t="shared" si="2"/>
        <v>27701.599999999999</v>
      </c>
      <c r="G62" s="9">
        <f t="shared" si="3"/>
        <v>1125.9851851851852</v>
      </c>
      <c r="H62" s="3"/>
    </row>
    <row r="63" spans="1:8" ht="63" x14ac:dyDescent="0.25">
      <c r="A63" s="7"/>
      <c r="B63" s="12">
        <v>24062200</v>
      </c>
      <c r="C63" s="14" t="s">
        <v>58</v>
      </c>
      <c r="D63" s="8">
        <v>1500</v>
      </c>
      <c r="E63" s="8">
        <v>1513</v>
      </c>
      <c r="F63" s="8">
        <f t="shared" si="2"/>
        <v>13</v>
      </c>
      <c r="G63" s="9">
        <f t="shared" si="3"/>
        <v>100.86666666666666</v>
      </c>
      <c r="H63" s="3"/>
    </row>
    <row r="64" spans="1:8" s="21" customFormat="1" ht="15.75" x14ac:dyDescent="0.25">
      <c r="A64" s="15"/>
      <c r="B64" s="16">
        <v>30000000</v>
      </c>
      <c r="C64" s="17" t="s">
        <v>59</v>
      </c>
      <c r="D64" s="18">
        <v>0</v>
      </c>
      <c r="E64" s="18">
        <v>206</v>
      </c>
      <c r="F64" s="18">
        <f t="shared" si="2"/>
        <v>206</v>
      </c>
      <c r="G64" s="19">
        <f t="shared" si="3"/>
        <v>0</v>
      </c>
      <c r="H64" s="20"/>
    </row>
    <row r="65" spans="1:8" s="21" customFormat="1" ht="15.75" x14ac:dyDescent="0.25">
      <c r="A65" s="15"/>
      <c r="B65" s="16">
        <v>31000000</v>
      </c>
      <c r="C65" s="17" t="s">
        <v>60</v>
      </c>
      <c r="D65" s="18">
        <v>0</v>
      </c>
      <c r="E65" s="18">
        <v>206</v>
      </c>
      <c r="F65" s="18">
        <f t="shared" si="2"/>
        <v>206</v>
      </c>
      <c r="G65" s="19">
        <f t="shared" si="3"/>
        <v>0</v>
      </c>
      <c r="H65" s="20"/>
    </row>
    <row r="66" spans="1:8" s="21" customFormat="1" ht="63" x14ac:dyDescent="0.25">
      <c r="A66" s="15"/>
      <c r="B66" s="16">
        <v>31010000</v>
      </c>
      <c r="C66" s="17" t="s">
        <v>61</v>
      </c>
      <c r="D66" s="18">
        <v>0</v>
      </c>
      <c r="E66" s="18">
        <v>206</v>
      </c>
      <c r="F66" s="18">
        <f t="shared" si="2"/>
        <v>206</v>
      </c>
      <c r="G66" s="19">
        <f t="shared" si="3"/>
        <v>0</v>
      </c>
      <c r="H66" s="20"/>
    </row>
    <row r="67" spans="1:8" ht="63" x14ac:dyDescent="0.25">
      <c r="A67" s="7"/>
      <c r="B67" s="12">
        <v>31010200</v>
      </c>
      <c r="C67" s="14" t="s">
        <v>62</v>
      </c>
      <c r="D67" s="8">
        <v>0</v>
      </c>
      <c r="E67" s="8">
        <v>206</v>
      </c>
      <c r="F67" s="8">
        <f t="shared" si="2"/>
        <v>206</v>
      </c>
      <c r="G67" s="9">
        <f t="shared" si="3"/>
        <v>0</v>
      </c>
      <c r="H67" s="3"/>
    </row>
    <row r="68" spans="1:8" s="28" customFormat="1" ht="18.75" x14ac:dyDescent="0.3">
      <c r="A68" s="22"/>
      <c r="B68" s="23">
        <v>40000000</v>
      </c>
      <c r="C68" s="24" t="s">
        <v>63</v>
      </c>
      <c r="D68" s="25">
        <v>32329717</v>
      </c>
      <c r="E68" s="25">
        <v>32236640.18</v>
      </c>
      <c r="F68" s="25">
        <f t="shared" si="2"/>
        <v>-93076.820000000298</v>
      </c>
      <c r="G68" s="26">
        <f t="shared" si="3"/>
        <v>99.712101346262941</v>
      </c>
      <c r="H68" s="27"/>
    </row>
    <row r="69" spans="1:8" s="21" customFormat="1" ht="15.75" x14ac:dyDescent="0.25">
      <c r="A69" s="15"/>
      <c r="B69" s="16">
        <v>41000000</v>
      </c>
      <c r="C69" s="17" t="s">
        <v>64</v>
      </c>
      <c r="D69" s="18">
        <v>32329717</v>
      </c>
      <c r="E69" s="18">
        <v>32236640.18</v>
      </c>
      <c r="F69" s="18">
        <f t="shared" si="2"/>
        <v>-93076.820000000298</v>
      </c>
      <c r="G69" s="19">
        <f t="shared" si="3"/>
        <v>99.712101346262941</v>
      </c>
      <c r="H69" s="20"/>
    </row>
    <row r="70" spans="1:8" s="21" customFormat="1" ht="15.75" x14ac:dyDescent="0.25">
      <c r="A70" s="15"/>
      <c r="B70" s="16">
        <v>41030000</v>
      </c>
      <c r="C70" s="17" t="s">
        <v>65</v>
      </c>
      <c r="D70" s="18">
        <v>27190700</v>
      </c>
      <c r="E70" s="18">
        <v>27190700</v>
      </c>
      <c r="F70" s="18">
        <f t="shared" si="2"/>
        <v>0</v>
      </c>
      <c r="G70" s="19">
        <f t="shared" si="3"/>
        <v>100</v>
      </c>
      <c r="H70" s="20"/>
    </row>
    <row r="71" spans="1:8" ht="15.75" x14ac:dyDescent="0.25">
      <c r="A71" s="7"/>
      <c r="B71" s="12">
        <v>41033900</v>
      </c>
      <c r="C71" s="14" t="s">
        <v>66</v>
      </c>
      <c r="D71" s="8">
        <v>25170200</v>
      </c>
      <c r="E71" s="8">
        <v>25170200</v>
      </c>
      <c r="F71" s="8">
        <f t="shared" si="2"/>
        <v>0</v>
      </c>
      <c r="G71" s="9">
        <f t="shared" si="3"/>
        <v>100</v>
      </c>
      <c r="H71" s="3"/>
    </row>
    <row r="72" spans="1:8" ht="15.75" x14ac:dyDescent="0.25">
      <c r="A72" s="7"/>
      <c r="B72" s="12">
        <v>41034200</v>
      </c>
      <c r="C72" s="14" t="s">
        <v>67</v>
      </c>
      <c r="D72" s="8">
        <v>2020500</v>
      </c>
      <c r="E72" s="8">
        <v>2020500</v>
      </c>
      <c r="F72" s="8">
        <f t="shared" ref="F72:F84" si="4">E72-D72</f>
        <v>0</v>
      </c>
      <c r="G72" s="9">
        <f t="shared" ref="G72:G84" si="5">IF(D72=0,0,E72/D72*100)</f>
        <v>100</v>
      </c>
      <c r="H72" s="3"/>
    </row>
    <row r="73" spans="1:8" s="21" customFormat="1" ht="21.75" customHeight="1" x14ac:dyDescent="0.25">
      <c r="A73" s="15"/>
      <c r="B73" s="16">
        <v>41040000</v>
      </c>
      <c r="C73" s="17" t="s">
        <v>68</v>
      </c>
      <c r="D73" s="18">
        <v>1282800</v>
      </c>
      <c r="E73" s="18">
        <v>1282800</v>
      </c>
      <c r="F73" s="18">
        <f t="shared" si="4"/>
        <v>0</v>
      </c>
      <c r="G73" s="19">
        <f t="shared" si="5"/>
        <v>100</v>
      </c>
      <c r="H73" s="20"/>
    </row>
    <row r="74" spans="1:8" ht="55.5" customHeight="1" x14ac:dyDescent="0.25">
      <c r="A74" s="7"/>
      <c r="B74" s="12">
        <v>41040200</v>
      </c>
      <c r="C74" s="14" t="s">
        <v>69</v>
      </c>
      <c r="D74" s="8">
        <v>1282800</v>
      </c>
      <c r="E74" s="8">
        <v>1282800</v>
      </c>
      <c r="F74" s="8">
        <f t="shared" si="4"/>
        <v>0</v>
      </c>
      <c r="G74" s="9">
        <f t="shared" si="5"/>
        <v>100</v>
      </c>
      <c r="H74" s="3"/>
    </row>
    <row r="75" spans="1:8" s="21" customFormat="1" ht="26.25" customHeight="1" x14ac:dyDescent="0.25">
      <c r="A75" s="15"/>
      <c r="B75" s="16">
        <v>41050000</v>
      </c>
      <c r="C75" s="17" t="s">
        <v>70</v>
      </c>
      <c r="D75" s="18">
        <v>3856217</v>
      </c>
      <c r="E75" s="18">
        <v>3763140.18</v>
      </c>
      <c r="F75" s="18">
        <f t="shared" si="4"/>
        <v>-93076.819999999832</v>
      </c>
      <c r="G75" s="19">
        <f t="shared" si="5"/>
        <v>97.586317886156309</v>
      </c>
      <c r="H75" s="20"/>
    </row>
    <row r="76" spans="1:8" ht="63" x14ac:dyDescent="0.25">
      <c r="A76" s="7"/>
      <c r="B76" s="12">
        <v>41050900</v>
      </c>
      <c r="C76" s="14" t="s">
        <v>71</v>
      </c>
      <c r="D76" s="8">
        <v>1556324</v>
      </c>
      <c r="E76" s="8">
        <v>1556324</v>
      </c>
      <c r="F76" s="8">
        <f t="shared" si="4"/>
        <v>0</v>
      </c>
      <c r="G76" s="9">
        <f t="shared" si="5"/>
        <v>100</v>
      </c>
      <c r="H76" s="3"/>
    </row>
    <row r="77" spans="1:8" ht="31.5" x14ac:dyDescent="0.25">
      <c r="A77" s="7"/>
      <c r="B77" s="12">
        <v>41051100</v>
      </c>
      <c r="C77" s="14" t="s">
        <v>72</v>
      </c>
      <c r="D77" s="8">
        <v>340000</v>
      </c>
      <c r="E77" s="8">
        <v>340000</v>
      </c>
      <c r="F77" s="8">
        <f t="shared" si="4"/>
        <v>0</v>
      </c>
      <c r="G77" s="9">
        <f t="shared" si="5"/>
        <v>100</v>
      </c>
      <c r="H77" s="3"/>
    </row>
    <row r="78" spans="1:8" ht="47.25" x14ac:dyDescent="0.25">
      <c r="A78" s="7"/>
      <c r="B78" s="12">
        <v>41051200</v>
      </c>
      <c r="C78" s="14" t="s">
        <v>73</v>
      </c>
      <c r="D78" s="8">
        <v>715772</v>
      </c>
      <c r="E78" s="8">
        <v>715772</v>
      </c>
      <c r="F78" s="8">
        <f t="shared" si="4"/>
        <v>0</v>
      </c>
      <c r="G78" s="9">
        <f t="shared" si="5"/>
        <v>100</v>
      </c>
      <c r="H78" s="3"/>
    </row>
    <row r="79" spans="1:8" ht="47.25" x14ac:dyDescent="0.25">
      <c r="A79" s="7"/>
      <c r="B79" s="12">
        <v>41051400</v>
      </c>
      <c r="C79" s="14" t="s">
        <v>74</v>
      </c>
      <c r="D79" s="8">
        <v>426230</v>
      </c>
      <c r="E79" s="8">
        <v>426230</v>
      </c>
      <c r="F79" s="8">
        <f t="shared" si="4"/>
        <v>0</v>
      </c>
      <c r="G79" s="9">
        <f t="shared" si="5"/>
        <v>100</v>
      </c>
      <c r="H79" s="3"/>
    </row>
    <row r="80" spans="1:8" ht="47.25" x14ac:dyDescent="0.25">
      <c r="A80" s="7"/>
      <c r="B80" s="12">
        <v>41051700</v>
      </c>
      <c r="C80" s="14" t="s">
        <v>75</v>
      </c>
      <c r="D80" s="8">
        <v>30847</v>
      </c>
      <c r="E80" s="8">
        <v>30847</v>
      </c>
      <c r="F80" s="8">
        <f t="shared" si="4"/>
        <v>0</v>
      </c>
      <c r="G80" s="9">
        <f t="shared" si="5"/>
        <v>100</v>
      </c>
      <c r="H80" s="3"/>
    </row>
    <row r="81" spans="1:8" ht="47.25" x14ac:dyDescent="0.25">
      <c r="A81" s="7"/>
      <c r="B81" s="12">
        <v>41053000</v>
      </c>
      <c r="C81" s="14" t="s">
        <v>76</v>
      </c>
      <c r="D81" s="8">
        <v>767044</v>
      </c>
      <c r="E81" s="8">
        <v>673967.18</v>
      </c>
      <c r="F81" s="8">
        <f t="shared" si="4"/>
        <v>-93076.819999999949</v>
      </c>
      <c r="G81" s="9">
        <f t="shared" si="5"/>
        <v>87.865517493129474</v>
      </c>
      <c r="H81" s="3"/>
    </row>
    <row r="82" spans="1:8" ht="15.75" x14ac:dyDescent="0.25">
      <c r="A82" s="7"/>
      <c r="B82" s="12">
        <v>41053900</v>
      </c>
      <c r="C82" s="14" t="s">
        <v>77</v>
      </c>
      <c r="D82" s="8">
        <v>20000</v>
      </c>
      <c r="E82" s="8">
        <v>20000</v>
      </c>
      <c r="F82" s="8">
        <f t="shared" si="4"/>
        <v>0</v>
      </c>
      <c r="G82" s="9">
        <f t="shared" si="5"/>
        <v>100</v>
      </c>
      <c r="H82" s="3"/>
    </row>
    <row r="83" spans="1:8" ht="18.75" x14ac:dyDescent="0.3">
      <c r="A83" s="64" t="s">
        <v>78</v>
      </c>
      <c r="B83" s="65"/>
      <c r="C83" s="65"/>
      <c r="D83" s="40">
        <v>70781676</v>
      </c>
      <c r="E83" s="40">
        <v>75356013.040000007</v>
      </c>
      <c r="F83" s="40">
        <f t="shared" si="4"/>
        <v>4574337.0400000066</v>
      </c>
      <c r="G83" s="41">
        <f t="shared" si="5"/>
        <v>106.46260063127073</v>
      </c>
      <c r="H83" s="3"/>
    </row>
    <row r="84" spans="1:8" ht="18.75" x14ac:dyDescent="0.3">
      <c r="A84" s="64" t="s">
        <v>79</v>
      </c>
      <c r="B84" s="65"/>
      <c r="C84" s="65"/>
      <c r="D84" s="40">
        <v>103111393</v>
      </c>
      <c r="E84" s="40">
        <v>107592653.22000001</v>
      </c>
      <c r="F84" s="40">
        <f t="shared" si="4"/>
        <v>4481260.2200000137</v>
      </c>
      <c r="G84" s="41">
        <f t="shared" si="5"/>
        <v>104.34603790097184</v>
      </c>
      <c r="H84" s="3"/>
    </row>
    <row r="85" spans="1:8" ht="15.75" x14ac:dyDescent="0.25">
      <c r="A85" s="3"/>
      <c r="B85" s="11"/>
      <c r="C85" s="3"/>
      <c r="D85" s="3"/>
      <c r="E85" s="3"/>
      <c r="F85" s="3"/>
      <c r="G85" s="3"/>
      <c r="H85" s="3"/>
    </row>
    <row r="86" spans="1:8" ht="15.75" x14ac:dyDescent="0.25">
      <c r="A86" s="3"/>
      <c r="B86" s="11"/>
      <c r="C86" s="3"/>
      <c r="D86" s="3"/>
      <c r="E86" s="3"/>
      <c r="F86" s="3"/>
      <c r="G86" s="3"/>
      <c r="H86" s="3"/>
    </row>
    <row r="87" spans="1:8" ht="15.75" x14ac:dyDescent="0.25">
      <c r="A87" s="3"/>
      <c r="B87" s="11"/>
      <c r="C87" s="3"/>
      <c r="D87" s="3"/>
      <c r="E87" s="3"/>
      <c r="F87" s="3"/>
      <c r="G87" s="3"/>
      <c r="H87" s="3"/>
    </row>
    <row r="88" spans="1:8" ht="15.75" x14ac:dyDescent="0.25">
      <c r="A88" s="3"/>
      <c r="B88" s="11"/>
      <c r="C88" s="3"/>
      <c r="D88" s="3"/>
      <c r="E88" s="3"/>
      <c r="F88" s="3"/>
      <c r="G88" s="3"/>
      <c r="H88" s="3"/>
    </row>
    <row r="89" spans="1:8" ht="15.75" x14ac:dyDescent="0.25">
      <c r="A89" s="3"/>
      <c r="B89" s="11"/>
      <c r="C89" s="3"/>
      <c r="D89" s="3"/>
      <c r="E89" s="3"/>
      <c r="F89" s="3"/>
      <c r="G89" s="3"/>
      <c r="H89" s="3"/>
    </row>
  </sheetData>
  <mergeCells count="9">
    <mergeCell ref="B3:H3"/>
    <mergeCell ref="B4:H4"/>
    <mergeCell ref="B2:G2"/>
    <mergeCell ref="A83:C83"/>
    <mergeCell ref="A84:C84"/>
    <mergeCell ref="A6:A7"/>
    <mergeCell ref="B6:B7"/>
    <mergeCell ref="C6:C7"/>
    <mergeCell ref="D6:G6"/>
  </mergeCells>
  <pageMargins left="0.59055118110236227" right="0.39370078740157483" top="0.39370078740157483" bottom="0.19685039370078741" header="0" footer="0"/>
  <pageSetup paperSize="9" scale="60" fitToHeight="5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topLeftCell="A31" workbookViewId="0">
      <selection activeCell="C36" sqref="C36"/>
    </sheetView>
  </sheetViews>
  <sheetFormatPr defaultRowHeight="12.75" x14ac:dyDescent="0.2"/>
  <cols>
    <col min="1" max="1" width="0.140625" customWidth="1"/>
    <col min="2" max="2" width="14.42578125" style="13" customWidth="1"/>
    <col min="3" max="3" width="68.42578125" customWidth="1"/>
    <col min="4" max="4" width="18.7109375" customWidth="1"/>
    <col min="5" max="5" width="18.85546875" customWidth="1"/>
    <col min="6" max="6" width="16.7109375" customWidth="1"/>
    <col min="7" max="7" width="13" customWidth="1"/>
  </cols>
  <sheetData>
    <row r="2" spans="1:10" ht="18.75" x14ac:dyDescent="0.3">
      <c r="A2" s="63" t="s">
        <v>84</v>
      </c>
      <c r="B2" s="63"/>
      <c r="C2" s="63"/>
      <c r="D2" s="63"/>
      <c r="E2" s="63"/>
      <c r="F2" s="63"/>
      <c r="G2" s="63"/>
    </row>
    <row r="3" spans="1:10" ht="18.75" x14ac:dyDescent="0.3">
      <c r="A3" s="63" t="s">
        <v>151</v>
      </c>
      <c r="B3" s="63"/>
      <c r="C3" s="63"/>
      <c r="D3" s="63"/>
      <c r="E3" s="63"/>
      <c r="F3" s="63"/>
      <c r="G3" s="47"/>
    </row>
    <row r="4" spans="1:10" ht="18.75" x14ac:dyDescent="0.3">
      <c r="A4" s="63" t="s">
        <v>81</v>
      </c>
      <c r="B4" s="63"/>
      <c r="C4" s="63"/>
      <c r="D4" s="63"/>
      <c r="E4" s="63"/>
      <c r="F4" s="63"/>
      <c r="G4" s="47"/>
    </row>
    <row r="5" spans="1:10" ht="15.75" x14ac:dyDescent="0.25">
      <c r="A5" s="48"/>
      <c r="B5" s="48"/>
      <c r="C5" s="48"/>
      <c r="D5" s="48"/>
      <c r="E5" s="48"/>
      <c r="F5" s="48"/>
      <c r="G5" s="48"/>
      <c r="H5" s="2"/>
      <c r="I5" s="2"/>
      <c r="J5" s="2"/>
    </row>
    <row r="6" spans="1:10" ht="15.75" x14ac:dyDescent="0.25">
      <c r="A6" s="3"/>
      <c r="B6" s="11"/>
      <c r="C6" s="3"/>
      <c r="D6" s="3"/>
      <c r="E6" s="4" t="s">
        <v>0</v>
      </c>
      <c r="F6" s="3"/>
      <c r="G6" s="3"/>
    </row>
    <row r="7" spans="1:10" ht="15.75" x14ac:dyDescent="0.25">
      <c r="A7" s="66"/>
      <c r="B7" s="67" t="s">
        <v>1</v>
      </c>
      <c r="C7" s="67" t="s">
        <v>2</v>
      </c>
      <c r="D7" s="69" t="s">
        <v>83</v>
      </c>
      <c r="E7" s="69"/>
      <c r="F7" s="69"/>
      <c r="G7" s="69"/>
    </row>
    <row r="8" spans="1:10" ht="37.5" customHeight="1" x14ac:dyDescent="0.2">
      <c r="A8" s="66"/>
      <c r="B8" s="68"/>
      <c r="C8" s="68"/>
      <c r="D8" s="5" t="s">
        <v>152</v>
      </c>
      <c r="E8" s="10" t="s">
        <v>3</v>
      </c>
      <c r="F8" s="10" t="s">
        <v>4</v>
      </c>
      <c r="G8" s="10" t="s">
        <v>5</v>
      </c>
    </row>
    <row r="9" spans="1:10" s="21" customFormat="1" ht="18.75" x14ac:dyDescent="0.3">
      <c r="A9" s="15"/>
      <c r="B9" s="23">
        <v>10000000</v>
      </c>
      <c r="C9" s="24" t="s">
        <v>6</v>
      </c>
      <c r="D9" s="25">
        <v>15000</v>
      </c>
      <c r="E9" s="25">
        <v>19674.34</v>
      </c>
      <c r="F9" s="25">
        <f t="shared" ref="F9:F40" si="0">E9-D9</f>
        <v>4674.34</v>
      </c>
      <c r="G9" s="26">
        <f t="shared" ref="G9:G40" si="1">IF(D9=0,0,E9/D9*100)</f>
        <v>131.16226666666665</v>
      </c>
    </row>
    <row r="10" spans="1:10" s="21" customFormat="1" ht="15.75" x14ac:dyDescent="0.25">
      <c r="A10" s="15"/>
      <c r="B10" s="16">
        <v>19000000</v>
      </c>
      <c r="C10" s="17" t="s">
        <v>153</v>
      </c>
      <c r="D10" s="18">
        <v>15000</v>
      </c>
      <c r="E10" s="18">
        <v>19674.34</v>
      </c>
      <c r="F10" s="18">
        <f t="shared" si="0"/>
        <v>4674.34</v>
      </c>
      <c r="G10" s="19">
        <f t="shared" si="1"/>
        <v>131.16226666666665</v>
      </c>
    </row>
    <row r="11" spans="1:10" s="21" customFormat="1" ht="15.75" x14ac:dyDescent="0.25">
      <c r="A11" s="15"/>
      <c r="B11" s="16">
        <v>19010000</v>
      </c>
      <c r="C11" s="17" t="s">
        <v>154</v>
      </c>
      <c r="D11" s="18">
        <v>15000</v>
      </c>
      <c r="E11" s="18">
        <v>19674.34</v>
      </c>
      <c r="F11" s="18">
        <f t="shared" si="0"/>
        <v>4674.34</v>
      </c>
      <c r="G11" s="19">
        <f t="shared" si="1"/>
        <v>131.16226666666665</v>
      </c>
    </row>
    <row r="12" spans="1:10" ht="63" x14ac:dyDescent="0.25">
      <c r="A12" s="7"/>
      <c r="B12" s="12">
        <v>19010100</v>
      </c>
      <c r="C12" s="14" t="s">
        <v>155</v>
      </c>
      <c r="D12" s="8">
        <v>15000</v>
      </c>
      <c r="E12" s="8">
        <v>18809.71</v>
      </c>
      <c r="F12" s="8">
        <f t="shared" si="0"/>
        <v>3809.7099999999991</v>
      </c>
      <c r="G12" s="9">
        <f t="shared" si="1"/>
        <v>125.39806666666667</v>
      </c>
    </row>
    <row r="13" spans="1:10" ht="39" customHeight="1" x14ac:dyDescent="0.25">
      <c r="A13" s="7"/>
      <c r="B13" s="12">
        <v>19010200</v>
      </c>
      <c r="C13" s="14" t="s">
        <v>156</v>
      </c>
      <c r="D13" s="8">
        <v>0</v>
      </c>
      <c r="E13" s="8">
        <v>584.13</v>
      </c>
      <c r="F13" s="8">
        <f t="shared" si="0"/>
        <v>584.13</v>
      </c>
      <c r="G13" s="9">
        <f t="shared" si="1"/>
        <v>0</v>
      </c>
    </row>
    <row r="14" spans="1:10" ht="56.25" customHeight="1" x14ac:dyDescent="0.25">
      <c r="A14" s="7"/>
      <c r="B14" s="12">
        <v>19010300</v>
      </c>
      <c r="C14" s="14" t="s">
        <v>157</v>
      </c>
      <c r="D14" s="8">
        <v>0</v>
      </c>
      <c r="E14" s="8">
        <v>280.5</v>
      </c>
      <c r="F14" s="8">
        <f t="shared" si="0"/>
        <v>280.5</v>
      </c>
      <c r="G14" s="9">
        <f t="shared" si="1"/>
        <v>0</v>
      </c>
    </row>
    <row r="15" spans="1:10" s="21" customFormat="1" ht="18.75" x14ac:dyDescent="0.3">
      <c r="A15" s="15"/>
      <c r="B15" s="23">
        <v>20000000</v>
      </c>
      <c r="C15" s="24" t="s">
        <v>41</v>
      </c>
      <c r="D15" s="25">
        <v>105586</v>
      </c>
      <c r="E15" s="25">
        <v>1343485.95</v>
      </c>
      <c r="F15" s="25">
        <f t="shared" si="0"/>
        <v>1237899.95</v>
      </c>
      <c r="G15" s="26">
        <f t="shared" si="1"/>
        <v>1272.4091735646771</v>
      </c>
    </row>
    <row r="16" spans="1:10" s="21" customFormat="1" ht="20.25" customHeight="1" x14ac:dyDescent="0.25">
      <c r="A16" s="15"/>
      <c r="B16" s="16">
        <v>24000000</v>
      </c>
      <c r="C16" s="17" t="s">
        <v>57</v>
      </c>
      <c r="D16" s="18">
        <v>0</v>
      </c>
      <c r="E16" s="18">
        <v>14951.44</v>
      </c>
      <c r="F16" s="18">
        <f t="shared" si="0"/>
        <v>14951.44</v>
      </c>
      <c r="G16" s="19">
        <f t="shared" si="1"/>
        <v>0</v>
      </c>
    </row>
    <row r="17" spans="1:7" s="21" customFormat="1" ht="22.5" customHeight="1" x14ac:dyDescent="0.25">
      <c r="A17" s="15"/>
      <c r="B17" s="16">
        <v>24060000</v>
      </c>
      <c r="C17" s="17" t="s">
        <v>45</v>
      </c>
      <c r="D17" s="18">
        <v>0</v>
      </c>
      <c r="E17" s="18">
        <v>14951.44</v>
      </c>
      <c r="F17" s="18">
        <f t="shared" si="0"/>
        <v>14951.44</v>
      </c>
      <c r="G17" s="19">
        <f t="shared" si="1"/>
        <v>0</v>
      </c>
    </row>
    <row r="18" spans="1:7" ht="47.25" x14ac:dyDescent="0.25">
      <c r="A18" s="7"/>
      <c r="B18" s="12">
        <v>24062100</v>
      </c>
      <c r="C18" s="14" t="s">
        <v>158</v>
      </c>
      <c r="D18" s="8">
        <v>0</v>
      </c>
      <c r="E18" s="8">
        <v>14951.44</v>
      </c>
      <c r="F18" s="8">
        <f t="shared" si="0"/>
        <v>14951.44</v>
      </c>
      <c r="G18" s="9">
        <f t="shared" si="1"/>
        <v>0</v>
      </c>
    </row>
    <row r="19" spans="1:7" s="21" customFormat="1" ht="31.5" customHeight="1" x14ac:dyDescent="0.25">
      <c r="A19" s="15"/>
      <c r="B19" s="16">
        <v>25000000</v>
      </c>
      <c r="C19" s="17" t="s">
        <v>159</v>
      </c>
      <c r="D19" s="18">
        <v>105586</v>
      </c>
      <c r="E19" s="18">
        <v>1328534.51</v>
      </c>
      <c r="F19" s="18">
        <f t="shared" si="0"/>
        <v>1222948.51</v>
      </c>
      <c r="G19" s="19">
        <f t="shared" si="1"/>
        <v>1258.2487356278295</v>
      </c>
    </row>
    <row r="20" spans="1:7" s="21" customFormat="1" ht="37.5" customHeight="1" x14ac:dyDescent="0.25">
      <c r="A20" s="15"/>
      <c r="B20" s="16">
        <v>25010000</v>
      </c>
      <c r="C20" s="17" t="s">
        <v>160</v>
      </c>
      <c r="D20" s="18">
        <v>55000.000000000007</v>
      </c>
      <c r="E20" s="18">
        <v>122960.76999999999</v>
      </c>
      <c r="F20" s="18">
        <f t="shared" si="0"/>
        <v>67960.76999999999</v>
      </c>
      <c r="G20" s="19">
        <f t="shared" si="1"/>
        <v>223.5650363636363</v>
      </c>
    </row>
    <row r="21" spans="1:7" ht="31.5" x14ac:dyDescent="0.25">
      <c r="A21" s="7"/>
      <c r="B21" s="12">
        <v>25010100</v>
      </c>
      <c r="C21" s="14" t="s">
        <v>161</v>
      </c>
      <c r="D21" s="8">
        <v>0</v>
      </c>
      <c r="E21" s="8">
        <v>66620.03</v>
      </c>
      <c r="F21" s="8">
        <f t="shared" si="0"/>
        <v>66620.03</v>
      </c>
      <c r="G21" s="9">
        <f t="shared" si="1"/>
        <v>0</v>
      </c>
    </row>
    <row r="22" spans="1:7" ht="47.25" x14ac:dyDescent="0.25">
      <c r="A22" s="7"/>
      <c r="B22" s="12">
        <v>25010300</v>
      </c>
      <c r="C22" s="14" t="s">
        <v>162</v>
      </c>
      <c r="D22" s="8">
        <v>55000.000000000007</v>
      </c>
      <c r="E22" s="8">
        <v>55383.71</v>
      </c>
      <c r="F22" s="8">
        <f t="shared" si="0"/>
        <v>383.70999999999185</v>
      </c>
      <c r="G22" s="9">
        <f t="shared" si="1"/>
        <v>100.69765454545454</v>
      </c>
    </row>
    <row r="23" spans="1:7" ht="31.5" x14ac:dyDescent="0.25">
      <c r="A23" s="7"/>
      <c r="B23" s="12">
        <v>25010400</v>
      </c>
      <c r="C23" s="14" t="s">
        <v>163</v>
      </c>
      <c r="D23" s="8">
        <v>0</v>
      </c>
      <c r="E23" s="8">
        <v>957.03</v>
      </c>
      <c r="F23" s="8">
        <f t="shared" si="0"/>
        <v>957.03</v>
      </c>
      <c r="G23" s="9">
        <f t="shared" si="1"/>
        <v>0</v>
      </c>
    </row>
    <row r="24" spans="1:7" s="21" customFormat="1" ht="15.75" x14ac:dyDescent="0.25">
      <c r="A24" s="15"/>
      <c r="B24" s="16">
        <v>25020000</v>
      </c>
      <c r="C24" s="17" t="s">
        <v>164</v>
      </c>
      <c r="D24" s="18">
        <v>50586</v>
      </c>
      <c r="E24" s="18">
        <v>1205573.74</v>
      </c>
      <c r="F24" s="18">
        <f t="shared" si="0"/>
        <v>1154987.74</v>
      </c>
      <c r="G24" s="19">
        <f t="shared" si="1"/>
        <v>2383.2161862966041</v>
      </c>
    </row>
    <row r="25" spans="1:7" ht="15.75" x14ac:dyDescent="0.25">
      <c r="A25" s="7"/>
      <c r="B25" s="12">
        <v>25020100</v>
      </c>
      <c r="C25" s="14" t="s">
        <v>165</v>
      </c>
      <c r="D25" s="8">
        <v>50586</v>
      </c>
      <c r="E25" s="8">
        <v>1205573.74</v>
      </c>
      <c r="F25" s="8">
        <f t="shared" si="0"/>
        <v>1154987.74</v>
      </c>
      <c r="G25" s="9">
        <f t="shared" si="1"/>
        <v>2383.2161862966041</v>
      </c>
    </row>
    <row r="26" spans="1:7" s="21" customFormat="1" ht="15.75" x14ac:dyDescent="0.25">
      <c r="A26" s="15"/>
      <c r="B26" s="16">
        <v>30000000</v>
      </c>
      <c r="C26" s="17" t="s">
        <v>59</v>
      </c>
      <c r="D26" s="18">
        <v>5052</v>
      </c>
      <c r="E26" s="18">
        <v>49550.3</v>
      </c>
      <c r="F26" s="18">
        <f t="shared" si="0"/>
        <v>44498.3</v>
      </c>
      <c r="G26" s="19">
        <f t="shared" si="1"/>
        <v>980.80562153602546</v>
      </c>
    </row>
    <row r="27" spans="1:7" s="21" customFormat="1" ht="15.75" x14ac:dyDescent="0.25">
      <c r="A27" s="15"/>
      <c r="B27" s="16">
        <v>31000000</v>
      </c>
      <c r="C27" s="17" t="s">
        <v>60</v>
      </c>
      <c r="D27" s="18">
        <v>0</v>
      </c>
      <c r="E27" s="18">
        <v>0.3</v>
      </c>
      <c r="F27" s="18">
        <f t="shared" si="0"/>
        <v>0.3</v>
      </c>
      <c r="G27" s="19">
        <f t="shared" si="1"/>
        <v>0</v>
      </c>
    </row>
    <row r="28" spans="1:7" ht="54.75" customHeight="1" x14ac:dyDescent="0.25">
      <c r="A28" s="7"/>
      <c r="B28" s="12">
        <v>31030000</v>
      </c>
      <c r="C28" s="14" t="s">
        <v>166</v>
      </c>
      <c r="D28" s="8">
        <v>0</v>
      </c>
      <c r="E28" s="8">
        <v>0.3</v>
      </c>
      <c r="F28" s="8">
        <f t="shared" si="0"/>
        <v>0.3</v>
      </c>
      <c r="G28" s="9">
        <f t="shared" si="1"/>
        <v>0</v>
      </c>
    </row>
    <row r="29" spans="1:7" s="21" customFormat="1" ht="21" customHeight="1" x14ac:dyDescent="0.25">
      <c r="A29" s="15"/>
      <c r="B29" s="16">
        <v>33000000</v>
      </c>
      <c r="C29" s="17" t="s">
        <v>167</v>
      </c>
      <c r="D29" s="18">
        <v>5052</v>
      </c>
      <c r="E29" s="18">
        <v>49550</v>
      </c>
      <c r="F29" s="18">
        <f t="shared" si="0"/>
        <v>44498</v>
      </c>
      <c r="G29" s="19">
        <f t="shared" si="1"/>
        <v>980.79968329374503</v>
      </c>
    </row>
    <row r="30" spans="1:7" s="21" customFormat="1" ht="22.5" customHeight="1" x14ac:dyDescent="0.25">
      <c r="A30" s="15"/>
      <c r="B30" s="16">
        <v>33010000</v>
      </c>
      <c r="C30" s="17" t="s">
        <v>168</v>
      </c>
      <c r="D30" s="18">
        <v>5052</v>
      </c>
      <c r="E30" s="18">
        <v>49550</v>
      </c>
      <c r="F30" s="18">
        <f t="shared" si="0"/>
        <v>44498</v>
      </c>
      <c r="G30" s="19">
        <f t="shared" si="1"/>
        <v>980.79968329374503</v>
      </c>
    </row>
    <row r="31" spans="1:7" ht="63" x14ac:dyDescent="0.25">
      <c r="A31" s="7"/>
      <c r="B31" s="12">
        <v>33010100</v>
      </c>
      <c r="C31" s="14" t="s">
        <v>169</v>
      </c>
      <c r="D31" s="8">
        <v>5052</v>
      </c>
      <c r="E31" s="8">
        <v>49550</v>
      </c>
      <c r="F31" s="8">
        <f t="shared" si="0"/>
        <v>44498</v>
      </c>
      <c r="G31" s="9">
        <f t="shared" si="1"/>
        <v>980.79968329374503</v>
      </c>
    </row>
    <row r="32" spans="1:7" s="28" customFormat="1" ht="18.75" x14ac:dyDescent="0.3">
      <c r="A32" s="22"/>
      <c r="B32" s="23">
        <v>40000000</v>
      </c>
      <c r="C32" s="24" t="s">
        <v>63</v>
      </c>
      <c r="D32" s="25">
        <v>5191150</v>
      </c>
      <c r="E32" s="25">
        <v>5183937.49</v>
      </c>
      <c r="F32" s="25">
        <f t="shared" si="0"/>
        <v>-7212.5099999997765</v>
      </c>
      <c r="G32" s="26">
        <f t="shared" si="1"/>
        <v>99.861061421842948</v>
      </c>
    </row>
    <row r="33" spans="1:7" s="21" customFormat="1" ht="15.75" x14ac:dyDescent="0.25">
      <c r="A33" s="15"/>
      <c r="B33" s="16">
        <v>41000000</v>
      </c>
      <c r="C33" s="17" t="s">
        <v>64</v>
      </c>
      <c r="D33" s="18">
        <v>5191150</v>
      </c>
      <c r="E33" s="18">
        <v>5183937.49</v>
      </c>
      <c r="F33" s="18">
        <f t="shared" si="0"/>
        <v>-7212.5099999997765</v>
      </c>
      <c r="G33" s="19">
        <f t="shared" si="1"/>
        <v>99.861061421842948</v>
      </c>
    </row>
    <row r="34" spans="1:7" s="21" customFormat="1" ht="15.75" x14ac:dyDescent="0.25">
      <c r="A34" s="15"/>
      <c r="B34" s="16">
        <v>41050000</v>
      </c>
      <c r="C34" s="17" t="s">
        <v>70</v>
      </c>
      <c r="D34" s="18">
        <v>5191150</v>
      </c>
      <c r="E34" s="18">
        <v>5183937.49</v>
      </c>
      <c r="F34" s="18">
        <f t="shared" si="0"/>
        <v>-7212.5099999997765</v>
      </c>
      <c r="G34" s="19">
        <f t="shared" si="1"/>
        <v>99.861061421842948</v>
      </c>
    </row>
    <row r="35" spans="1:7" ht="15.75" x14ac:dyDescent="0.25">
      <c r="A35" s="7"/>
      <c r="B35" s="12">
        <v>41053900</v>
      </c>
      <c r="C35" s="14" t="s">
        <v>77</v>
      </c>
      <c r="D35" s="8">
        <v>2092150</v>
      </c>
      <c r="E35" s="8">
        <v>2092123.09</v>
      </c>
      <c r="F35" s="8">
        <f t="shared" si="0"/>
        <v>-26.909999999916181</v>
      </c>
      <c r="G35" s="9">
        <f t="shared" si="1"/>
        <v>99.998713763353493</v>
      </c>
    </row>
    <row r="36" spans="1:7" ht="69" customHeight="1" x14ac:dyDescent="0.25">
      <c r="A36" s="7"/>
      <c r="B36" s="12">
        <v>41054000</v>
      </c>
      <c r="C36" s="14" t="s">
        <v>170</v>
      </c>
      <c r="D36" s="8">
        <v>3099000</v>
      </c>
      <c r="E36" s="8">
        <v>3091814.3999999999</v>
      </c>
      <c r="F36" s="8">
        <f t="shared" si="0"/>
        <v>-7185.6000000000931</v>
      </c>
      <c r="G36" s="9">
        <f t="shared" si="1"/>
        <v>99.768131655372699</v>
      </c>
    </row>
    <row r="37" spans="1:7" s="21" customFormat="1" ht="21" customHeight="1" x14ac:dyDescent="0.25">
      <c r="A37" s="15"/>
      <c r="B37" s="16">
        <v>50000000</v>
      </c>
      <c r="C37" s="17" t="s">
        <v>171</v>
      </c>
      <c r="D37" s="18">
        <v>72000</v>
      </c>
      <c r="E37" s="18">
        <v>50356.800000000003</v>
      </c>
      <c r="F37" s="18">
        <f t="shared" si="0"/>
        <v>-21643.199999999997</v>
      </c>
      <c r="G37" s="19">
        <f t="shared" si="1"/>
        <v>69.94</v>
      </c>
    </row>
    <row r="38" spans="1:7" ht="47.25" x14ac:dyDescent="0.25">
      <c r="A38" s="7"/>
      <c r="B38" s="12">
        <v>50110000</v>
      </c>
      <c r="C38" s="14" t="s">
        <v>172</v>
      </c>
      <c r="D38" s="8">
        <v>72000</v>
      </c>
      <c r="E38" s="8">
        <v>50356.800000000003</v>
      </c>
      <c r="F38" s="8">
        <f t="shared" si="0"/>
        <v>-21643.199999999997</v>
      </c>
      <c r="G38" s="9">
        <f t="shared" si="1"/>
        <v>69.94</v>
      </c>
    </row>
    <row r="39" spans="1:7" s="49" customFormat="1" ht="18.75" x14ac:dyDescent="0.3">
      <c r="A39" s="64" t="s">
        <v>78</v>
      </c>
      <c r="B39" s="65"/>
      <c r="C39" s="65"/>
      <c r="D39" s="40">
        <v>197638</v>
      </c>
      <c r="E39" s="40">
        <v>1463067.3900000001</v>
      </c>
      <c r="F39" s="40">
        <f t="shared" si="0"/>
        <v>1265429.3900000001</v>
      </c>
      <c r="G39" s="41">
        <f t="shared" si="1"/>
        <v>740.27635879739739</v>
      </c>
    </row>
    <row r="40" spans="1:7" s="49" customFormat="1" ht="18.75" x14ac:dyDescent="0.3">
      <c r="A40" s="64" t="s">
        <v>79</v>
      </c>
      <c r="B40" s="65"/>
      <c r="C40" s="65"/>
      <c r="D40" s="40">
        <v>5388788</v>
      </c>
      <c r="E40" s="40">
        <v>6647004.8799999999</v>
      </c>
      <c r="F40" s="40">
        <f t="shared" si="0"/>
        <v>1258216.8799999999</v>
      </c>
      <c r="G40" s="41">
        <f t="shared" si="1"/>
        <v>123.34879160211906</v>
      </c>
    </row>
    <row r="41" spans="1:7" ht="15.75" x14ac:dyDescent="0.25">
      <c r="A41" s="3"/>
      <c r="B41" s="11"/>
      <c r="C41" s="3"/>
      <c r="D41" s="3"/>
      <c r="E41" s="3"/>
      <c r="F41" s="3"/>
      <c r="G41" s="3"/>
    </row>
    <row r="42" spans="1:7" ht="15.75" x14ac:dyDescent="0.25">
      <c r="A42" s="3"/>
      <c r="B42" s="11"/>
      <c r="C42" s="3"/>
      <c r="D42" s="3"/>
      <c r="E42" s="3"/>
      <c r="F42" s="3"/>
      <c r="G42" s="3"/>
    </row>
    <row r="43" spans="1:7" ht="15.75" x14ac:dyDescent="0.25">
      <c r="A43" s="3"/>
      <c r="B43" s="11"/>
      <c r="C43" s="3"/>
      <c r="D43" s="3"/>
      <c r="E43" s="3"/>
      <c r="F43" s="3"/>
      <c r="G43" s="3"/>
    </row>
    <row r="44" spans="1:7" ht="15.75" x14ac:dyDescent="0.25">
      <c r="A44" s="3"/>
      <c r="B44" s="11"/>
      <c r="C44" s="3"/>
      <c r="D44" s="3"/>
      <c r="E44" s="3"/>
      <c r="F44" s="3"/>
      <c r="G44" s="3"/>
    </row>
    <row r="45" spans="1:7" ht="15.75" x14ac:dyDescent="0.25">
      <c r="A45" s="3"/>
      <c r="B45" s="11"/>
      <c r="C45" s="3"/>
      <c r="D45" s="3"/>
      <c r="E45" s="3"/>
      <c r="F45" s="3"/>
      <c r="G45" s="3"/>
    </row>
    <row r="46" spans="1:7" ht="15.75" x14ac:dyDescent="0.25">
      <c r="A46" s="3"/>
      <c r="B46" s="11"/>
      <c r="C46" s="3"/>
      <c r="D46" s="3"/>
      <c r="E46" s="3"/>
      <c r="F46" s="3"/>
      <c r="G46" s="3"/>
    </row>
    <row r="47" spans="1:7" ht="15.75" x14ac:dyDescent="0.25">
      <c r="A47" s="3"/>
      <c r="B47" s="11"/>
      <c r="C47" s="3"/>
      <c r="D47" s="3"/>
      <c r="E47" s="3"/>
      <c r="F47" s="3"/>
      <c r="G47" s="3"/>
    </row>
    <row r="48" spans="1:7" ht="15.75" x14ac:dyDescent="0.25">
      <c r="A48" s="3"/>
      <c r="B48" s="11"/>
      <c r="C48" s="3"/>
      <c r="D48" s="3"/>
      <c r="E48" s="3"/>
      <c r="F48" s="3"/>
      <c r="G48" s="3"/>
    </row>
    <row r="49" spans="1:7" ht="15.75" x14ac:dyDescent="0.25">
      <c r="A49" s="3"/>
      <c r="B49" s="11"/>
      <c r="C49" s="3"/>
      <c r="D49" s="3"/>
      <c r="E49" s="3"/>
      <c r="F49" s="3"/>
      <c r="G49" s="3"/>
    </row>
    <row r="50" spans="1:7" ht="15.75" x14ac:dyDescent="0.25">
      <c r="A50" s="3"/>
      <c r="B50" s="11"/>
      <c r="C50" s="3"/>
      <c r="D50" s="3"/>
      <c r="E50" s="3"/>
      <c r="F50" s="3"/>
      <c r="G50" s="3"/>
    </row>
  </sheetData>
  <mergeCells count="9">
    <mergeCell ref="A39:C39"/>
    <mergeCell ref="A40:C40"/>
    <mergeCell ref="A2:G2"/>
    <mergeCell ref="A3:F3"/>
    <mergeCell ref="A4:F4"/>
    <mergeCell ref="A7:A8"/>
    <mergeCell ref="B7:B8"/>
    <mergeCell ref="C7:C8"/>
    <mergeCell ref="D7:G7"/>
  </mergeCells>
  <pageMargins left="0.59055118110236227" right="0.39370078740157483" top="0.39370078740157483" bottom="0.19685039370078741" header="0" footer="0"/>
  <pageSetup paperSize="9" scale="60" fitToHeight="5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95"/>
  <sheetViews>
    <sheetView workbookViewId="0">
      <selection activeCell="B103" sqref="B101:B103"/>
    </sheetView>
  </sheetViews>
  <sheetFormatPr defaultRowHeight="12.75" x14ac:dyDescent="0.2"/>
  <cols>
    <col min="1" max="1" width="10.7109375" style="13" customWidth="1"/>
    <col min="2" max="2" width="56.28515625" customWidth="1"/>
    <col min="3" max="3" width="21.85546875" customWidth="1"/>
    <col min="4" max="4" width="21.140625" customWidth="1"/>
    <col min="5" max="5" width="18.85546875" customWidth="1"/>
    <col min="6" max="11" width="15.7109375" hidden="1" customWidth="1"/>
    <col min="12" max="12" width="19.28515625" customWidth="1"/>
    <col min="13" max="13" width="15.7109375" customWidth="1"/>
  </cols>
  <sheetData>
    <row r="2" spans="1:13" s="3" customFormat="1" ht="18.75" x14ac:dyDescent="0.3">
      <c r="A2" s="63" t="s">
        <v>85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s="3" customFormat="1" ht="18.75" x14ac:dyDescent="0.3">
      <c r="A3" s="63" t="s">
        <v>230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s="3" customFormat="1" ht="18.75" x14ac:dyDescent="0.3">
      <c r="A4" s="63" t="s">
        <v>81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s="3" customFormat="1" ht="15.75" x14ac:dyDescent="0.25">
      <c r="A5" s="11"/>
    </row>
    <row r="6" spans="1:13" s="48" customFormat="1" ht="71.25" customHeight="1" x14ac:dyDescent="0.25">
      <c r="A6" s="5" t="s">
        <v>87</v>
      </c>
      <c r="B6" s="5" t="s">
        <v>88</v>
      </c>
      <c r="C6" s="5" t="s">
        <v>89</v>
      </c>
      <c r="D6" s="5" t="s">
        <v>173</v>
      </c>
      <c r="E6" s="5" t="s">
        <v>91</v>
      </c>
      <c r="F6" s="5" t="s">
        <v>174</v>
      </c>
      <c r="G6" s="5" t="s">
        <v>175</v>
      </c>
      <c r="H6" s="5" t="s">
        <v>176</v>
      </c>
      <c r="I6" s="5" t="s">
        <v>177</v>
      </c>
      <c r="J6" s="5" t="s">
        <v>178</v>
      </c>
      <c r="K6" s="5" t="s">
        <v>179</v>
      </c>
      <c r="L6" s="5" t="s">
        <v>92</v>
      </c>
      <c r="M6" s="5" t="s">
        <v>93</v>
      </c>
    </row>
    <row r="7" spans="1:13" s="3" customFormat="1" ht="72" customHeight="1" x14ac:dyDescent="0.25">
      <c r="A7" s="50" t="s">
        <v>94</v>
      </c>
      <c r="B7" s="51" t="s">
        <v>95</v>
      </c>
      <c r="C7" s="52">
        <v>19370655</v>
      </c>
      <c r="D7" s="52">
        <v>19141691</v>
      </c>
      <c r="E7" s="52">
        <v>18849582.589999996</v>
      </c>
      <c r="F7" s="52">
        <v>0</v>
      </c>
      <c r="G7" s="52">
        <v>0</v>
      </c>
      <c r="H7" s="52" t="e">
        <f>D7-#REF!</f>
        <v>#REF!</v>
      </c>
      <c r="I7" s="52" t="e">
        <f>#REF!-#REF!</f>
        <v>#REF!</v>
      </c>
      <c r="J7" s="52" t="e">
        <f>IF(D7=0,0,(#REF!/D7)*100)</f>
        <v>#REF!</v>
      </c>
      <c r="K7" s="52" t="e">
        <f>#REF!-E7</f>
        <v>#REF!</v>
      </c>
      <c r="L7" s="52">
        <f t="shared" ref="L7:L38" si="0">D7-E7</f>
        <v>292108.41000000387</v>
      </c>
      <c r="M7" s="53">
        <f t="shared" ref="M7:M38" si="1">IF(D7=0,0,(E7/D7)*100)</f>
        <v>98.473967582069918</v>
      </c>
    </row>
    <row r="8" spans="1:13" s="3" customFormat="1" ht="15.75" x14ac:dyDescent="0.25">
      <c r="A8" s="54" t="s">
        <v>180</v>
      </c>
      <c r="B8" s="55" t="s">
        <v>181</v>
      </c>
      <c r="C8" s="56">
        <v>14421083</v>
      </c>
      <c r="D8" s="56">
        <v>13904081</v>
      </c>
      <c r="E8" s="56">
        <v>13847805.529999999</v>
      </c>
      <c r="F8" s="56">
        <v>0</v>
      </c>
      <c r="G8" s="56">
        <v>0</v>
      </c>
      <c r="H8" s="56" t="e">
        <f>D8-#REF!</f>
        <v>#REF!</v>
      </c>
      <c r="I8" s="56" t="e">
        <f>#REF!-#REF!</f>
        <v>#REF!</v>
      </c>
      <c r="J8" s="56" t="e">
        <f>IF(D8=0,0,(#REF!/D8)*100)</f>
        <v>#REF!</v>
      </c>
      <c r="K8" s="56" t="e">
        <f>#REF!-E8</f>
        <v>#REF!</v>
      </c>
      <c r="L8" s="56">
        <f t="shared" si="0"/>
        <v>56275.470000000671</v>
      </c>
      <c r="M8" s="57">
        <f t="shared" si="1"/>
        <v>99.595259334291853</v>
      </c>
    </row>
    <row r="9" spans="1:13" s="3" customFormat="1" ht="15.75" x14ac:dyDescent="0.25">
      <c r="A9" s="54" t="s">
        <v>182</v>
      </c>
      <c r="B9" s="55" t="s">
        <v>183</v>
      </c>
      <c r="C9" s="56">
        <v>3172639</v>
      </c>
      <c r="D9" s="56">
        <v>3069897</v>
      </c>
      <c r="E9" s="56">
        <v>3061082.84</v>
      </c>
      <c r="F9" s="56">
        <v>0</v>
      </c>
      <c r="G9" s="56">
        <v>0</v>
      </c>
      <c r="H9" s="56" t="e">
        <f>D9-#REF!</f>
        <v>#REF!</v>
      </c>
      <c r="I9" s="56" t="e">
        <f>#REF!-#REF!</f>
        <v>#REF!</v>
      </c>
      <c r="J9" s="56" t="e">
        <f>IF(D9=0,0,(#REF!/D9)*100)</f>
        <v>#REF!</v>
      </c>
      <c r="K9" s="56" t="e">
        <f>#REF!-E9</f>
        <v>#REF!</v>
      </c>
      <c r="L9" s="56">
        <f t="shared" si="0"/>
        <v>8814.160000000149</v>
      </c>
      <c r="M9" s="57">
        <f t="shared" si="1"/>
        <v>99.712884178198806</v>
      </c>
    </row>
    <row r="10" spans="1:13" s="3" customFormat="1" ht="15.75" x14ac:dyDescent="0.25">
      <c r="A10" s="54" t="s">
        <v>184</v>
      </c>
      <c r="B10" s="55" t="s">
        <v>185</v>
      </c>
      <c r="C10" s="56">
        <v>368895</v>
      </c>
      <c r="D10" s="56">
        <v>445042</v>
      </c>
      <c r="E10" s="56">
        <v>391450.21</v>
      </c>
      <c r="F10" s="56">
        <v>0</v>
      </c>
      <c r="G10" s="56">
        <v>0</v>
      </c>
      <c r="H10" s="56" t="e">
        <f>D10-#REF!</f>
        <v>#REF!</v>
      </c>
      <c r="I10" s="56" t="e">
        <f>#REF!-#REF!</f>
        <v>#REF!</v>
      </c>
      <c r="J10" s="56" t="e">
        <f>IF(D10=0,0,(#REF!/D10)*100)</f>
        <v>#REF!</v>
      </c>
      <c r="K10" s="56" t="e">
        <f>#REF!-E10</f>
        <v>#REF!</v>
      </c>
      <c r="L10" s="56">
        <f t="shared" si="0"/>
        <v>53591.789999999979</v>
      </c>
      <c r="M10" s="57">
        <f t="shared" si="1"/>
        <v>87.958037668354905</v>
      </c>
    </row>
    <row r="11" spans="1:13" s="3" customFormat="1" ht="15.75" x14ac:dyDescent="0.25">
      <c r="A11" s="54" t="s">
        <v>186</v>
      </c>
      <c r="B11" s="55" t="s">
        <v>187</v>
      </c>
      <c r="C11" s="56">
        <v>765593</v>
      </c>
      <c r="D11" s="56">
        <v>1243404</v>
      </c>
      <c r="E11" s="56">
        <v>1191424.31</v>
      </c>
      <c r="F11" s="56">
        <v>0</v>
      </c>
      <c r="G11" s="56">
        <v>0</v>
      </c>
      <c r="H11" s="56" t="e">
        <f>D11-#REF!</f>
        <v>#REF!</v>
      </c>
      <c r="I11" s="56" t="e">
        <f>#REF!-#REF!</f>
        <v>#REF!</v>
      </c>
      <c r="J11" s="56" t="e">
        <f>IF(D11=0,0,(#REF!/D11)*100)</f>
        <v>#REF!</v>
      </c>
      <c r="K11" s="56" t="e">
        <f>#REF!-E11</f>
        <v>#REF!</v>
      </c>
      <c r="L11" s="56">
        <f t="shared" si="0"/>
        <v>51979.689999999944</v>
      </c>
      <c r="M11" s="57">
        <f t="shared" si="1"/>
        <v>95.819565483141446</v>
      </c>
    </row>
    <row r="12" spans="1:13" s="3" customFormat="1" ht="15.75" x14ac:dyDescent="0.25">
      <c r="A12" s="54" t="s">
        <v>188</v>
      </c>
      <c r="B12" s="55" t="s">
        <v>189</v>
      </c>
      <c r="C12" s="56">
        <v>100000</v>
      </c>
      <c r="D12" s="56">
        <v>14500</v>
      </c>
      <c r="E12" s="56">
        <v>14350.52</v>
      </c>
      <c r="F12" s="56">
        <v>0</v>
      </c>
      <c r="G12" s="56">
        <v>0</v>
      </c>
      <c r="H12" s="56" t="e">
        <f>D12-#REF!</f>
        <v>#REF!</v>
      </c>
      <c r="I12" s="56" t="e">
        <f>#REF!-#REF!</f>
        <v>#REF!</v>
      </c>
      <c r="J12" s="56" t="e">
        <f>IF(D12=0,0,(#REF!/D12)*100)</f>
        <v>#REF!</v>
      </c>
      <c r="K12" s="56" t="e">
        <f>#REF!-E12</f>
        <v>#REF!</v>
      </c>
      <c r="L12" s="56">
        <f t="shared" si="0"/>
        <v>149.47999999999956</v>
      </c>
      <c r="M12" s="57">
        <f t="shared" si="1"/>
        <v>98.96910344827586</v>
      </c>
    </row>
    <row r="13" spans="1:13" s="3" customFormat="1" ht="15.75" x14ac:dyDescent="0.25">
      <c r="A13" s="54" t="s">
        <v>190</v>
      </c>
      <c r="B13" s="55" t="s">
        <v>191</v>
      </c>
      <c r="C13" s="56">
        <v>4160</v>
      </c>
      <c r="D13" s="56">
        <v>4160</v>
      </c>
      <c r="E13" s="56">
        <v>3168.04</v>
      </c>
      <c r="F13" s="56">
        <v>0</v>
      </c>
      <c r="G13" s="56">
        <v>0</v>
      </c>
      <c r="H13" s="56" t="e">
        <f>D13-#REF!</f>
        <v>#REF!</v>
      </c>
      <c r="I13" s="56" t="e">
        <f>#REF!-#REF!</f>
        <v>#REF!</v>
      </c>
      <c r="J13" s="56" t="e">
        <f>IF(D13=0,0,(#REF!/D13)*100)</f>
        <v>#REF!</v>
      </c>
      <c r="K13" s="56" t="e">
        <f>#REF!-E13</f>
        <v>#REF!</v>
      </c>
      <c r="L13" s="56">
        <f t="shared" si="0"/>
        <v>991.96</v>
      </c>
      <c r="M13" s="57">
        <f t="shared" si="1"/>
        <v>76.154807692307685</v>
      </c>
    </row>
    <row r="14" spans="1:13" s="3" customFormat="1" ht="15.75" x14ac:dyDescent="0.25">
      <c r="A14" s="54" t="s">
        <v>192</v>
      </c>
      <c r="B14" s="55" t="s">
        <v>193</v>
      </c>
      <c r="C14" s="56">
        <v>378133</v>
      </c>
      <c r="D14" s="56">
        <v>370955</v>
      </c>
      <c r="E14" s="56">
        <v>259942.48</v>
      </c>
      <c r="F14" s="56">
        <v>0</v>
      </c>
      <c r="G14" s="56">
        <v>0</v>
      </c>
      <c r="H14" s="56" t="e">
        <f>D14-#REF!</f>
        <v>#REF!</v>
      </c>
      <c r="I14" s="56" t="e">
        <f>#REF!-#REF!</f>
        <v>#REF!</v>
      </c>
      <c r="J14" s="56" t="e">
        <f>IF(D14=0,0,(#REF!/D14)*100)</f>
        <v>#REF!</v>
      </c>
      <c r="K14" s="56" t="e">
        <f>#REF!-E14</f>
        <v>#REF!</v>
      </c>
      <c r="L14" s="56">
        <f t="shared" si="0"/>
        <v>111012.51999999999</v>
      </c>
      <c r="M14" s="57">
        <f t="shared" si="1"/>
        <v>70.073858015123136</v>
      </c>
    </row>
    <row r="15" spans="1:13" s="3" customFormat="1" ht="15.75" x14ac:dyDescent="0.25">
      <c r="A15" s="54" t="s">
        <v>194</v>
      </c>
      <c r="B15" s="55" t="s">
        <v>195</v>
      </c>
      <c r="C15" s="56">
        <v>121146</v>
      </c>
      <c r="D15" s="56">
        <v>55146</v>
      </c>
      <c r="E15" s="56">
        <v>51453.46</v>
      </c>
      <c r="F15" s="56">
        <v>0</v>
      </c>
      <c r="G15" s="56">
        <v>0</v>
      </c>
      <c r="H15" s="56" t="e">
        <f>D15-#REF!</f>
        <v>#REF!</v>
      </c>
      <c r="I15" s="56" t="e">
        <f>#REF!-#REF!</f>
        <v>#REF!</v>
      </c>
      <c r="J15" s="56" t="e">
        <f>IF(D15=0,0,(#REF!/D15)*100)</f>
        <v>#REF!</v>
      </c>
      <c r="K15" s="56" t="e">
        <f>#REF!-E15</f>
        <v>#REF!</v>
      </c>
      <c r="L15" s="56">
        <f t="shared" si="0"/>
        <v>3692.5400000000009</v>
      </c>
      <c r="M15" s="57">
        <f t="shared" si="1"/>
        <v>93.3040655713923</v>
      </c>
    </row>
    <row r="16" spans="1:13" s="3" customFormat="1" ht="31.5" x14ac:dyDescent="0.25">
      <c r="A16" s="54" t="s">
        <v>196</v>
      </c>
      <c r="B16" s="55" t="s">
        <v>197</v>
      </c>
      <c r="C16" s="56">
        <v>4006</v>
      </c>
      <c r="D16" s="56">
        <v>4006</v>
      </c>
      <c r="E16" s="56">
        <v>3304.2</v>
      </c>
      <c r="F16" s="56">
        <v>0</v>
      </c>
      <c r="G16" s="56">
        <v>0</v>
      </c>
      <c r="H16" s="56" t="e">
        <f>D16-#REF!</f>
        <v>#REF!</v>
      </c>
      <c r="I16" s="56" t="e">
        <f>#REF!-#REF!</f>
        <v>#REF!</v>
      </c>
      <c r="J16" s="56" t="e">
        <f>IF(D16=0,0,(#REF!/D16)*100)</f>
        <v>#REF!</v>
      </c>
      <c r="K16" s="56" t="e">
        <f>#REF!-E16</f>
        <v>#REF!</v>
      </c>
      <c r="L16" s="56">
        <f t="shared" si="0"/>
        <v>701.80000000000018</v>
      </c>
      <c r="M16" s="57">
        <f t="shared" si="1"/>
        <v>82.48127808287569</v>
      </c>
    </row>
    <row r="17" spans="1:13" s="3" customFormat="1" ht="31.5" x14ac:dyDescent="0.25">
      <c r="A17" s="54" t="s">
        <v>198</v>
      </c>
      <c r="B17" s="55" t="s">
        <v>199</v>
      </c>
      <c r="C17" s="56">
        <v>5000</v>
      </c>
      <c r="D17" s="56">
        <v>500</v>
      </c>
      <c r="E17" s="56">
        <v>500</v>
      </c>
      <c r="F17" s="56">
        <v>0</v>
      </c>
      <c r="G17" s="56">
        <v>0</v>
      </c>
      <c r="H17" s="56" t="e">
        <f>D17-#REF!</f>
        <v>#REF!</v>
      </c>
      <c r="I17" s="56" t="e">
        <f>#REF!-#REF!</f>
        <v>#REF!</v>
      </c>
      <c r="J17" s="56" t="e">
        <f>IF(D17=0,0,(#REF!/D17)*100)</f>
        <v>#REF!</v>
      </c>
      <c r="K17" s="56" t="e">
        <f>#REF!-E17</f>
        <v>#REF!</v>
      </c>
      <c r="L17" s="56">
        <f t="shared" si="0"/>
        <v>0</v>
      </c>
      <c r="M17" s="57">
        <f t="shared" si="1"/>
        <v>100</v>
      </c>
    </row>
    <row r="18" spans="1:13" s="3" customFormat="1" ht="15.75" x14ac:dyDescent="0.25">
      <c r="A18" s="54" t="s">
        <v>200</v>
      </c>
      <c r="B18" s="55" t="s">
        <v>201</v>
      </c>
      <c r="C18" s="56">
        <v>30000</v>
      </c>
      <c r="D18" s="56">
        <v>30000</v>
      </c>
      <c r="E18" s="56">
        <v>25101</v>
      </c>
      <c r="F18" s="56">
        <v>0</v>
      </c>
      <c r="G18" s="56">
        <v>0</v>
      </c>
      <c r="H18" s="56" t="e">
        <f>D18-#REF!</f>
        <v>#REF!</v>
      </c>
      <c r="I18" s="56" t="e">
        <f>#REF!-#REF!</f>
        <v>#REF!</v>
      </c>
      <c r="J18" s="56" t="e">
        <f>IF(D18=0,0,(#REF!/D18)*100)</f>
        <v>#REF!</v>
      </c>
      <c r="K18" s="56" t="e">
        <f>#REF!-E18</f>
        <v>#REF!</v>
      </c>
      <c r="L18" s="56">
        <f t="shared" si="0"/>
        <v>4899</v>
      </c>
      <c r="M18" s="57">
        <f t="shared" si="1"/>
        <v>83.67</v>
      </c>
    </row>
    <row r="19" spans="1:13" s="3" customFormat="1" ht="15.75" x14ac:dyDescent="0.25">
      <c r="A19" s="50" t="s">
        <v>202</v>
      </c>
      <c r="B19" s="51" t="s">
        <v>203</v>
      </c>
      <c r="C19" s="52">
        <v>0</v>
      </c>
      <c r="D19" s="52">
        <v>787044</v>
      </c>
      <c r="E19" s="52">
        <v>693967.17999999993</v>
      </c>
      <c r="F19" s="52">
        <v>0</v>
      </c>
      <c r="G19" s="52">
        <v>0</v>
      </c>
      <c r="H19" s="52" t="e">
        <f>D19-#REF!</f>
        <v>#REF!</v>
      </c>
      <c r="I19" s="52" t="e">
        <f>#REF!-#REF!</f>
        <v>#REF!</v>
      </c>
      <c r="J19" s="52" t="e">
        <f>IF(D19=0,0,(#REF!/D19)*100)</f>
        <v>#REF!</v>
      </c>
      <c r="K19" s="52" t="e">
        <f>#REF!-E19</f>
        <v>#REF!</v>
      </c>
      <c r="L19" s="52">
        <f t="shared" si="0"/>
        <v>93076.820000000065</v>
      </c>
      <c r="M19" s="53">
        <f t="shared" si="1"/>
        <v>88.173873379379032</v>
      </c>
    </row>
    <row r="20" spans="1:13" s="3" customFormat="1" ht="15.75" x14ac:dyDescent="0.25">
      <c r="A20" s="54" t="s">
        <v>180</v>
      </c>
      <c r="B20" s="55" t="s">
        <v>181</v>
      </c>
      <c r="C20" s="56">
        <v>0</v>
      </c>
      <c r="D20" s="56">
        <v>432206</v>
      </c>
      <c r="E20" s="56">
        <v>431825.95</v>
      </c>
      <c r="F20" s="56">
        <v>0</v>
      </c>
      <c r="G20" s="56">
        <v>0</v>
      </c>
      <c r="H20" s="56" t="e">
        <f>D20-#REF!</f>
        <v>#REF!</v>
      </c>
      <c r="I20" s="56" t="e">
        <f>#REF!-#REF!</f>
        <v>#REF!</v>
      </c>
      <c r="J20" s="56" t="e">
        <f>IF(D20=0,0,(#REF!/D20)*100)</f>
        <v>#REF!</v>
      </c>
      <c r="K20" s="56" t="e">
        <f>#REF!-E20</f>
        <v>#REF!</v>
      </c>
      <c r="L20" s="56">
        <f t="shared" si="0"/>
        <v>380.04999999998836</v>
      </c>
      <c r="M20" s="57">
        <f t="shared" si="1"/>
        <v>99.912067393789073</v>
      </c>
    </row>
    <row r="21" spans="1:13" s="3" customFormat="1" ht="15.75" x14ac:dyDescent="0.25">
      <c r="A21" s="54" t="s">
        <v>182</v>
      </c>
      <c r="B21" s="55" t="s">
        <v>183</v>
      </c>
      <c r="C21" s="56">
        <v>0</v>
      </c>
      <c r="D21" s="56">
        <v>95086</v>
      </c>
      <c r="E21" s="56">
        <v>95002.39</v>
      </c>
      <c r="F21" s="56">
        <v>0</v>
      </c>
      <c r="G21" s="56">
        <v>0</v>
      </c>
      <c r="H21" s="56" t="e">
        <f>D21-#REF!</f>
        <v>#REF!</v>
      </c>
      <c r="I21" s="56" t="e">
        <f>#REF!-#REF!</f>
        <v>#REF!</v>
      </c>
      <c r="J21" s="56" t="e">
        <f>IF(D21=0,0,(#REF!/D21)*100)</f>
        <v>#REF!</v>
      </c>
      <c r="K21" s="56" t="e">
        <f>#REF!-E21</f>
        <v>#REF!</v>
      </c>
      <c r="L21" s="56">
        <f t="shared" si="0"/>
        <v>83.610000000000582</v>
      </c>
      <c r="M21" s="57">
        <f t="shared" si="1"/>
        <v>99.912069074311674</v>
      </c>
    </row>
    <row r="22" spans="1:13" s="3" customFormat="1" ht="15.75" x14ac:dyDescent="0.25">
      <c r="A22" s="54" t="s">
        <v>184</v>
      </c>
      <c r="B22" s="55" t="s">
        <v>185</v>
      </c>
      <c r="C22" s="56">
        <v>0</v>
      </c>
      <c r="D22" s="56">
        <v>176900</v>
      </c>
      <c r="E22" s="56">
        <v>121026.35</v>
      </c>
      <c r="F22" s="56">
        <v>0</v>
      </c>
      <c r="G22" s="56">
        <v>0</v>
      </c>
      <c r="H22" s="56" t="e">
        <f>D22-#REF!</f>
        <v>#REF!</v>
      </c>
      <c r="I22" s="56" t="e">
        <f>#REF!-#REF!</f>
        <v>#REF!</v>
      </c>
      <c r="J22" s="56" t="e">
        <f>IF(D22=0,0,(#REF!/D22)*100)</f>
        <v>#REF!</v>
      </c>
      <c r="K22" s="56" t="e">
        <f>#REF!-E22</f>
        <v>#REF!</v>
      </c>
      <c r="L22" s="56">
        <f t="shared" si="0"/>
        <v>55873.649999999994</v>
      </c>
      <c r="M22" s="57">
        <f t="shared" si="1"/>
        <v>68.415121537591858</v>
      </c>
    </row>
    <row r="23" spans="1:13" s="3" customFormat="1" ht="15.75" x14ac:dyDescent="0.25">
      <c r="A23" s="54" t="s">
        <v>186</v>
      </c>
      <c r="B23" s="55" t="s">
        <v>187</v>
      </c>
      <c r="C23" s="56">
        <v>0</v>
      </c>
      <c r="D23" s="56">
        <v>80750</v>
      </c>
      <c r="E23" s="56">
        <v>44010.49</v>
      </c>
      <c r="F23" s="56">
        <v>0</v>
      </c>
      <c r="G23" s="56">
        <v>0</v>
      </c>
      <c r="H23" s="56" t="e">
        <f>D23-#REF!</f>
        <v>#REF!</v>
      </c>
      <c r="I23" s="56" t="e">
        <f>#REF!-#REF!</f>
        <v>#REF!</v>
      </c>
      <c r="J23" s="56" t="e">
        <f>IF(D23=0,0,(#REF!/D23)*100)</f>
        <v>#REF!</v>
      </c>
      <c r="K23" s="56" t="e">
        <f>#REF!-E23</f>
        <v>#REF!</v>
      </c>
      <c r="L23" s="56">
        <f t="shared" si="0"/>
        <v>36739.51</v>
      </c>
      <c r="M23" s="57">
        <f t="shared" si="1"/>
        <v>54.502154798761602</v>
      </c>
    </row>
    <row r="24" spans="1:13" s="3" customFormat="1" ht="15.75" x14ac:dyDescent="0.25">
      <c r="A24" s="54" t="s">
        <v>200</v>
      </c>
      <c r="B24" s="55" t="s">
        <v>201</v>
      </c>
      <c r="C24" s="56">
        <v>0</v>
      </c>
      <c r="D24" s="56">
        <v>2102</v>
      </c>
      <c r="E24" s="56">
        <v>2102</v>
      </c>
      <c r="F24" s="56">
        <v>0</v>
      </c>
      <c r="G24" s="56">
        <v>0</v>
      </c>
      <c r="H24" s="56" t="e">
        <f>D24-#REF!</f>
        <v>#REF!</v>
      </c>
      <c r="I24" s="56" t="e">
        <f>#REF!-#REF!</f>
        <v>#REF!</v>
      </c>
      <c r="J24" s="56" t="e">
        <f>IF(D24=0,0,(#REF!/D24)*100)</f>
        <v>#REF!</v>
      </c>
      <c r="K24" s="56" t="e">
        <f>#REF!-E24</f>
        <v>#REF!</v>
      </c>
      <c r="L24" s="56">
        <f t="shared" si="0"/>
        <v>0</v>
      </c>
      <c r="M24" s="57">
        <f t="shared" si="1"/>
        <v>100</v>
      </c>
    </row>
    <row r="25" spans="1:13" s="3" customFormat="1" ht="63" customHeight="1" x14ac:dyDescent="0.25">
      <c r="A25" s="50" t="s">
        <v>98</v>
      </c>
      <c r="B25" s="51" t="s">
        <v>99</v>
      </c>
      <c r="C25" s="52">
        <v>41248070</v>
      </c>
      <c r="D25" s="52">
        <v>45299686</v>
      </c>
      <c r="E25" s="52">
        <v>41797922.549999997</v>
      </c>
      <c r="F25" s="52">
        <v>0</v>
      </c>
      <c r="G25" s="52">
        <v>0</v>
      </c>
      <c r="H25" s="52" t="e">
        <f>D25-#REF!</f>
        <v>#REF!</v>
      </c>
      <c r="I25" s="52" t="e">
        <f>#REF!-#REF!</f>
        <v>#REF!</v>
      </c>
      <c r="J25" s="52" t="e">
        <f>IF(D25=0,0,(#REF!/D25)*100)</f>
        <v>#REF!</v>
      </c>
      <c r="K25" s="52" t="e">
        <f>#REF!-E25</f>
        <v>#REF!</v>
      </c>
      <c r="L25" s="52">
        <f t="shared" si="0"/>
        <v>3501763.450000003</v>
      </c>
      <c r="M25" s="53">
        <f t="shared" si="1"/>
        <v>92.269784276208895</v>
      </c>
    </row>
    <row r="26" spans="1:13" s="3" customFormat="1" ht="15.75" x14ac:dyDescent="0.25">
      <c r="A26" s="54" t="s">
        <v>180</v>
      </c>
      <c r="B26" s="55" t="s">
        <v>181</v>
      </c>
      <c r="C26" s="56">
        <v>25916560</v>
      </c>
      <c r="D26" s="56">
        <v>29749050</v>
      </c>
      <c r="E26" s="56">
        <v>26954005.59</v>
      </c>
      <c r="F26" s="56">
        <v>0</v>
      </c>
      <c r="G26" s="56">
        <v>0</v>
      </c>
      <c r="H26" s="56" t="e">
        <f>D26-#REF!</f>
        <v>#REF!</v>
      </c>
      <c r="I26" s="56" t="e">
        <f>#REF!-#REF!</f>
        <v>#REF!</v>
      </c>
      <c r="J26" s="56" t="e">
        <f>IF(D26=0,0,(#REF!/D26)*100)</f>
        <v>#REF!</v>
      </c>
      <c r="K26" s="56" t="e">
        <f>#REF!-E26</f>
        <v>#REF!</v>
      </c>
      <c r="L26" s="56">
        <f t="shared" si="0"/>
        <v>2795044.41</v>
      </c>
      <c r="M26" s="57">
        <f t="shared" si="1"/>
        <v>90.604592718086792</v>
      </c>
    </row>
    <row r="27" spans="1:13" s="3" customFormat="1" ht="15.75" x14ac:dyDescent="0.25">
      <c r="A27" s="54" t="s">
        <v>182</v>
      </c>
      <c r="B27" s="55" t="s">
        <v>183</v>
      </c>
      <c r="C27" s="56">
        <v>5701646</v>
      </c>
      <c r="D27" s="56">
        <v>6613352</v>
      </c>
      <c r="E27" s="56">
        <v>5993647.6799999997</v>
      </c>
      <c r="F27" s="56">
        <v>0</v>
      </c>
      <c r="G27" s="56">
        <v>0</v>
      </c>
      <c r="H27" s="56" t="e">
        <f>D27-#REF!</f>
        <v>#REF!</v>
      </c>
      <c r="I27" s="56" t="e">
        <f>#REF!-#REF!</f>
        <v>#REF!</v>
      </c>
      <c r="J27" s="56" t="e">
        <f>IF(D27=0,0,(#REF!/D27)*100)</f>
        <v>#REF!</v>
      </c>
      <c r="K27" s="56" t="e">
        <f>#REF!-E27</f>
        <v>#REF!</v>
      </c>
      <c r="L27" s="56">
        <f t="shared" si="0"/>
        <v>619704.3200000003</v>
      </c>
      <c r="M27" s="57">
        <f t="shared" si="1"/>
        <v>90.62949741674116</v>
      </c>
    </row>
    <row r="28" spans="1:13" s="3" customFormat="1" ht="15.75" x14ac:dyDescent="0.25">
      <c r="A28" s="54" t="s">
        <v>184</v>
      </c>
      <c r="B28" s="55" t="s">
        <v>185</v>
      </c>
      <c r="C28" s="56">
        <v>633105</v>
      </c>
      <c r="D28" s="56">
        <v>784864</v>
      </c>
      <c r="E28" s="56">
        <v>782861.41</v>
      </c>
      <c r="F28" s="56">
        <v>0</v>
      </c>
      <c r="G28" s="56">
        <v>0</v>
      </c>
      <c r="H28" s="56" t="e">
        <f>D28-#REF!</f>
        <v>#REF!</v>
      </c>
      <c r="I28" s="56" t="e">
        <f>#REF!-#REF!</f>
        <v>#REF!</v>
      </c>
      <c r="J28" s="56" t="e">
        <f>IF(D28=0,0,(#REF!/D28)*100)</f>
        <v>#REF!</v>
      </c>
      <c r="K28" s="56" t="e">
        <f>#REF!-E28</f>
        <v>#REF!</v>
      </c>
      <c r="L28" s="56">
        <f t="shared" si="0"/>
        <v>2002.5899999999674</v>
      </c>
      <c r="M28" s="57">
        <f t="shared" si="1"/>
        <v>99.744848789089573</v>
      </c>
    </row>
    <row r="29" spans="1:13" s="3" customFormat="1" ht="15.75" x14ac:dyDescent="0.25">
      <c r="A29" s="54" t="s">
        <v>204</v>
      </c>
      <c r="B29" s="55" t="s">
        <v>205</v>
      </c>
      <c r="C29" s="56">
        <v>0</v>
      </c>
      <c r="D29" s="56">
        <v>1860</v>
      </c>
      <c r="E29" s="56">
        <v>1860</v>
      </c>
      <c r="F29" s="56">
        <v>0</v>
      </c>
      <c r="G29" s="56">
        <v>0</v>
      </c>
      <c r="H29" s="56" t="e">
        <f>D29-#REF!</f>
        <v>#REF!</v>
      </c>
      <c r="I29" s="56" t="e">
        <f>#REF!-#REF!</f>
        <v>#REF!</v>
      </c>
      <c r="J29" s="56" t="e">
        <f>IF(D29=0,0,(#REF!/D29)*100)</f>
        <v>#REF!</v>
      </c>
      <c r="K29" s="56" t="e">
        <f>#REF!-E29</f>
        <v>#REF!</v>
      </c>
      <c r="L29" s="56">
        <f t="shared" si="0"/>
        <v>0</v>
      </c>
      <c r="M29" s="57">
        <f t="shared" si="1"/>
        <v>100</v>
      </c>
    </row>
    <row r="30" spans="1:13" s="3" customFormat="1" ht="15.75" x14ac:dyDescent="0.25">
      <c r="A30" s="54" t="s">
        <v>206</v>
      </c>
      <c r="B30" s="55" t="s">
        <v>207</v>
      </c>
      <c r="C30" s="56">
        <v>2957128</v>
      </c>
      <c r="D30" s="56">
        <v>2152167</v>
      </c>
      <c r="E30" s="56">
        <v>2116303.94</v>
      </c>
      <c r="F30" s="56">
        <v>0</v>
      </c>
      <c r="G30" s="56">
        <v>0</v>
      </c>
      <c r="H30" s="56" t="e">
        <f>D30-#REF!</f>
        <v>#REF!</v>
      </c>
      <c r="I30" s="56" t="e">
        <f>#REF!-#REF!</f>
        <v>#REF!</v>
      </c>
      <c r="J30" s="56" t="e">
        <f>IF(D30=0,0,(#REF!/D30)*100)</f>
        <v>#REF!</v>
      </c>
      <c r="K30" s="56" t="e">
        <f>#REF!-E30</f>
        <v>#REF!</v>
      </c>
      <c r="L30" s="56">
        <f t="shared" si="0"/>
        <v>35863.060000000056</v>
      </c>
      <c r="M30" s="57">
        <f t="shared" si="1"/>
        <v>98.333630243377954</v>
      </c>
    </row>
    <row r="31" spans="1:13" s="3" customFormat="1" ht="15.75" x14ac:dyDescent="0.25">
      <c r="A31" s="54" t="s">
        <v>186</v>
      </c>
      <c r="B31" s="55" t="s">
        <v>187</v>
      </c>
      <c r="C31" s="56">
        <v>2321161</v>
      </c>
      <c r="D31" s="56">
        <v>3170935</v>
      </c>
      <c r="E31" s="56">
        <v>3167142.98</v>
      </c>
      <c r="F31" s="56">
        <v>0</v>
      </c>
      <c r="G31" s="56">
        <v>0</v>
      </c>
      <c r="H31" s="56" t="e">
        <f>D31-#REF!</f>
        <v>#REF!</v>
      </c>
      <c r="I31" s="56" t="e">
        <f>#REF!-#REF!</f>
        <v>#REF!</v>
      </c>
      <c r="J31" s="56" t="e">
        <f>IF(D31=0,0,(#REF!/D31)*100)</f>
        <v>#REF!</v>
      </c>
      <c r="K31" s="56" t="e">
        <f>#REF!-E31</f>
        <v>#REF!</v>
      </c>
      <c r="L31" s="56">
        <f t="shared" si="0"/>
        <v>3792.0200000000186</v>
      </c>
      <c r="M31" s="57">
        <f t="shared" si="1"/>
        <v>99.880413190431213</v>
      </c>
    </row>
    <row r="32" spans="1:13" s="3" customFormat="1" ht="15.75" x14ac:dyDescent="0.25">
      <c r="A32" s="54" t="s">
        <v>188</v>
      </c>
      <c r="B32" s="55" t="s">
        <v>189</v>
      </c>
      <c r="C32" s="56">
        <v>53160</v>
      </c>
      <c r="D32" s="56">
        <v>8100</v>
      </c>
      <c r="E32" s="56">
        <v>8100</v>
      </c>
      <c r="F32" s="56">
        <v>0</v>
      </c>
      <c r="G32" s="56">
        <v>0</v>
      </c>
      <c r="H32" s="56" t="e">
        <f>D32-#REF!</f>
        <v>#REF!</v>
      </c>
      <c r="I32" s="56" t="e">
        <f>#REF!-#REF!</f>
        <v>#REF!</v>
      </c>
      <c r="J32" s="56" t="e">
        <f>IF(D32=0,0,(#REF!/D32)*100)</f>
        <v>#REF!</v>
      </c>
      <c r="K32" s="56" t="e">
        <f>#REF!-E32</f>
        <v>#REF!</v>
      </c>
      <c r="L32" s="56">
        <f t="shared" si="0"/>
        <v>0</v>
      </c>
      <c r="M32" s="57">
        <f t="shared" si="1"/>
        <v>100</v>
      </c>
    </row>
    <row r="33" spans="1:13" s="3" customFormat="1" ht="15.75" x14ac:dyDescent="0.25">
      <c r="A33" s="54" t="s">
        <v>190</v>
      </c>
      <c r="B33" s="55" t="s">
        <v>191</v>
      </c>
      <c r="C33" s="56">
        <v>53089</v>
      </c>
      <c r="D33" s="56">
        <v>31348</v>
      </c>
      <c r="E33" s="56">
        <v>31346.7</v>
      </c>
      <c r="F33" s="56">
        <v>0</v>
      </c>
      <c r="G33" s="56">
        <v>0</v>
      </c>
      <c r="H33" s="56" t="e">
        <f>D33-#REF!</f>
        <v>#REF!</v>
      </c>
      <c r="I33" s="56" t="e">
        <f>#REF!-#REF!</f>
        <v>#REF!</v>
      </c>
      <c r="J33" s="56" t="e">
        <f>IF(D33=0,0,(#REF!/D33)*100)</f>
        <v>#REF!</v>
      </c>
      <c r="K33" s="56" t="e">
        <f>#REF!-E33</f>
        <v>#REF!</v>
      </c>
      <c r="L33" s="56">
        <f t="shared" si="0"/>
        <v>1.2999999999992724</v>
      </c>
      <c r="M33" s="57">
        <f t="shared" si="1"/>
        <v>99.995853004976397</v>
      </c>
    </row>
    <row r="34" spans="1:13" s="3" customFormat="1" ht="15.75" x14ac:dyDescent="0.25">
      <c r="A34" s="54" t="s">
        <v>192</v>
      </c>
      <c r="B34" s="55" t="s">
        <v>193</v>
      </c>
      <c r="C34" s="56">
        <v>1281897</v>
      </c>
      <c r="D34" s="56">
        <v>813024</v>
      </c>
      <c r="E34" s="56">
        <v>794624.11</v>
      </c>
      <c r="F34" s="56">
        <v>0</v>
      </c>
      <c r="G34" s="56">
        <v>0</v>
      </c>
      <c r="H34" s="56" t="e">
        <f>D34-#REF!</f>
        <v>#REF!</v>
      </c>
      <c r="I34" s="56" t="e">
        <f>#REF!-#REF!</f>
        <v>#REF!</v>
      </c>
      <c r="J34" s="56" t="e">
        <f>IF(D34=0,0,(#REF!/D34)*100)</f>
        <v>#REF!</v>
      </c>
      <c r="K34" s="56" t="e">
        <f>#REF!-E34</f>
        <v>#REF!</v>
      </c>
      <c r="L34" s="56">
        <f t="shared" si="0"/>
        <v>18399.890000000014</v>
      </c>
      <c r="M34" s="57">
        <f t="shared" si="1"/>
        <v>97.736857706537577</v>
      </c>
    </row>
    <row r="35" spans="1:13" s="3" customFormat="1" ht="15.75" x14ac:dyDescent="0.25">
      <c r="A35" s="54" t="s">
        <v>194</v>
      </c>
      <c r="B35" s="55" t="s">
        <v>195</v>
      </c>
      <c r="C35" s="56">
        <v>960973</v>
      </c>
      <c r="D35" s="56">
        <v>1570168</v>
      </c>
      <c r="E35" s="56">
        <v>1543213.97</v>
      </c>
      <c r="F35" s="56">
        <v>0</v>
      </c>
      <c r="G35" s="56">
        <v>0</v>
      </c>
      <c r="H35" s="56" t="e">
        <f>D35-#REF!</f>
        <v>#REF!</v>
      </c>
      <c r="I35" s="56" t="e">
        <f>#REF!-#REF!</f>
        <v>#REF!</v>
      </c>
      <c r="J35" s="56" t="e">
        <f>IF(D35=0,0,(#REF!/D35)*100)</f>
        <v>#REF!</v>
      </c>
      <c r="K35" s="56" t="e">
        <f>#REF!-E35</f>
        <v>#REF!</v>
      </c>
      <c r="L35" s="56">
        <f t="shared" si="0"/>
        <v>26954.030000000028</v>
      </c>
      <c r="M35" s="57">
        <f t="shared" si="1"/>
        <v>98.283366493266968</v>
      </c>
    </row>
    <row r="36" spans="1:13" s="3" customFormat="1" ht="31.5" x14ac:dyDescent="0.25">
      <c r="A36" s="54" t="s">
        <v>196</v>
      </c>
      <c r="B36" s="55" t="s">
        <v>197</v>
      </c>
      <c r="C36" s="56">
        <v>1347751</v>
      </c>
      <c r="D36" s="56">
        <v>396207</v>
      </c>
      <c r="E36" s="56">
        <v>396206</v>
      </c>
      <c r="F36" s="56">
        <v>0</v>
      </c>
      <c r="G36" s="56">
        <v>0</v>
      </c>
      <c r="H36" s="56" t="e">
        <f>D36-#REF!</f>
        <v>#REF!</v>
      </c>
      <c r="I36" s="56" t="e">
        <f>#REF!-#REF!</f>
        <v>#REF!</v>
      </c>
      <c r="J36" s="56" t="e">
        <f>IF(D36=0,0,(#REF!/D36)*100)</f>
        <v>#REF!</v>
      </c>
      <c r="K36" s="56" t="e">
        <f>#REF!-E36</f>
        <v>#REF!</v>
      </c>
      <c r="L36" s="56">
        <f t="shared" si="0"/>
        <v>1</v>
      </c>
      <c r="M36" s="57">
        <f t="shared" si="1"/>
        <v>99.999747606680344</v>
      </c>
    </row>
    <row r="37" spans="1:13" s="3" customFormat="1" ht="31.5" x14ac:dyDescent="0.25">
      <c r="A37" s="54" t="s">
        <v>198</v>
      </c>
      <c r="B37" s="55" t="s">
        <v>199</v>
      </c>
      <c r="C37" s="56">
        <v>13500</v>
      </c>
      <c r="D37" s="56">
        <v>6750</v>
      </c>
      <c r="E37" s="56">
        <v>6750</v>
      </c>
      <c r="F37" s="56">
        <v>0</v>
      </c>
      <c r="G37" s="56">
        <v>0</v>
      </c>
      <c r="H37" s="56" t="e">
        <f>D37-#REF!</f>
        <v>#REF!</v>
      </c>
      <c r="I37" s="56" t="e">
        <f>#REF!-#REF!</f>
        <v>#REF!</v>
      </c>
      <c r="J37" s="56" t="e">
        <f>IF(D37=0,0,(#REF!/D37)*100)</f>
        <v>#REF!</v>
      </c>
      <c r="K37" s="56" t="e">
        <f>#REF!-E37</f>
        <v>#REF!</v>
      </c>
      <c r="L37" s="56">
        <f t="shared" si="0"/>
        <v>0</v>
      </c>
      <c r="M37" s="57">
        <f t="shared" si="1"/>
        <v>100</v>
      </c>
    </row>
    <row r="38" spans="1:13" s="3" customFormat="1" ht="15.75" x14ac:dyDescent="0.25">
      <c r="A38" s="54" t="s">
        <v>200</v>
      </c>
      <c r="B38" s="55" t="s">
        <v>201</v>
      </c>
      <c r="C38" s="56">
        <v>8100</v>
      </c>
      <c r="D38" s="56">
        <v>1861</v>
      </c>
      <c r="E38" s="56">
        <v>1860.17</v>
      </c>
      <c r="F38" s="56">
        <v>0</v>
      </c>
      <c r="G38" s="56">
        <v>0</v>
      </c>
      <c r="H38" s="56" t="e">
        <f>D38-#REF!</f>
        <v>#REF!</v>
      </c>
      <c r="I38" s="56" t="e">
        <f>#REF!-#REF!</f>
        <v>#REF!</v>
      </c>
      <c r="J38" s="56" t="e">
        <f>IF(D38=0,0,(#REF!/D38)*100)</f>
        <v>#REF!</v>
      </c>
      <c r="K38" s="56" t="e">
        <f>#REF!-E38</f>
        <v>#REF!</v>
      </c>
      <c r="L38" s="56">
        <f t="shared" si="0"/>
        <v>0.82999999999992724</v>
      </c>
      <c r="M38" s="57">
        <f t="shared" si="1"/>
        <v>99.955400322407314</v>
      </c>
    </row>
    <row r="39" spans="1:13" s="3" customFormat="1" ht="47.25" x14ac:dyDescent="0.25">
      <c r="A39" s="50" t="s">
        <v>104</v>
      </c>
      <c r="B39" s="51" t="s">
        <v>105</v>
      </c>
      <c r="C39" s="52">
        <v>2887219</v>
      </c>
      <c r="D39" s="52">
        <v>3156457</v>
      </c>
      <c r="E39" s="52">
        <v>3146273.81</v>
      </c>
      <c r="F39" s="52">
        <v>0</v>
      </c>
      <c r="G39" s="52">
        <v>0</v>
      </c>
      <c r="H39" s="52" t="e">
        <f>D39-#REF!</f>
        <v>#REF!</v>
      </c>
      <c r="I39" s="52" t="e">
        <f>#REF!-#REF!</f>
        <v>#REF!</v>
      </c>
      <c r="J39" s="52" t="e">
        <f>IF(D39=0,0,(#REF!/D39)*100)</f>
        <v>#REF!</v>
      </c>
      <c r="K39" s="52" t="e">
        <f>#REF!-E39</f>
        <v>#REF!</v>
      </c>
      <c r="L39" s="52">
        <f t="shared" ref="L39:L70" si="2">D39-E39</f>
        <v>10183.189999999944</v>
      </c>
      <c r="M39" s="53">
        <f t="shared" ref="M39:M70" si="3">IF(D39=0,0,(E39/D39)*100)</f>
        <v>99.677385435632431</v>
      </c>
    </row>
    <row r="40" spans="1:13" s="3" customFormat="1" ht="31.5" x14ac:dyDescent="0.25">
      <c r="A40" s="54" t="s">
        <v>208</v>
      </c>
      <c r="B40" s="55" t="s">
        <v>209</v>
      </c>
      <c r="C40" s="56">
        <v>2887219</v>
      </c>
      <c r="D40" s="56">
        <v>3156457</v>
      </c>
      <c r="E40" s="56">
        <v>3146273.81</v>
      </c>
      <c r="F40" s="56">
        <v>0</v>
      </c>
      <c r="G40" s="56">
        <v>0</v>
      </c>
      <c r="H40" s="56" t="e">
        <f>D40-#REF!</f>
        <v>#REF!</v>
      </c>
      <c r="I40" s="56" t="e">
        <f>#REF!-#REF!</f>
        <v>#REF!</v>
      </c>
      <c r="J40" s="56" t="e">
        <f>IF(D40=0,0,(#REF!/D40)*100)</f>
        <v>#REF!</v>
      </c>
      <c r="K40" s="56" t="e">
        <f>#REF!-E40</f>
        <v>#REF!</v>
      </c>
      <c r="L40" s="56">
        <f t="shared" si="2"/>
        <v>10183.189999999944</v>
      </c>
      <c r="M40" s="57">
        <f t="shared" si="3"/>
        <v>99.677385435632431</v>
      </c>
    </row>
    <row r="41" spans="1:13" s="3" customFormat="1" ht="47.25" x14ac:dyDescent="0.25">
      <c r="A41" s="50" t="s">
        <v>210</v>
      </c>
      <c r="B41" s="51" t="s">
        <v>211</v>
      </c>
      <c r="C41" s="52">
        <v>150000</v>
      </c>
      <c r="D41" s="52">
        <v>20000</v>
      </c>
      <c r="E41" s="52">
        <v>18616</v>
      </c>
      <c r="F41" s="52">
        <v>0</v>
      </c>
      <c r="G41" s="52">
        <v>0</v>
      </c>
      <c r="H41" s="52" t="e">
        <f>D41-#REF!</f>
        <v>#REF!</v>
      </c>
      <c r="I41" s="52" t="e">
        <f>#REF!-#REF!</f>
        <v>#REF!</v>
      </c>
      <c r="J41" s="52" t="e">
        <f>IF(D41=0,0,(#REF!/D41)*100)</f>
        <v>#REF!</v>
      </c>
      <c r="K41" s="52" t="e">
        <f>#REF!-E41</f>
        <v>#REF!</v>
      </c>
      <c r="L41" s="52">
        <f t="shared" si="2"/>
        <v>1384</v>
      </c>
      <c r="M41" s="53">
        <f t="shared" si="3"/>
        <v>93.08</v>
      </c>
    </row>
    <row r="42" spans="1:13" s="3" customFormat="1" ht="37.5" customHeight="1" x14ac:dyDescent="0.25">
      <c r="A42" s="54" t="s">
        <v>208</v>
      </c>
      <c r="B42" s="55" t="s">
        <v>209</v>
      </c>
      <c r="C42" s="56">
        <v>150000</v>
      </c>
      <c r="D42" s="56">
        <v>20000</v>
      </c>
      <c r="E42" s="56">
        <v>18616</v>
      </c>
      <c r="F42" s="56">
        <v>0</v>
      </c>
      <c r="G42" s="56">
        <v>0</v>
      </c>
      <c r="H42" s="56" t="e">
        <f>D42-#REF!</f>
        <v>#REF!</v>
      </c>
      <c r="I42" s="56" t="e">
        <f>#REF!-#REF!</f>
        <v>#REF!</v>
      </c>
      <c r="J42" s="56" t="e">
        <f>IF(D42=0,0,(#REF!/D42)*100)</f>
        <v>#REF!</v>
      </c>
      <c r="K42" s="56" t="e">
        <f>#REF!-E42</f>
        <v>#REF!</v>
      </c>
      <c r="L42" s="56">
        <f t="shared" si="2"/>
        <v>1384</v>
      </c>
      <c r="M42" s="57">
        <f t="shared" si="3"/>
        <v>93.08</v>
      </c>
    </row>
    <row r="43" spans="1:13" s="3" customFormat="1" ht="69.75" customHeight="1" x14ac:dyDescent="0.25">
      <c r="A43" s="50" t="s">
        <v>212</v>
      </c>
      <c r="B43" s="51" t="s">
        <v>213</v>
      </c>
      <c r="C43" s="52">
        <v>376000</v>
      </c>
      <c r="D43" s="52">
        <v>0</v>
      </c>
      <c r="E43" s="52">
        <v>0</v>
      </c>
      <c r="F43" s="52">
        <v>0</v>
      </c>
      <c r="G43" s="52">
        <v>0</v>
      </c>
      <c r="H43" s="52" t="e">
        <f>D43-#REF!</f>
        <v>#REF!</v>
      </c>
      <c r="I43" s="52" t="e">
        <f>#REF!-#REF!</f>
        <v>#REF!</v>
      </c>
      <c r="J43" s="52">
        <f>IF(D43=0,0,(#REF!/D43)*100)</f>
        <v>0</v>
      </c>
      <c r="K43" s="52" t="e">
        <f>#REF!-E43</f>
        <v>#REF!</v>
      </c>
      <c r="L43" s="52">
        <f t="shared" si="2"/>
        <v>0</v>
      </c>
      <c r="M43" s="53">
        <f t="shared" si="3"/>
        <v>0</v>
      </c>
    </row>
    <row r="44" spans="1:13" s="3" customFormat="1" ht="15.75" x14ac:dyDescent="0.25">
      <c r="A44" s="54" t="s">
        <v>186</v>
      </c>
      <c r="B44" s="55" t="s">
        <v>187</v>
      </c>
      <c r="C44" s="56">
        <v>72000</v>
      </c>
      <c r="D44" s="56">
        <v>0</v>
      </c>
      <c r="E44" s="56">
        <v>0</v>
      </c>
      <c r="F44" s="56">
        <v>0</v>
      </c>
      <c r="G44" s="56">
        <v>0</v>
      </c>
      <c r="H44" s="56" t="e">
        <f>D44-#REF!</f>
        <v>#REF!</v>
      </c>
      <c r="I44" s="56" t="e">
        <f>#REF!-#REF!</f>
        <v>#REF!</v>
      </c>
      <c r="J44" s="56">
        <f>IF(D44=0,0,(#REF!/D44)*100)</f>
        <v>0</v>
      </c>
      <c r="K44" s="56" t="e">
        <f>#REF!-E44</f>
        <v>#REF!</v>
      </c>
      <c r="L44" s="56">
        <f t="shared" si="2"/>
        <v>0</v>
      </c>
      <c r="M44" s="57">
        <f t="shared" si="3"/>
        <v>0</v>
      </c>
    </row>
    <row r="45" spans="1:13" s="3" customFormat="1" ht="21" customHeight="1" x14ac:dyDescent="0.25">
      <c r="A45" s="54" t="s">
        <v>214</v>
      </c>
      <c r="B45" s="55" t="s">
        <v>215</v>
      </c>
      <c r="C45" s="56">
        <v>304000</v>
      </c>
      <c r="D45" s="56">
        <v>0</v>
      </c>
      <c r="E45" s="56">
        <v>0</v>
      </c>
      <c r="F45" s="56">
        <v>0</v>
      </c>
      <c r="G45" s="56">
        <v>0</v>
      </c>
      <c r="H45" s="56" t="e">
        <f>D45-#REF!</f>
        <v>#REF!</v>
      </c>
      <c r="I45" s="56" t="e">
        <f>#REF!-#REF!</f>
        <v>#REF!</v>
      </c>
      <c r="J45" s="56">
        <f>IF(D45=0,0,(#REF!/D45)*100)</f>
        <v>0</v>
      </c>
      <c r="K45" s="56" t="e">
        <f>#REF!-E45</f>
        <v>#REF!</v>
      </c>
      <c r="L45" s="56">
        <f t="shared" si="2"/>
        <v>0</v>
      </c>
      <c r="M45" s="57">
        <f t="shared" si="3"/>
        <v>0</v>
      </c>
    </row>
    <row r="46" spans="1:13" s="3" customFormat="1" ht="31.5" x14ac:dyDescent="0.25">
      <c r="A46" s="50" t="s">
        <v>108</v>
      </c>
      <c r="B46" s="51" t="s">
        <v>109</v>
      </c>
      <c r="C46" s="52">
        <v>3570199</v>
      </c>
      <c r="D46" s="52">
        <v>3494818</v>
      </c>
      <c r="E46" s="52">
        <v>3440263.11</v>
      </c>
      <c r="F46" s="52">
        <v>0</v>
      </c>
      <c r="G46" s="52">
        <v>0</v>
      </c>
      <c r="H46" s="52" t="e">
        <f>D46-#REF!</f>
        <v>#REF!</v>
      </c>
      <c r="I46" s="52" t="e">
        <f>#REF!-#REF!</f>
        <v>#REF!</v>
      </c>
      <c r="J46" s="52" t="e">
        <f>IF(D46=0,0,(#REF!/D46)*100)</f>
        <v>#REF!</v>
      </c>
      <c r="K46" s="52" t="e">
        <f>#REF!-E46</f>
        <v>#REF!</v>
      </c>
      <c r="L46" s="52">
        <f t="shared" si="2"/>
        <v>54554.89000000013</v>
      </c>
      <c r="M46" s="53">
        <f t="shared" si="3"/>
        <v>98.438977652055129</v>
      </c>
    </row>
    <row r="47" spans="1:13" s="3" customFormat="1" ht="15.75" x14ac:dyDescent="0.25">
      <c r="A47" s="54" t="s">
        <v>180</v>
      </c>
      <c r="B47" s="55" t="s">
        <v>181</v>
      </c>
      <c r="C47" s="56">
        <v>2418179</v>
      </c>
      <c r="D47" s="56">
        <v>2248890</v>
      </c>
      <c r="E47" s="56">
        <v>2241732.08</v>
      </c>
      <c r="F47" s="56">
        <v>0</v>
      </c>
      <c r="G47" s="56">
        <v>0</v>
      </c>
      <c r="H47" s="56" t="e">
        <f>D47-#REF!</f>
        <v>#REF!</v>
      </c>
      <c r="I47" s="56" t="e">
        <f>#REF!-#REF!</f>
        <v>#REF!</v>
      </c>
      <c r="J47" s="56" t="e">
        <f>IF(D47=0,0,(#REF!/D47)*100)</f>
        <v>#REF!</v>
      </c>
      <c r="K47" s="56" t="e">
        <f>#REF!-E47</f>
        <v>#REF!</v>
      </c>
      <c r="L47" s="56">
        <f t="shared" si="2"/>
        <v>7157.9199999999255</v>
      </c>
      <c r="M47" s="57">
        <f t="shared" si="3"/>
        <v>99.681713200734592</v>
      </c>
    </row>
    <row r="48" spans="1:13" s="3" customFormat="1" ht="15.75" x14ac:dyDescent="0.25">
      <c r="A48" s="54" t="s">
        <v>182</v>
      </c>
      <c r="B48" s="55" t="s">
        <v>183</v>
      </c>
      <c r="C48" s="56">
        <v>532000</v>
      </c>
      <c r="D48" s="56">
        <v>470904</v>
      </c>
      <c r="E48" s="56">
        <v>470706.11</v>
      </c>
      <c r="F48" s="56">
        <v>0</v>
      </c>
      <c r="G48" s="56">
        <v>0</v>
      </c>
      <c r="H48" s="56" t="e">
        <f>D48-#REF!</f>
        <v>#REF!</v>
      </c>
      <c r="I48" s="56" t="e">
        <f>#REF!-#REF!</f>
        <v>#REF!</v>
      </c>
      <c r="J48" s="56" t="e">
        <f>IF(D48=0,0,(#REF!/D48)*100)</f>
        <v>#REF!</v>
      </c>
      <c r="K48" s="56" t="e">
        <f>#REF!-E48</f>
        <v>#REF!</v>
      </c>
      <c r="L48" s="56">
        <f t="shared" si="2"/>
        <v>197.89000000001397</v>
      </c>
      <c r="M48" s="57">
        <f t="shared" si="3"/>
        <v>99.957976572719701</v>
      </c>
    </row>
    <row r="49" spans="1:13" s="3" customFormat="1" ht="15.75" x14ac:dyDescent="0.25">
      <c r="A49" s="54" t="s">
        <v>184</v>
      </c>
      <c r="B49" s="55" t="s">
        <v>185</v>
      </c>
      <c r="C49" s="56">
        <v>229697</v>
      </c>
      <c r="D49" s="56">
        <v>324778</v>
      </c>
      <c r="E49" s="56">
        <v>317453.75</v>
      </c>
      <c r="F49" s="56">
        <v>0</v>
      </c>
      <c r="G49" s="56">
        <v>0</v>
      </c>
      <c r="H49" s="56" t="e">
        <f>D49-#REF!</f>
        <v>#REF!</v>
      </c>
      <c r="I49" s="56" t="e">
        <f>#REF!-#REF!</f>
        <v>#REF!</v>
      </c>
      <c r="J49" s="56" t="e">
        <f>IF(D49=0,0,(#REF!/D49)*100)</f>
        <v>#REF!</v>
      </c>
      <c r="K49" s="56" t="e">
        <f>#REF!-E49</f>
        <v>#REF!</v>
      </c>
      <c r="L49" s="56">
        <f t="shared" si="2"/>
        <v>7324.25</v>
      </c>
      <c r="M49" s="57">
        <f t="shared" si="3"/>
        <v>97.744844170479524</v>
      </c>
    </row>
    <row r="50" spans="1:13" s="3" customFormat="1" ht="15.75" x14ac:dyDescent="0.25">
      <c r="A50" s="54" t="s">
        <v>186</v>
      </c>
      <c r="B50" s="55" t="s">
        <v>187</v>
      </c>
      <c r="C50" s="56">
        <v>200300</v>
      </c>
      <c r="D50" s="56">
        <v>231771</v>
      </c>
      <c r="E50" s="56">
        <v>214320.92</v>
      </c>
      <c r="F50" s="56">
        <v>0</v>
      </c>
      <c r="G50" s="56">
        <v>0</v>
      </c>
      <c r="H50" s="56" t="e">
        <f>D50-#REF!</f>
        <v>#REF!</v>
      </c>
      <c r="I50" s="56" t="e">
        <f>#REF!-#REF!</f>
        <v>#REF!</v>
      </c>
      <c r="J50" s="56" t="e">
        <f>IF(D50=0,0,(#REF!/D50)*100)</f>
        <v>#REF!</v>
      </c>
      <c r="K50" s="56" t="e">
        <f>#REF!-E50</f>
        <v>#REF!</v>
      </c>
      <c r="L50" s="56">
        <f t="shared" si="2"/>
        <v>17450.079999999987</v>
      </c>
      <c r="M50" s="57">
        <f t="shared" si="3"/>
        <v>92.470982133226329</v>
      </c>
    </row>
    <row r="51" spans="1:13" s="3" customFormat="1" ht="15.75" x14ac:dyDescent="0.25">
      <c r="A51" s="54" t="s">
        <v>188</v>
      </c>
      <c r="B51" s="55" t="s">
        <v>189</v>
      </c>
      <c r="C51" s="56">
        <v>10000</v>
      </c>
      <c r="D51" s="56">
        <v>1500</v>
      </c>
      <c r="E51" s="56">
        <v>1231.9000000000001</v>
      </c>
      <c r="F51" s="56">
        <v>0</v>
      </c>
      <c r="G51" s="56">
        <v>0</v>
      </c>
      <c r="H51" s="56" t="e">
        <f>D51-#REF!</f>
        <v>#REF!</v>
      </c>
      <c r="I51" s="56" t="e">
        <f>#REF!-#REF!</f>
        <v>#REF!</v>
      </c>
      <c r="J51" s="56" t="e">
        <f>IF(D51=0,0,(#REF!/D51)*100)</f>
        <v>#REF!</v>
      </c>
      <c r="K51" s="56" t="e">
        <f>#REF!-E51</f>
        <v>#REF!</v>
      </c>
      <c r="L51" s="56">
        <f t="shared" si="2"/>
        <v>268.09999999999991</v>
      </c>
      <c r="M51" s="57">
        <f t="shared" si="3"/>
        <v>82.126666666666665</v>
      </c>
    </row>
    <row r="52" spans="1:13" s="3" customFormat="1" ht="15.75" x14ac:dyDescent="0.25">
      <c r="A52" s="54" t="s">
        <v>190</v>
      </c>
      <c r="B52" s="55" t="s">
        <v>191</v>
      </c>
      <c r="C52" s="56">
        <v>8913</v>
      </c>
      <c r="D52" s="56">
        <v>8913</v>
      </c>
      <c r="E52" s="56">
        <v>519.20000000000005</v>
      </c>
      <c r="F52" s="56">
        <v>0</v>
      </c>
      <c r="G52" s="56">
        <v>0</v>
      </c>
      <c r="H52" s="56" t="e">
        <f>D52-#REF!</f>
        <v>#REF!</v>
      </c>
      <c r="I52" s="56" t="e">
        <f>#REF!-#REF!</f>
        <v>#REF!</v>
      </c>
      <c r="J52" s="56" t="e">
        <f>IF(D52=0,0,(#REF!/D52)*100)</f>
        <v>#REF!</v>
      </c>
      <c r="K52" s="56" t="e">
        <f>#REF!-E52</f>
        <v>#REF!</v>
      </c>
      <c r="L52" s="56">
        <f t="shared" si="2"/>
        <v>8393.7999999999993</v>
      </c>
      <c r="M52" s="57">
        <f t="shared" si="3"/>
        <v>5.8251991473129143</v>
      </c>
    </row>
    <row r="53" spans="1:13" s="3" customFormat="1" ht="15.75" x14ac:dyDescent="0.25">
      <c r="A53" s="54" t="s">
        <v>192</v>
      </c>
      <c r="B53" s="55" t="s">
        <v>193</v>
      </c>
      <c r="C53" s="56">
        <v>41019</v>
      </c>
      <c r="D53" s="56">
        <v>17687</v>
      </c>
      <c r="E53" s="56">
        <v>13291.38</v>
      </c>
      <c r="F53" s="56">
        <v>0</v>
      </c>
      <c r="G53" s="56">
        <v>0</v>
      </c>
      <c r="H53" s="56" t="e">
        <f>D53-#REF!</f>
        <v>#REF!</v>
      </c>
      <c r="I53" s="56" t="e">
        <f>#REF!-#REF!</f>
        <v>#REF!</v>
      </c>
      <c r="J53" s="56" t="e">
        <f>IF(D53=0,0,(#REF!/D53)*100)</f>
        <v>#REF!</v>
      </c>
      <c r="K53" s="56" t="e">
        <f>#REF!-E53</f>
        <v>#REF!</v>
      </c>
      <c r="L53" s="56">
        <f t="shared" si="2"/>
        <v>4395.6200000000008</v>
      </c>
      <c r="M53" s="57">
        <f t="shared" si="3"/>
        <v>75.147735625035324</v>
      </c>
    </row>
    <row r="54" spans="1:13" s="3" customFormat="1" ht="15.75" x14ac:dyDescent="0.25">
      <c r="A54" s="54" t="s">
        <v>194</v>
      </c>
      <c r="B54" s="55" t="s">
        <v>195</v>
      </c>
      <c r="C54" s="56">
        <v>23499</v>
      </c>
      <c r="D54" s="56">
        <v>21383</v>
      </c>
      <c r="E54" s="56">
        <v>12055.62</v>
      </c>
      <c r="F54" s="56">
        <v>0</v>
      </c>
      <c r="G54" s="56">
        <v>0</v>
      </c>
      <c r="H54" s="56" t="e">
        <f>D54-#REF!</f>
        <v>#REF!</v>
      </c>
      <c r="I54" s="56" t="e">
        <f>#REF!-#REF!</f>
        <v>#REF!</v>
      </c>
      <c r="J54" s="56" t="e">
        <f>IF(D54=0,0,(#REF!/D54)*100)</f>
        <v>#REF!</v>
      </c>
      <c r="K54" s="56" t="e">
        <f>#REF!-E54</f>
        <v>#REF!</v>
      </c>
      <c r="L54" s="56">
        <f t="shared" si="2"/>
        <v>9327.3799999999992</v>
      </c>
      <c r="M54" s="57">
        <f t="shared" si="3"/>
        <v>56.379460318944965</v>
      </c>
    </row>
    <row r="55" spans="1:13" s="3" customFormat="1" ht="31.5" x14ac:dyDescent="0.25">
      <c r="A55" s="54" t="s">
        <v>196</v>
      </c>
      <c r="B55" s="55" t="s">
        <v>197</v>
      </c>
      <c r="C55" s="56">
        <v>1692</v>
      </c>
      <c r="D55" s="56">
        <v>1692</v>
      </c>
      <c r="E55" s="56">
        <v>1652.15</v>
      </c>
      <c r="F55" s="56">
        <v>0</v>
      </c>
      <c r="G55" s="56">
        <v>0</v>
      </c>
      <c r="H55" s="56" t="e">
        <f>D55-#REF!</f>
        <v>#REF!</v>
      </c>
      <c r="I55" s="56" t="e">
        <f>#REF!-#REF!</f>
        <v>#REF!</v>
      </c>
      <c r="J55" s="56" t="e">
        <f>IF(D55=0,0,(#REF!/D55)*100)</f>
        <v>#REF!</v>
      </c>
      <c r="K55" s="56" t="e">
        <f>#REF!-E55</f>
        <v>#REF!</v>
      </c>
      <c r="L55" s="56">
        <f t="shared" si="2"/>
        <v>39.849999999999909</v>
      </c>
      <c r="M55" s="57">
        <f t="shared" si="3"/>
        <v>97.644799054373536</v>
      </c>
    </row>
    <row r="56" spans="1:13" s="3" customFormat="1" ht="31.5" x14ac:dyDescent="0.25">
      <c r="A56" s="54" t="s">
        <v>198</v>
      </c>
      <c r="B56" s="55" t="s">
        <v>199</v>
      </c>
      <c r="C56" s="56">
        <v>0</v>
      </c>
      <c r="D56" s="56">
        <v>7200</v>
      </c>
      <c r="E56" s="56">
        <v>7200</v>
      </c>
      <c r="F56" s="56">
        <v>0</v>
      </c>
      <c r="G56" s="56">
        <v>0</v>
      </c>
      <c r="H56" s="56" t="e">
        <f>D56-#REF!</f>
        <v>#REF!</v>
      </c>
      <c r="I56" s="56" t="e">
        <f>#REF!-#REF!</f>
        <v>#REF!</v>
      </c>
      <c r="J56" s="56" t="e">
        <f>IF(D56=0,0,(#REF!/D56)*100)</f>
        <v>#REF!</v>
      </c>
      <c r="K56" s="56" t="e">
        <f>#REF!-E56</f>
        <v>#REF!</v>
      </c>
      <c r="L56" s="56">
        <f t="shared" si="2"/>
        <v>0</v>
      </c>
      <c r="M56" s="57">
        <f t="shared" si="3"/>
        <v>100</v>
      </c>
    </row>
    <row r="57" spans="1:13" s="3" customFormat="1" ht="15.75" x14ac:dyDescent="0.25">
      <c r="A57" s="54" t="s">
        <v>214</v>
      </c>
      <c r="B57" s="55" t="s">
        <v>215</v>
      </c>
      <c r="C57" s="56">
        <v>52000</v>
      </c>
      <c r="D57" s="56">
        <v>107200</v>
      </c>
      <c r="E57" s="56">
        <v>107200</v>
      </c>
      <c r="F57" s="56">
        <v>0</v>
      </c>
      <c r="G57" s="56">
        <v>0</v>
      </c>
      <c r="H57" s="56" t="e">
        <f>D57-#REF!</f>
        <v>#REF!</v>
      </c>
      <c r="I57" s="56" t="e">
        <f>#REF!-#REF!</f>
        <v>#REF!</v>
      </c>
      <c r="J57" s="56" t="e">
        <f>IF(D57=0,0,(#REF!/D57)*100)</f>
        <v>#REF!</v>
      </c>
      <c r="K57" s="56" t="e">
        <f>#REF!-E57</f>
        <v>#REF!</v>
      </c>
      <c r="L57" s="56">
        <f t="shared" si="2"/>
        <v>0</v>
      </c>
      <c r="M57" s="57">
        <f t="shared" si="3"/>
        <v>100</v>
      </c>
    </row>
    <row r="58" spans="1:13" s="3" customFormat="1" ht="15.75" x14ac:dyDescent="0.25">
      <c r="A58" s="54" t="s">
        <v>200</v>
      </c>
      <c r="B58" s="55" t="s">
        <v>201</v>
      </c>
      <c r="C58" s="56">
        <v>52900</v>
      </c>
      <c r="D58" s="56">
        <v>52900</v>
      </c>
      <c r="E58" s="56">
        <v>52900</v>
      </c>
      <c r="F58" s="56">
        <v>0</v>
      </c>
      <c r="G58" s="56">
        <v>0</v>
      </c>
      <c r="H58" s="56" t="e">
        <f>D58-#REF!</f>
        <v>#REF!</v>
      </c>
      <c r="I58" s="56" t="e">
        <f>#REF!-#REF!</f>
        <v>#REF!</v>
      </c>
      <c r="J58" s="56" t="e">
        <f>IF(D58=0,0,(#REF!/D58)*100)</f>
        <v>#REF!</v>
      </c>
      <c r="K58" s="56" t="e">
        <f>#REF!-E58</f>
        <v>#REF!</v>
      </c>
      <c r="L58" s="56">
        <f t="shared" si="2"/>
        <v>0</v>
      </c>
      <c r="M58" s="57">
        <f t="shared" si="3"/>
        <v>100</v>
      </c>
    </row>
    <row r="59" spans="1:13" s="3" customFormat="1" ht="31.5" x14ac:dyDescent="0.25">
      <c r="A59" s="50" t="s">
        <v>216</v>
      </c>
      <c r="B59" s="51" t="s">
        <v>217</v>
      </c>
      <c r="C59" s="52">
        <v>312620</v>
      </c>
      <c r="D59" s="52">
        <v>587620</v>
      </c>
      <c r="E59" s="52">
        <v>584681.23</v>
      </c>
      <c r="F59" s="52">
        <v>0</v>
      </c>
      <c r="G59" s="52">
        <v>0</v>
      </c>
      <c r="H59" s="52" t="e">
        <f>D59-#REF!</f>
        <v>#REF!</v>
      </c>
      <c r="I59" s="52" t="e">
        <f>#REF!-#REF!</f>
        <v>#REF!</v>
      </c>
      <c r="J59" s="52" t="e">
        <f>IF(D59=0,0,(#REF!/D59)*100)</f>
        <v>#REF!</v>
      </c>
      <c r="K59" s="52" t="e">
        <f>#REF!-E59</f>
        <v>#REF!</v>
      </c>
      <c r="L59" s="52">
        <f t="shared" si="2"/>
        <v>2938.7700000000186</v>
      </c>
      <c r="M59" s="53">
        <f t="shared" si="3"/>
        <v>99.499885980735854</v>
      </c>
    </row>
    <row r="60" spans="1:13" s="3" customFormat="1" ht="31.5" x14ac:dyDescent="0.25">
      <c r="A60" s="54" t="s">
        <v>208</v>
      </c>
      <c r="B60" s="55" t="s">
        <v>209</v>
      </c>
      <c r="C60" s="56">
        <v>0</v>
      </c>
      <c r="D60" s="56">
        <v>50000</v>
      </c>
      <c r="E60" s="56">
        <v>50000</v>
      </c>
      <c r="F60" s="56">
        <v>0</v>
      </c>
      <c r="G60" s="56">
        <v>0</v>
      </c>
      <c r="H60" s="56" t="e">
        <f>D60-#REF!</f>
        <v>#REF!</v>
      </c>
      <c r="I60" s="56" t="e">
        <f>#REF!-#REF!</f>
        <v>#REF!</v>
      </c>
      <c r="J60" s="56" t="e">
        <f>IF(D60=0,0,(#REF!/D60)*100)</f>
        <v>#REF!</v>
      </c>
      <c r="K60" s="56" t="e">
        <f>#REF!-E60</f>
        <v>#REF!</v>
      </c>
      <c r="L60" s="56">
        <f t="shared" si="2"/>
        <v>0</v>
      </c>
      <c r="M60" s="57">
        <f t="shared" si="3"/>
        <v>100</v>
      </c>
    </row>
    <row r="61" spans="1:13" s="3" customFormat="1" ht="15.75" x14ac:dyDescent="0.25">
      <c r="A61" s="54" t="s">
        <v>214</v>
      </c>
      <c r="B61" s="55" t="s">
        <v>215</v>
      </c>
      <c r="C61" s="56">
        <v>312620</v>
      </c>
      <c r="D61" s="56">
        <v>537620</v>
      </c>
      <c r="E61" s="56">
        <v>534681.23</v>
      </c>
      <c r="F61" s="56">
        <v>0</v>
      </c>
      <c r="G61" s="56">
        <v>0</v>
      </c>
      <c r="H61" s="56" t="e">
        <f>D61-#REF!</f>
        <v>#REF!</v>
      </c>
      <c r="I61" s="56" t="e">
        <f>#REF!-#REF!</f>
        <v>#REF!</v>
      </c>
      <c r="J61" s="56" t="e">
        <f>IF(D61=0,0,(#REF!/D61)*100)</f>
        <v>#REF!</v>
      </c>
      <c r="K61" s="56" t="e">
        <f>#REF!-E61</f>
        <v>#REF!</v>
      </c>
      <c r="L61" s="56">
        <f t="shared" si="2"/>
        <v>2938.7700000000186</v>
      </c>
      <c r="M61" s="57">
        <f t="shared" si="3"/>
        <v>99.453374130426695</v>
      </c>
    </row>
    <row r="62" spans="1:13" s="3" customFormat="1" ht="39" customHeight="1" x14ac:dyDescent="0.25">
      <c r="A62" s="50" t="s">
        <v>110</v>
      </c>
      <c r="B62" s="51" t="s">
        <v>111</v>
      </c>
      <c r="C62" s="52">
        <v>7114034</v>
      </c>
      <c r="D62" s="52">
        <v>7305267</v>
      </c>
      <c r="E62" s="52">
        <v>7181374.1699999999</v>
      </c>
      <c r="F62" s="52">
        <v>0</v>
      </c>
      <c r="G62" s="52">
        <v>0</v>
      </c>
      <c r="H62" s="52" t="e">
        <f>D62-#REF!</f>
        <v>#REF!</v>
      </c>
      <c r="I62" s="52" t="e">
        <f>#REF!-#REF!</f>
        <v>#REF!</v>
      </c>
      <c r="J62" s="52" t="e">
        <f>IF(D62=0,0,(#REF!/D62)*100)</f>
        <v>#REF!</v>
      </c>
      <c r="K62" s="52" t="e">
        <f>#REF!-E62</f>
        <v>#REF!</v>
      </c>
      <c r="L62" s="52">
        <f t="shared" si="2"/>
        <v>123892.83000000007</v>
      </c>
      <c r="M62" s="53">
        <f t="shared" si="3"/>
        <v>98.304061576394133</v>
      </c>
    </row>
    <row r="63" spans="1:13" s="3" customFormat="1" ht="15.75" x14ac:dyDescent="0.25">
      <c r="A63" s="54" t="s">
        <v>180</v>
      </c>
      <c r="B63" s="55" t="s">
        <v>181</v>
      </c>
      <c r="C63" s="56">
        <v>4157542</v>
      </c>
      <c r="D63" s="56">
        <v>3911885</v>
      </c>
      <c r="E63" s="56">
        <v>3902455.35</v>
      </c>
      <c r="F63" s="56">
        <v>0</v>
      </c>
      <c r="G63" s="56">
        <v>0</v>
      </c>
      <c r="H63" s="56" t="e">
        <f>D63-#REF!</f>
        <v>#REF!</v>
      </c>
      <c r="I63" s="56" t="e">
        <f>#REF!-#REF!</f>
        <v>#REF!</v>
      </c>
      <c r="J63" s="56" t="e">
        <f>IF(D63=0,0,(#REF!/D63)*100)</f>
        <v>#REF!</v>
      </c>
      <c r="K63" s="56" t="e">
        <f>#REF!-E63</f>
        <v>#REF!</v>
      </c>
      <c r="L63" s="56">
        <f t="shared" si="2"/>
        <v>9429.6499999999069</v>
      </c>
      <c r="M63" s="57">
        <f t="shared" si="3"/>
        <v>99.758948690976339</v>
      </c>
    </row>
    <row r="64" spans="1:13" s="3" customFormat="1" ht="15.75" x14ac:dyDescent="0.25">
      <c r="A64" s="54" t="s">
        <v>182</v>
      </c>
      <c r="B64" s="55" t="s">
        <v>183</v>
      </c>
      <c r="C64" s="56">
        <v>914660</v>
      </c>
      <c r="D64" s="56">
        <v>851203</v>
      </c>
      <c r="E64" s="56">
        <v>848882.2</v>
      </c>
      <c r="F64" s="56">
        <v>0</v>
      </c>
      <c r="G64" s="56">
        <v>0</v>
      </c>
      <c r="H64" s="56" t="e">
        <f>D64-#REF!</f>
        <v>#REF!</v>
      </c>
      <c r="I64" s="56" t="e">
        <f>#REF!-#REF!</f>
        <v>#REF!</v>
      </c>
      <c r="J64" s="56" t="e">
        <f>IF(D64=0,0,(#REF!/D64)*100)</f>
        <v>#REF!</v>
      </c>
      <c r="K64" s="56" t="e">
        <f>#REF!-E64</f>
        <v>#REF!</v>
      </c>
      <c r="L64" s="56">
        <f t="shared" si="2"/>
        <v>2320.8000000000466</v>
      </c>
      <c r="M64" s="57">
        <f t="shared" si="3"/>
        <v>99.727350584995577</v>
      </c>
    </row>
    <row r="65" spans="1:13" s="3" customFormat="1" ht="15.75" x14ac:dyDescent="0.25">
      <c r="A65" s="54" t="s">
        <v>184</v>
      </c>
      <c r="B65" s="55" t="s">
        <v>185</v>
      </c>
      <c r="C65" s="56">
        <v>662747</v>
      </c>
      <c r="D65" s="56">
        <v>712484</v>
      </c>
      <c r="E65" s="56">
        <v>701288.2</v>
      </c>
      <c r="F65" s="56">
        <v>0</v>
      </c>
      <c r="G65" s="56">
        <v>0</v>
      </c>
      <c r="H65" s="56" t="e">
        <f>D65-#REF!</f>
        <v>#REF!</v>
      </c>
      <c r="I65" s="56" t="e">
        <f>#REF!-#REF!</f>
        <v>#REF!</v>
      </c>
      <c r="J65" s="56" t="e">
        <f>IF(D65=0,0,(#REF!/D65)*100)</f>
        <v>#REF!</v>
      </c>
      <c r="K65" s="56" t="e">
        <f>#REF!-E65</f>
        <v>#REF!</v>
      </c>
      <c r="L65" s="56">
        <f t="shared" si="2"/>
        <v>11195.800000000047</v>
      </c>
      <c r="M65" s="57">
        <f t="shared" si="3"/>
        <v>98.428624362090929</v>
      </c>
    </row>
    <row r="66" spans="1:13" s="3" customFormat="1" ht="15.75" x14ac:dyDescent="0.25">
      <c r="A66" s="54" t="s">
        <v>186</v>
      </c>
      <c r="B66" s="55" t="s">
        <v>187</v>
      </c>
      <c r="C66" s="56">
        <v>793305</v>
      </c>
      <c r="D66" s="56">
        <v>1583186</v>
      </c>
      <c r="E66" s="56">
        <v>1548851.62</v>
      </c>
      <c r="F66" s="56">
        <v>0</v>
      </c>
      <c r="G66" s="56">
        <v>0</v>
      </c>
      <c r="H66" s="56" t="e">
        <f>D66-#REF!</f>
        <v>#REF!</v>
      </c>
      <c r="I66" s="56" t="e">
        <f>#REF!-#REF!</f>
        <v>#REF!</v>
      </c>
      <c r="J66" s="56" t="e">
        <f>IF(D66=0,0,(#REF!/D66)*100)</f>
        <v>#REF!</v>
      </c>
      <c r="K66" s="56" t="e">
        <f>#REF!-E66</f>
        <v>#REF!</v>
      </c>
      <c r="L66" s="56">
        <f t="shared" si="2"/>
        <v>34334.379999999888</v>
      </c>
      <c r="M66" s="57">
        <f t="shared" si="3"/>
        <v>97.831311039890451</v>
      </c>
    </row>
    <row r="67" spans="1:13" s="3" customFormat="1" ht="15.75" x14ac:dyDescent="0.25">
      <c r="A67" s="54" t="s">
        <v>188</v>
      </c>
      <c r="B67" s="55" t="s">
        <v>189</v>
      </c>
      <c r="C67" s="56">
        <v>11520</v>
      </c>
      <c r="D67" s="56">
        <v>6153</v>
      </c>
      <c r="E67" s="56">
        <v>6152.88</v>
      </c>
      <c r="F67" s="56">
        <v>0</v>
      </c>
      <c r="G67" s="56">
        <v>0</v>
      </c>
      <c r="H67" s="56" t="e">
        <f>D67-#REF!</f>
        <v>#REF!</v>
      </c>
      <c r="I67" s="56" t="e">
        <f>#REF!-#REF!</f>
        <v>#REF!</v>
      </c>
      <c r="J67" s="56" t="e">
        <f>IF(D67=0,0,(#REF!/D67)*100)</f>
        <v>#REF!</v>
      </c>
      <c r="K67" s="56" t="e">
        <f>#REF!-E67</f>
        <v>#REF!</v>
      </c>
      <c r="L67" s="56">
        <f t="shared" si="2"/>
        <v>0.11999999999989086</v>
      </c>
      <c r="M67" s="57">
        <f t="shared" si="3"/>
        <v>99.998049731838137</v>
      </c>
    </row>
    <row r="68" spans="1:13" s="3" customFormat="1" ht="15.75" x14ac:dyDescent="0.25">
      <c r="A68" s="54" t="s">
        <v>190</v>
      </c>
      <c r="B68" s="55" t="s">
        <v>191</v>
      </c>
      <c r="C68" s="56">
        <v>4942</v>
      </c>
      <c r="D68" s="56">
        <v>4942</v>
      </c>
      <c r="E68" s="56">
        <v>649</v>
      </c>
      <c r="F68" s="56">
        <v>0</v>
      </c>
      <c r="G68" s="56">
        <v>0</v>
      </c>
      <c r="H68" s="56" t="e">
        <f>D68-#REF!</f>
        <v>#REF!</v>
      </c>
      <c r="I68" s="56" t="e">
        <f>#REF!-#REF!</f>
        <v>#REF!</v>
      </c>
      <c r="J68" s="56" t="e">
        <f>IF(D68=0,0,(#REF!/D68)*100)</f>
        <v>#REF!</v>
      </c>
      <c r="K68" s="56" t="e">
        <f>#REF!-E68</f>
        <v>#REF!</v>
      </c>
      <c r="L68" s="56">
        <f t="shared" si="2"/>
        <v>4293</v>
      </c>
      <c r="M68" s="57">
        <f t="shared" si="3"/>
        <v>13.132335087009309</v>
      </c>
    </row>
    <row r="69" spans="1:13" s="3" customFormat="1" ht="15.75" x14ac:dyDescent="0.25">
      <c r="A69" s="54" t="s">
        <v>192</v>
      </c>
      <c r="B69" s="55" t="s">
        <v>193</v>
      </c>
      <c r="C69" s="56">
        <v>333300</v>
      </c>
      <c r="D69" s="56">
        <v>173846</v>
      </c>
      <c r="E69" s="56">
        <v>114629.67</v>
      </c>
      <c r="F69" s="56">
        <v>0</v>
      </c>
      <c r="G69" s="56">
        <v>0</v>
      </c>
      <c r="H69" s="56" t="e">
        <f>D69-#REF!</f>
        <v>#REF!</v>
      </c>
      <c r="I69" s="56" t="e">
        <f>#REF!-#REF!</f>
        <v>#REF!</v>
      </c>
      <c r="J69" s="56" t="e">
        <f>IF(D69=0,0,(#REF!/D69)*100)</f>
        <v>#REF!</v>
      </c>
      <c r="K69" s="56" t="e">
        <f>#REF!-E69</f>
        <v>#REF!</v>
      </c>
      <c r="L69" s="56">
        <f t="shared" si="2"/>
        <v>59216.33</v>
      </c>
      <c r="M69" s="57">
        <f t="shared" si="3"/>
        <v>65.937479148211636</v>
      </c>
    </row>
    <row r="70" spans="1:13" s="3" customFormat="1" ht="15.75" x14ac:dyDescent="0.25">
      <c r="A70" s="54" t="s">
        <v>194</v>
      </c>
      <c r="B70" s="55" t="s">
        <v>195</v>
      </c>
      <c r="C70" s="56">
        <v>23500</v>
      </c>
      <c r="D70" s="56">
        <v>23500</v>
      </c>
      <c r="E70" s="56">
        <v>22631.94</v>
      </c>
      <c r="F70" s="56">
        <v>0</v>
      </c>
      <c r="G70" s="56">
        <v>0</v>
      </c>
      <c r="H70" s="56" t="e">
        <f>D70-#REF!</f>
        <v>#REF!</v>
      </c>
      <c r="I70" s="56" t="e">
        <f>#REF!-#REF!</f>
        <v>#REF!</v>
      </c>
      <c r="J70" s="56" t="e">
        <f>IF(D70=0,0,(#REF!/D70)*100)</f>
        <v>#REF!</v>
      </c>
      <c r="K70" s="56" t="e">
        <f>#REF!-E70</f>
        <v>#REF!</v>
      </c>
      <c r="L70" s="56">
        <f t="shared" si="2"/>
        <v>868.06000000000131</v>
      </c>
      <c r="M70" s="57">
        <f t="shared" si="3"/>
        <v>96.306127659574457</v>
      </c>
    </row>
    <row r="71" spans="1:13" s="3" customFormat="1" ht="31.5" x14ac:dyDescent="0.25">
      <c r="A71" s="54" t="s">
        <v>196</v>
      </c>
      <c r="B71" s="55" t="s">
        <v>197</v>
      </c>
      <c r="C71" s="56">
        <v>36518</v>
      </c>
      <c r="D71" s="56">
        <v>36518</v>
      </c>
      <c r="E71" s="56">
        <v>34283.31</v>
      </c>
      <c r="F71" s="56">
        <v>0</v>
      </c>
      <c r="G71" s="56">
        <v>0</v>
      </c>
      <c r="H71" s="56" t="e">
        <f>D71-#REF!</f>
        <v>#REF!</v>
      </c>
      <c r="I71" s="56" t="e">
        <f>#REF!-#REF!</f>
        <v>#REF!</v>
      </c>
      <c r="J71" s="56" t="e">
        <f>IF(D71=0,0,(#REF!/D71)*100)</f>
        <v>#REF!</v>
      </c>
      <c r="K71" s="56" t="e">
        <f>#REF!-E71</f>
        <v>#REF!</v>
      </c>
      <c r="L71" s="56">
        <f t="shared" ref="L71:L94" si="4">D71-E71</f>
        <v>2234.6900000000023</v>
      </c>
      <c r="M71" s="57">
        <f t="shared" ref="M71:M94" si="5">IF(D71=0,0,(E71/D71)*100)</f>
        <v>93.880579440276023</v>
      </c>
    </row>
    <row r="72" spans="1:13" s="3" customFormat="1" ht="31.5" x14ac:dyDescent="0.25">
      <c r="A72" s="54" t="s">
        <v>198</v>
      </c>
      <c r="B72" s="55" t="s">
        <v>199</v>
      </c>
      <c r="C72" s="56">
        <v>176000</v>
      </c>
      <c r="D72" s="56">
        <v>1550</v>
      </c>
      <c r="E72" s="56">
        <v>1550</v>
      </c>
      <c r="F72" s="56">
        <v>0</v>
      </c>
      <c r="G72" s="56">
        <v>0</v>
      </c>
      <c r="H72" s="56" t="e">
        <f>D72-#REF!</f>
        <v>#REF!</v>
      </c>
      <c r="I72" s="56" t="e">
        <f>#REF!-#REF!</f>
        <v>#REF!</v>
      </c>
      <c r="J72" s="56" t="e">
        <f>IF(D72=0,0,(#REF!/D72)*100)</f>
        <v>#REF!</v>
      </c>
      <c r="K72" s="56" t="e">
        <f>#REF!-E72</f>
        <v>#REF!</v>
      </c>
      <c r="L72" s="56">
        <f t="shared" si="4"/>
        <v>0</v>
      </c>
      <c r="M72" s="57">
        <f t="shared" si="5"/>
        <v>100</v>
      </c>
    </row>
    <row r="73" spans="1:13" s="3" customFormat="1" ht="31.5" x14ac:dyDescent="0.25">
      <c r="A73" s="50" t="s">
        <v>218</v>
      </c>
      <c r="B73" s="51" t="s">
        <v>219</v>
      </c>
      <c r="C73" s="52">
        <v>0</v>
      </c>
      <c r="D73" s="52">
        <v>49500</v>
      </c>
      <c r="E73" s="52">
        <v>49500</v>
      </c>
      <c r="F73" s="52">
        <v>0</v>
      </c>
      <c r="G73" s="52">
        <v>0</v>
      </c>
      <c r="H73" s="52" t="e">
        <f>D73-#REF!</f>
        <v>#REF!</v>
      </c>
      <c r="I73" s="52" t="e">
        <f>#REF!-#REF!</f>
        <v>#REF!</v>
      </c>
      <c r="J73" s="52" t="e">
        <f>IF(D73=0,0,(#REF!/D73)*100)</f>
        <v>#REF!</v>
      </c>
      <c r="K73" s="52" t="e">
        <f>#REF!-E73</f>
        <v>#REF!</v>
      </c>
      <c r="L73" s="52">
        <f t="shared" si="4"/>
        <v>0</v>
      </c>
      <c r="M73" s="53">
        <f t="shared" si="5"/>
        <v>100</v>
      </c>
    </row>
    <row r="74" spans="1:13" s="3" customFormat="1" ht="15.75" x14ac:dyDescent="0.25">
      <c r="A74" s="54" t="s">
        <v>186</v>
      </c>
      <c r="B74" s="55" t="s">
        <v>187</v>
      </c>
      <c r="C74" s="56">
        <v>0</v>
      </c>
      <c r="D74" s="56">
        <v>49500</v>
      </c>
      <c r="E74" s="56">
        <v>49500</v>
      </c>
      <c r="F74" s="56">
        <v>0</v>
      </c>
      <c r="G74" s="56">
        <v>0</v>
      </c>
      <c r="H74" s="56" t="e">
        <f>D74-#REF!</f>
        <v>#REF!</v>
      </c>
      <c r="I74" s="56" t="e">
        <f>#REF!-#REF!</f>
        <v>#REF!</v>
      </c>
      <c r="J74" s="56" t="e">
        <f>IF(D74=0,0,(#REF!/D74)*100)</f>
        <v>#REF!</v>
      </c>
      <c r="K74" s="56" t="e">
        <f>#REF!-E74</f>
        <v>#REF!</v>
      </c>
      <c r="L74" s="56">
        <f t="shared" si="4"/>
        <v>0</v>
      </c>
      <c r="M74" s="57">
        <f t="shared" si="5"/>
        <v>100</v>
      </c>
    </row>
    <row r="75" spans="1:13" s="3" customFormat="1" ht="54" customHeight="1" x14ac:dyDescent="0.25">
      <c r="A75" s="50" t="s">
        <v>220</v>
      </c>
      <c r="B75" s="51" t="s">
        <v>221</v>
      </c>
      <c r="C75" s="52">
        <v>0</v>
      </c>
      <c r="D75" s="52">
        <v>5575647</v>
      </c>
      <c r="E75" s="52">
        <v>5539238.54</v>
      </c>
      <c r="F75" s="52">
        <v>0</v>
      </c>
      <c r="G75" s="52">
        <v>0</v>
      </c>
      <c r="H75" s="52" t="e">
        <f>D75-#REF!</f>
        <v>#REF!</v>
      </c>
      <c r="I75" s="52" t="e">
        <f>#REF!-#REF!</f>
        <v>#REF!</v>
      </c>
      <c r="J75" s="52" t="e">
        <f>IF(D75=0,0,(#REF!/D75)*100)</f>
        <v>#REF!</v>
      </c>
      <c r="K75" s="52" t="e">
        <f>#REF!-E75</f>
        <v>#REF!</v>
      </c>
      <c r="L75" s="52">
        <f t="shared" si="4"/>
        <v>36408.459999999963</v>
      </c>
      <c r="M75" s="53">
        <f t="shared" si="5"/>
        <v>99.347009234982053</v>
      </c>
    </row>
    <row r="76" spans="1:13" s="3" customFormat="1" ht="31.5" x14ac:dyDescent="0.25">
      <c r="A76" s="54" t="s">
        <v>208</v>
      </c>
      <c r="B76" s="55" t="s">
        <v>209</v>
      </c>
      <c r="C76" s="56">
        <v>0</v>
      </c>
      <c r="D76" s="56">
        <v>5575647</v>
      </c>
      <c r="E76" s="56">
        <v>5539238.54</v>
      </c>
      <c r="F76" s="56">
        <v>0</v>
      </c>
      <c r="G76" s="56">
        <v>0</v>
      </c>
      <c r="H76" s="56" t="e">
        <f>D76-#REF!</f>
        <v>#REF!</v>
      </c>
      <c r="I76" s="56" t="e">
        <f>#REF!-#REF!</f>
        <v>#REF!</v>
      </c>
      <c r="J76" s="56" t="e">
        <f>IF(D76=0,0,(#REF!/D76)*100)</f>
        <v>#REF!</v>
      </c>
      <c r="K76" s="56" t="e">
        <f>#REF!-E76</f>
        <v>#REF!</v>
      </c>
      <c r="L76" s="56">
        <f t="shared" si="4"/>
        <v>36408.459999999963</v>
      </c>
      <c r="M76" s="57">
        <f t="shared" si="5"/>
        <v>99.347009234982053</v>
      </c>
    </row>
    <row r="77" spans="1:13" s="3" customFormat="1" ht="15.75" x14ac:dyDescent="0.25">
      <c r="A77" s="50" t="s">
        <v>112</v>
      </c>
      <c r="B77" s="51" t="s">
        <v>113</v>
      </c>
      <c r="C77" s="52">
        <v>8990023</v>
      </c>
      <c r="D77" s="52">
        <v>7087386</v>
      </c>
      <c r="E77" s="52">
        <v>6683167.2999999998</v>
      </c>
      <c r="F77" s="52">
        <v>0</v>
      </c>
      <c r="G77" s="52">
        <v>0</v>
      </c>
      <c r="H77" s="52" t="e">
        <f>D77-#REF!</f>
        <v>#REF!</v>
      </c>
      <c r="I77" s="52" t="e">
        <f>#REF!-#REF!</f>
        <v>#REF!</v>
      </c>
      <c r="J77" s="52" t="e">
        <f>IF(D77=0,0,(#REF!/D77)*100)</f>
        <v>#REF!</v>
      </c>
      <c r="K77" s="52" t="e">
        <f>#REF!-E77</f>
        <v>#REF!</v>
      </c>
      <c r="L77" s="52">
        <f t="shared" si="4"/>
        <v>404218.70000000019</v>
      </c>
      <c r="M77" s="53">
        <f t="shared" si="5"/>
        <v>94.296646182386567</v>
      </c>
    </row>
    <row r="78" spans="1:13" s="3" customFormat="1" ht="15.75" x14ac:dyDescent="0.25">
      <c r="A78" s="54" t="s">
        <v>184</v>
      </c>
      <c r="B78" s="55" t="s">
        <v>185</v>
      </c>
      <c r="C78" s="56">
        <v>198000</v>
      </c>
      <c r="D78" s="56">
        <v>1244000</v>
      </c>
      <c r="E78" s="56">
        <v>1243313.3999999999</v>
      </c>
      <c r="F78" s="56">
        <v>0</v>
      </c>
      <c r="G78" s="56">
        <v>0</v>
      </c>
      <c r="H78" s="56" t="e">
        <f>D78-#REF!</f>
        <v>#REF!</v>
      </c>
      <c r="I78" s="56" t="e">
        <f>#REF!-#REF!</f>
        <v>#REF!</v>
      </c>
      <c r="J78" s="56" t="e">
        <f>IF(D78=0,0,(#REF!/D78)*100)</f>
        <v>#REF!</v>
      </c>
      <c r="K78" s="56" t="e">
        <f>#REF!-E78</f>
        <v>#REF!</v>
      </c>
      <c r="L78" s="56">
        <f t="shared" si="4"/>
        <v>686.60000000009313</v>
      </c>
      <c r="M78" s="57">
        <f t="shared" si="5"/>
        <v>99.944807073954976</v>
      </c>
    </row>
    <row r="79" spans="1:13" s="3" customFormat="1" ht="15.75" x14ac:dyDescent="0.25">
      <c r="A79" s="54" t="s">
        <v>186</v>
      </c>
      <c r="B79" s="55" t="s">
        <v>187</v>
      </c>
      <c r="C79" s="56">
        <v>6756171</v>
      </c>
      <c r="D79" s="56">
        <v>4268534</v>
      </c>
      <c r="E79" s="56">
        <v>4107314.68</v>
      </c>
      <c r="F79" s="56">
        <v>0</v>
      </c>
      <c r="G79" s="56">
        <v>0</v>
      </c>
      <c r="H79" s="56" t="e">
        <f>D79-#REF!</f>
        <v>#REF!</v>
      </c>
      <c r="I79" s="56" t="e">
        <f>#REF!-#REF!</f>
        <v>#REF!</v>
      </c>
      <c r="J79" s="56" t="e">
        <f>IF(D79=0,0,(#REF!/D79)*100)</f>
        <v>#REF!</v>
      </c>
      <c r="K79" s="56" t="e">
        <f>#REF!-E79</f>
        <v>#REF!</v>
      </c>
      <c r="L79" s="56">
        <f t="shared" si="4"/>
        <v>161219.31999999983</v>
      </c>
      <c r="M79" s="57">
        <f t="shared" si="5"/>
        <v>96.223075182252273</v>
      </c>
    </row>
    <row r="80" spans="1:13" s="3" customFormat="1" ht="15.75" x14ac:dyDescent="0.25">
      <c r="A80" s="54" t="s">
        <v>192</v>
      </c>
      <c r="B80" s="55" t="s">
        <v>193</v>
      </c>
      <c r="C80" s="56">
        <v>2035852</v>
      </c>
      <c r="D80" s="56">
        <v>1535852</v>
      </c>
      <c r="E80" s="56">
        <v>1294363.19</v>
      </c>
      <c r="F80" s="56">
        <v>0</v>
      </c>
      <c r="G80" s="56">
        <v>0</v>
      </c>
      <c r="H80" s="56" t="e">
        <f>D80-#REF!</f>
        <v>#REF!</v>
      </c>
      <c r="I80" s="56" t="e">
        <f>#REF!-#REF!</f>
        <v>#REF!</v>
      </c>
      <c r="J80" s="56" t="e">
        <f>IF(D80=0,0,(#REF!/D80)*100)</f>
        <v>#REF!</v>
      </c>
      <c r="K80" s="56" t="e">
        <f>#REF!-E80</f>
        <v>#REF!</v>
      </c>
      <c r="L80" s="56">
        <f t="shared" si="4"/>
        <v>241488.81000000006</v>
      </c>
      <c r="M80" s="57">
        <f t="shared" si="5"/>
        <v>84.276557246401339</v>
      </c>
    </row>
    <row r="81" spans="1:13" s="3" customFormat="1" ht="31.5" x14ac:dyDescent="0.25">
      <c r="A81" s="54" t="s">
        <v>116</v>
      </c>
      <c r="B81" s="55" t="s">
        <v>117</v>
      </c>
      <c r="C81" s="56">
        <v>0</v>
      </c>
      <c r="D81" s="56">
        <v>39000</v>
      </c>
      <c r="E81" s="56">
        <v>38176.03</v>
      </c>
      <c r="F81" s="56">
        <v>0</v>
      </c>
      <c r="G81" s="56">
        <v>0</v>
      </c>
      <c r="H81" s="56" t="e">
        <f>D81-#REF!</f>
        <v>#REF!</v>
      </c>
      <c r="I81" s="56" t="e">
        <f>#REF!-#REF!</f>
        <v>#REF!</v>
      </c>
      <c r="J81" s="56" t="e">
        <f>IF(D81=0,0,(#REF!/D81)*100)</f>
        <v>#REF!</v>
      </c>
      <c r="K81" s="56" t="e">
        <f>#REF!-E81</f>
        <v>#REF!</v>
      </c>
      <c r="L81" s="56">
        <f t="shared" si="4"/>
        <v>823.97000000000116</v>
      </c>
      <c r="M81" s="57">
        <f t="shared" si="5"/>
        <v>97.887256410256413</v>
      </c>
    </row>
    <row r="82" spans="1:13" s="3" customFormat="1" ht="31.5" x14ac:dyDescent="0.25">
      <c r="A82" s="50" t="s">
        <v>222</v>
      </c>
      <c r="B82" s="51" t="s">
        <v>223</v>
      </c>
      <c r="C82" s="52">
        <v>0</v>
      </c>
      <c r="D82" s="52">
        <v>49271</v>
      </c>
      <c r="E82" s="52">
        <v>49270.16</v>
      </c>
      <c r="F82" s="52">
        <v>0</v>
      </c>
      <c r="G82" s="52">
        <v>0</v>
      </c>
      <c r="H82" s="52" t="e">
        <f>D82-#REF!</f>
        <v>#REF!</v>
      </c>
      <c r="I82" s="52" t="e">
        <f>#REF!-#REF!</f>
        <v>#REF!</v>
      </c>
      <c r="J82" s="52" t="e">
        <f>IF(D82=0,0,(#REF!/D82)*100)</f>
        <v>#REF!</v>
      </c>
      <c r="K82" s="52" t="e">
        <f>#REF!-E82</f>
        <v>#REF!</v>
      </c>
      <c r="L82" s="52">
        <f t="shared" si="4"/>
        <v>0.83999999999650754</v>
      </c>
      <c r="M82" s="53">
        <f t="shared" si="5"/>
        <v>99.99829514318769</v>
      </c>
    </row>
    <row r="83" spans="1:13" s="3" customFormat="1" ht="31.5" x14ac:dyDescent="0.25">
      <c r="A83" s="54" t="s">
        <v>116</v>
      </c>
      <c r="B83" s="55" t="s">
        <v>117</v>
      </c>
      <c r="C83" s="56">
        <v>0</v>
      </c>
      <c r="D83" s="56">
        <v>49271</v>
      </c>
      <c r="E83" s="56">
        <v>49270.16</v>
      </c>
      <c r="F83" s="56">
        <v>0</v>
      </c>
      <c r="G83" s="56">
        <v>0</v>
      </c>
      <c r="H83" s="56" t="e">
        <f>D83-#REF!</f>
        <v>#REF!</v>
      </c>
      <c r="I83" s="56" t="e">
        <f>#REF!-#REF!</f>
        <v>#REF!</v>
      </c>
      <c r="J83" s="56" t="e">
        <f>IF(D83=0,0,(#REF!/D83)*100)</f>
        <v>#REF!</v>
      </c>
      <c r="K83" s="56" t="e">
        <f>#REF!-E83</f>
        <v>#REF!</v>
      </c>
      <c r="L83" s="56">
        <f t="shared" si="4"/>
        <v>0.83999999999650754</v>
      </c>
      <c r="M83" s="57">
        <f t="shared" si="5"/>
        <v>99.99829514318769</v>
      </c>
    </row>
    <row r="84" spans="1:13" s="3" customFormat="1" ht="31.5" x14ac:dyDescent="0.25">
      <c r="A84" s="50" t="s">
        <v>224</v>
      </c>
      <c r="B84" s="51" t="s">
        <v>225</v>
      </c>
      <c r="C84" s="52">
        <v>26312</v>
      </c>
      <c r="D84" s="52">
        <v>30439</v>
      </c>
      <c r="E84" s="52">
        <v>30438.1</v>
      </c>
      <c r="F84" s="52">
        <v>0</v>
      </c>
      <c r="G84" s="52">
        <v>0</v>
      </c>
      <c r="H84" s="52" t="e">
        <f>D84-#REF!</f>
        <v>#REF!</v>
      </c>
      <c r="I84" s="52" t="e">
        <f>#REF!-#REF!</f>
        <v>#REF!</v>
      </c>
      <c r="J84" s="52" t="e">
        <f>IF(D84=0,0,(#REF!/D84)*100)</f>
        <v>#REF!</v>
      </c>
      <c r="K84" s="52" t="e">
        <f>#REF!-E84</f>
        <v>#REF!</v>
      </c>
      <c r="L84" s="52">
        <f t="shared" si="4"/>
        <v>0.90000000000145519</v>
      </c>
      <c r="M84" s="53">
        <f t="shared" si="5"/>
        <v>99.997043266861581</v>
      </c>
    </row>
    <row r="85" spans="1:13" s="3" customFormat="1" ht="15.75" x14ac:dyDescent="0.25">
      <c r="A85" s="54" t="s">
        <v>200</v>
      </c>
      <c r="B85" s="55" t="s">
        <v>201</v>
      </c>
      <c r="C85" s="56">
        <v>26312</v>
      </c>
      <c r="D85" s="56">
        <v>30439</v>
      </c>
      <c r="E85" s="56">
        <v>30438.1</v>
      </c>
      <c r="F85" s="56">
        <v>0</v>
      </c>
      <c r="G85" s="56">
        <v>0</v>
      </c>
      <c r="H85" s="56" t="e">
        <f>D85-#REF!</f>
        <v>#REF!</v>
      </c>
      <c r="I85" s="56" t="e">
        <f>#REF!-#REF!</f>
        <v>#REF!</v>
      </c>
      <c r="J85" s="56" t="e">
        <f>IF(D85=0,0,(#REF!/D85)*100)</f>
        <v>#REF!</v>
      </c>
      <c r="K85" s="56" t="e">
        <f>#REF!-E85</f>
        <v>#REF!</v>
      </c>
      <c r="L85" s="56">
        <f t="shared" si="4"/>
        <v>0.90000000000145519</v>
      </c>
      <c r="M85" s="57">
        <f t="shared" si="5"/>
        <v>99.997043266861581</v>
      </c>
    </row>
    <row r="86" spans="1:13" s="3" customFormat="1" ht="15.75" x14ac:dyDescent="0.25">
      <c r="A86" s="50" t="s">
        <v>140</v>
      </c>
      <c r="B86" s="51" t="s">
        <v>141</v>
      </c>
      <c r="C86" s="52">
        <v>2677689</v>
      </c>
      <c r="D86" s="52">
        <v>2515890</v>
      </c>
      <c r="E86" s="52">
        <v>2511299.5299999998</v>
      </c>
      <c r="F86" s="52">
        <v>0</v>
      </c>
      <c r="G86" s="52">
        <v>0</v>
      </c>
      <c r="H86" s="52" t="e">
        <f>D86-#REF!</f>
        <v>#REF!</v>
      </c>
      <c r="I86" s="52" t="e">
        <f>#REF!-#REF!</f>
        <v>#REF!</v>
      </c>
      <c r="J86" s="52" t="e">
        <f>IF(D86=0,0,(#REF!/D86)*100)</f>
        <v>#REF!</v>
      </c>
      <c r="K86" s="52" t="e">
        <f>#REF!-E86</f>
        <v>#REF!</v>
      </c>
      <c r="L86" s="52">
        <f t="shared" si="4"/>
        <v>4590.4700000002049</v>
      </c>
      <c r="M86" s="53">
        <f t="shared" si="5"/>
        <v>99.817540909976188</v>
      </c>
    </row>
    <row r="87" spans="1:13" s="3" customFormat="1" ht="31.5" x14ac:dyDescent="0.25">
      <c r="A87" s="54" t="s">
        <v>208</v>
      </c>
      <c r="B87" s="55" t="s">
        <v>209</v>
      </c>
      <c r="C87" s="56">
        <v>2677689</v>
      </c>
      <c r="D87" s="56">
        <v>2515890</v>
      </c>
      <c r="E87" s="56">
        <v>2511299.5299999998</v>
      </c>
      <c r="F87" s="56">
        <v>0</v>
      </c>
      <c r="G87" s="56">
        <v>0</v>
      </c>
      <c r="H87" s="56" t="e">
        <f>D87-#REF!</f>
        <v>#REF!</v>
      </c>
      <c r="I87" s="56" t="e">
        <f>#REF!-#REF!</f>
        <v>#REF!</v>
      </c>
      <c r="J87" s="56" t="e">
        <f>IF(D87=0,0,(#REF!/D87)*100)</f>
        <v>#REF!</v>
      </c>
      <c r="K87" s="56" t="e">
        <f>#REF!-E87</f>
        <v>#REF!</v>
      </c>
      <c r="L87" s="56">
        <f t="shared" si="4"/>
        <v>4590.4700000002049</v>
      </c>
      <c r="M87" s="57">
        <f t="shared" si="5"/>
        <v>99.817540909976188</v>
      </c>
    </row>
    <row r="88" spans="1:13" s="3" customFormat="1" ht="31.5" x14ac:dyDescent="0.25">
      <c r="A88" s="50" t="s">
        <v>142</v>
      </c>
      <c r="B88" s="51" t="s">
        <v>143</v>
      </c>
      <c r="C88" s="52">
        <v>2723543</v>
      </c>
      <c r="D88" s="52">
        <v>2942202</v>
      </c>
      <c r="E88" s="52">
        <v>2850127.22</v>
      </c>
      <c r="F88" s="52">
        <v>0</v>
      </c>
      <c r="G88" s="52">
        <v>0</v>
      </c>
      <c r="H88" s="52" t="e">
        <f>D88-#REF!</f>
        <v>#REF!</v>
      </c>
      <c r="I88" s="52" t="e">
        <f>#REF!-#REF!</f>
        <v>#REF!</v>
      </c>
      <c r="J88" s="52" t="e">
        <f>IF(D88=0,0,(#REF!/D88)*100)</f>
        <v>#REF!</v>
      </c>
      <c r="K88" s="52" t="e">
        <f>#REF!-E88</f>
        <v>#REF!</v>
      </c>
      <c r="L88" s="52">
        <f t="shared" si="4"/>
        <v>92074.779999999795</v>
      </c>
      <c r="M88" s="53">
        <f t="shared" si="5"/>
        <v>96.870548657094247</v>
      </c>
    </row>
    <row r="89" spans="1:13" s="3" customFormat="1" ht="31.5" x14ac:dyDescent="0.25">
      <c r="A89" s="54" t="s">
        <v>208</v>
      </c>
      <c r="B89" s="55" t="s">
        <v>209</v>
      </c>
      <c r="C89" s="56">
        <v>2723543</v>
      </c>
      <c r="D89" s="56">
        <v>2942202</v>
      </c>
      <c r="E89" s="56">
        <v>2850127.22</v>
      </c>
      <c r="F89" s="56">
        <v>0</v>
      </c>
      <c r="G89" s="56">
        <v>0</v>
      </c>
      <c r="H89" s="56" t="e">
        <f>D89-#REF!</f>
        <v>#REF!</v>
      </c>
      <c r="I89" s="56" t="e">
        <f>#REF!-#REF!</f>
        <v>#REF!</v>
      </c>
      <c r="J89" s="56" t="e">
        <f>IF(D89=0,0,(#REF!/D89)*100)</f>
        <v>#REF!</v>
      </c>
      <c r="K89" s="56" t="e">
        <f>#REF!-E89</f>
        <v>#REF!</v>
      </c>
      <c r="L89" s="56">
        <f t="shared" si="4"/>
        <v>92074.779999999795</v>
      </c>
      <c r="M89" s="57">
        <f t="shared" si="5"/>
        <v>96.870548657094247</v>
      </c>
    </row>
    <row r="90" spans="1:13" s="3" customFormat="1" ht="47.25" x14ac:dyDescent="0.25">
      <c r="A90" s="50" t="s">
        <v>226</v>
      </c>
      <c r="B90" s="51" t="s">
        <v>227</v>
      </c>
      <c r="C90" s="52">
        <v>2020500</v>
      </c>
      <c r="D90" s="52">
        <v>2020500</v>
      </c>
      <c r="E90" s="52">
        <v>2020500</v>
      </c>
      <c r="F90" s="52">
        <v>0</v>
      </c>
      <c r="G90" s="52">
        <v>0</v>
      </c>
      <c r="H90" s="52" t="e">
        <f>D90-#REF!</f>
        <v>#REF!</v>
      </c>
      <c r="I90" s="52" t="e">
        <f>#REF!-#REF!</f>
        <v>#REF!</v>
      </c>
      <c r="J90" s="52" t="e">
        <f>IF(D90=0,0,(#REF!/D90)*100)</f>
        <v>#REF!</v>
      </c>
      <c r="K90" s="52" t="e">
        <f>#REF!-E90</f>
        <v>#REF!</v>
      </c>
      <c r="L90" s="52">
        <f t="shared" si="4"/>
        <v>0</v>
      </c>
      <c r="M90" s="53">
        <f t="shared" si="5"/>
        <v>100</v>
      </c>
    </row>
    <row r="91" spans="1:13" s="3" customFormat="1" ht="31.5" x14ac:dyDescent="0.25">
      <c r="A91" s="54" t="s">
        <v>228</v>
      </c>
      <c r="B91" s="55" t="s">
        <v>229</v>
      </c>
      <c r="C91" s="56">
        <v>2020500</v>
      </c>
      <c r="D91" s="56">
        <v>2020500</v>
      </c>
      <c r="E91" s="56">
        <v>2020500</v>
      </c>
      <c r="F91" s="56">
        <v>0</v>
      </c>
      <c r="G91" s="56">
        <v>0</v>
      </c>
      <c r="H91" s="56" t="e">
        <f>D91-#REF!</f>
        <v>#REF!</v>
      </c>
      <c r="I91" s="56" t="e">
        <f>#REF!-#REF!</f>
        <v>#REF!</v>
      </c>
      <c r="J91" s="56" t="e">
        <f>IF(D91=0,0,(#REF!/D91)*100)</f>
        <v>#REF!</v>
      </c>
      <c r="K91" s="56" t="e">
        <f>#REF!-E91</f>
        <v>#REF!</v>
      </c>
      <c r="L91" s="56">
        <f t="shared" si="4"/>
        <v>0</v>
      </c>
      <c r="M91" s="57">
        <f t="shared" si="5"/>
        <v>100</v>
      </c>
    </row>
    <row r="92" spans="1:13" s="3" customFormat="1" ht="15.75" x14ac:dyDescent="0.25">
      <c r="A92" s="50" t="s">
        <v>146</v>
      </c>
      <c r="B92" s="51" t="s">
        <v>77</v>
      </c>
      <c r="C92" s="52">
        <v>0</v>
      </c>
      <c r="D92" s="52">
        <v>144657</v>
      </c>
      <c r="E92" s="52">
        <v>99996.63</v>
      </c>
      <c r="F92" s="52">
        <v>0</v>
      </c>
      <c r="G92" s="52">
        <v>0</v>
      </c>
      <c r="H92" s="52" t="e">
        <f>D92-#REF!</f>
        <v>#REF!</v>
      </c>
      <c r="I92" s="52" t="e">
        <f>#REF!-#REF!</f>
        <v>#REF!</v>
      </c>
      <c r="J92" s="52" t="e">
        <f>IF(D92=0,0,(#REF!/D92)*100)</f>
        <v>#REF!</v>
      </c>
      <c r="K92" s="52" t="e">
        <f>#REF!-E92</f>
        <v>#REF!</v>
      </c>
      <c r="L92" s="52">
        <f t="shared" si="4"/>
        <v>44660.369999999995</v>
      </c>
      <c r="M92" s="53">
        <f t="shared" si="5"/>
        <v>69.126713536157951</v>
      </c>
    </row>
    <row r="93" spans="1:13" s="3" customFormat="1" ht="31.5" x14ac:dyDescent="0.25">
      <c r="A93" s="54" t="s">
        <v>228</v>
      </c>
      <c r="B93" s="55" t="s">
        <v>229</v>
      </c>
      <c r="C93" s="56">
        <v>0</v>
      </c>
      <c r="D93" s="56">
        <v>144657</v>
      </c>
      <c r="E93" s="56">
        <v>99996.63</v>
      </c>
      <c r="F93" s="56">
        <v>0</v>
      </c>
      <c r="G93" s="56">
        <v>0</v>
      </c>
      <c r="H93" s="56" t="e">
        <f>D93-#REF!</f>
        <v>#REF!</v>
      </c>
      <c r="I93" s="56" t="e">
        <f>#REF!-#REF!</f>
        <v>#REF!</v>
      </c>
      <c r="J93" s="56" t="e">
        <f>IF(D93=0,0,(#REF!/D93)*100)</f>
        <v>#REF!</v>
      </c>
      <c r="K93" s="56" t="e">
        <f>#REF!-E93</f>
        <v>#REF!</v>
      </c>
      <c r="L93" s="56">
        <f t="shared" si="4"/>
        <v>44660.369999999995</v>
      </c>
      <c r="M93" s="57">
        <f t="shared" si="5"/>
        <v>69.126713536157951</v>
      </c>
    </row>
    <row r="94" spans="1:13" s="62" customFormat="1" ht="18.75" x14ac:dyDescent="0.3">
      <c r="A94" s="58" t="s">
        <v>149</v>
      </c>
      <c r="B94" s="59" t="s">
        <v>150</v>
      </c>
      <c r="C94" s="60">
        <v>91466864</v>
      </c>
      <c r="D94" s="60">
        <v>100208075</v>
      </c>
      <c r="E94" s="60">
        <v>95546218.12000002</v>
      </c>
      <c r="F94" s="60">
        <v>0</v>
      </c>
      <c r="G94" s="60">
        <v>0</v>
      </c>
      <c r="H94" s="60" t="e">
        <f>D94-#REF!</f>
        <v>#REF!</v>
      </c>
      <c r="I94" s="60" t="e">
        <f>#REF!-#REF!</f>
        <v>#REF!</v>
      </c>
      <c r="J94" s="60" t="e">
        <f>IF(D94=0,0,(#REF!/D94)*100)</f>
        <v>#REF!</v>
      </c>
      <c r="K94" s="60" t="e">
        <f>#REF!-E94</f>
        <v>#REF!</v>
      </c>
      <c r="L94" s="60">
        <f t="shared" si="4"/>
        <v>4661856.8799999803</v>
      </c>
      <c r="M94" s="61">
        <f t="shared" si="5"/>
        <v>95.347823137007694</v>
      </c>
    </row>
    <row r="95" spans="1:13" x14ac:dyDescent="0.2">
      <c r="A95" s="44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</row>
  </sheetData>
  <mergeCells count="3">
    <mergeCell ref="A2:M2"/>
    <mergeCell ref="A3:M3"/>
    <mergeCell ref="A4:M4"/>
  </mergeCells>
  <pageMargins left="0.31496062992125984" right="0.31496062992125984" top="0.39370078740157483" bottom="0.39370078740157483" header="0" footer="0"/>
  <pageSetup paperSize="9" scale="96" fitToHeight="5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2"/>
  <sheetViews>
    <sheetView topLeftCell="A43" workbookViewId="0">
      <selection activeCell="B9" sqref="B9"/>
    </sheetView>
  </sheetViews>
  <sheetFormatPr defaultRowHeight="12.75" x14ac:dyDescent="0.2"/>
  <cols>
    <col min="1" max="1" width="10.85546875" style="13" customWidth="1"/>
    <col min="2" max="2" width="57.85546875" customWidth="1"/>
    <col min="3" max="3" width="17.7109375" customWidth="1"/>
    <col min="4" max="4" width="18.5703125" customWidth="1"/>
    <col min="5" max="5" width="19.7109375" customWidth="1"/>
    <col min="6" max="6" width="17.5703125" customWidth="1"/>
    <col min="7" max="7" width="19.140625" customWidth="1"/>
  </cols>
  <sheetData>
    <row r="2" spans="1:13" ht="18.75" x14ac:dyDescent="0.3">
      <c r="A2" s="70" t="s">
        <v>85</v>
      </c>
      <c r="B2" s="70"/>
      <c r="C2" s="70"/>
      <c r="D2" s="70"/>
      <c r="E2" s="70"/>
      <c r="F2" s="70"/>
      <c r="G2" s="70"/>
      <c r="H2" s="43"/>
      <c r="I2" s="43"/>
      <c r="J2" s="43"/>
      <c r="K2" s="43"/>
      <c r="L2" s="43"/>
      <c r="M2" s="43"/>
    </row>
    <row r="3" spans="1:13" ht="18.75" x14ac:dyDescent="0.3">
      <c r="B3" s="70" t="s">
        <v>86</v>
      </c>
      <c r="C3" s="70"/>
      <c r="D3" s="70"/>
      <c r="E3" s="70"/>
      <c r="F3" s="70"/>
      <c r="G3" s="70"/>
      <c r="H3" s="42"/>
      <c r="I3" s="42"/>
      <c r="J3" s="42"/>
      <c r="K3" s="42"/>
      <c r="L3" s="42"/>
      <c r="M3" s="42"/>
    </row>
    <row r="4" spans="1:13" ht="18.75" x14ac:dyDescent="0.3">
      <c r="A4" s="70" t="s">
        <v>81</v>
      </c>
      <c r="B4" s="70"/>
      <c r="C4" s="70"/>
      <c r="D4" s="70"/>
      <c r="E4" s="70"/>
      <c r="F4" s="70"/>
      <c r="G4" s="70"/>
      <c r="H4" s="42"/>
      <c r="I4" s="42"/>
      <c r="J4" s="2"/>
      <c r="K4" s="2"/>
      <c r="L4" s="2"/>
      <c r="M4" s="2"/>
    </row>
    <row r="6" spans="1:13" s="2" customFormat="1" ht="80.25" customHeight="1" x14ac:dyDescent="0.2">
      <c r="A6" s="5" t="s">
        <v>87</v>
      </c>
      <c r="B6" s="5" t="s">
        <v>88</v>
      </c>
      <c r="C6" s="5" t="s">
        <v>89</v>
      </c>
      <c r="D6" s="5" t="s">
        <v>90</v>
      </c>
      <c r="E6" s="5" t="s">
        <v>91</v>
      </c>
      <c r="F6" s="5" t="s">
        <v>92</v>
      </c>
      <c r="G6" s="5" t="s">
        <v>93</v>
      </c>
    </row>
    <row r="7" spans="1:13" ht="69" customHeight="1" x14ac:dyDescent="0.2">
      <c r="A7" s="50" t="s">
        <v>94</v>
      </c>
      <c r="B7" s="51" t="s">
        <v>95</v>
      </c>
      <c r="C7" s="52">
        <v>50000</v>
      </c>
      <c r="D7" s="52">
        <v>41357</v>
      </c>
      <c r="E7" s="52">
        <v>41357</v>
      </c>
      <c r="F7" s="52">
        <f t="shared" ref="F7:F51" si="0">D7-E7</f>
        <v>0</v>
      </c>
      <c r="G7" s="53">
        <f t="shared" ref="G7:G51" si="1">IF(D7=0,0,(E7/D7)*100)</f>
        <v>100</v>
      </c>
    </row>
    <row r="8" spans="1:13" ht="44.25" customHeight="1" x14ac:dyDescent="0.2">
      <c r="A8" s="54" t="s">
        <v>96</v>
      </c>
      <c r="B8" s="55" t="s">
        <v>97</v>
      </c>
      <c r="C8" s="56">
        <v>50000</v>
      </c>
      <c r="D8" s="56">
        <v>41357</v>
      </c>
      <c r="E8" s="56">
        <v>41357</v>
      </c>
      <c r="F8" s="56">
        <f t="shared" si="0"/>
        <v>0</v>
      </c>
      <c r="G8" s="57">
        <f t="shared" si="1"/>
        <v>100</v>
      </c>
    </row>
    <row r="9" spans="1:13" ht="63.75" customHeight="1" x14ac:dyDescent="0.2">
      <c r="A9" s="50" t="s">
        <v>98</v>
      </c>
      <c r="B9" s="51" t="s">
        <v>99</v>
      </c>
      <c r="C9" s="52">
        <v>0</v>
      </c>
      <c r="D9" s="52">
        <v>2540854</v>
      </c>
      <c r="E9" s="52">
        <v>2538938.56</v>
      </c>
      <c r="F9" s="52">
        <f t="shared" si="0"/>
        <v>1915.4399999999441</v>
      </c>
      <c r="G9" s="53">
        <f t="shared" si="1"/>
        <v>99.924614322586024</v>
      </c>
    </row>
    <row r="10" spans="1:13" ht="31.5" x14ac:dyDescent="0.2">
      <c r="A10" s="54" t="s">
        <v>96</v>
      </c>
      <c r="B10" s="55" t="s">
        <v>97</v>
      </c>
      <c r="C10" s="56">
        <v>0</v>
      </c>
      <c r="D10" s="56">
        <v>1410051</v>
      </c>
      <c r="E10" s="56">
        <v>1408175</v>
      </c>
      <c r="F10" s="56">
        <f t="shared" si="0"/>
        <v>1876</v>
      </c>
      <c r="G10" s="57">
        <f t="shared" si="1"/>
        <v>99.866955166869857</v>
      </c>
    </row>
    <row r="11" spans="1:13" ht="15.75" x14ac:dyDescent="0.2">
      <c r="A11" s="54" t="s">
        <v>100</v>
      </c>
      <c r="B11" s="55" t="s">
        <v>101</v>
      </c>
      <c r="C11" s="56">
        <v>0</v>
      </c>
      <c r="D11" s="56">
        <v>84115</v>
      </c>
      <c r="E11" s="56">
        <v>84114.75</v>
      </c>
      <c r="F11" s="56">
        <f t="shared" si="0"/>
        <v>0.25</v>
      </c>
      <c r="G11" s="57">
        <f t="shared" si="1"/>
        <v>99.999702787849969</v>
      </c>
    </row>
    <row r="12" spans="1:13" ht="15.75" x14ac:dyDescent="0.2">
      <c r="A12" s="54" t="s">
        <v>102</v>
      </c>
      <c r="B12" s="55" t="s">
        <v>103</v>
      </c>
      <c r="C12" s="56">
        <v>0</v>
      </c>
      <c r="D12" s="56">
        <v>1046688</v>
      </c>
      <c r="E12" s="56">
        <v>1046648.81</v>
      </c>
      <c r="F12" s="56">
        <f t="shared" si="0"/>
        <v>39.189999999944121</v>
      </c>
      <c r="G12" s="57">
        <f t="shared" si="1"/>
        <v>99.996255808798807</v>
      </c>
    </row>
    <row r="13" spans="1:13" ht="47.25" x14ac:dyDescent="0.2">
      <c r="A13" s="50" t="s">
        <v>104</v>
      </c>
      <c r="B13" s="51" t="s">
        <v>105</v>
      </c>
      <c r="C13" s="52">
        <v>104000</v>
      </c>
      <c r="D13" s="52">
        <v>159162</v>
      </c>
      <c r="E13" s="52">
        <v>151976</v>
      </c>
      <c r="F13" s="52">
        <f t="shared" si="0"/>
        <v>7186</v>
      </c>
      <c r="G13" s="53">
        <f t="shared" si="1"/>
        <v>95.48510322815747</v>
      </c>
    </row>
    <row r="14" spans="1:13" ht="31.5" x14ac:dyDescent="0.2">
      <c r="A14" s="54" t="s">
        <v>106</v>
      </c>
      <c r="B14" s="55" t="s">
        <v>107</v>
      </c>
      <c r="C14" s="56">
        <v>104000</v>
      </c>
      <c r="D14" s="56">
        <v>159162</v>
      </c>
      <c r="E14" s="56">
        <v>151976</v>
      </c>
      <c r="F14" s="56">
        <f t="shared" si="0"/>
        <v>7186</v>
      </c>
      <c r="G14" s="57">
        <f t="shared" si="1"/>
        <v>95.48510322815747</v>
      </c>
    </row>
    <row r="15" spans="1:13" ht="31.5" x14ac:dyDescent="0.2">
      <c r="A15" s="50" t="s">
        <v>108</v>
      </c>
      <c r="B15" s="51" t="s">
        <v>109</v>
      </c>
      <c r="C15" s="52">
        <v>23000</v>
      </c>
      <c r="D15" s="52">
        <v>26996</v>
      </c>
      <c r="E15" s="52">
        <v>26996</v>
      </c>
      <c r="F15" s="52">
        <f t="shared" si="0"/>
        <v>0</v>
      </c>
      <c r="G15" s="53">
        <f t="shared" si="1"/>
        <v>100</v>
      </c>
    </row>
    <row r="16" spans="1:13" ht="31.5" x14ac:dyDescent="0.2">
      <c r="A16" s="54" t="s">
        <v>96</v>
      </c>
      <c r="B16" s="55" t="s">
        <v>97</v>
      </c>
      <c r="C16" s="56">
        <v>23000</v>
      </c>
      <c r="D16" s="56">
        <v>26996</v>
      </c>
      <c r="E16" s="56">
        <v>26996</v>
      </c>
      <c r="F16" s="56">
        <f t="shared" si="0"/>
        <v>0</v>
      </c>
      <c r="G16" s="57">
        <f t="shared" si="1"/>
        <v>100</v>
      </c>
    </row>
    <row r="17" spans="1:7" ht="31.5" x14ac:dyDescent="0.2">
      <c r="A17" s="50" t="s">
        <v>110</v>
      </c>
      <c r="B17" s="51" t="s">
        <v>111</v>
      </c>
      <c r="C17" s="52">
        <v>10000</v>
      </c>
      <c r="D17" s="52">
        <v>49900</v>
      </c>
      <c r="E17" s="52">
        <v>47985</v>
      </c>
      <c r="F17" s="52">
        <f t="shared" si="0"/>
        <v>1915</v>
      </c>
      <c r="G17" s="53">
        <f t="shared" si="1"/>
        <v>96.162324649298597</v>
      </c>
    </row>
    <row r="18" spans="1:7" ht="31.5" x14ac:dyDescent="0.2">
      <c r="A18" s="54" t="s">
        <v>96</v>
      </c>
      <c r="B18" s="55" t="s">
        <v>97</v>
      </c>
      <c r="C18" s="56">
        <v>10000</v>
      </c>
      <c r="D18" s="56">
        <v>49900</v>
      </c>
      <c r="E18" s="56">
        <v>47985</v>
      </c>
      <c r="F18" s="56">
        <f t="shared" si="0"/>
        <v>1915</v>
      </c>
      <c r="G18" s="57">
        <f t="shared" si="1"/>
        <v>96.162324649298597</v>
      </c>
    </row>
    <row r="19" spans="1:7" ht="15.75" x14ac:dyDescent="0.2">
      <c r="A19" s="50" t="s">
        <v>112</v>
      </c>
      <c r="B19" s="51" t="s">
        <v>113</v>
      </c>
      <c r="C19" s="52">
        <v>214456</v>
      </c>
      <c r="D19" s="52">
        <v>190822</v>
      </c>
      <c r="E19" s="52">
        <v>190822</v>
      </c>
      <c r="F19" s="52">
        <f t="shared" si="0"/>
        <v>0</v>
      </c>
      <c r="G19" s="53">
        <f t="shared" si="1"/>
        <v>100</v>
      </c>
    </row>
    <row r="20" spans="1:7" ht="31.5" x14ac:dyDescent="0.2">
      <c r="A20" s="54" t="s">
        <v>96</v>
      </c>
      <c r="B20" s="55" t="s">
        <v>97</v>
      </c>
      <c r="C20" s="56">
        <v>214456</v>
      </c>
      <c r="D20" s="56">
        <v>190822</v>
      </c>
      <c r="E20" s="56">
        <v>190822</v>
      </c>
      <c r="F20" s="56">
        <f t="shared" si="0"/>
        <v>0</v>
      </c>
      <c r="G20" s="57">
        <f t="shared" si="1"/>
        <v>100</v>
      </c>
    </row>
    <row r="21" spans="1:7" ht="15.75" x14ac:dyDescent="0.2">
      <c r="A21" s="50" t="s">
        <v>114</v>
      </c>
      <c r="B21" s="51" t="s">
        <v>115</v>
      </c>
      <c r="C21" s="52">
        <v>0</v>
      </c>
      <c r="D21" s="52">
        <v>103628</v>
      </c>
      <c r="E21" s="52">
        <v>103360.77</v>
      </c>
      <c r="F21" s="52">
        <f t="shared" si="0"/>
        <v>267.22999999999593</v>
      </c>
      <c r="G21" s="53">
        <f t="shared" si="1"/>
        <v>99.742125680318054</v>
      </c>
    </row>
    <row r="22" spans="1:7" ht="31.5" x14ac:dyDescent="0.2">
      <c r="A22" s="54" t="s">
        <v>116</v>
      </c>
      <c r="B22" s="55" t="s">
        <v>117</v>
      </c>
      <c r="C22" s="56">
        <v>0</v>
      </c>
      <c r="D22" s="56">
        <v>103628</v>
      </c>
      <c r="E22" s="56">
        <v>103360.77</v>
      </c>
      <c r="F22" s="56">
        <f t="shared" si="0"/>
        <v>267.22999999999593</v>
      </c>
      <c r="G22" s="57">
        <f t="shared" si="1"/>
        <v>99.742125680318054</v>
      </c>
    </row>
    <row r="23" spans="1:7" ht="78.75" x14ac:dyDescent="0.2">
      <c r="A23" s="50" t="s">
        <v>118</v>
      </c>
      <c r="B23" s="51" t="s">
        <v>119</v>
      </c>
      <c r="C23" s="52">
        <v>0</v>
      </c>
      <c r="D23" s="52">
        <v>1556324</v>
      </c>
      <c r="E23" s="52">
        <v>1556324</v>
      </c>
      <c r="F23" s="52">
        <f t="shared" si="0"/>
        <v>0</v>
      </c>
      <c r="G23" s="53">
        <f t="shared" si="1"/>
        <v>100</v>
      </c>
    </row>
    <row r="24" spans="1:7" ht="15.75" x14ac:dyDescent="0.2">
      <c r="A24" s="54" t="s">
        <v>120</v>
      </c>
      <c r="B24" s="55" t="s">
        <v>121</v>
      </c>
      <c r="C24" s="56">
        <v>0</v>
      </c>
      <c r="D24" s="56">
        <v>1556324</v>
      </c>
      <c r="E24" s="56">
        <v>1556324</v>
      </c>
      <c r="F24" s="56">
        <f t="shared" si="0"/>
        <v>0</v>
      </c>
      <c r="G24" s="57">
        <f t="shared" si="1"/>
        <v>100</v>
      </c>
    </row>
    <row r="25" spans="1:7" ht="31.5" x14ac:dyDescent="0.2">
      <c r="A25" s="50" t="s">
        <v>122</v>
      </c>
      <c r="B25" s="51" t="s">
        <v>123</v>
      </c>
      <c r="C25" s="52">
        <v>100000</v>
      </c>
      <c r="D25" s="52">
        <v>0</v>
      </c>
      <c r="E25" s="52">
        <v>0</v>
      </c>
      <c r="F25" s="52">
        <f t="shared" si="0"/>
        <v>0</v>
      </c>
      <c r="G25" s="53">
        <f t="shared" si="1"/>
        <v>0</v>
      </c>
    </row>
    <row r="26" spans="1:7" ht="31.5" x14ac:dyDescent="0.2">
      <c r="A26" s="54" t="s">
        <v>116</v>
      </c>
      <c r="B26" s="55" t="s">
        <v>117</v>
      </c>
      <c r="C26" s="56">
        <v>100000</v>
      </c>
      <c r="D26" s="56">
        <v>0</v>
      </c>
      <c r="E26" s="56">
        <v>0</v>
      </c>
      <c r="F26" s="56">
        <f t="shared" si="0"/>
        <v>0</v>
      </c>
      <c r="G26" s="57">
        <f t="shared" si="1"/>
        <v>0</v>
      </c>
    </row>
    <row r="27" spans="1:7" ht="31.5" x14ac:dyDescent="0.2">
      <c r="A27" s="50" t="s">
        <v>124</v>
      </c>
      <c r="B27" s="51" t="s">
        <v>125</v>
      </c>
      <c r="C27" s="52">
        <v>0</v>
      </c>
      <c r="D27" s="52">
        <v>157164</v>
      </c>
      <c r="E27" s="52">
        <v>157163.29</v>
      </c>
      <c r="F27" s="52">
        <f t="shared" si="0"/>
        <v>0.70999999999185093</v>
      </c>
      <c r="G27" s="53">
        <f t="shared" si="1"/>
        <v>99.999548242600085</v>
      </c>
    </row>
    <row r="28" spans="1:7" ht="15.75" x14ac:dyDescent="0.2">
      <c r="A28" s="54" t="s">
        <v>126</v>
      </c>
      <c r="B28" s="55" t="s">
        <v>127</v>
      </c>
      <c r="C28" s="56">
        <v>0</v>
      </c>
      <c r="D28" s="56">
        <v>157164</v>
      </c>
      <c r="E28" s="56">
        <v>157163.29</v>
      </c>
      <c r="F28" s="56">
        <f t="shared" si="0"/>
        <v>0.70999999999185093</v>
      </c>
      <c r="G28" s="57">
        <f t="shared" si="1"/>
        <v>99.999548242600085</v>
      </c>
    </row>
    <row r="29" spans="1:7" ht="15.75" x14ac:dyDescent="0.2">
      <c r="A29" s="50" t="s">
        <v>128</v>
      </c>
      <c r="B29" s="51" t="s">
        <v>129</v>
      </c>
      <c r="C29" s="52">
        <v>2483614</v>
      </c>
      <c r="D29" s="52">
        <v>7960204</v>
      </c>
      <c r="E29" s="52">
        <v>7561175.7800000003</v>
      </c>
      <c r="F29" s="52">
        <f t="shared" si="0"/>
        <v>399028.21999999974</v>
      </c>
      <c r="G29" s="53">
        <f t="shared" si="1"/>
        <v>94.987211131775013</v>
      </c>
    </row>
    <row r="30" spans="1:7" ht="15.75" x14ac:dyDescent="0.2">
      <c r="A30" s="54" t="s">
        <v>126</v>
      </c>
      <c r="B30" s="55" t="s">
        <v>127</v>
      </c>
      <c r="C30" s="56">
        <v>0</v>
      </c>
      <c r="D30" s="56">
        <v>9552</v>
      </c>
      <c r="E30" s="56">
        <v>9552</v>
      </c>
      <c r="F30" s="56">
        <f t="shared" si="0"/>
        <v>0</v>
      </c>
      <c r="G30" s="57">
        <f t="shared" si="1"/>
        <v>100</v>
      </c>
    </row>
    <row r="31" spans="1:7" ht="15.75" x14ac:dyDescent="0.2">
      <c r="A31" s="54" t="s">
        <v>100</v>
      </c>
      <c r="B31" s="55" t="s">
        <v>101</v>
      </c>
      <c r="C31" s="56">
        <v>0</v>
      </c>
      <c r="D31" s="56">
        <v>61200</v>
      </c>
      <c r="E31" s="56">
        <v>61200</v>
      </c>
      <c r="F31" s="56">
        <f t="shared" si="0"/>
        <v>0</v>
      </c>
      <c r="G31" s="57">
        <f t="shared" si="1"/>
        <v>100</v>
      </c>
    </row>
    <row r="32" spans="1:7" ht="15.75" x14ac:dyDescent="0.2">
      <c r="A32" s="54" t="s">
        <v>102</v>
      </c>
      <c r="B32" s="55" t="s">
        <v>103</v>
      </c>
      <c r="C32" s="56">
        <v>2483614</v>
      </c>
      <c r="D32" s="56">
        <v>7889452</v>
      </c>
      <c r="E32" s="56">
        <v>7490423.7800000003</v>
      </c>
      <c r="F32" s="56">
        <f t="shared" si="0"/>
        <v>399028.21999999974</v>
      </c>
      <c r="G32" s="57">
        <f t="shared" si="1"/>
        <v>94.942256825949386</v>
      </c>
    </row>
    <row r="33" spans="1:7" ht="31.5" x14ac:dyDescent="0.2">
      <c r="A33" s="50" t="s">
        <v>130</v>
      </c>
      <c r="B33" s="51" t="s">
        <v>131</v>
      </c>
      <c r="C33" s="52">
        <v>750000</v>
      </c>
      <c r="D33" s="52">
        <v>756739</v>
      </c>
      <c r="E33" s="52">
        <v>731734.76</v>
      </c>
      <c r="F33" s="52">
        <f t="shared" si="0"/>
        <v>25004.239999999991</v>
      </c>
      <c r="G33" s="53">
        <f t="shared" si="1"/>
        <v>96.695790754804506</v>
      </c>
    </row>
    <row r="34" spans="1:7" ht="31.5" x14ac:dyDescent="0.2">
      <c r="A34" s="54" t="s">
        <v>116</v>
      </c>
      <c r="B34" s="55" t="s">
        <v>117</v>
      </c>
      <c r="C34" s="56">
        <v>750000</v>
      </c>
      <c r="D34" s="56">
        <v>756739</v>
      </c>
      <c r="E34" s="56">
        <v>731734.76</v>
      </c>
      <c r="F34" s="56">
        <f t="shared" si="0"/>
        <v>25004.239999999991</v>
      </c>
      <c r="G34" s="57">
        <f t="shared" si="1"/>
        <v>96.695790754804506</v>
      </c>
    </row>
    <row r="35" spans="1:7" ht="47.25" x14ac:dyDescent="0.2">
      <c r="A35" s="50" t="s">
        <v>132</v>
      </c>
      <c r="B35" s="51" t="s">
        <v>133</v>
      </c>
      <c r="C35" s="52">
        <v>0</v>
      </c>
      <c r="D35" s="52">
        <v>93430</v>
      </c>
      <c r="E35" s="52">
        <v>93429.88</v>
      </c>
      <c r="F35" s="52">
        <f t="shared" si="0"/>
        <v>0.11999999999534339</v>
      </c>
      <c r="G35" s="53">
        <f t="shared" si="1"/>
        <v>99.999871561596919</v>
      </c>
    </row>
    <row r="36" spans="1:7" ht="15.75" x14ac:dyDescent="0.2">
      <c r="A36" s="54" t="s">
        <v>100</v>
      </c>
      <c r="B36" s="55" t="s">
        <v>101</v>
      </c>
      <c r="C36" s="56">
        <v>0</v>
      </c>
      <c r="D36" s="56">
        <v>93430</v>
      </c>
      <c r="E36" s="56">
        <v>93429.88</v>
      </c>
      <c r="F36" s="56">
        <f t="shared" si="0"/>
        <v>0.11999999999534339</v>
      </c>
      <c r="G36" s="57">
        <f t="shared" si="1"/>
        <v>99.999871561596919</v>
      </c>
    </row>
    <row r="37" spans="1:7" ht="63" x14ac:dyDescent="0.2">
      <c r="A37" s="50" t="s">
        <v>134</v>
      </c>
      <c r="B37" s="51" t="s">
        <v>135</v>
      </c>
      <c r="C37" s="52">
        <v>0</v>
      </c>
      <c r="D37" s="52">
        <v>5052</v>
      </c>
      <c r="E37" s="52">
        <v>5000</v>
      </c>
      <c r="F37" s="52">
        <f t="shared" si="0"/>
        <v>52</v>
      </c>
      <c r="G37" s="53">
        <f t="shared" si="1"/>
        <v>98.970704671417266</v>
      </c>
    </row>
    <row r="38" spans="1:7" ht="31.5" x14ac:dyDescent="0.2">
      <c r="A38" s="54" t="s">
        <v>116</v>
      </c>
      <c r="B38" s="55" t="s">
        <v>117</v>
      </c>
      <c r="C38" s="56">
        <v>0</v>
      </c>
      <c r="D38" s="56">
        <v>5052</v>
      </c>
      <c r="E38" s="56">
        <v>5000</v>
      </c>
      <c r="F38" s="56">
        <f t="shared" si="0"/>
        <v>52</v>
      </c>
      <c r="G38" s="57">
        <f t="shared" si="1"/>
        <v>98.970704671417266</v>
      </c>
    </row>
    <row r="39" spans="1:7" ht="31.5" x14ac:dyDescent="0.2">
      <c r="A39" s="50" t="s">
        <v>136</v>
      </c>
      <c r="B39" s="51" t="s">
        <v>137</v>
      </c>
      <c r="C39" s="52">
        <v>0</v>
      </c>
      <c r="D39" s="52">
        <v>451044</v>
      </c>
      <c r="E39" s="52">
        <v>451044</v>
      </c>
      <c r="F39" s="52">
        <f t="shared" si="0"/>
        <v>0</v>
      </c>
      <c r="G39" s="53">
        <f t="shared" si="1"/>
        <v>100</v>
      </c>
    </row>
    <row r="40" spans="1:7" ht="31.5" x14ac:dyDescent="0.2">
      <c r="A40" s="54" t="s">
        <v>106</v>
      </c>
      <c r="B40" s="55" t="s">
        <v>107</v>
      </c>
      <c r="C40" s="56">
        <v>0</v>
      </c>
      <c r="D40" s="56">
        <v>451044</v>
      </c>
      <c r="E40" s="56">
        <v>451044</v>
      </c>
      <c r="F40" s="56">
        <f t="shared" si="0"/>
        <v>0</v>
      </c>
      <c r="G40" s="57">
        <f t="shared" si="1"/>
        <v>100</v>
      </c>
    </row>
    <row r="41" spans="1:7" ht="94.5" x14ac:dyDescent="0.2">
      <c r="A41" s="50" t="s">
        <v>138</v>
      </c>
      <c r="B41" s="51" t="s">
        <v>139</v>
      </c>
      <c r="C41" s="52">
        <v>72000</v>
      </c>
      <c r="D41" s="52">
        <v>72000</v>
      </c>
      <c r="E41" s="52">
        <v>47860</v>
      </c>
      <c r="F41" s="52">
        <f t="shared" si="0"/>
        <v>24140</v>
      </c>
      <c r="G41" s="53">
        <f t="shared" si="1"/>
        <v>66.472222222222229</v>
      </c>
    </row>
    <row r="42" spans="1:7" ht="31.5" x14ac:dyDescent="0.2">
      <c r="A42" s="54" t="s">
        <v>96</v>
      </c>
      <c r="B42" s="55" t="s">
        <v>97</v>
      </c>
      <c r="C42" s="56">
        <v>72000</v>
      </c>
      <c r="D42" s="56">
        <v>72000</v>
      </c>
      <c r="E42" s="56">
        <v>47860</v>
      </c>
      <c r="F42" s="56">
        <f t="shared" si="0"/>
        <v>24140</v>
      </c>
      <c r="G42" s="57">
        <f t="shared" si="1"/>
        <v>66.472222222222229</v>
      </c>
    </row>
    <row r="43" spans="1:7" ht="15.75" x14ac:dyDescent="0.2">
      <c r="A43" s="50" t="s">
        <v>140</v>
      </c>
      <c r="B43" s="51" t="s">
        <v>141</v>
      </c>
      <c r="C43" s="52">
        <v>26000</v>
      </c>
      <c r="D43" s="52">
        <v>26000</v>
      </c>
      <c r="E43" s="52">
        <v>25510</v>
      </c>
      <c r="F43" s="52">
        <f t="shared" si="0"/>
        <v>490</v>
      </c>
      <c r="G43" s="53">
        <f t="shared" si="1"/>
        <v>98.115384615384613</v>
      </c>
    </row>
    <row r="44" spans="1:7" ht="31.5" x14ac:dyDescent="0.2">
      <c r="A44" s="54" t="s">
        <v>106</v>
      </c>
      <c r="B44" s="55" t="s">
        <v>107</v>
      </c>
      <c r="C44" s="56">
        <v>26000</v>
      </c>
      <c r="D44" s="56">
        <v>26000</v>
      </c>
      <c r="E44" s="56">
        <v>25510</v>
      </c>
      <c r="F44" s="56">
        <f t="shared" si="0"/>
        <v>490</v>
      </c>
      <c r="G44" s="57">
        <f t="shared" si="1"/>
        <v>98.115384615384613</v>
      </c>
    </row>
    <row r="45" spans="1:7" ht="15.75" x14ac:dyDescent="0.2">
      <c r="A45" s="50" t="s">
        <v>142</v>
      </c>
      <c r="B45" s="51" t="s">
        <v>143</v>
      </c>
      <c r="C45" s="52">
        <v>0</v>
      </c>
      <c r="D45" s="52">
        <v>50000</v>
      </c>
      <c r="E45" s="52">
        <v>44107</v>
      </c>
      <c r="F45" s="52">
        <f t="shared" si="0"/>
        <v>5893</v>
      </c>
      <c r="G45" s="53">
        <f t="shared" si="1"/>
        <v>88.213999999999999</v>
      </c>
    </row>
    <row r="46" spans="1:7" ht="31.5" x14ac:dyDescent="0.2">
      <c r="A46" s="54" t="s">
        <v>106</v>
      </c>
      <c r="B46" s="55" t="s">
        <v>107</v>
      </c>
      <c r="C46" s="56">
        <v>0</v>
      </c>
      <c r="D46" s="56">
        <v>50000</v>
      </c>
      <c r="E46" s="56">
        <v>44107</v>
      </c>
      <c r="F46" s="56">
        <f t="shared" si="0"/>
        <v>5893</v>
      </c>
      <c r="G46" s="57">
        <f t="shared" si="1"/>
        <v>88.213999999999999</v>
      </c>
    </row>
    <row r="47" spans="1:7" ht="31.5" x14ac:dyDescent="0.2">
      <c r="A47" s="50" t="s">
        <v>144</v>
      </c>
      <c r="B47" s="51" t="s">
        <v>145</v>
      </c>
      <c r="C47" s="52">
        <v>15000</v>
      </c>
      <c r="D47" s="52">
        <v>15000</v>
      </c>
      <c r="E47" s="52">
        <v>0</v>
      </c>
      <c r="F47" s="52">
        <f t="shared" si="0"/>
        <v>15000</v>
      </c>
      <c r="G47" s="53">
        <f t="shared" si="1"/>
        <v>0</v>
      </c>
    </row>
    <row r="48" spans="1:7" ht="31.5" x14ac:dyDescent="0.2">
      <c r="A48" s="54" t="s">
        <v>96</v>
      </c>
      <c r="B48" s="55" t="s">
        <v>97</v>
      </c>
      <c r="C48" s="56">
        <v>15000</v>
      </c>
      <c r="D48" s="56">
        <v>15000</v>
      </c>
      <c r="E48" s="56">
        <v>0</v>
      </c>
      <c r="F48" s="56">
        <f t="shared" si="0"/>
        <v>15000</v>
      </c>
      <c r="G48" s="57">
        <f t="shared" si="1"/>
        <v>0</v>
      </c>
    </row>
    <row r="49" spans="1:7" ht="15.75" x14ac:dyDescent="0.2">
      <c r="A49" s="50" t="s">
        <v>146</v>
      </c>
      <c r="B49" s="51" t="s">
        <v>77</v>
      </c>
      <c r="C49" s="52">
        <v>0</v>
      </c>
      <c r="D49" s="52">
        <v>1400000</v>
      </c>
      <c r="E49" s="52">
        <v>1399948</v>
      </c>
      <c r="F49" s="52">
        <f t="shared" si="0"/>
        <v>52</v>
      </c>
      <c r="G49" s="53">
        <f t="shared" si="1"/>
        <v>99.996285714285719</v>
      </c>
    </row>
    <row r="50" spans="1:7" ht="31.5" x14ac:dyDescent="0.2">
      <c r="A50" s="54" t="s">
        <v>147</v>
      </c>
      <c r="B50" s="55" t="s">
        <v>148</v>
      </c>
      <c r="C50" s="56">
        <v>0</v>
      </c>
      <c r="D50" s="56">
        <v>1400000</v>
      </c>
      <c r="E50" s="56">
        <v>1399948</v>
      </c>
      <c r="F50" s="56">
        <f t="shared" si="0"/>
        <v>52</v>
      </c>
      <c r="G50" s="57">
        <f t="shared" si="1"/>
        <v>99.996285714285719</v>
      </c>
    </row>
    <row r="51" spans="1:7" s="49" customFormat="1" ht="18.75" x14ac:dyDescent="0.3">
      <c r="A51" s="58" t="s">
        <v>149</v>
      </c>
      <c r="B51" s="59" t="s">
        <v>150</v>
      </c>
      <c r="C51" s="60">
        <v>3848070</v>
      </c>
      <c r="D51" s="60">
        <v>15655676</v>
      </c>
      <c r="E51" s="60">
        <v>15174732.040000001</v>
      </c>
      <c r="F51" s="60">
        <f t="shared" si="0"/>
        <v>480943.95999999903</v>
      </c>
      <c r="G51" s="61">
        <f t="shared" si="1"/>
        <v>96.927989822988167</v>
      </c>
    </row>
    <row r="52" spans="1:7" x14ac:dyDescent="0.2">
      <c r="A52" s="44"/>
      <c r="B52" s="45"/>
      <c r="C52" s="45"/>
      <c r="D52" s="45"/>
      <c r="E52" s="45"/>
      <c r="F52" s="45"/>
      <c r="G52" s="45"/>
    </row>
  </sheetData>
  <mergeCells count="3">
    <mergeCell ref="A2:G2"/>
    <mergeCell ref="B3:G3"/>
    <mergeCell ref="A4:G4"/>
  </mergeCells>
  <pageMargins left="0.31496062992125984" right="0.31496062992125984" top="0.39370078740157483" bottom="0.39370078740157483" header="0" footer="0"/>
  <pageSetup paperSize="9" scale="97" fitToHeight="5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доходи ЗФ</vt:lpstr>
      <vt:lpstr>доходи СФ</vt:lpstr>
      <vt:lpstr>видатки ЗФ</vt:lpstr>
      <vt:lpstr>видатки СФ</vt:lpstr>
      <vt:lpstr>'видатки ЗФ'!Заголовки_для_печати</vt:lpstr>
      <vt:lpstr>'видатки СФ'!Заголовки_для_печати</vt:lpstr>
      <vt:lpstr>'доходи ЗФ'!Заголовки_для_печати</vt:lpstr>
      <vt:lpstr>'доходи СФ'!Заголовки_для_печати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2021-01-13T14:09:24Z</cp:lastPrinted>
  <dcterms:created xsi:type="dcterms:W3CDTF">2021-01-04T08:03:48Z</dcterms:created>
  <dcterms:modified xsi:type="dcterms:W3CDTF">2021-02-12T11:02:27Z</dcterms:modified>
</cp:coreProperties>
</file>