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\"/>
    </mc:Choice>
  </mc:AlternateContent>
  <bookViews>
    <workbookView xWindow="0" yWindow="0" windowWidth="20490" windowHeight="7650" activeTab="6"/>
  </bookViews>
  <sheets>
    <sheet name="Solving Paradigms" sheetId="1" r:id="rId1"/>
    <sheet name="Data Structures" sheetId="2" r:id="rId2"/>
    <sheet name="Graphs" sheetId="3" r:id="rId3"/>
    <sheet name="Mathematics" sheetId="4" r:id="rId4"/>
    <sheet name="Strings" sheetId="5" r:id="rId5"/>
    <sheet name="Geometry" sheetId="6" r:id="rId6"/>
    <sheet name="Ad-hoc" sheetId="7" r:id="rId7"/>
    <sheet name="Specific" sheetId="8" r:id="rId8"/>
  </sheets>
  <calcPr calcId="162913"/>
</workbook>
</file>

<file path=xl/calcChain.xml><?xml version="1.0" encoding="utf-8"?>
<calcChain xmlns="http://schemas.openxmlformats.org/spreadsheetml/2006/main">
  <c r="F296" i="4" l="1"/>
  <c r="F267" i="4"/>
  <c r="G265" i="4"/>
  <c r="G239" i="4"/>
  <c r="G173" i="4"/>
  <c r="F167" i="4"/>
  <c r="F146" i="4"/>
  <c r="G138" i="4"/>
  <c r="F106" i="4"/>
  <c r="G89" i="4"/>
  <c r="G88" i="4"/>
  <c r="G76" i="4"/>
  <c r="G74" i="4"/>
  <c r="G72" i="4"/>
  <c r="G71" i="4"/>
  <c r="H188" i="3"/>
  <c r="H187" i="3"/>
  <c r="H185" i="3"/>
  <c r="H183" i="3"/>
  <c r="H182" i="3"/>
  <c r="G159" i="3"/>
  <c r="H147" i="3"/>
  <c r="H146" i="3"/>
  <c r="H144" i="3"/>
  <c r="H141" i="3"/>
  <c r="G118" i="3"/>
  <c r="G73" i="3"/>
  <c r="G72" i="3"/>
  <c r="G124" i="2"/>
  <c r="F124" i="2"/>
  <c r="G111" i="2"/>
  <c r="F97" i="2"/>
  <c r="G87" i="2"/>
  <c r="G82" i="2"/>
  <c r="G81" i="2"/>
  <c r="F70" i="2"/>
  <c r="G68" i="2"/>
  <c r="F65" i="2"/>
  <c r="G318" i="1"/>
  <c r="G305" i="1"/>
  <c r="G282" i="1"/>
  <c r="G280" i="1"/>
  <c r="G276" i="1"/>
  <c r="G273" i="1"/>
  <c r="G267" i="1"/>
  <c r="G256" i="1"/>
  <c r="G249" i="1"/>
  <c r="G202" i="1"/>
  <c r="G199" i="1"/>
  <c r="F194" i="1"/>
  <c r="G193" i="1"/>
  <c r="G192" i="1"/>
  <c r="F175" i="1"/>
  <c r="F146" i="1"/>
  <c r="G94" i="1"/>
  <c r="F94" i="1"/>
  <c r="F16" i="1"/>
</calcChain>
</file>

<file path=xl/sharedStrings.xml><?xml version="1.0" encoding="utf-8"?>
<sst xmlns="http://schemas.openxmlformats.org/spreadsheetml/2006/main" count="4398" uniqueCount="2861">
  <si>
    <t>Solving Paradigms</t>
  </si>
  <si>
    <t>Data Structures</t>
  </si>
  <si>
    <t>Graphs</t>
  </si>
  <si>
    <t>Brute Force</t>
  </si>
  <si>
    <t>Basic Algorithms</t>
  </si>
  <si>
    <t>Iterative Brute Force</t>
  </si>
  <si>
    <t>Linear Data Structures</t>
  </si>
  <si>
    <t>1D Array Manipulation</t>
  </si>
  <si>
    <t>CF - 31A</t>
  </si>
  <si>
    <t>CF - 540C</t>
  </si>
  <si>
    <t>UVa - 10050</t>
  </si>
  <si>
    <t>Worms Evolution</t>
  </si>
  <si>
    <t>very easy</t>
  </si>
  <si>
    <t>Ice Cave</t>
  </si>
  <si>
    <t>easy</t>
  </si>
  <si>
    <t>3 nested loops</t>
  </si>
  <si>
    <t>flood fill</t>
  </si>
  <si>
    <t>seen</t>
  </si>
  <si>
    <t>UVa - 10041</t>
  </si>
  <si>
    <t>Vito's Family</t>
  </si>
  <si>
    <t>2.0</t>
  </si>
  <si>
    <t>UVa - 102</t>
  </si>
  <si>
    <t>Ecological Bin Packing</t>
  </si>
  <si>
    <t>UVa - 10487</t>
  </si>
  <si>
    <t>Closest Sums</t>
  </si>
  <si>
    <t>2 nested loops</t>
  </si>
  <si>
    <t>Hartals</t>
  </si>
  <si>
    <t>UVa - 10004</t>
  </si>
  <si>
    <t>Bicoloring</t>
  </si>
  <si>
    <t>8.4</t>
  </si>
  <si>
    <t>Bipartite Graph Check</t>
  </si>
  <si>
    <t>8.2</t>
  </si>
  <si>
    <t>CF - 106B</t>
  </si>
  <si>
    <t>Choosing Laptop</t>
  </si>
  <si>
    <t>CF - 66E</t>
  </si>
  <si>
    <t>UVa - 11686</t>
  </si>
  <si>
    <t>Petya and Post</t>
  </si>
  <si>
    <t>Pick up sticks</t>
  </si>
  <si>
    <t>hard</t>
  </si>
  <si>
    <t>topological sort</t>
  </si>
  <si>
    <t>UVa - 11561</t>
  </si>
  <si>
    <t>Getting Gold</t>
  </si>
  <si>
    <t>grids, dfs</t>
  </si>
  <si>
    <t>UVa - 10365</t>
  </si>
  <si>
    <t>UVa - 10507</t>
  </si>
  <si>
    <t>Blocks</t>
  </si>
  <si>
    <t>Waking up brain</t>
  </si>
  <si>
    <t>2D Array Manipulation</t>
  </si>
  <si>
    <t>direct connectivity check</t>
  </si>
  <si>
    <t>UVa - 10908</t>
  </si>
  <si>
    <t>Largest Square</t>
  </si>
  <si>
    <t>walk on square cantor</t>
  </si>
  <si>
    <t>CF - 7A</t>
  </si>
  <si>
    <t>Kalevitch and Chess</t>
  </si>
  <si>
    <t>CF - 246D</t>
  </si>
  <si>
    <t>Colorful Graph</t>
  </si>
  <si>
    <t>7.0</t>
  </si>
  <si>
    <t>graph representation</t>
  </si>
  <si>
    <t>UVa - 11975</t>
  </si>
  <si>
    <t>Tele-loto</t>
  </si>
  <si>
    <t>UVa - 386</t>
  </si>
  <si>
    <t>Perfect Cubes</t>
  </si>
  <si>
    <t>CF - 61D</t>
  </si>
  <si>
    <t>Eternal Victory</t>
  </si>
  <si>
    <t>dfs</t>
  </si>
  <si>
    <t>UVa - 11581</t>
  </si>
  <si>
    <t>Grid Successors</t>
  </si>
  <si>
    <t>UVa - 11991</t>
  </si>
  <si>
    <t>simulation, bitmasks</t>
  </si>
  <si>
    <t>Easy Problem from Rujia Liu?</t>
  </si>
  <si>
    <t>UVa - 201</t>
  </si>
  <si>
    <t>Squares</t>
  </si>
  <si>
    <t>brute force</t>
  </si>
  <si>
    <t>UVa - 11966</t>
  </si>
  <si>
    <t>Galactic Bonding</t>
  </si>
  <si>
    <t>UVa - 11621</t>
  </si>
  <si>
    <t>dsu, connected components</t>
  </si>
  <si>
    <t>Small Factors</t>
  </si>
  <si>
    <t>UVa - 12291</t>
  </si>
  <si>
    <t>Polyomino Composer</t>
  </si>
  <si>
    <t>filtered</t>
  </si>
  <si>
    <t>UVa - 1263</t>
  </si>
  <si>
    <t>UVa - 617</t>
  </si>
  <si>
    <t>malformed input</t>
  </si>
  <si>
    <t>Mines</t>
  </si>
  <si>
    <t>Nonstop Travel</t>
  </si>
  <si>
    <t>SCC, DAG compression, geometry</t>
  </si>
  <si>
    <t>11.0</t>
  </si>
  <si>
    <t>composite</t>
  </si>
  <si>
    <t>UVa - 12398</t>
  </si>
  <si>
    <t>NumPuzz I</t>
  </si>
  <si>
    <t>UVa - 154</t>
  </si>
  <si>
    <t>Recycling</t>
  </si>
  <si>
    <t>UVa - 11838</t>
  </si>
  <si>
    <t>3 nested loops, input parsing</t>
  </si>
  <si>
    <t>Come and Go</t>
  </si>
  <si>
    <t>SCC</t>
  </si>
  <si>
    <t>UVa - 12187</t>
  </si>
  <si>
    <t>Brothers</t>
  </si>
  <si>
    <t>UVa - 703</t>
  </si>
  <si>
    <t>Triple Ties: The Organizer's Nightmare</t>
  </si>
  <si>
    <t>3 nested loops, sortings</t>
  </si>
  <si>
    <t>UVa - 626</t>
  </si>
  <si>
    <t>Ecosystem</t>
  </si>
  <si>
    <t>connectivity, brute force</t>
  </si>
  <si>
    <t>UVa - 10483</t>
  </si>
  <si>
    <t>The Sum Equals the Product</t>
  </si>
  <si>
    <t>UVa - 11835</t>
  </si>
  <si>
    <t>3 nested loops, pruning</t>
  </si>
  <si>
    <t>Formula 1</t>
  </si>
  <si>
    <t>CF - 691D</t>
  </si>
  <si>
    <t>Swaps in Permutation</t>
  </si>
  <si>
    <t>CC, sortings, permutations</t>
  </si>
  <si>
    <t>10.4</t>
  </si>
  <si>
    <t>CF - 90B</t>
  </si>
  <si>
    <t>African Crossword</t>
  </si>
  <si>
    <t>implementation, strings</t>
  </si>
  <si>
    <t>CF - 60B</t>
  </si>
  <si>
    <t>Serial Time!</t>
  </si>
  <si>
    <t>connected components, grids</t>
  </si>
  <si>
    <t>CF - 411B</t>
  </si>
  <si>
    <t>Multi-core Processor</t>
  </si>
  <si>
    <t>medium</t>
  </si>
  <si>
    <t>CF - 24A</t>
  </si>
  <si>
    <t>Ring road</t>
  </si>
  <si>
    <t>rings</t>
  </si>
  <si>
    <t>CF - 706E</t>
  </si>
  <si>
    <t>Working routine</t>
  </si>
  <si>
    <t>CF - 687A</t>
  </si>
  <si>
    <t>reference manipulation</t>
  </si>
  <si>
    <t>NP-Hard Problem</t>
  </si>
  <si>
    <t>bipartite Graph Check</t>
  </si>
  <si>
    <t>CF - 22C</t>
  </si>
  <si>
    <t>System Administrator</t>
  </si>
  <si>
    <t>constructive, articulation points, star/complete graphs</t>
  </si>
  <si>
    <t>Stack</t>
  </si>
  <si>
    <t>CF - 547B</t>
  </si>
  <si>
    <t>Mike and Feet</t>
  </si>
  <si>
    <t>CF - 103B</t>
  </si>
  <si>
    <t>Cthulhu</t>
  </si>
  <si>
    <t>effective range of a point</t>
  </si>
  <si>
    <t>important</t>
  </si>
  <si>
    <t>connected components, cycle check</t>
  </si>
  <si>
    <t>CF - 5C</t>
  </si>
  <si>
    <t>CF - 405E</t>
  </si>
  <si>
    <t>Graph Cutting</t>
  </si>
  <si>
    <t>Longest Regular Bracket Sequence</t>
  </si>
  <si>
    <t>dfs, dfs state</t>
  </si>
  <si>
    <t>bracketing</t>
  </si>
  <si>
    <t>UVa - 10765</t>
  </si>
  <si>
    <t>CF - 601B</t>
  </si>
  <si>
    <t>Doves and bombs</t>
  </si>
  <si>
    <t>Lipshitz Sequence</t>
  </si>
  <si>
    <t>articulation points</t>
  </si>
  <si>
    <t>UVa - 11504</t>
  </si>
  <si>
    <t>Queue</t>
  </si>
  <si>
    <t>Dominos</t>
  </si>
  <si>
    <t>SCC, DAG compression</t>
  </si>
  <si>
    <t>UVa - 12100</t>
  </si>
  <si>
    <t>Printer Queue</t>
  </si>
  <si>
    <t>UVa - 435</t>
  </si>
  <si>
    <t>Block Voting</t>
  </si>
  <si>
    <t>2 nested loops, bitmasks</t>
  </si>
  <si>
    <t>UVa - 11396</t>
  </si>
  <si>
    <t>Claw Decomposition</t>
  </si>
  <si>
    <t>UVa - 11034</t>
  </si>
  <si>
    <t>Ferry Loading IV</t>
  </si>
  <si>
    <t>UVa - 295</t>
  </si>
  <si>
    <t>UVa - 127</t>
  </si>
  <si>
    <t>Fatman</t>
  </si>
  <si>
    <t>UVa - 10662</t>
  </si>
  <si>
    <t>"Accordian" Patience</t>
  </si>
  <si>
    <t>The Wedding</t>
  </si>
  <si>
    <t>stacks, references</t>
  </si>
  <si>
    <t>connected components, binary search, geometry</t>
  </si>
  <si>
    <t>balabizoo^1</t>
  </si>
  <si>
    <t>UVa - 11205</t>
  </si>
  <si>
    <t>The broken pedometer</t>
  </si>
  <si>
    <t>UVa - 10901</t>
  </si>
  <si>
    <t>Ferry Loading III</t>
  </si>
  <si>
    <t>simulation</t>
  </si>
  <si>
    <t>seenX</t>
  </si>
  <si>
    <t>UVa - 10973</t>
  </si>
  <si>
    <t>Triangle Counting</t>
  </si>
  <si>
    <t>graph representation, brute force</t>
  </si>
  <si>
    <t>UVa - 11342</t>
  </si>
  <si>
    <t>Three-square</t>
  </si>
  <si>
    <t>Deque</t>
  </si>
  <si>
    <t>3 nested loops, preprocessing</t>
  </si>
  <si>
    <t>10.2</t>
  </si>
  <si>
    <t>UVa - 12207</t>
  </si>
  <si>
    <t>That is Your Queue</t>
  </si>
  <si>
    <t>CF - 106D</t>
  </si>
  <si>
    <t>UVa - 11491</t>
  </si>
  <si>
    <t>Erasing and Winning</t>
  </si>
  <si>
    <t>Treasure Island</t>
  </si>
  <si>
    <t>UVa - 1237</t>
  </si>
  <si>
    <t>Expert Enough?</t>
  </si>
  <si>
    <t>grids, brute force, next processing (with counting)</t>
  </si>
  <si>
    <t>UVa - 1260</t>
  </si>
  <si>
    <t>Sales</t>
  </si>
  <si>
    <t>greedy</t>
  </si>
  <si>
    <t>CF - 427C</t>
  </si>
  <si>
    <t>Checkposts</t>
  </si>
  <si>
    <t>UVa - 735</t>
  </si>
  <si>
    <t>Dart-a-Mania</t>
  </si>
  <si>
    <t>Bit Manipulation</t>
  </si>
  <si>
    <t>UVa - 11760</t>
  </si>
  <si>
    <t>CF - 25A</t>
  </si>
  <si>
    <t>CF - 558C</t>
  </si>
  <si>
    <t>IQ test</t>
  </si>
  <si>
    <t>Amr and Chemistry</t>
  </si>
  <si>
    <t>bfs, implicit graph, brute force</t>
  </si>
  <si>
    <t>Brother Arif, Please feed us!</t>
  </si>
  <si>
    <t>bitsets</t>
  </si>
  <si>
    <t>CF - 231A</t>
  </si>
  <si>
    <t>Team</t>
  </si>
  <si>
    <t>CF - 680E</t>
  </si>
  <si>
    <t>CF - 60A</t>
  </si>
  <si>
    <t>Bear and Square Grid</t>
  </si>
  <si>
    <t>Where Are My Flakes?</t>
  </si>
  <si>
    <t>CF - 214A</t>
  </si>
  <si>
    <t>connected components, grids, 2D sliding window</t>
  </si>
  <si>
    <t>System of Equations</t>
  </si>
  <si>
    <t>GYM - 100863 (L)</t>
  </si>
  <si>
    <t>CF - 520A</t>
  </si>
  <si>
    <t>Lamps of the Mind</t>
  </si>
  <si>
    <t>CF - 723D</t>
  </si>
  <si>
    <t>Pangram</t>
  </si>
  <si>
    <t>bitsets (own library), brute force</t>
  </si>
  <si>
    <t>Lakes in Berland</t>
  </si>
  <si>
    <t>CF - 189A</t>
  </si>
  <si>
    <t>Cut Ribbon</t>
  </si>
  <si>
    <t>CF - 723F</t>
  </si>
  <si>
    <t>st-Spanning Tree</t>
  </si>
  <si>
    <t>UVa - 725</t>
  </si>
  <si>
    <t>Division</t>
  </si>
  <si>
    <t>connected components, dsu, greedy</t>
  </si>
  <si>
    <t>2.1</t>
  </si>
  <si>
    <t>UVa - 441</t>
  </si>
  <si>
    <t>Lotto</t>
  </si>
  <si>
    <t>Non-linear Data Structures</t>
  </si>
  <si>
    <t>CF - 598D</t>
  </si>
  <si>
    <t>Igor In the Museum</t>
  </si>
  <si>
    <t>UVa - 11849</t>
  </si>
  <si>
    <t>CD</t>
  </si>
  <si>
    <t>UVa - 11565</t>
  </si>
  <si>
    <t>treesets</t>
  </si>
  <si>
    <t>Simple Equations</t>
  </si>
  <si>
    <t>CF - 519D</t>
  </si>
  <si>
    <t>UVa - 10876</t>
  </si>
  <si>
    <t>A and B and Interesting Substrings</t>
  </si>
  <si>
    <t>UVa - 11742</t>
  </si>
  <si>
    <t>Factory Robot</t>
  </si>
  <si>
    <t>Social Constraints</t>
  </si>
  <si>
    <t>treemaps, prefix sum</t>
  </si>
  <si>
    <t>10.0</t>
  </si>
  <si>
    <t>UVa - 12455</t>
  </si>
  <si>
    <t>Bars</t>
  </si>
  <si>
    <t>CF - 637B</t>
  </si>
  <si>
    <t>Chat Order</t>
  </si>
  <si>
    <t>UVa - 256</t>
  </si>
  <si>
    <t>Quirksome Squares</t>
  </si>
  <si>
    <t>UVa - 11286</t>
  </si>
  <si>
    <t>Conformity</t>
  </si>
  <si>
    <t>treemaps</t>
  </si>
  <si>
    <t>CF - 443B</t>
  </si>
  <si>
    <t>Kolya and Tandem Repeat</t>
  </si>
  <si>
    <t>UVa - 10138</t>
  </si>
  <si>
    <t>CDVII</t>
  </si>
  <si>
    <t>treemaps, sortings, implementation</t>
  </si>
  <si>
    <t>CF - 316E1</t>
  </si>
  <si>
    <t>Summer Homework</t>
  </si>
  <si>
    <t>UVa - 1092</t>
  </si>
  <si>
    <t>Tracking Bio-bots</t>
  </si>
  <si>
    <t>graph compression, grids, connectivity</t>
  </si>
  <si>
    <t>UVa - 11136</t>
  </si>
  <si>
    <t>CF - 18C</t>
  </si>
  <si>
    <t>Hoax or what</t>
  </si>
  <si>
    <t>Stripe</t>
  </si>
  <si>
    <t>solvable with brute force</t>
  </si>
  <si>
    <t>CF - 698A</t>
  </si>
  <si>
    <t>Bets</t>
  </si>
  <si>
    <t>UVa - 10282</t>
  </si>
  <si>
    <t>Babelfish</t>
  </si>
  <si>
    <t>UVa - 13008</t>
  </si>
  <si>
    <t>Exposing corruption</t>
  </si>
  <si>
    <t>bipartite coloring, DP</t>
  </si>
  <si>
    <t>ranking 2</t>
  </si>
  <si>
    <t>CF - 94B</t>
  </si>
  <si>
    <t>Friends</t>
  </si>
  <si>
    <t>UVa - 11062</t>
  </si>
  <si>
    <t>O(1) solution exists</t>
  </si>
  <si>
    <t>Andy's Second Dictionary</t>
  </si>
  <si>
    <t>CF - 38B</t>
  </si>
  <si>
    <t>CF - 196B</t>
  </si>
  <si>
    <t>Chess</t>
  </si>
  <si>
    <t>Infinite Maze</t>
  </si>
  <si>
    <t>UVa - 11967</t>
  </si>
  <si>
    <t>Hic-Hac-Hoe</t>
  </si>
  <si>
    <t>bfs, cycles</t>
  </si>
  <si>
    <t>treesets, infinite grids, brute force</t>
  </si>
  <si>
    <t>nice editorial solution</t>
  </si>
  <si>
    <t>CF - 30A</t>
  </si>
  <si>
    <t>Accounting</t>
  </si>
  <si>
    <t>CF - 105A</t>
  </si>
  <si>
    <t>Transmigration</t>
  </si>
  <si>
    <t>Minimum Spanning Tree (MST)</t>
  </si>
  <si>
    <t>CF - 29A</t>
  </si>
  <si>
    <t>Spit Problem</t>
  </si>
  <si>
    <t>CF - 702B</t>
  </si>
  <si>
    <t>Powers of Two</t>
  </si>
  <si>
    <t>treemaps, brute force</t>
  </si>
  <si>
    <t>UVa - 11857</t>
  </si>
  <si>
    <t>CF - 32A</t>
  </si>
  <si>
    <t>Driving Range</t>
  </si>
  <si>
    <t>Reconnaissance</t>
  </si>
  <si>
    <t>CF - 75B</t>
  </si>
  <si>
    <t>Facetook Priority Wall</t>
  </si>
  <si>
    <t>UVa - 1160</t>
  </si>
  <si>
    <t>X-Plosives</t>
  </si>
  <si>
    <t>CF - 87B</t>
  </si>
  <si>
    <t>count edges not taken by kruskal</t>
  </si>
  <si>
    <t>Vasya and Types</t>
  </si>
  <si>
    <t>CF - 88A</t>
  </si>
  <si>
    <t>tree/hashmaps</t>
  </si>
  <si>
    <t>Chord</t>
  </si>
  <si>
    <t>UVa - 544</t>
  </si>
  <si>
    <t>Heavy Cargo</t>
  </si>
  <si>
    <t>UVa - 156</t>
  </si>
  <si>
    <t>maximin</t>
  </si>
  <si>
    <t>Ananagrams</t>
  </si>
  <si>
    <t>CF - 38C</t>
  </si>
  <si>
    <t>treemaps, anagrams</t>
  </si>
  <si>
    <t>Blinds</t>
  </si>
  <si>
    <t>CF - 205D</t>
  </si>
  <si>
    <t>Little Elephant and Cards</t>
  </si>
  <si>
    <t>treemaps, treesets</t>
  </si>
  <si>
    <t>CF - 53A</t>
  </si>
  <si>
    <t>Autocomplete</t>
  </si>
  <si>
    <t>solvable with FW</t>
  </si>
  <si>
    <t>CF - 436A</t>
  </si>
  <si>
    <t>Feed with Candy</t>
  </si>
  <si>
    <t>priority queues</t>
  </si>
  <si>
    <t>UVa - 10147</t>
  </si>
  <si>
    <t>Highways</t>
  </si>
  <si>
    <t>minimum spanning subgraph</t>
  </si>
  <si>
    <t>CF - 721D</t>
  </si>
  <si>
    <t>Maxim and Array</t>
  </si>
  <si>
    <t>priority queues, constructive algorithm</t>
  </si>
  <si>
    <t>UVa - 10397</t>
  </si>
  <si>
    <t>Connect the Campus</t>
  </si>
  <si>
    <t>malformed input: empty line after last test case</t>
  </si>
  <si>
    <t>CF - 681C</t>
  </si>
  <si>
    <t>Heap Operations</t>
  </si>
  <si>
    <t>UVa - 443</t>
  </si>
  <si>
    <t>Humble Numbers</t>
  </si>
  <si>
    <t>priority queues, greedy</t>
  </si>
  <si>
    <t>generator</t>
  </si>
  <si>
    <t>UVa - 1174</t>
  </si>
  <si>
    <t>CF - 3D</t>
  </si>
  <si>
    <t>Least Cost Bracket Sequence</t>
  </si>
  <si>
    <t>UVa - 640</t>
  </si>
  <si>
    <t>priority queues, greedy, bracketing</t>
  </si>
  <si>
    <t>Self Numbers</t>
  </si>
  <si>
    <t>11.1</t>
  </si>
  <si>
    <t>generator, pruning</t>
  </si>
  <si>
    <t>key idea: try a solution, then optimize, important</t>
  </si>
  <si>
    <t>IP-TV</t>
  </si>
  <si>
    <t>CF - 58C</t>
  </si>
  <si>
    <t>Trees</t>
  </si>
  <si>
    <t>Union-Find Disjoint Sets</t>
  </si>
  <si>
    <t>UVa - 10099</t>
  </si>
  <si>
    <t>The Tourist Guide</t>
  </si>
  <si>
    <t>UVa - 10583</t>
  </si>
  <si>
    <t>Ubiquitous Religions</t>
  </si>
  <si>
    <t>UVa - 11959</t>
  </si>
  <si>
    <t>Dice</t>
  </si>
  <si>
    <t>UVa - 10462</t>
  </si>
  <si>
    <t>3 nested loops, dices</t>
  </si>
  <si>
    <t>Is There A Second Way Left?</t>
  </si>
  <si>
    <t>UVa - 1197</t>
  </si>
  <si>
    <t>The Suspects</t>
  </si>
  <si>
    <t>2nd mst</t>
  </si>
  <si>
    <t>CF - 653C</t>
  </si>
  <si>
    <t>UVa - 1208</t>
  </si>
  <si>
    <t>Bear and Up-Down</t>
  </si>
  <si>
    <t>Oreon</t>
  </si>
  <si>
    <t>UVa - 12460</t>
  </si>
  <si>
    <t>Careful teacher</t>
  </si>
  <si>
    <t>UVa - 10842</t>
  </si>
  <si>
    <t>CF - 63C</t>
  </si>
  <si>
    <t>Traffic Flow</t>
  </si>
  <si>
    <t>UVa - 11474</t>
  </si>
  <si>
    <t>Bulls and Cows</t>
  </si>
  <si>
    <t>Dying Tree</t>
  </si>
  <si>
    <t>max spanning tree</t>
  </si>
  <si>
    <t>brute force, geometry</t>
  </si>
  <si>
    <t>CF - 300B</t>
  </si>
  <si>
    <t>Coach</t>
  </si>
  <si>
    <t>UVa - 10369</t>
  </si>
  <si>
    <t>Arctic Network</t>
  </si>
  <si>
    <t>CF - 28B</t>
  </si>
  <si>
    <t>pSort</t>
  </si>
  <si>
    <t>minimum spanning forest</t>
  </si>
  <si>
    <t>solvable with binary search and DSU</t>
  </si>
  <si>
    <t>UVa - 305</t>
  </si>
  <si>
    <t>Joseph</t>
  </si>
  <si>
    <t>hardcoding, Josephus problem variant</t>
  </si>
  <si>
    <t>UVa - 1235</t>
  </si>
  <si>
    <t>Timus - 1671</t>
  </si>
  <si>
    <t>Anti Brute Force Lock</t>
  </si>
  <si>
    <t>Anansi's Cobweb</t>
  </si>
  <si>
    <t>10.1</t>
  </si>
  <si>
    <t>reverse the problem</t>
  </si>
  <si>
    <t>CF - 25D</t>
  </si>
  <si>
    <t>UVa - 11267</t>
  </si>
  <si>
    <t>Roads not only in Berland</t>
  </si>
  <si>
    <t>The Hire-a-Coder Business Model</t>
  </si>
  <si>
    <t>accept -ve weights, bipartite check</t>
  </si>
  <si>
    <t>UVa - 11548</t>
  </si>
  <si>
    <t>Blackboard Bonanza</t>
  </si>
  <si>
    <t>4 nested loops</t>
  </si>
  <si>
    <t>SPOJ - CHAIN</t>
  </si>
  <si>
    <t>Strange Food Chain</t>
  </si>
  <si>
    <t>UVa - 10307</t>
  </si>
  <si>
    <t>Killing Aliens in Borg Maze</t>
  </si>
  <si>
    <t>SSSP, bfs, grids</t>
  </si>
  <si>
    <t>UVa - 11464</t>
  </si>
  <si>
    <t>Even Parity</t>
  </si>
  <si>
    <t>plus greedy, bitmasks</t>
  </si>
  <si>
    <t>CF - 553C</t>
  </si>
  <si>
    <t>important, first row brute force and rest follows</t>
  </si>
  <si>
    <t>Love Triangles</t>
  </si>
  <si>
    <t>UVa - 1040</t>
  </si>
  <si>
    <t>bipartite graphs</t>
  </si>
  <si>
    <t>The Traveling Judges Problem</t>
  </si>
  <si>
    <t>UVa - 10309</t>
  </si>
  <si>
    <t>brute force on all subsets, dfs, output formatting</t>
  </si>
  <si>
    <t>Turn the Lights Off</t>
  </si>
  <si>
    <t>plus greedy</t>
  </si>
  <si>
    <t>balabizoo^3</t>
  </si>
  <si>
    <t>Timus - 1003</t>
  </si>
  <si>
    <t>Parity</t>
  </si>
  <si>
    <t>Recursive Brute Force (Backtracking)</t>
  </si>
  <si>
    <t>next processing</t>
  </si>
  <si>
    <t>Single-Source Shortest Path</t>
  </si>
  <si>
    <t>UVa - 167</t>
  </si>
  <si>
    <t>The Sultan's Successors</t>
  </si>
  <si>
    <t>CF - 659F</t>
  </si>
  <si>
    <t>UVa - 11792</t>
  </si>
  <si>
    <t>Polycarp and Hay</t>
  </si>
  <si>
    <t>Krochanska is Here!</t>
  </si>
  <si>
    <t>bfs</t>
  </si>
  <si>
    <t>grids, bfs, sortings</t>
  </si>
  <si>
    <t>UVa - 624</t>
  </si>
  <si>
    <t>UVa - 10360</t>
  </si>
  <si>
    <t>UVa - 10422</t>
  </si>
  <si>
    <t>Rat Attack</t>
  </si>
  <si>
    <t>Knights in FEN</t>
  </si>
  <si>
    <t>backward attack</t>
  </si>
  <si>
    <t>needs good complexity analysis</t>
  </si>
  <si>
    <t>UVa - 12249</t>
  </si>
  <si>
    <t>Overlapping Scenes</t>
  </si>
  <si>
    <t>UVa - 11693</t>
  </si>
  <si>
    <t>permutation</t>
  </si>
  <si>
    <t>Speedy Escape</t>
  </si>
  <si>
    <t>max suffix matching prefix</t>
  </si>
  <si>
    <t>binary search</t>
  </si>
  <si>
    <t>UVa - 487</t>
  </si>
  <si>
    <t>Boggle Blitz</t>
  </si>
  <si>
    <t>pruning, treemaps, comparator</t>
  </si>
  <si>
    <t>UVa - 12135</t>
  </si>
  <si>
    <t>Switch Bulbs</t>
  </si>
  <si>
    <t>bfs, bitmasks, state-space search</t>
  </si>
  <si>
    <t>UVa - 10475</t>
  </si>
  <si>
    <t>UVa - 928</t>
  </si>
  <si>
    <t>Help the Leaders</t>
  </si>
  <si>
    <t>Eternal Truths</t>
  </si>
  <si>
    <t>treemaps, sortings</t>
  </si>
  <si>
    <t>bfs, grids, state-space search</t>
  </si>
  <si>
    <t>UVa - 12160</t>
  </si>
  <si>
    <t>Unlock the Lock</t>
  </si>
  <si>
    <t>UVa - 12346</t>
  </si>
  <si>
    <t>Water Gate Management</t>
  </si>
  <si>
    <t>knapsack</t>
  </si>
  <si>
    <t>Fenwick Trees (Binary-Indexed Trees / BIT)</t>
  </si>
  <si>
    <t>UVa - 710</t>
  </si>
  <si>
    <t>The Game</t>
  </si>
  <si>
    <t>UVa - 12086</t>
  </si>
  <si>
    <t>Potentiometers</t>
  </si>
  <si>
    <t>dijkstra, grids</t>
  </si>
  <si>
    <t>UVa - 11515</t>
  </si>
  <si>
    <t>Cranes</t>
  </si>
  <si>
    <t>8.1</t>
  </si>
  <si>
    <t>bitmasks, geometry</t>
  </si>
  <si>
    <t>UVa - 10047</t>
  </si>
  <si>
    <t>TC - floatingMedian</t>
  </si>
  <si>
    <t>The Monocycle</t>
  </si>
  <si>
    <t>Floating Median</t>
  </si>
  <si>
    <t>UVa - 131</t>
  </si>
  <si>
    <t>The Psychic Poker Player</t>
  </si>
  <si>
    <t>findIndex</t>
  </si>
  <si>
    <t>cards, bitmasks</t>
  </si>
  <si>
    <t>tedious implementation</t>
  </si>
  <si>
    <t>UVa - 11487</t>
  </si>
  <si>
    <t>Gathering Food</t>
  </si>
  <si>
    <t>bfs, counting paths</t>
  </si>
  <si>
    <t>general day</t>
  </si>
  <si>
    <t>UVa - 234</t>
  </si>
  <si>
    <t>Switching Channels</t>
  </si>
  <si>
    <t>UVa - 859</t>
  </si>
  <si>
    <t>Chinese Checkers</t>
  </si>
  <si>
    <t>UVa - 639</t>
  </si>
  <si>
    <t>Don't Get Rooked</t>
  </si>
  <si>
    <t>boards</t>
  </si>
  <si>
    <t>nice: for larger N, solvable with bipartite matching</t>
  </si>
  <si>
    <t>UVa - 11635</t>
  </si>
  <si>
    <t>Hotel booking</t>
  </si>
  <si>
    <t>dijkstra, state-space search</t>
  </si>
  <si>
    <t>UVa - 296</t>
  </si>
  <si>
    <t>Safebreaker</t>
  </si>
  <si>
    <t>CF - 137E</t>
  </si>
  <si>
    <t>Last Chance</t>
  </si>
  <si>
    <t>UVa - 12070</t>
  </si>
  <si>
    <t>Invite Your Friends</t>
  </si>
  <si>
    <t>CF - 121A</t>
  </si>
  <si>
    <t>Lucky Sum</t>
  </si>
  <si>
    <t>lucky numbers generation</t>
  </si>
  <si>
    <t>dijkstra, grids, state-space search, brute force</t>
  </si>
  <si>
    <t>CF - 589G</t>
  </si>
  <si>
    <t>Hiring</t>
  </si>
  <si>
    <t>binary search, two fts</t>
  </si>
  <si>
    <t>UVa - 10557</t>
  </si>
  <si>
    <t>XYZZY</t>
  </si>
  <si>
    <t>bellman-ford, maximization, connectivity, positive cycles</t>
  </si>
  <si>
    <t>CF - 371C</t>
  </si>
  <si>
    <t>Hamburgers</t>
  </si>
  <si>
    <t>solvable with binary search</t>
  </si>
  <si>
    <t>UVa - 11721</t>
  </si>
  <si>
    <t>Instant View of Big Bang</t>
  </si>
  <si>
    <t>UVa - 729</t>
  </si>
  <si>
    <t>UVa - 11610</t>
  </si>
  <si>
    <t>The Hamming Distance Problem</t>
  </si>
  <si>
    <t>bellman-form, negative cycles, printing the solution</t>
  </si>
  <si>
    <t>Reverse Prime</t>
  </si>
  <si>
    <t>11.3</t>
  </si>
  <si>
    <t>sieve, binary search</t>
  </si>
  <si>
    <t>important, solvable with SCC</t>
  </si>
  <si>
    <t>UVa - 524</t>
  </si>
  <si>
    <t>Prime Ring Problem</t>
  </si>
  <si>
    <t>Segment Trees</t>
  </si>
  <si>
    <t>UVa - 1233</t>
  </si>
  <si>
    <t>USHER</t>
  </si>
  <si>
    <t>UVa - 12532</t>
  </si>
  <si>
    <t>Interval Product</t>
  </si>
  <si>
    <t>single-sink, dijkstra, bottle replacement (combinatorics)</t>
  </si>
  <si>
    <t>solvable with two BITs (one to count zeros and other to count ones)</t>
  </si>
  <si>
    <t>UVa - 10344</t>
  </si>
  <si>
    <t>23 out of 5</t>
  </si>
  <si>
    <t>CF - 59E</t>
  </si>
  <si>
    <t>Shortest Path</t>
  </si>
  <si>
    <t>bfs, state-space search, printing the solution</t>
  </si>
  <si>
    <t>CF - 482B</t>
  </si>
  <si>
    <t>CF - 80C</t>
  </si>
  <si>
    <t>Interesting Array</t>
  </si>
  <si>
    <t>Heroes</t>
  </si>
  <si>
    <t>lazy propagation, prefix sum</t>
  </si>
  <si>
    <t>8.3</t>
  </si>
  <si>
    <t>Nice Editorial Solution</t>
  </si>
  <si>
    <t>CF - 96D</t>
  </si>
  <si>
    <t>Volleyball</t>
  </si>
  <si>
    <t>graph conversion</t>
  </si>
  <si>
    <t>CF - 339D</t>
  </si>
  <si>
    <t>Xenia and Bit Operations</t>
  </si>
  <si>
    <t>CF - 55B</t>
  </si>
  <si>
    <t>Smallest number</t>
  </si>
  <si>
    <t>CF - 716D</t>
  </si>
  <si>
    <t>Complete The Graph</t>
  </si>
  <si>
    <t>CF - 91B</t>
  </si>
  <si>
    <t>range compression</t>
  </si>
  <si>
    <t>CF - 114B</t>
  </si>
  <si>
    <t>PFAST Inc.</t>
  </si>
  <si>
    <t>bitmasks</t>
  </si>
  <si>
    <t>CF - 474F</t>
  </si>
  <si>
    <t>Ant colony</t>
  </si>
  <si>
    <t>number theory</t>
  </si>
  <si>
    <t>CF - 380C</t>
  </si>
  <si>
    <t>CF - 96B</t>
  </si>
  <si>
    <t>Sereja and Brackets</t>
  </si>
  <si>
    <t>Lucky Numbers (easy)</t>
  </si>
  <si>
    <t>lazy propagation, prefix sum, merging</t>
  </si>
  <si>
    <t>UVa - 1251</t>
  </si>
  <si>
    <t>Repeated Substitution with Sed</t>
  </si>
  <si>
    <t>solvable with bfs, complexity analysis: factorial not exponential</t>
  </si>
  <si>
    <t>UVa - 10166</t>
  </si>
  <si>
    <t>Travel</t>
  </si>
  <si>
    <t>dijkstra</t>
  </si>
  <si>
    <t>UVa - 11201</t>
  </si>
  <si>
    <t>The problem of the crazy linguist</t>
  </si>
  <si>
    <t>preprocessing</t>
  </si>
  <si>
    <t>CF - 555C</t>
  </si>
  <si>
    <t>Case of Chocolate</t>
  </si>
  <si>
    <t>coordinate compression</t>
  </si>
  <si>
    <t>UVa - 1064</t>
  </si>
  <si>
    <t>Network</t>
  </si>
  <si>
    <t>permutation, simulation</t>
  </si>
  <si>
    <t>UVa - 1232</t>
  </si>
  <si>
    <t>SKYLINE</t>
  </si>
  <si>
    <t>UVa - 1202</t>
  </si>
  <si>
    <t>Finding Nemo</t>
  </si>
  <si>
    <t>dijsktra, grids</t>
  </si>
  <si>
    <t>speical case: outside grid</t>
  </si>
  <si>
    <t>UVa - 12515</t>
  </si>
  <si>
    <t>HackerRank</t>
  </si>
  <si>
    <t>Movie Police</t>
  </si>
  <si>
    <t>Cat-cation Rentals</t>
  </si>
  <si>
    <t>offline, lazy propagation</t>
  </si>
  <si>
    <t>unsolved</t>
  </si>
  <si>
    <t>All-Pairs Shortest Path (Floyd-Warshall's Algorithm)</t>
  </si>
  <si>
    <t>UVa - 12319</t>
  </si>
  <si>
    <t>Edgetown's Traffic Jams</t>
  </si>
  <si>
    <t>UVa - 750</t>
  </si>
  <si>
    <t xml:space="preserve">UVa - 567 </t>
  </si>
  <si>
    <t>Risk</t>
  </si>
  <si>
    <t>8 Queens Chess Problem</t>
  </si>
  <si>
    <t>standard</t>
  </si>
  <si>
    <t>solvable with BFS but graph is small</t>
  </si>
  <si>
    <t>UVa - 821</t>
  </si>
  <si>
    <t>Page Hopping</t>
  </si>
  <si>
    <t>UVa - 11065</t>
  </si>
  <si>
    <t>A Gentlemen's Agreement</t>
  </si>
  <si>
    <t>compact graph, bitmasks</t>
  </si>
  <si>
    <t>Similar Pair</t>
  </si>
  <si>
    <t>UVa - 11047</t>
  </si>
  <si>
    <t>The Scrooge Co Problem</t>
  </si>
  <si>
    <t>UVa - 989</t>
  </si>
  <si>
    <t>Sudoko</t>
  </si>
  <si>
    <t>non-zero diagonal, printPath edit</t>
  </si>
  <si>
    <t>pruning</t>
  </si>
  <si>
    <t>UVa - 1056</t>
  </si>
  <si>
    <t>UVa - 10957</t>
  </si>
  <si>
    <t>Degrees of Separation</t>
  </si>
  <si>
    <t>So Doku Checker</t>
  </si>
  <si>
    <t>CF - 629D</t>
  </si>
  <si>
    <t>Babaei and Birthday Cake</t>
  </si>
  <si>
    <t>LIS with segment trees</t>
  </si>
  <si>
    <t>UVa - 10171</t>
  </si>
  <si>
    <t>Meeting Prof. Miguel...</t>
  </si>
  <si>
    <t>UVa - 165</t>
  </si>
  <si>
    <t>Stamps</t>
  </si>
  <si>
    <t>UVa - 11402</t>
  </si>
  <si>
    <t>plus DP</t>
  </si>
  <si>
    <t>Ahoy, Pirates!</t>
  </si>
  <si>
    <t>UVa - 925</t>
  </si>
  <si>
    <t>No more prerequisites, please!</t>
  </si>
  <si>
    <t>UVa - 10890</t>
  </si>
  <si>
    <t>Maze</t>
  </si>
  <si>
    <t>CF - 558E</t>
  </si>
  <si>
    <t>transitive closure, transitive reduction of a DAG</t>
  </si>
  <si>
    <t>A Simple Task</t>
  </si>
  <si>
    <t>frequency count</t>
  </si>
  <si>
    <t>CF - 448C</t>
  </si>
  <si>
    <t>UVa - 10950</t>
  </si>
  <si>
    <t>Painting Fence</t>
  </si>
  <si>
    <t>UVa - 439</t>
  </si>
  <si>
    <t>Bad Code</t>
  </si>
  <si>
    <t>Knight Moves</t>
  </si>
  <si>
    <t>solvable with DP or greedy in O(n^2). Segment tree for O(n log n) solution</t>
  </si>
  <si>
    <t>UVa - 10582</t>
  </si>
  <si>
    <t>ASCII Labyrinth</t>
  </si>
  <si>
    <t>count, input parsing, pruning</t>
  </si>
  <si>
    <t>UVa - 521</t>
  </si>
  <si>
    <t>HackerEarth</t>
  </si>
  <si>
    <t>Gossiping</t>
  </si>
  <si>
    <t>Monk meets Dynamic Array</t>
  </si>
  <si>
    <t>graph connectivity, lcm</t>
  </si>
  <si>
    <t>LIS, modifed stacks</t>
  </si>
  <si>
    <t>CF - 68C</t>
  </si>
  <si>
    <t>Synchrophasotron</t>
  </si>
  <si>
    <t>UVa - 125</t>
  </si>
  <si>
    <t>Numbering Paths</t>
  </si>
  <si>
    <t>counting paths</t>
  </si>
  <si>
    <t>complementary recursive functions, difficulty in proving complexity, solvable with DP</t>
  </si>
  <si>
    <t>UVa - 334</t>
  </si>
  <si>
    <t>GYM - 100863 (E)</t>
  </si>
  <si>
    <t>Identifying Concurrent Events</t>
  </si>
  <si>
    <t>CF - 671C</t>
  </si>
  <si>
    <t>Ultimate Wierdness</t>
  </si>
  <si>
    <t>connectivity, transitive closure, topological sort + fenwick trees (for large graphs)</t>
  </si>
  <si>
    <t>misconception</t>
  </si>
  <si>
    <t>UVa - 12669</t>
  </si>
  <si>
    <t>Blogger Language</t>
  </si>
  <si>
    <t>Exhibition Hall</t>
  </si>
  <si>
    <t>UVa - 11990</t>
  </si>
  <si>
    <t>"Dynamic" Inversion</t>
  </si>
  <si>
    <t>segment + fenwick tree</t>
  </si>
  <si>
    <t>Quad Trees</t>
  </si>
  <si>
    <t>constraints: small graph</t>
  </si>
  <si>
    <t>UVa - 1243</t>
  </si>
  <si>
    <t>Polynomial-time Reductions</t>
  </si>
  <si>
    <t>transitive closure, SCC, transitive reduction of a DAG</t>
  </si>
  <si>
    <t>Network Flow</t>
  </si>
  <si>
    <t>UVa - 297</t>
  </si>
  <si>
    <t>UVa - 10983</t>
  </si>
  <si>
    <t>Quadtrees</t>
  </si>
  <si>
    <t>Buy one, get the rest free</t>
  </si>
  <si>
    <t>binary search, max flow</t>
  </si>
  <si>
    <t>UVa - 11297</t>
  </si>
  <si>
    <t>Census</t>
  </si>
  <si>
    <t>solvable with 2D segment trees</t>
  </si>
  <si>
    <t>Minimum Cost (Max) Flow</t>
  </si>
  <si>
    <t>pruning, geometry</t>
  </si>
  <si>
    <t>Sparse Table</t>
  </si>
  <si>
    <t>UVa - 11235</t>
  </si>
  <si>
    <t>Frequent Values</t>
  </si>
  <si>
    <t>RMQ</t>
  </si>
  <si>
    <t>solvable with segment trees: combine Node(prefix, suffix, occ, first_elem, last_elem)</t>
  </si>
  <si>
    <t>UVa - 12674</t>
  </si>
  <si>
    <t>Go up the ultras</t>
  </si>
  <si>
    <t>CF - 475D</t>
  </si>
  <si>
    <t>CGCDSSQ</t>
  </si>
  <si>
    <t>gcd, preprocessing</t>
  </si>
  <si>
    <t>UVa - 10806</t>
  </si>
  <si>
    <t>Dijkstra, Dijkstra.</t>
  </si>
  <si>
    <t>minimum cost flow</t>
  </si>
  <si>
    <t>Static RSQ (Prefix Sum)</t>
  </si>
  <si>
    <t>UVa - 10706</t>
  </si>
  <si>
    <t>Number Sequence</t>
  </si>
  <si>
    <t>CF - 285D</t>
  </si>
  <si>
    <t>Permutation Sum</t>
  </si>
  <si>
    <t>UVa - 10746</t>
  </si>
  <si>
    <t>UVa - 12028</t>
  </si>
  <si>
    <t>A Gift from the Setter</t>
  </si>
  <si>
    <t>Crime Wave - The Sequel</t>
  </si>
  <si>
    <t>sortings</t>
  </si>
  <si>
    <t>MCMF on bipartite graph</t>
  </si>
  <si>
    <t>pruning, hardcoding</t>
  </si>
  <si>
    <t>CF - 706B</t>
  </si>
  <si>
    <t>Interesting drink</t>
  </si>
  <si>
    <t>UVa - 10594</t>
  </si>
  <si>
    <t>Data Flow</t>
  </si>
  <si>
    <t>CF - 675C</t>
  </si>
  <si>
    <t>Money Transfers</t>
  </si>
  <si>
    <t>Sortings</t>
  </si>
  <si>
    <t>UVa - 11301</t>
  </si>
  <si>
    <t>Inversion Index</t>
  </si>
  <si>
    <t>Great Wall of China</t>
  </si>
  <si>
    <t>MCMF with SPFA, grids, vertex capacity</t>
  </si>
  <si>
    <t>UVa - 299</t>
  </si>
  <si>
    <t>Train Swapping</t>
  </si>
  <si>
    <t>solvable with bubble sort</t>
  </si>
  <si>
    <t>UVa - 10888</t>
  </si>
  <si>
    <t>Warehouse</t>
  </si>
  <si>
    <t>UVa - 612</t>
  </si>
  <si>
    <t>DNA Sorting</t>
  </si>
  <si>
    <t>SSSP (bfs), MCMF on bipartite graph</t>
  </si>
  <si>
    <t>UVa - 10327</t>
  </si>
  <si>
    <t>Flip Sort</t>
  </si>
  <si>
    <t>UVa - 10810</t>
  </si>
  <si>
    <t>Ultra-QuickSort</t>
  </si>
  <si>
    <t xml:space="preserve"> </t>
  </si>
  <si>
    <t>UVa - 11495</t>
  </si>
  <si>
    <t>CF - 507C</t>
  </si>
  <si>
    <t>Bubbles and Buckets</t>
  </si>
  <si>
    <t>Guess Your Way Out!</t>
  </si>
  <si>
    <t>best one</t>
  </si>
  <si>
    <t>binary tree, heap representation</t>
  </si>
  <si>
    <t>UVa - 11858</t>
  </si>
  <si>
    <t>State-Space Search</t>
  </si>
  <si>
    <t>Frosh Week</t>
  </si>
  <si>
    <t>UVa -   11350</t>
  </si>
  <si>
    <t>UVa - 12101</t>
  </si>
  <si>
    <t>Prime Path</t>
  </si>
  <si>
    <t>bfs, sieve</t>
  </si>
  <si>
    <t>Larry's Array</t>
  </si>
  <si>
    <t>nice</t>
  </si>
  <si>
    <t>Stern-Brocot Tree</t>
  </si>
  <si>
    <t>UVa - 652</t>
  </si>
  <si>
    <t>Eight</t>
  </si>
  <si>
    <t>preprocessing, bfs, backward attack, grids, permutations</t>
  </si>
  <si>
    <t>CF - 682C</t>
  </si>
  <si>
    <t>Others</t>
  </si>
  <si>
    <t>Alyona and the Tree</t>
  </si>
  <si>
    <t>max suffix sum</t>
  </si>
  <si>
    <t>UVa - 321</t>
  </si>
  <si>
    <t>CF - 652B</t>
  </si>
  <si>
    <t>The New Villa</t>
  </si>
  <si>
    <t>z-sort</t>
  </si>
  <si>
    <t>bfs, bitmasks</t>
  </si>
  <si>
    <t>pw1</t>
  </si>
  <si>
    <t>UVa - 615</t>
  </si>
  <si>
    <t>Is It A tree?</t>
  </si>
  <si>
    <t>UVa - 11269</t>
  </si>
  <si>
    <t>Setting Problems</t>
  </si>
  <si>
    <t>UVa - 1253</t>
  </si>
  <si>
    <t>Infected Land</t>
  </si>
  <si>
    <t>compare function design</t>
  </si>
  <si>
    <t>bfs, grids</t>
  </si>
  <si>
    <t>checking for a tree using indegree and #edges is not enough in case of description using defined root and directed edges is not enough (cases: empty tree, loops, disconneted + cycle)</t>
  </si>
  <si>
    <t>Greedy</t>
  </si>
  <si>
    <t>UVa - 11108</t>
  </si>
  <si>
    <t>Tautology</t>
  </si>
  <si>
    <t>expression evaluation, btimasks, brute force</t>
  </si>
  <si>
    <t>UVa - 699</t>
  </si>
  <si>
    <t>The Falling Leaves</t>
  </si>
  <si>
    <t>pre-order</t>
  </si>
  <si>
    <t>balabizoo^2</t>
  </si>
  <si>
    <t>CF - 261A</t>
  </si>
  <si>
    <t>UVa - 12049</t>
  </si>
  <si>
    <t>Maxim and Discounts</t>
  </si>
  <si>
    <t>UVa - 679</t>
  </si>
  <si>
    <t>Dropping Balls</t>
  </si>
  <si>
    <t>Just Prune The List</t>
  </si>
  <si>
    <t>heap representation</t>
  </si>
  <si>
    <t>greedy, two pointers</t>
  </si>
  <si>
    <t>UVa - 11520</t>
  </si>
  <si>
    <t>Fill the Square</t>
  </si>
  <si>
    <t>solvable with multisets</t>
  </si>
  <si>
    <t>grids</t>
  </si>
  <si>
    <t>UVa - 12186</t>
  </si>
  <si>
    <t>Another Crisis</t>
  </si>
  <si>
    <t>CF - 159B</t>
  </si>
  <si>
    <t>UVa - 450</t>
  </si>
  <si>
    <t>Matchmaker</t>
  </si>
  <si>
    <t>dfs, sortings</t>
  </si>
  <si>
    <t>Little Black Book</t>
  </si>
  <si>
    <t>two pointers</t>
  </si>
  <si>
    <t>input parsing, output formatting, time waster</t>
  </si>
  <si>
    <t>CF - 154A</t>
  </si>
  <si>
    <t>Hometask</t>
  </si>
  <si>
    <t>registeration</t>
  </si>
  <si>
    <t>UVa - 599</t>
  </si>
  <si>
    <t>The Forrest for the Trees</t>
  </si>
  <si>
    <t>UVa - 11462</t>
  </si>
  <si>
    <t>tree properties</t>
  </si>
  <si>
    <t>CF - 701A</t>
  </si>
  <si>
    <t>Age Sort</t>
  </si>
  <si>
    <t>Cards</t>
  </si>
  <si>
    <t>counting sort</t>
  </si>
  <si>
    <t>CF - 698B</t>
  </si>
  <si>
    <t>UVa - 10057</t>
  </si>
  <si>
    <t>Fix a Tree</t>
  </si>
  <si>
    <t>A mid-summer night's dream.</t>
  </si>
  <si>
    <t>CF - 686B</t>
  </si>
  <si>
    <t>median</t>
  </si>
  <si>
    <t>dfs, constructive algorithm</t>
  </si>
  <si>
    <t>Little Robber Girl's Zoo</t>
  </si>
  <si>
    <t>bubble sort</t>
  </si>
  <si>
    <t>CF - 34D</t>
  </si>
  <si>
    <t>Road Map</t>
  </si>
  <si>
    <t>UVa - 11240</t>
  </si>
  <si>
    <t>Antimonotonicity</t>
  </si>
  <si>
    <t>stacks</t>
  </si>
  <si>
    <t>Other Data Structure</t>
  </si>
  <si>
    <t>sequences, permutations</t>
  </si>
  <si>
    <t>UVa - 1241</t>
  </si>
  <si>
    <t>Jollybee Tournament</t>
  </si>
  <si>
    <t>CF - 369C</t>
  </si>
  <si>
    <t>Valera and Elections</t>
  </si>
  <si>
    <t>heap</t>
  </si>
  <si>
    <t>UVa - 11824</t>
  </si>
  <si>
    <t>A Minimum Land Price</t>
  </si>
  <si>
    <t>tree traversal</t>
  </si>
  <si>
    <t>UVa - 11131</t>
  </si>
  <si>
    <t>Binary Trie</t>
  </si>
  <si>
    <t>Close Relatives</t>
  </si>
  <si>
    <t>UVa - 11532</t>
  </si>
  <si>
    <t>Simple Adjacency Maximization</t>
  </si>
  <si>
    <t>bit manipulation</t>
  </si>
  <si>
    <t>CF - 706D</t>
  </si>
  <si>
    <t>Vasiliy's Multiset</t>
  </si>
  <si>
    <t>solvable with DP</t>
  </si>
  <si>
    <t>XORing</t>
  </si>
  <si>
    <t>CF - 675D</t>
  </si>
  <si>
    <t>Tree Construction</t>
  </si>
  <si>
    <t>UVa - 11039</t>
  </si>
  <si>
    <t>Building designing</t>
  </si>
  <si>
    <t>UVa - 11590</t>
  </si>
  <si>
    <t>can be solved with segment trees</t>
  </si>
  <si>
    <t>sortings, two pointers</t>
  </si>
  <si>
    <t>Prefix Lookup</t>
  </si>
  <si>
    <t>counting</t>
  </si>
  <si>
    <t>CF - 65B</t>
  </si>
  <si>
    <t>Harry Potter and the History of Magic</t>
  </si>
  <si>
    <t>UVa - 11234</t>
  </si>
  <si>
    <t>Expressions</t>
  </si>
  <si>
    <t>has O(n * log maxDate) solution in case that dates can reach 1e9</t>
  </si>
  <si>
    <t>post-order or level order, binary tree, stacks, queues</t>
  </si>
  <si>
    <t>Vankey and his Interview</t>
  </si>
  <si>
    <t>UVa - 11054</t>
  </si>
  <si>
    <t>Wine trading in Gergovia</t>
  </si>
  <si>
    <t>CF - 82C</t>
  </si>
  <si>
    <t>General Mobilization</t>
  </si>
  <si>
    <t>implementation, priorityqueues</t>
  </si>
  <si>
    <t>UVa - 11389</t>
  </si>
  <si>
    <t>The Bus Driver Problem</t>
  </si>
  <si>
    <t>CF - 89B</t>
  </si>
  <si>
    <t>Widget Library</t>
  </si>
  <si>
    <t>implementation, dp, treemaps, expression parsing</t>
  </si>
  <si>
    <t>CF - 3B</t>
  </si>
  <si>
    <t>Lorry</t>
  </si>
  <si>
    <t>CF - 77C</t>
  </si>
  <si>
    <t>Beavermuncher-0xFF</t>
  </si>
  <si>
    <t>UVa - 11292</t>
  </si>
  <si>
    <t>dfs, greedy</t>
  </si>
  <si>
    <t>Dragon of Loowater</t>
  </si>
  <si>
    <t>CF - 673B</t>
  </si>
  <si>
    <t>CF - 337D</t>
  </si>
  <si>
    <t>Problems for Round</t>
  </si>
  <si>
    <t>Book of Evil</t>
  </si>
  <si>
    <t>tree diameter, dfs</t>
  </si>
  <si>
    <t>solvable with up &amp; down dp</t>
  </si>
  <si>
    <t>CF - 26B</t>
  </si>
  <si>
    <t>Regular Bracket Sequence</t>
  </si>
  <si>
    <t>bracket matching</t>
  </si>
  <si>
    <t>CF 486D</t>
  </si>
  <si>
    <t>Valid Sets</t>
  </si>
  <si>
    <t>dfs, combinatorics</t>
  </si>
  <si>
    <t>UVa - 673</t>
  </si>
  <si>
    <t>Parentheses Balance</t>
  </si>
  <si>
    <t>UVa - 11111</t>
  </si>
  <si>
    <t>CF - 707D</t>
  </si>
  <si>
    <t>Generalized Matrioshkas</t>
  </si>
  <si>
    <t>Persistent Bookcase</t>
  </si>
  <si>
    <t>dfs, persistence</t>
  </si>
  <si>
    <t>UVa - 551</t>
  </si>
  <si>
    <t>Nesting a Bunch of Brackets</t>
  </si>
  <si>
    <t>CF - 570D</t>
  </si>
  <si>
    <t>Tree Requests</t>
  </si>
  <si>
    <t>euler walk, prefix xor, bitmasks, binary search</t>
  </si>
  <si>
    <t>CF - 350C</t>
  </si>
  <si>
    <t>Bombs</t>
  </si>
  <si>
    <t>sortings, manhattan distance</t>
  </si>
  <si>
    <t>UVa - 10805</t>
  </si>
  <si>
    <t>Cockroach Escape Networks</t>
  </si>
  <si>
    <t>minimum diameter spanning tree</t>
  </si>
  <si>
    <t>CF - 33A</t>
  </si>
  <si>
    <t>What is for dinner?</t>
  </si>
  <si>
    <t>DP on Trees</t>
  </si>
  <si>
    <t>CF - 27C</t>
  </si>
  <si>
    <t>Unordered Subsequence</t>
  </si>
  <si>
    <t>UVa - 11307</t>
  </si>
  <si>
    <t>Alternative Arborescence</t>
  </si>
  <si>
    <t>CF - 17B</t>
  </si>
  <si>
    <t>DP, min chromatic sum</t>
  </si>
  <si>
    <t>Hierarchy</t>
  </si>
  <si>
    <t>only 6 colors are needed for largest n</t>
  </si>
  <si>
    <t>SPOJ - AMR10G</t>
  </si>
  <si>
    <t>Christmas Play</t>
  </si>
  <si>
    <t>CF - 440D</t>
  </si>
  <si>
    <t>Berland Federalization</t>
  </si>
  <si>
    <t>CF - 205B</t>
  </si>
  <si>
    <t>Little Elephant and Sorting</t>
  </si>
  <si>
    <t>CF - 376B</t>
  </si>
  <si>
    <t>I.O.U.</t>
  </si>
  <si>
    <t>CF - 110E</t>
  </si>
  <si>
    <t>Lucky Tree</t>
  </si>
  <si>
    <t>up &amp; down dp</t>
  </si>
  <si>
    <t>CF - 215D</t>
  </si>
  <si>
    <t>Hot Days</t>
  </si>
  <si>
    <t>CF - 413C</t>
  </si>
  <si>
    <t>Jeopardy!</t>
  </si>
  <si>
    <t>solvable with 1 dfs</t>
  </si>
  <si>
    <t>UVa - 10440</t>
  </si>
  <si>
    <t>Ferry Loading II</t>
  </si>
  <si>
    <t>backward attack, simulation</t>
  </si>
  <si>
    <t>CF - 219D</t>
  </si>
  <si>
    <t>Choosing Capital for Treeland</t>
  </si>
  <si>
    <t>CF - 250C</t>
  </si>
  <si>
    <t>Movie Critics</t>
  </si>
  <si>
    <t>CF - 618D</t>
  </si>
  <si>
    <t>Hamiltonian Spanning Tree</t>
  </si>
  <si>
    <t>firstChild &amp; nextSibling</t>
  </si>
  <si>
    <t>CF - 354A</t>
  </si>
  <si>
    <t>Vasya and Robot</t>
  </si>
  <si>
    <t>cumulative sum, brute force</t>
  </si>
  <si>
    <t>UVa -1605</t>
  </si>
  <si>
    <t>Building for UN</t>
  </si>
  <si>
    <t>Euler Walk</t>
  </si>
  <si>
    <t>UVa - 10382</t>
  </si>
  <si>
    <t>Watering Grass</t>
  </si>
  <si>
    <t>interval covering</t>
  </si>
  <si>
    <t>needs careful double handling</t>
  </si>
  <si>
    <t>CF - 343D</t>
  </si>
  <si>
    <t>Water Tree</t>
  </si>
  <si>
    <t>segment trees</t>
  </si>
  <si>
    <t>UVa - 410</t>
  </si>
  <si>
    <t>Station Balance</t>
  </si>
  <si>
    <t>load balancing</t>
  </si>
  <si>
    <t>CF - 397E</t>
  </si>
  <si>
    <t>On Changing Tree</t>
  </si>
  <si>
    <t>CF - 253C</t>
  </si>
  <si>
    <t>Text Editor</t>
  </si>
  <si>
    <t>CF - 67A</t>
  </si>
  <si>
    <t>Partial Teacher</t>
  </si>
  <si>
    <t>solvable with DSU on trees</t>
  </si>
  <si>
    <t>CF - 93B</t>
  </si>
  <si>
    <t>End of Exams</t>
  </si>
  <si>
    <t>Lowest Common Ancestor (LCA)</t>
  </si>
  <si>
    <t>CF - 95B</t>
  </si>
  <si>
    <t>Lucky Numbers</t>
  </si>
  <si>
    <t>LA - 2045</t>
  </si>
  <si>
    <t>Closest Common Ancestors</t>
  </si>
  <si>
    <t>CF - 58D</t>
  </si>
  <si>
    <t>Calendar</t>
  </si>
  <si>
    <t>sortings, comparator, strings</t>
  </si>
  <si>
    <t>UVa - 10938</t>
  </si>
  <si>
    <t>CF - 515D</t>
  </si>
  <si>
    <t>Flea circus</t>
  </si>
  <si>
    <t>Drazil and Tiles</t>
  </si>
  <si>
    <t>10.3</t>
  </si>
  <si>
    <t>CF - 427E</t>
  </si>
  <si>
    <t>UVa - 12238</t>
  </si>
  <si>
    <t>Police Patrol</t>
  </si>
  <si>
    <t>Ants Colony</t>
  </si>
  <si>
    <t>m &gt; 1 is equivalent to the well-known problem m = 1 (see comments in editorial)</t>
  </si>
  <si>
    <t>DSU on Trees</t>
  </si>
  <si>
    <t>CF - 723C</t>
  </si>
  <si>
    <t xml:space="preserve"> Polycarp at the Radio</t>
  </si>
  <si>
    <t>CF - 600E</t>
  </si>
  <si>
    <t>Lomsat gelral</t>
  </si>
  <si>
    <t>CF - 313C</t>
  </si>
  <si>
    <t>Ilya and Matrix</t>
  </si>
  <si>
    <t>CF - 246E</t>
  </si>
  <si>
    <t>CF - 219C</t>
  </si>
  <si>
    <t>Color Stripe</t>
  </si>
  <si>
    <t>Blood Cousins Return</t>
  </si>
  <si>
    <t>solution pattern: split into segments</t>
  </si>
  <si>
    <t>multisets</t>
  </si>
  <si>
    <t>CF - 754D</t>
  </si>
  <si>
    <t>Fedor and coupons</t>
  </si>
  <si>
    <t>intervals</t>
  </si>
  <si>
    <t>CF - 208E</t>
  </si>
  <si>
    <t>Blood Cousins</t>
  </si>
  <si>
    <t>ancestors processing</t>
  </si>
  <si>
    <t>solvable with euler walk and LCA</t>
  </si>
  <si>
    <t>CF - 161D</t>
  </si>
  <si>
    <t>Distance in Tree</t>
  </si>
  <si>
    <t>solvable with DP in O(nk)</t>
  </si>
  <si>
    <t>Centroid Decomposition</t>
  </si>
  <si>
    <t>CF - 321C</t>
  </si>
  <si>
    <t>CF - 137C</t>
  </si>
  <si>
    <t>Ciel the Commander</t>
  </si>
  <si>
    <t>History</t>
  </si>
  <si>
    <t>Mathematics</t>
  </si>
  <si>
    <t>IOI 2011</t>
  </si>
  <si>
    <t>CF - 291D</t>
  </si>
  <si>
    <t>Race</t>
  </si>
  <si>
    <t>Ad-hoc</t>
  </si>
  <si>
    <t>Parallel Programming</t>
  </si>
  <si>
    <t>aux array</t>
  </si>
  <si>
    <t>CF - 223A</t>
  </si>
  <si>
    <t>Bracket Sequence</t>
  </si>
  <si>
    <t>CF 746E</t>
  </si>
  <si>
    <t>Numbers Exchange</t>
  </si>
  <si>
    <t>sets</t>
  </si>
  <si>
    <t>CF - 257D</t>
  </si>
  <si>
    <t>Sum</t>
  </si>
  <si>
    <t>math</t>
  </si>
  <si>
    <t>CF - 342E</t>
  </si>
  <si>
    <t>Xenia and Tree</t>
  </si>
  <si>
    <t>best complexity: O(N log N)</t>
  </si>
  <si>
    <t>UVa - 616</t>
  </si>
  <si>
    <t>Coconuts, Revisited</t>
  </si>
  <si>
    <t>CF - 533E</t>
  </si>
  <si>
    <t>Correcting Mistakes</t>
  </si>
  <si>
    <t>SPOJ - QTREE5</t>
  </si>
  <si>
    <t>divisibility, coprimes</t>
  </si>
  <si>
    <t>Query on a tree V</t>
  </si>
  <si>
    <t>solvable with dp or hashing</t>
  </si>
  <si>
    <t>observation: remaining coconuts on last day must be at least N * (N-1)</t>
  </si>
  <si>
    <t>best complexity: O(N log^2 N)</t>
  </si>
  <si>
    <t>CF - 89A</t>
  </si>
  <si>
    <t>Robbery</t>
  </si>
  <si>
    <t>Hello 2015 -  Div1 F</t>
  </si>
  <si>
    <t>UVa - 264</t>
  </si>
  <si>
    <t>Count on Cantor</t>
  </si>
  <si>
    <t>Tree Query</t>
  </si>
  <si>
    <t>CF - 496E</t>
  </si>
  <si>
    <t>grid</t>
  </si>
  <si>
    <t>Distributing Parts</t>
  </si>
  <si>
    <t>rational numbers enumeration</t>
  </si>
  <si>
    <t>sortings, sets, intervals</t>
  </si>
  <si>
    <t>CF - 226B</t>
  </si>
  <si>
    <t>UVa - 697</t>
  </si>
  <si>
    <t>Naughty Stone Piles</t>
  </si>
  <si>
    <t>Jack and Jill</t>
  </si>
  <si>
    <t>sortings, preprocessing</t>
  </si>
  <si>
    <t>complex output formatting</t>
  </si>
  <si>
    <t>Binary Search</t>
  </si>
  <si>
    <t>UVa - 10257</t>
  </si>
  <si>
    <t>CF - 716E</t>
  </si>
  <si>
    <t>Dick and Jane</t>
  </si>
  <si>
    <t>Digit Tree</t>
  </si>
  <si>
    <t>mathematical insight</t>
  </si>
  <si>
    <t>modular inverse, up &amp; down dp</t>
  </si>
  <si>
    <t>UVa - 10611</t>
  </si>
  <si>
    <t>The Playboy Chimp</t>
  </si>
  <si>
    <t>UVa - 10427</t>
  </si>
  <si>
    <t>Naughty Sleepy Boys</t>
  </si>
  <si>
    <t>BST Maintenance</t>
  </si>
  <si>
    <t>BST construction</t>
  </si>
  <si>
    <t>Formulas</t>
  </si>
  <si>
    <t>CF - 415B</t>
  </si>
  <si>
    <t>Mashmokh and Tokens</t>
  </si>
  <si>
    <t>floor and ceiling</t>
  </si>
  <si>
    <t>UVa - 12032</t>
  </si>
  <si>
    <t>UVa - 10696</t>
  </si>
  <si>
    <t>The Monkey and the Oiled Bamboo</t>
  </si>
  <si>
    <t>f91</t>
  </si>
  <si>
    <t>UVa - 10970</t>
  </si>
  <si>
    <t>UVa - 11428</t>
  </si>
  <si>
    <t>Big Chocolate</t>
  </si>
  <si>
    <t>Cubes</t>
  </si>
  <si>
    <t>Unique Colors</t>
  </si>
  <si>
    <t>auxilary array</t>
  </si>
  <si>
    <t>UVa - 10566</t>
  </si>
  <si>
    <t>Crossed Ladders</t>
  </si>
  <si>
    <t>bisection method</t>
  </si>
  <si>
    <t>UVa - 10014</t>
  </si>
  <si>
    <t>Simple calculations</t>
  </si>
  <si>
    <t>famous puzzle</t>
  </si>
  <si>
    <t>CF - 702C</t>
  </si>
  <si>
    <t>CF - 638A</t>
  </si>
  <si>
    <t>Home Numbers</t>
  </si>
  <si>
    <t>Cellular Network</t>
  </si>
  <si>
    <t>CF - 70A</t>
  </si>
  <si>
    <t>UVa - 1079</t>
  </si>
  <si>
    <t>Cookies</t>
  </si>
  <si>
    <t>A Careful Approach</t>
  </si>
  <si>
    <t>linear recurrence</t>
  </si>
  <si>
    <t>brute force, greedy</t>
  </si>
  <si>
    <t>Bipartite Graph</t>
  </si>
  <si>
    <t>UVa - 11262</t>
  </si>
  <si>
    <t>UVa - 714</t>
  </si>
  <si>
    <t>Weird Fence</t>
  </si>
  <si>
    <t>Copying Books</t>
  </si>
  <si>
    <t>CF - 80B</t>
  </si>
  <si>
    <t>binary search MCBM</t>
  </si>
  <si>
    <t>Depression</t>
  </si>
  <si>
    <t>CF - 79B</t>
  </si>
  <si>
    <t>Colorful Field</t>
  </si>
  <si>
    <t>UVa - 753</t>
  </si>
  <si>
    <t>A Plug for UNIX</t>
  </si>
  <si>
    <t>MCBM</t>
  </si>
  <si>
    <t>CF - 567D</t>
  </si>
  <si>
    <t>One-Dimensional Battle Ships</t>
  </si>
  <si>
    <t>UVa - 12159</t>
  </si>
  <si>
    <t>Gun Fight</t>
  </si>
  <si>
    <t>CF - 90A</t>
  </si>
  <si>
    <t>MCBM, geometry</t>
  </si>
  <si>
    <t>Cableway</t>
  </si>
  <si>
    <t>UVa - 10170</t>
  </si>
  <si>
    <t>The Hotel with Infinite Rooms</t>
  </si>
  <si>
    <t>UVa - 670</t>
  </si>
  <si>
    <t>The dog task</t>
  </si>
  <si>
    <t>UVa - 913</t>
  </si>
  <si>
    <t>Joana and the Odd Numbers</t>
  </si>
  <si>
    <t>CF - 68B</t>
  </si>
  <si>
    <t>Energy exchange</t>
  </si>
  <si>
    <t>observation: any extra can be discarded for k &gt; 0 and will not be optimal for k = 0</t>
  </si>
  <si>
    <t>UVa - 10804</t>
  </si>
  <si>
    <t>Gopher Strategy</t>
  </si>
  <si>
    <t>CF - 233B</t>
  </si>
  <si>
    <t>Non-square Equation</t>
  </si>
  <si>
    <t>binary search, MCBM</t>
  </si>
  <si>
    <t>UVa - 10341</t>
  </si>
  <si>
    <t>quadratic equation, brute force</t>
  </si>
  <si>
    <t>CF - 185A</t>
  </si>
  <si>
    <t>UVa - 663</t>
  </si>
  <si>
    <t>Plant</t>
  </si>
  <si>
    <t>Solve it</t>
  </si>
  <si>
    <t>fast exponentiation</t>
  </si>
  <si>
    <t>solvable with DP with matrix power</t>
  </si>
  <si>
    <t>Sorting Slides</t>
  </si>
  <si>
    <t>check whether removing an edge will affect MCBM, solvable with greedy algorithm</t>
  </si>
  <si>
    <t>CF - 702D</t>
  </si>
  <si>
    <t>Road to Post Office</t>
  </si>
  <si>
    <t>UVa - 12192</t>
  </si>
  <si>
    <t>Grapevine</t>
  </si>
  <si>
    <t>UVa - 11419</t>
  </si>
  <si>
    <t>SAM I AM</t>
  </si>
  <si>
    <t>MVC, printing the solution</t>
  </si>
  <si>
    <t>UVa - 10519</t>
  </si>
  <si>
    <t>!! Really Strange !!</t>
  </si>
  <si>
    <t>geometry, arithmetic progression</t>
  </si>
  <si>
    <t>Eulerian Graph</t>
  </si>
  <si>
    <t>CF - 337C</t>
  </si>
  <si>
    <t>Quiz</t>
  </si>
  <si>
    <t>UVa - 10372</t>
  </si>
  <si>
    <t>floor and ceiling, fast exponentiation</t>
  </si>
  <si>
    <t>UVa - 291</t>
  </si>
  <si>
    <t>The House Of Santa Claus</t>
  </si>
  <si>
    <t>Leaps Tall Buildings (in a single bound)</t>
  </si>
  <si>
    <t>euler tour, backtracking</t>
  </si>
  <si>
    <t>physics</t>
  </si>
  <si>
    <t>Logarithms and Powers</t>
  </si>
  <si>
    <t>UVa - 117</t>
  </si>
  <si>
    <t>CF - 590B</t>
  </si>
  <si>
    <t>UVa - 113</t>
  </si>
  <si>
    <t>The Postal Worker Rings Once</t>
  </si>
  <si>
    <t>Preparing for the Contest</t>
  </si>
  <si>
    <t>Power of Cryptography</t>
  </si>
  <si>
    <t>euler tour, FW</t>
  </si>
  <si>
    <t>CF - 343C</t>
  </si>
  <si>
    <t>CF - 62D</t>
  </si>
  <si>
    <t>Read Time</t>
  </si>
  <si>
    <t>Wormhouse</t>
  </si>
  <si>
    <t>UVa - 11636</t>
  </si>
  <si>
    <t>euler tour/path, bridges</t>
  </si>
  <si>
    <t>Hello World!</t>
  </si>
  <si>
    <t>Dynamic Programming</t>
  </si>
  <si>
    <t>UVa - 107</t>
  </si>
  <si>
    <t>The Cat in the Hat</t>
  </si>
  <si>
    <t>W must be pow(N, k) and H must be pow(N+1, k) for some k, 1 special case</t>
  </si>
  <si>
    <t>Max 1D Range Sum</t>
  </si>
  <si>
    <t>CF - 75D</t>
  </si>
  <si>
    <t>Big Maximum Sum</t>
  </si>
  <si>
    <t>prefix/suffix processing</t>
  </si>
  <si>
    <t>Polynomials</t>
  </si>
  <si>
    <t>CF - 367C</t>
  </si>
  <si>
    <t>UVa - 392</t>
  </si>
  <si>
    <t>Sereja and the Arrangement of Numbers</t>
  </si>
  <si>
    <t>Polynomial Showdown</t>
  </si>
  <si>
    <t>euler tour, modelling problem</t>
  </si>
  <si>
    <t>polynomials, output formatting</t>
  </si>
  <si>
    <t>useless</t>
  </si>
  <si>
    <t>DAGs</t>
  </si>
  <si>
    <t>UVa - 12318</t>
  </si>
  <si>
    <t>Digital Roulette</t>
  </si>
  <si>
    <t>Ruffini–Horner's method, brute force, treesets</t>
  </si>
  <si>
    <t>UVa - 590</t>
  </si>
  <si>
    <t>Base Number Systems</t>
  </si>
  <si>
    <t>Always on the run</t>
  </si>
  <si>
    <t>shortest path, DP</t>
  </si>
  <si>
    <t>UVa - 575</t>
  </si>
  <si>
    <t>Skew Binary</t>
  </si>
  <si>
    <t>UVa - 10285</t>
  </si>
  <si>
    <t>CF - 331A2</t>
  </si>
  <si>
    <t>Longest Run on a Snowboard</t>
  </si>
  <si>
    <t>Oh Sweet Beaverette</t>
  </si>
  <si>
    <t>CF - 92B</t>
  </si>
  <si>
    <t>longest path, DP</t>
  </si>
  <si>
    <t>Binary Number</t>
  </si>
  <si>
    <t>solvable without treemaps by considering only leftmost and rightmost intervals</t>
  </si>
  <si>
    <t>UVa - 103</t>
  </si>
  <si>
    <t>Stacking Boxes</t>
  </si>
  <si>
    <t>UVa - 10931</t>
  </si>
  <si>
    <t>Max 2D Range Sum</t>
  </si>
  <si>
    <t>longest path, LIS</t>
  </si>
  <si>
    <t>toBinaryString(), bitCount()</t>
  </si>
  <si>
    <t>UVa - 10667</t>
  </si>
  <si>
    <t>Largest Block</t>
  </si>
  <si>
    <t>UVa - 10926</t>
  </si>
  <si>
    <t>How Many Dependencies?</t>
  </si>
  <si>
    <t>UVa - 11185</t>
  </si>
  <si>
    <t>counting reachable nodes, DAG</t>
  </si>
  <si>
    <t>Ternary</t>
  </si>
  <si>
    <t>weak test cases</t>
  </si>
  <si>
    <t>UVa - 10502</t>
  </si>
  <si>
    <t>Counting Rectangles</t>
  </si>
  <si>
    <t>CF - 219B</t>
  </si>
  <si>
    <t>UVa - 10000</t>
  </si>
  <si>
    <t>Longest Paths</t>
  </si>
  <si>
    <t>Special Offer! Super Price 999 Bourles!</t>
  </si>
  <si>
    <t>longest path, DP, pair optimization</t>
  </si>
  <si>
    <t>Longest Increasing Subsequence (LIS)</t>
  </si>
  <si>
    <t>UVa - 389</t>
  </si>
  <si>
    <t>Basically Speaking</t>
  </si>
  <si>
    <t>UVa - 10534</t>
  </si>
  <si>
    <t>UVa - 12376</t>
  </si>
  <si>
    <t>Wavio Sequence</t>
  </si>
  <si>
    <t>As Long as I Learn, I Live</t>
  </si>
  <si>
    <t>solvable with built-in functions only</t>
  </si>
  <si>
    <t>O(n log n) solution</t>
  </si>
  <si>
    <t>graph traversal</t>
  </si>
  <si>
    <t>CF - 39H</t>
  </si>
  <si>
    <t>UVa - 340D</t>
  </si>
  <si>
    <t>Multiplication Table</t>
  </si>
  <si>
    <t>UVa - 10350</t>
  </si>
  <si>
    <t>Bubble Sort Graph</t>
  </si>
  <si>
    <t>Liftless EME</t>
  </si>
  <si>
    <t>treesets, inversion index</t>
  </si>
  <si>
    <t>Find the pattern</t>
  </si>
  <si>
    <t>UVa - 10131</t>
  </si>
  <si>
    <t>Is Bigger Smarter?</t>
  </si>
  <si>
    <t>UVa - 11545</t>
  </si>
  <si>
    <t>Avoiding Jungle in the Dark</t>
  </si>
  <si>
    <t>CF - 4D</t>
  </si>
  <si>
    <t>Mysterious Present</t>
  </si>
  <si>
    <t>UVa - 11324</t>
  </si>
  <si>
    <t>The Largest Clique</t>
  </si>
  <si>
    <t>CF - 55A</t>
  </si>
  <si>
    <t>Flea travel</t>
  </si>
  <si>
    <t>SCC, DAG compression, DP</t>
  </si>
  <si>
    <t>mathematical insights</t>
  </si>
  <si>
    <t>solvable with simulation</t>
  </si>
  <si>
    <t>CF - 67D</t>
  </si>
  <si>
    <t>Optical Experiment</t>
  </si>
  <si>
    <t>LDS with binary search/segment tree (log n)</t>
  </si>
  <si>
    <t>CF - 721C</t>
  </si>
  <si>
    <t>Journey</t>
  </si>
  <si>
    <t>UVa - 10161</t>
  </si>
  <si>
    <t>Ant on a Chessboard</t>
  </si>
  <si>
    <t>DP, printing the solution</t>
  </si>
  <si>
    <t>UVa - 11456</t>
  </si>
  <si>
    <t>Trainsorting</t>
  </si>
  <si>
    <t>LIS and LDS</t>
  </si>
  <si>
    <t>UVa - 10917</t>
  </si>
  <si>
    <t>Walk Through the Forest</t>
  </si>
  <si>
    <t>dijkstra, convert general graph to DAG, count paths</t>
  </si>
  <si>
    <t>UVa - 1196</t>
  </si>
  <si>
    <t>Tiling Up Blocks</t>
  </si>
  <si>
    <t>segment/fenwick tree</t>
  </si>
  <si>
    <t>UVa - 496</t>
  </si>
  <si>
    <t>Simply Subsets</t>
  </si>
  <si>
    <t>important, easily solvable with normal DP</t>
  </si>
  <si>
    <t>set operations, treesets</t>
  </si>
  <si>
    <t>GYM - 100863 (G)</t>
  </si>
  <si>
    <t>tourist</t>
  </si>
  <si>
    <t>very hard</t>
  </si>
  <si>
    <t>printing paths, DAG compression, topological sort</t>
  </si>
  <si>
    <t>Knapsack</t>
  </si>
  <si>
    <t>UVa - 138</t>
  </si>
  <si>
    <t>Street Numbers</t>
  </si>
  <si>
    <t>UVa - 1250</t>
  </si>
  <si>
    <t>hardcoding</t>
  </si>
  <si>
    <t>Robot Challenge</t>
  </si>
  <si>
    <t>Minimum Path Cover (MPC)</t>
  </si>
  <si>
    <t>geometry, SSSP on DAG</t>
  </si>
  <si>
    <t>UVa - 1201</t>
  </si>
  <si>
    <t>Taxi Cab Scheme</t>
  </si>
  <si>
    <t>CF - 42A</t>
  </si>
  <si>
    <t>Guilty — to the kitchen!</t>
  </si>
  <si>
    <t>inequalities, greedy</t>
  </si>
  <si>
    <t>CF - 18D</t>
  </si>
  <si>
    <t>Seller Bob</t>
  </si>
  <si>
    <t>UVa - 1184</t>
  </si>
  <si>
    <t>solvable with a greedy solution</t>
  </si>
  <si>
    <t>Air Raid</t>
  </si>
  <si>
    <t>CF - 697B</t>
  </si>
  <si>
    <t>Barnicle</t>
  </si>
  <si>
    <t>scientific notation</t>
  </si>
  <si>
    <t>SPOJ - FARIDA</t>
  </si>
  <si>
    <t>Princess Farida</t>
  </si>
  <si>
    <t>flag</t>
  </si>
  <si>
    <t>Functional Graphs</t>
  </si>
  <si>
    <t>UVa - 350</t>
  </si>
  <si>
    <t>Pseudo-Random Numbers</t>
  </si>
  <si>
    <t>cycle finding</t>
  </si>
  <si>
    <t>CF - 702E</t>
  </si>
  <si>
    <t>Analysis of Pathes in Functional Graph</t>
  </si>
  <si>
    <t>ASC 11 - H</t>
  </si>
  <si>
    <t>Saving Princess</t>
  </si>
  <si>
    <t>dimension compression</t>
  </si>
  <si>
    <t>UVa - 10591</t>
  </si>
  <si>
    <t>Happy Number</t>
  </si>
  <si>
    <t>solvable in O(n*h*s), p can be computed from n and s, instead of checking if a valid answer exist (in such case, parameter m is need), you can minimize on m</t>
  </si>
  <si>
    <t>CF - 711D</t>
  </si>
  <si>
    <t>Directed Roads</t>
  </si>
  <si>
    <t>combinatorics</t>
  </si>
  <si>
    <t>UVa - 10013</t>
  </si>
  <si>
    <t>Super long sums</t>
  </si>
  <si>
    <t>long arithmetic</t>
  </si>
  <si>
    <t>constructive algorithm</t>
  </si>
  <si>
    <t>CF - 65A</t>
  </si>
  <si>
    <t>Bridge Trees</t>
  </si>
  <si>
    <t>Harry Potter and Three Spells</t>
  </si>
  <si>
    <t>CF - 425A</t>
  </si>
  <si>
    <t>Sereja and Swaps</t>
  </si>
  <si>
    <t>Arabella 2015 - H</t>
  </si>
  <si>
    <t>Capital City</t>
  </si>
  <si>
    <t>solvable in O(n^3 log n) using brute force and sortings</t>
  </si>
  <si>
    <t>tree diameter</t>
  </si>
  <si>
    <t>CF - 81C</t>
  </si>
  <si>
    <t>Average Score</t>
  </si>
  <si>
    <t>mathematical insights, sortings</t>
  </si>
  <si>
    <t>CF - 712C</t>
  </si>
  <si>
    <t>Memory and De-Evolution</t>
  </si>
  <si>
    <t>CF - 730J</t>
  </si>
  <si>
    <t>Bottles</t>
  </si>
  <si>
    <t>Amman 2015 - H</t>
  </si>
  <si>
    <t>Bridges</t>
  </si>
  <si>
    <t>see proof in tutorial comments</t>
  </si>
  <si>
    <t>UVa - 202</t>
  </si>
  <si>
    <t>Repeating Decimals</t>
  </si>
  <si>
    <t>repeating decimals, cycle finding, long division</t>
  </si>
  <si>
    <t>Combinatorics</t>
  </si>
  <si>
    <t>pigeonhole Principle</t>
  </si>
  <si>
    <t>CF - 555E</t>
  </si>
  <si>
    <t>Case of Computer Network</t>
  </si>
  <si>
    <t>LCA</t>
  </si>
  <si>
    <t>CF - 577B</t>
  </si>
  <si>
    <t>Modulo Sum</t>
  </si>
  <si>
    <t>CF - 95E</t>
  </si>
  <si>
    <t>Lucky Country</t>
  </si>
  <si>
    <t>dp</t>
  </si>
  <si>
    <t>variant, items grouping, connected components</t>
  </si>
  <si>
    <t>Sherlock and Queries on the Graph</t>
  </si>
  <si>
    <t>Coin Change</t>
  </si>
  <si>
    <t>UVa - 10626</t>
  </si>
  <si>
    <t>Buying Coke</t>
  </si>
  <si>
    <t>dimension compression, state compression</t>
  </si>
  <si>
    <t>DSU on graphs</t>
  </si>
  <si>
    <t>Fibonacci Numbers</t>
  </si>
  <si>
    <t>ECPC 2015 - C</t>
  </si>
  <si>
    <t>Connecting Graph</t>
  </si>
  <si>
    <t>UVa - 10579</t>
  </si>
  <si>
    <t>Probabilities</t>
  </si>
  <si>
    <t>Yandex 16</t>
  </si>
  <si>
    <t>Table Tennis Tournament</t>
  </si>
  <si>
    <t>UVa - 11000</t>
  </si>
  <si>
    <t>Bee</t>
  </si>
  <si>
    <t>9.1</t>
  </si>
  <si>
    <t>Travel in HackerLand</t>
  </si>
  <si>
    <t>UVa - 11089</t>
  </si>
  <si>
    <t>Fi-binary Number</t>
  </si>
  <si>
    <t>Fibonacci Number System</t>
  </si>
  <si>
    <t>9.2</t>
  </si>
  <si>
    <t>UVa - 10862</t>
  </si>
  <si>
    <t>Connect the Cable Wires</t>
  </si>
  <si>
    <t>CF - 167B</t>
  </si>
  <si>
    <t>Wizards and Huge Prize</t>
  </si>
  <si>
    <t>knapsack, offsets</t>
  </si>
  <si>
    <t>state can be optimized from (n * l * (2n)) to (n * l * n) by sorting tours</t>
  </si>
  <si>
    <t>Bitmasks</t>
  </si>
  <si>
    <t>UVa - 10689</t>
  </si>
  <si>
    <t>Yet another Number Sequence</t>
  </si>
  <si>
    <t>pisano period</t>
  </si>
  <si>
    <t>Numeric Compression</t>
  </si>
  <si>
    <t>UVa - 11161</t>
  </si>
  <si>
    <t>Help My Brother (II)</t>
  </si>
  <si>
    <t>UVa - 11780</t>
  </si>
  <si>
    <t>Miles 2 Km</t>
  </si>
  <si>
    <t>fibonacci growth, DP</t>
  </si>
  <si>
    <t>UVa - 1258</t>
  </si>
  <si>
    <t>Nowhere Money</t>
  </si>
  <si>
    <t>two-step interpretation, zerkendorf's theorem</t>
  </si>
  <si>
    <t>PE because of blanks at the end of each line</t>
  </si>
  <si>
    <t>UVa - 11974</t>
  </si>
  <si>
    <t>Switch The Lights</t>
  </si>
  <si>
    <t>Binomial Coefficient</t>
  </si>
  <si>
    <t>fact: enough to use switches at most once, solvable with bfs state-space search</t>
  </si>
  <si>
    <t>CF - 294C</t>
  </si>
  <si>
    <t>Shaass and Lights</t>
  </si>
  <si>
    <t>UVa - 10503</t>
  </si>
  <si>
    <t>The dominoes solitaire</t>
  </si>
  <si>
    <t>UVa - 10105</t>
  </si>
  <si>
    <t>Polynomial Coefficients</t>
  </si>
  <si>
    <t>CF - 580D</t>
  </si>
  <si>
    <t>Kefa and Dishes</t>
  </si>
  <si>
    <t>combinatorial proof of binomial coefficient</t>
  </si>
  <si>
    <t>UVa - 326</t>
  </si>
  <si>
    <t>UVa - 10364</t>
  </si>
  <si>
    <t>Extrapolation Using a Difference Table</t>
  </si>
  <si>
    <t>Square</t>
  </si>
  <si>
    <t>pascal's triangle</t>
  </si>
  <si>
    <t>solvable with backtracking</t>
  </si>
  <si>
    <t>A2oj - 292</t>
  </si>
  <si>
    <t>UVa - 10318</t>
  </si>
  <si>
    <t>Functions</t>
  </si>
  <si>
    <t>Security Panel</t>
  </si>
  <si>
    <t>dp (take at least 1)</t>
  </si>
  <si>
    <t>preprocessing, composite</t>
  </si>
  <si>
    <t>solvable with backtracking (CP hint)</t>
  </si>
  <si>
    <t>UVa - 10149</t>
  </si>
  <si>
    <t>Yahtzee</t>
  </si>
  <si>
    <t>dimension compression, tedious</t>
  </si>
  <si>
    <t>UVa - 11472</t>
  </si>
  <si>
    <t>Beautiful Numbers</t>
  </si>
  <si>
    <t>number systems, preprocessing</t>
  </si>
  <si>
    <t>Div and Span</t>
  </si>
  <si>
    <t>catalan, dp, stars and bars</t>
  </si>
  <si>
    <t>CF - 8C</t>
  </si>
  <si>
    <t>Looking for Order</t>
  </si>
  <si>
    <t>dp body must be optimized to pass time limit</t>
  </si>
  <si>
    <t>UVa - 11832</t>
  </si>
  <si>
    <t>Account Book</t>
  </si>
  <si>
    <t>offset, printing the solution</t>
  </si>
  <si>
    <t>need bitmasks for printing the solution efficiently</t>
  </si>
  <si>
    <t>UVa - 10032</t>
  </si>
  <si>
    <t>Tug of War</t>
  </si>
  <si>
    <t>knapsack variant, optimization with bitmasks</t>
  </si>
  <si>
    <t>Digits</t>
  </si>
  <si>
    <t>UVa - 11258</t>
  </si>
  <si>
    <t>String Partition</t>
  </si>
  <si>
    <t>CF - 509C</t>
  </si>
  <si>
    <t>Sums of Digits</t>
  </si>
  <si>
    <t>generate function that memoizes invalid paths so it won't try them again, solvable with greedy</t>
  </si>
  <si>
    <t>CF - 58E</t>
  </si>
  <si>
    <t>Expression</t>
  </si>
  <si>
    <t>heavy implementation</t>
  </si>
  <si>
    <t>leading zeros handling as DP goes from right to left, solvable with dijkstra</t>
  </si>
  <si>
    <t>CF - 431D</t>
  </si>
  <si>
    <t>Random Task</t>
  </si>
  <si>
    <t>binary search, combinatorics</t>
  </si>
  <si>
    <t>CF - 397C</t>
  </si>
  <si>
    <t>proving montonicity of binary search is critical</t>
  </si>
  <si>
    <t>On Number of Decompositions into Multipliers</t>
  </si>
  <si>
    <t>stars and bars, prime factorization</t>
  </si>
  <si>
    <t>Grids and Paths</t>
  </si>
  <si>
    <t>ASC 28 - D</t>
  </si>
  <si>
    <t>Dinner Problem</t>
  </si>
  <si>
    <t>UVa - 926</t>
  </si>
  <si>
    <t>take at least 1</t>
  </si>
  <si>
    <t>Walking Around Wisely</t>
  </si>
  <si>
    <t>Strings</t>
  </si>
  <si>
    <t>Ciphering</t>
  </si>
  <si>
    <t>UVa - 10874</t>
  </si>
  <si>
    <t>Segments</t>
  </si>
  <si>
    <t>UVa - 10878</t>
  </si>
  <si>
    <t>Decode the tape</t>
  </si>
  <si>
    <t>observation</t>
  </si>
  <si>
    <t>CF - 2B</t>
  </si>
  <si>
    <t>The least round way</t>
  </si>
  <si>
    <t>print solution</t>
  </si>
  <si>
    <t>CF - 156C</t>
  </si>
  <si>
    <t>zero special case</t>
  </si>
  <si>
    <t>Cipher</t>
  </si>
  <si>
    <t>Frequency Count</t>
  </si>
  <si>
    <t>dp, modelling (numbers moving between buckets)</t>
  </si>
  <si>
    <t>stars and bars with restriction</t>
  </si>
  <si>
    <t>TSP</t>
  </si>
  <si>
    <t>CF - 43B</t>
  </si>
  <si>
    <t>Letter</t>
  </si>
  <si>
    <t>UVa - 10944</t>
  </si>
  <si>
    <t>CF - 128C</t>
  </si>
  <si>
    <t>Nuts for nuts..</t>
  </si>
  <si>
    <t>Games with Rectangle</t>
  </si>
  <si>
    <t xml:space="preserve">solvable with dp with prefix sum processing </t>
  </si>
  <si>
    <t>UVa - 11588</t>
  </si>
  <si>
    <t>Image Coding</t>
  </si>
  <si>
    <t>2D Arrays</t>
  </si>
  <si>
    <t>CF - 50B</t>
  </si>
  <si>
    <t>Choosing Symbol Pairs</t>
  </si>
  <si>
    <t>UVa - 11405</t>
  </si>
  <si>
    <t>CF - 57C</t>
  </si>
  <si>
    <t>Can U Win?</t>
  </si>
  <si>
    <t>Array</t>
  </si>
  <si>
    <t>stars and bars</t>
  </si>
  <si>
    <t>bfs, preprocessing</t>
  </si>
  <si>
    <t>counting principle</t>
  </si>
  <si>
    <t>Catalan Numbers</t>
  </si>
  <si>
    <t>UVa - 10937</t>
  </si>
  <si>
    <t>UVa - 10252</t>
  </si>
  <si>
    <t>UVa - 10303</t>
  </si>
  <si>
    <t>Blackbeard the Pirate</t>
  </si>
  <si>
    <t>Common Permutation</t>
  </si>
  <si>
    <t>How Many Trees?</t>
  </si>
  <si>
    <t>CF - 551B</t>
  </si>
  <si>
    <t>ZgukistringZ</t>
  </si>
  <si>
    <t>UVa - 10223</t>
  </si>
  <si>
    <t>How many nodes ?</t>
  </si>
  <si>
    <t>Bitonic TSP</t>
  </si>
  <si>
    <t>UVa - 1347</t>
  </si>
  <si>
    <t>Tour</t>
  </si>
  <si>
    <t>UVa - 10312</t>
  </si>
  <si>
    <t>Expression Bracketing</t>
  </si>
  <si>
    <t>dp, super cataln numbers</t>
  </si>
  <si>
    <t>UVa - 1096</t>
  </si>
  <si>
    <t>The Islands</t>
  </si>
  <si>
    <t>Inclusion-Exclusion Principle</t>
  </si>
  <si>
    <t>CF - 335A</t>
  </si>
  <si>
    <t>Banana</t>
  </si>
  <si>
    <t>UVa - 10325</t>
  </si>
  <si>
    <t>The Lottery</t>
  </si>
  <si>
    <t>CF - 682D</t>
  </si>
  <si>
    <t>Alyona and Strings</t>
  </si>
  <si>
    <t>Subsequences</t>
  </si>
  <si>
    <t>edit distance</t>
  </si>
  <si>
    <t>UVa - 11806</t>
  </si>
  <si>
    <t>Cheerleaders</t>
  </si>
  <si>
    <t>UVa - 10340</t>
  </si>
  <si>
    <t>All in All</t>
  </si>
  <si>
    <t>subsequence check</t>
  </si>
  <si>
    <t>SPOJ - NGM2</t>
  </si>
  <si>
    <t>Another Game With Numbers</t>
  </si>
  <si>
    <t>CF - 91A</t>
  </si>
  <si>
    <t>Newspaper Headline</t>
  </si>
  <si>
    <t>mediun</t>
  </si>
  <si>
    <t>CF - 701B</t>
  </si>
  <si>
    <t>next occurence processing</t>
  </si>
  <si>
    <t>Cells Not Under Attack</t>
  </si>
  <si>
    <t>Regular Expression (Regex)</t>
  </si>
  <si>
    <t>SPOJ - MSKYCODE</t>
  </si>
  <si>
    <t>Sky Code</t>
  </si>
  <si>
    <t>square-free numbers</t>
  </si>
  <si>
    <t>UVa - 10405</t>
  </si>
  <si>
    <t>Longest Common Subsequence</t>
  </si>
  <si>
    <t>UVa - 409</t>
  </si>
  <si>
    <t>Excuses, Excuses!</t>
  </si>
  <si>
    <t>LCS</t>
  </si>
  <si>
    <t>TC - CarelessSecretary</t>
  </si>
  <si>
    <t>Carless Secretary</t>
  </si>
  <si>
    <t>free-fixed-points permutations, derangements</t>
  </si>
  <si>
    <t>UVa - 164</t>
  </si>
  <si>
    <t>String Computer</t>
  </si>
  <si>
    <t>String Matching</t>
  </si>
  <si>
    <t>edit distance, print the solution</t>
  </si>
  <si>
    <t>CF - 79C</t>
  </si>
  <si>
    <t>Beaver</t>
  </si>
  <si>
    <t>two pointers, greedy</t>
  </si>
  <si>
    <t>UVa - 526</t>
  </si>
  <si>
    <t>CF - 23A</t>
  </si>
  <si>
    <t>String Distance and Transform Process</t>
  </si>
  <si>
    <t>You're Given a String...</t>
  </si>
  <si>
    <t>TC - Divisibility</t>
  </si>
  <si>
    <t>Divisibility</t>
  </si>
  <si>
    <t>divisible by at least one of a set</t>
  </si>
  <si>
    <t>CF - 39J</t>
  </si>
  <si>
    <t>CF - 56D</t>
  </si>
  <si>
    <t>Spelling Check</t>
  </si>
  <si>
    <t>Changing a String</t>
  </si>
  <si>
    <t>prefix/suffix matching</t>
  </si>
  <si>
    <t>Derangments</t>
  </si>
  <si>
    <t>UVa - 10100</t>
  </si>
  <si>
    <t>Prefix Function (KMP)</t>
  </si>
  <si>
    <t>UVa - 10497</t>
  </si>
  <si>
    <t>Longest Match</t>
  </si>
  <si>
    <t>Sweet Child Makes Trouble</t>
  </si>
  <si>
    <t>BigInteger</t>
  </si>
  <si>
    <t>UVa - 455</t>
  </si>
  <si>
    <t>Periodic Strings</t>
  </si>
  <si>
    <t>string compression</t>
  </si>
  <si>
    <t>UVa - 10739</t>
  </si>
  <si>
    <t>String to Palindrome</t>
  </si>
  <si>
    <t>UVa - 12024</t>
  </si>
  <si>
    <t>Hats</t>
  </si>
  <si>
    <t>edit distance, palindromes</t>
  </si>
  <si>
    <t>UVa - 10298</t>
  </si>
  <si>
    <t>Power Strings</t>
  </si>
  <si>
    <t>UVa - 11151</t>
  </si>
  <si>
    <t>Longest Palindrome</t>
  </si>
  <si>
    <t>palindromes, two pointers</t>
  </si>
  <si>
    <t>UVa - 12463</t>
  </si>
  <si>
    <t>Little Nephew</t>
  </si>
  <si>
    <t>UVa - 11576</t>
  </si>
  <si>
    <t>Scrolling Sign</t>
  </si>
  <si>
    <t>UVa - 1207</t>
  </si>
  <si>
    <t>AGTC</t>
  </si>
  <si>
    <t>UVa - 10079</t>
  </si>
  <si>
    <t>Pizza Cutting</t>
  </si>
  <si>
    <t>formula</t>
  </si>
  <si>
    <t>UVa - 11475</t>
  </si>
  <si>
    <t>Extend to Palindrome</t>
  </si>
  <si>
    <t>UVa - 10453</t>
  </si>
  <si>
    <t>Make Palindrome</t>
  </si>
  <si>
    <t>suffix palindromes</t>
  </si>
  <si>
    <t>UVa - 11069</t>
  </si>
  <si>
    <t>A Graph Problem</t>
  </si>
  <si>
    <t>UVa - 11888</t>
  </si>
  <si>
    <t>Abnormal 89's</t>
  </si>
  <si>
    <t>prefix/suffix palindromes</t>
  </si>
  <si>
    <t>UVa - 11552</t>
  </si>
  <si>
    <t>Fewest Flops</t>
  </si>
  <si>
    <t>UVa - 12467</t>
  </si>
  <si>
    <t>Secret Word</t>
  </si>
  <si>
    <t>palindromes</t>
  </si>
  <si>
    <t>UVa - 11597</t>
  </si>
  <si>
    <t>Spanning Subtree</t>
  </si>
  <si>
    <t>UVa - 11022</t>
  </si>
  <si>
    <t>String Factoring</t>
  </si>
  <si>
    <t>UVa - 886</t>
  </si>
  <si>
    <t>Named Extension Dialing</t>
  </si>
  <si>
    <t>SPOJ - AIBOHP</t>
  </si>
  <si>
    <t>UVa - 10219</t>
  </si>
  <si>
    <t>Aibohphobia</t>
  </si>
  <si>
    <t>Find the ways !</t>
  </si>
  <si>
    <t>SPOJ - NHAY</t>
  </si>
  <si>
    <t>A Needle in the Haystack</t>
  </si>
  <si>
    <t>standard, on the fly</t>
  </si>
  <si>
    <t>UVa - 10635</t>
  </si>
  <si>
    <t>CF - 83A</t>
  </si>
  <si>
    <t>Prince and Princess</t>
  </si>
  <si>
    <t>Magical Array</t>
  </si>
  <si>
    <t>LCS, LIS</t>
  </si>
  <si>
    <t>combinations</t>
  </si>
  <si>
    <t>CF - 126B</t>
  </si>
  <si>
    <t>Password</t>
  </si>
  <si>
    <t>CF - 621B</t>
  </si>
  <si>
    <t>CF - 137D</t>
  </si>
  <si>
    <t>Wet Shark and Bishops</t>
  </si>
  <si>
    <t>Palindromes</t>
  </si>
  <si>
    <t>chessboard</t>
  </si>
  <si>
    <t>CF - 346B</t>
  </si>
  <si>
    <t>palindromes, two pointers, printing the solution</t>
  </si>
  <si>
    <t>Lucky Common Subsequence</t>
  </si>
  <si>
    <t>DP, prefix automaton</t>
  </si>
  <si>
    <t>UVa - 10338</t>
  </si>
  <si>
    <t>CF - 159D</t>
  </si>
  <si>
    <t>Palindrome pairs</t>
  </si>
  <si>
    <t>Mischievous Children</t>
  </si>
  <si>
    <t>CF - 25E</t>
  </si>
  <si>
    <t>palindromes (check and count)</t>
  </si>
  <si>
    <t>Test</t>
  </si>
  <si>
    <t>permutations, greedy</t>
  </si>
  <si>
    <t>Tiling (Counting)</t>
  </si>
  <si>
    <t>UVa - 10790</t>
  </si>
  <si>
    <t>How Many Points of Intersection?</t>
  </si>
  <si>
    <t>Aho Corasick</t>
  </si>
  <si>
    <t>arithmetic progression</t>
  </si>
  <si>
    <t>UVa - 10918</t>
  </si>
  <si>
    <t>Tri Tiling</t>
  </si>
  <si>
    <t>UVa - 10679</t>
  </si>
  <si>
    <t>(bitmasks)</t>
  </si>
  <si>
    <t>I Love Strings!!</t>
  </si>
  <si>
    <t>UVa - 11554</t>
  </si>
  <si>
    <t>Hapless Hedonism</t>
  </si>
  <si>
    <t>easily solvable with suffix automaton</t>
  </si>
  <si>
    <t>triangle counting, pattern finding, prefix sum</t>
  </si>
  <si>
    <t>UVa - 11471</t>
  </si>
  <si>
    <t>Arrange the Tiles</t>
  </si>
  <si>
    <t>Grids</t>
  </si>
  <si>
    <t>UVa - 11115</t>
  </si>
  <si>
    <t>bitmasks, tiling</t>
  </si>
  <si>
    <t>UVa - 10010</t>
  </si>
  <si>
    <t>Uncle Jack</t>
  </si>
  <si>
    <t>Where's Waldorf?</t>
  </si>
  <si>
    <t>solvable with backtracking by reducing search space by group tiles of the same type</t>
  </si>
  <si>
    <t>backtracking, pruning</t>
  </si>
  <si>
    <t>ASC 10 - E</t>
  </si>
  <si>
    <t>UVa - 422</t>
  </si>
  <si>
    <t>UVa - 10328</t>
  </si>
  <si>
    <t>Long Dominoes</t>
  </si>
  <si>
    <t>Coin Toss</t>
  </si>
  <si>
    <t>Word-Search Wonder</t>
  </si>
  <si>
    <t>base number systems</t>
  </si>
  <si>
    <t>DP</t>
  </si>
  <si>
    <t>good problem to handle masks for base number systems &gt; 2</t>
  </si>
  <si>
    <t>UVa - 604</t>
  </si>
  <si>
    <t>CF - 205C</t>
  </si>
  <si>
    <t>The Boggle Game</t>
  </si>
  <si>
    <t>Little Elephant and Interval</t>
  </si>
  <si>
    <t>backtracking, generation, treesets</t>
  </si>
  <si>
    <t>UVa - 11283</t>
  </si>
  <si>
    <t>Playing Boggle</t>
  </si>
  <si>
    <t>UVa - 736</t>
  </si>
  <si>
    <t>Lost in Space</t>
  </si>
  <si>
    <t>uDebug hint</t>
  </si>
  <si>
    <t>DP involving graphs</t>
  </si>
  <si>
    <t>UVa - 976</t>
  </si>
  <si>
    <t>UVa - 11401</t>
  </si>
  <si>
    <t>Suffix Structures</t>
  </si>
  <si>
    <t>Bridge Building</t>
  </si>
  <si>
    <t>flood fill, grids</t>
  </si>
  <si>
    <t>brute force, formula</t>
  </si>
  <si>
    <t>Suffix Trie</t>
  </si>
  <si>
    <t>CF - 271D</t>
  </si>
  <si>
    <t>Good Substrings</t>
  </si>
  <si>
    <t>UVa - 868</t>
  </si>
  <si>
    <t>distinct substrings</t>
  </si>
  <si>
    <t>Numerical Maze</t>
  </si>
  <si>
    <t>CF - 459C</t>
  </si>
  <si>
    <t>Pashmak and Buses</t>
  </si>
  <si>
    <t>grids, bfs</t>
  </si>
  <si>
    <t>important, fancy</t>
  </si>
  <si>
    <t>counting principle, constructive algorithm</t>
  </si>
  <si>
    <t>UVa - 760</t>
  </si>
  <si>
    <t>DNA Sequencing</t>
  </si>
  <si>
    <t>SPOJ - CLEANRBT</t>
  </si>
  <si>
    <t>Cleaning Robot</t>
  </si>
  <si>
    <t>CF - 496D</t>
  </si>
  <si>
    <t>Tennis Game</t>
  </si>
  <si>
    <t>bitmasks, bfs</t>
  </si>
  <si>
    <t>CF - 113B</t>
  </si>
  <si>
    <t>harmonic series, binary search/preprocessing</t>
  </si>
  <si>
    <t>Petr#</t>
  </si>
  <si>
    <t>KMP</t>
  </si>
  <si>
    <t>solvable with hashing</t>
  </si>
  <si>
    <t>DP speed-up with matrix power</t>
  </si>
  <si>
    <t>CF - 258B</t>
  </si>
  <si>
    <t>Little Elephant and Elections</t>
  </si>
  <si>
    <t>backtracking</t>
  </si>
  <si>
    <t>UVa - 10229</t>
  </si>
  <si>
    <t>Suffix Array</t>
  </si>
  <si>
    <t>Modular Fibonacci</t>
  </si>
  <si>
    <t>1D recurrence, basic</t>
  </si>
  <si>
    <t>UVa - 11512</t>
  </si>
  <si>
    <t>GATTACA</t>
  </si>
  <si>
    <t>Number Theory</t>
  </si>
  <si>
    <t>longest repeated substring</t>
  </si>
  <si>
    <t>solvable with suffix trie</t>
  </si>
  <si>
    <t>Prime Numbers</t>
  </si>
  <si>
    <t>ASC 1 - E</t>
  </si>
  <si>
    <t>CF - 665D</t>
  </si>
  <si>
    <t>Nice Patterns Strike Back</t>
  </si>
  <si>
    <t>Simple Subset</t>
  </si>
  <si>
    <t>UVa - 11107</t>
  </si>
  <si>
    <t>2D recurrence, bitmasks</t>
  </si>
  <si>
    <t>sieve</t>
  </si>
  <si>
    <t>Life Forms</t>
  </si>
  <si>
    <t>LCS variant, modified queues, sliding window</t>
  </si>
  <si>
    <t>solvable with suffix automaton</t>
  </si>
  <si>
    <t>UVa - 543</t>
  </si>
  <si>
    <t>Goldbach's Conjecture</t>
  </si>
  <si>
    <t>Suffix Automaton</t>
  </si>
  <si>
    <t>SPOJ - SUBLEX</t>
  </si>
  <si>
    <t>Lexicographical Substring Search</t>
  </si>
  <si>
    <t>kth substring</t>
  </si>
  <si>
    <t>optimize for time &gt; memory</t>
  </si>
  <si>
    <t>UVa - 719</t>
  </si>
  <si>
    <t>Glass Beads</t>
  </si>
  <si>
    <t>smallest cyclic shift</t>
  </si>
  <si>
    <t>UVa - 10518</t>
  </si>
  <si>
    <t>How Many Calls?</t>
  </si>
  <si>
    <t>1D recurrence with constant term</t>
  </si>
  <si>
    <t>UVa - 10948</t>
  </si>
  <si>
    <t>The primary problem</t>
  </si>
  <si>
    <t>UVa - 1223</t>
  </si>
  <si>
    <t>Editor</t>
  </si>
  <si>
    <t>UVa - 10870</t>
  </si>
  <si>
    <t>Recurrences</t>
  </si>
  <si>
    <t>1D recurrence, standard</t>
  </si>
  <si>
    <t>UVa - 914</t>
  </si>
  <si>
    <t>Jumping Champion</t>
  </si>
  <si>
    <t>CF - 427D</t>
  </si>
  <si>
    <t>Match &amp; Catch</t>
  </si>
  <si>
    <t>occurences</t>
  </si>
  <si>
    <t>UVa - 12470</t>
  </si>
  <si>
    <t>Tribonacci</t>
  </si>
  <si>
    <t>solvable with DP in O(n^2) - check editorial</t>
  </si>
  <si>
    <t>UVa - 10858</t>
  </si>
  <si>
    <t>Unique Factorization</t>
  </si>
  <si>
    <t>UVa - 1254</t>
  </si>
  <si>
    <t>Top 10</t>
  </si>
  <si>
    <t>substring occurence</t>
  </si>
  <si>
    <t>UVa - 10655</t>
  </si>
  <si>
    <t>Contemplation! Algebra</t>
  </si>
  <si>
    <t>1D recurrence</t>
  </si>
  <si>
    <t>UVa - 10533</t>
  </si>
  <si>
    <t>Digit Primes</t>
  </si>
  <si>
    <t>modified sieve, static RSQ</t>
  </si>
  <si>
    <t>UVa - 11486</t>
  </si>
  <si>
    <t>Finding Paths in Grid</t>
  </si>
  <si>
    <t>UVa - 257</t>
  </si>
  <si>
    <t>Palinwords</t>
  </si>
  <si>
    <t>2D recurrence, combinations</t>
  </si>
  <si>
    <t>UVa - 10200</t>
  </si>
  <si>
    <t>Prime Time</t>
  </si>
  <si>
    <t>sieve, static RSQ</t>
  </si>
  <si>
    <t>CF - 621E</t>
  </si>
  <si>
    <t>Wet Shark and Blocks</t>
  </si>
  <si>
    <t>CF - 70B</t>
  </si>
  <si>
    <t>2D recurrence, modular arithmetic</t>
  </si>
  <si>
    <t>Text Messaging</t>
  </si>
  <si>
    <t>expression parsing, greedy</t>
  </si>
  <si>
    <t>UVa - 10490</t>
  </si>
  <si>
    <t>Mr. Azad and his Son!!!!!</t>
  </si>
  <si>
    <t>Codechef - WW2</t>
  </si>
  <si>
    <t>World War 2</t>
  </si>
  <si>
    <t>perfect number, sieve</t>
  </si>
  <si>
    <t>solvable with hardcoding</t>
  </si>
  <si>
    <t>CF - 61B</t>
  </si>
  <si>
    <t>2D recurrence, different T matrices</t>
  </si>
  <si>
    <t>Hard Work</t>
  </si>
  <si>
    <t>expression parsing, brute force</t>
  </si>
  <si>
    <t>UVa - 10852</t>
  </si>
  <si>
    <t>Less Prime</t>
  </si>
  <si>
    <t>CF - 582B</t>
  </si>
  <si>
    <t>sieve, modulo</t>
  </si>
  <si>
    <t>Once Again...</t>
  </si>
  <si>
    <t>CF - 59C</t>
  </si>
  <si>
    <t>maximization, paths in graph</t>
  </si>
  <si>
    <t>Title</t>
  </si>
  <si>
    <t>solvable with lis and DP on DAGs</t>
  </si>
  <si>
    <t>palindromes, greedy</t>
  </si>
  <si>
    <t>UVa - 10650</t>
  </si>
  <si>
    <t>Determinate Prime</t>
  </si>
  <si>
    <t>DP speed-up with convex hull</t>
  </si>
  <si>
    <t>CF - 81B</t>
  </si>
  <si>
    <t>Sequence Formatting</t>
  </si>
  <si>
    <t>expression parsing</t>
  </si>
  <si>
    <t>UVa - 11752</t>
  </si>
  <si>
    <t>CF - 319C</t>
  </si>
  <si>
    <t>The Super Powers</t>
  </si>
  <si>
    <t>Kalila and Dimna in the Logging Industry</t>
  </si>
  <si>
    <t>CF - 34C</t>
  </si>
  <si>
    <t>Page Numbers</t>
  </si>
  <si>
    <t>expression parsing, output formating</t>
  </si>
  <si>
    <t>UVa - 10742</t>
  </si>
  <si>
    <t>ASC 43 - I</t>
  </si>
  <si>
    <t>The New Rule in Euphomia</t>
  </si>
  <si>
    <t>IQ Test</t>
  </si>
  <si>
    <t>sieve, static RSQ, combinatorics</t>
  </si>
  <si>
    <t>solvable in O(n^2)</t>
  </si>
  <si>
    <t>UVa - 644</t>
  </si>
  <si>
    <t>Immediate Decodability</t>
  </si>
  <si>
    <t>solvable with built-in function StartsWith()</t>
  </si>
  <si>
    <t>UVa - 10871</t>
  </si>
  <si>
    <t>Primed Subsequence</t>
  </si>
  <si>
    <t>sieve, brute force</t>
  </si>
  <si>
    <t>CF - 278B</t>
  </si>
  <si>
    <t>New Problem</t>
  </si>
  <si>
    <t>brute force, treesets</t>
  </si>
  <si>
    <t>UVa - 967</t>
  </si>
  <si>
    <t>Circular</t>
  </si>
  <si>
    <t>SPOJ - ACQUIRE</t>
  </si>
  <si>
    <t>Land Acquistion</t>
  </si>
  <si>
    <t>CF - 62B</t>
  </si>
  <si>
    <t>Tyndex.Brome</t>
  </si>
  <si>
    <t>next/last occurence preprocessing</t>
  </si>
  <si>
    <t>CF - 385C</t>
  </si>
  <si>
    <t>Bear and Prime Numbers</t>
  </si>
  <si>
    <t>SPOJ - APIO10A</t>
  </si>
  <si>
    <t>Commando</t>
  </si>
  <si>
    <t>Modular Arithmetic</t>
  </si>
  <si>
    <t>CF - 56C</t>
  </si>
  <si>
    <t>Corporation Mail</t>
  </si>
  <si>
    <t>expression parsing, treemaps</t>
  </si>
  <si>
    <t>NOTE: bad test data, to avoid overflow either use doubles (not recommended) or compare L3/L2 and L1/L2 instead of L3/L1 and L1/L2 (some kind of 7afraka though it's acceptable with such silly judge)</t>
  </si>
  <si>
    <t>String Hashing</t>
  </si>
  <si>
    <t>CF - 245H</t>
  </si>
  <si>
    <t>SPOJ-NKLEAVES</t>
  </si>
  <si>
    <t>Queries for Number of Palindromes</t>
  </si>
  <si>
    <t>Leaves</t>
  </si>
  <si>
    <t>CF - 447A</t>
  </si>
  <si>
    <t>DZY Loves Hash</t>
  </si>
  <si>
    <t>CF - 311B</t>
  </si>
  <si>
    <t>Cats Transport</t>
  </si>
  <si>
    <t>CF - 68A</t>
  </si>
  <si>
    <t>Irrational problem</t>
  </si>
  <si>
    <t>conceptual problem</t>
  </si>
  <si>
    <t>DP speed-up with Divide and Conquer Optimization</t>
  </si>
  <si>
    <t>CF - 284A</t>
  </si>
  <si>
    <t>Cows and Primitive Roots</t>
  </si>
  <si>
    <t>Guardians of the Lunatics</t>
  </si>
  <si>
    <t>CF - 332A</t>
  </si>
  <si>
    <t>Down the Hatch!</t>
  </si>
  <si>
    <t>CF - 132A</t>
  </si>
  <si>
    <t>Turing Tape</t>
  </si>
  <si>
    <t>CF - 476C</t>
  </si>
  <si>
    <t>Dreamoon and Sums</t>
  </si>
  <si>
    <t>CF - 321E</t>
  </si>
  <si>
    <t>Ciel and Gondolas</t>
  </si>
  <si>
    <t>quotient remainder theorem</t>
  </si>
  <si>
    <t>UVa - 374</t>
  </si>
  <si>
    <t>Codechef - CHEFAOR</t>
  </si>
  <si>
    <t>Big Mod</t>
  </si>
  <si>
    <t>Chef and Bitwise OR Operation</t>
  </si>
  <si>
    <t>must be solved in O(KN) for full score, observation: A function is monotonic row and column wise, so telescoping series can reduce search space (same idea of knuth's optimization but table must be filled in different order)</t>
  </si>
  <si>
    <t>UVa - 10176</t>
  </si>
  <si>
    <t>Ocean Deep! - Make it shallow!!</t>
  </si>
  <si>
    <t>WF 2016</t>
  </si>
  <si>
    <t>Branch Assignment</t>
  </si>
  <si>
    <t>graphs</t>
  </si>
  <si>
    <t>UVa - 10212</t>
  </si>
  <si>
    <t>The Last Non-zero Digit</t>
  </si>
  <si>
    <t>DP speed-up with Knuth Optimization</t>
  </si>
  <si>
    <t>UVa - 10304</t>
  </si>
  <si>
    <t>Optimal Binary Search Tree</t>
  </si>
  <si>
    <t>Maximize Sum</t>
  </si>
  <si>
    <t>SPOJ - BRKSTRNG</t>
  </si>
  <si>
    <t>Breaking String</t>
  </si>
  <si>
    <t>TLE java</t>
  </si>
  <si>
    <t>ASC 10 - C</t>
  </si>
  <si>
    <t>Order-Preserving Codes</t>
  </si>
  <si>
    <t>CF - 677B</t>
  </si>
  <si>
    <t>Vanya and Food Processor</t>
  </si>
  <si>
    <t>discussed</t>
  </si>
  <si>
    <t>UVa - 10127</t>
  </si>
  <si>
    <t>Ones</t>
  </si>
  <si>
    <t>DP speed-up with Data Structures</t>
  </si>
  <si>
    <t>UVa - 10174</t>
  </si>
  <si>
    <t>Couple-Bachelor-Spinster Numbers.</t>
  </si>
  <si>
    <t>Billboards</t>
  </si>
  <si>
    <t>priority queue</t>
  </si>
  <si>
    <t>odd check for negative numbers, square difference</t>
  </si>
  <si>
    <t>UVa - 10489</t>
  </si>
  <si>
    <t>Boxes of Chocolates</t>
  </si>
  <si>
    <t>unclear problem statement</t>
  </si>
  <si>
    <t>CF - 314C</t>
  </si>
  <si>
    <t>Sereja and Subsequences</t>
  </si>
  <si>
    <t>UVa - 128</t>
  </si>
  <si>
    <t>Software CRC</t>
  </si>
  <si>
    <t>fenwicktree, counting, sequences</t>
  </si>
  <si>
    <t>Non Classical</t>
  </si>
  <si>
    <t>UVa - 11703</t>
  </si>
  <si>
    <t>sqrt log sin</t>
  </si>
  <si>
    <t>UVa - 11029</t>
  </si>
  <si>
    <t>Leading and Trailing</t>
  </si>
  <si>
    <t>logarithmic trick, big mod trick</t>
  </si>
  <si>
    <t>UVa - 10003</t>
  </si>
  <si>
    <t>Cutting Sticks</t>
  </si>
  <si>
    <t>UVa - 1230</t>
  </si>
  <si>
    <t>MODEX</t>
  </si>
  <si>
    <t>Geometry</t>
  </si>
  <si>
    <t>CF - 248B</t>
  </si>
  <si>
    <t>UVa - 104</t>
  </si>
  <si>
    <t>Chilly Willy</t>
  </si>
  <si>
    <t>Arbitrage</t>
  </si>
  <si>
    <t>solvable with floyd-warshall</t>
  </si>
  <si>
    <t>Points and Lines</t>
  </si>
  <si>
    <t>UVa - 152</t>
  </si>
  <si>
    <t>Tree's Crowd</t>
  </si>
  <si>
    <t>UVa - 10482</t>
  </si>
  <si>
    <t>The Candyman Can</t>
  </si>
  <si>
    <t>CF - 706A</t>
  </si>
  <si>
    <t>Beru-taxi</t>
  </si>
  <si>
    <t>UVa - 11407</t>
  </si>
  <si>
    <t>UVa - 10069</t>
  </si>
  <si>
    <t>Distinct Subsequences</t>
  </si>
  <si>
    <t>UVa - 191</t>
  </si>
  <si>
    <t>Intersection</t>
  </si>
  <si>
    <t>UVa - 10006</t>
  </si>
  <si>
    <t>Carmichael Numbers</t>
  </si>
  <si>
    <t>rectangle-line segment intersection</t>
  </si>
  <si>
    <t>7.3</t>
  </si>
  <si>
    <t>fast exponentiation, precomputation</t>
  </si>
  <si>
    <t>two opposite corners are given not necessarily top left and bottom right</t>
  </si>
  <si>
    <t>UVa - 222</t>
  </si>
  <si>
    <t>Budget Travel</t>
  </si>
  <si>
    <t>CF - 300C</t>
  </si>
  <si>
    <t>UVa - 587</t>
  </si>
  <si>
    <t>modular inverse, combinatorics</t>
  </si>
  <si>
    <t>There's treasure everywhere!</t>
  </si>
  <si>
    <t>UVa - 10081</t>
  </si>
  <si>
    <t>Tight Words</t>
  </si>
  <si>
    <t>translation, path tracing, simulation</t>
  </si>
  <si>
    <t>counting, BigDecimal</t>
  </si>
  <si>
    <t>7.1</t>
  </si>
  <si>
    <t>solvable with doubles</t>
  </si>
  <si>
    <t>UVa - 133</t>
  </si>
  <si>
    <t>The Dole Queue</t>
  </si>
  <si>
    <t>circular arrays</t>
  </si>
  <si>
    <t>UVa - 378</t>
  </si>
  <si>
    <t>UVa - 11002</t>
  </si>
  <si>
    <t>Intersecting Lines</t>
  </si>
  <si>
    <t>line intersection</t>
  </si>
  <si>
    <t>Towards Zero</t>
  </si>
  <si>
    <t>CF- 321A</t>
  </si>
  <si>
    <t>Ciel and Robot</t>
  </si>
  <si>
    <t>offset</t>
  </si>
  <si>
    <t>UVa - 833</t>
  </si>
  <si>
    <t>Water Falls</t>
  </si>
  <si>
    <t>line segments, ccw</t>
  </si>
  <si>
    <t>7.2</t>
  </si>
  <si>
    <t>UVa - 11155</t>
  </si>
  <si>
    <t>Vacation</t>
  </si>
  <si>
    <t>Be Efficient</t>
  </si>
  <si>
    <t>offsets</t>
  </si>
  <si>
    <t>easily solvable with prefix mod array</t>
  </si>
  <si>
    <t>UVa - 837</t>
  </si>
  <si>
    <t>Light and Transparencies</t>
  </si>
  <si>
    <t>CF - 706C</t>
  </si>
  <si>
    <t>Hard problem</t>
  </si>
  <si>
    <t>7.4</t>
  </si>
  <si>
    <t>CF - 492E</t>
  </si>
  <si>
    <t>Vanya and Field</t>
  </si>
  <si>
    <t>UVa - 920</t>
  </si>
  <si>
    <t>Sunny Mountains</t>
  </si>
  <si>
    <t>CF - 82D</t>
  </si>
  <si>
    <t>Two out of Three</t>
  </si>
  <si>
    <t>CF - 848B</t>
  </si>
  <si>
    <t>Maximum Value</t>
  </si>
  <si>
    <t>printing the solution</t>
  </si>
  <si>
    <t>harmonic series, next processing</t>
  </si>
  <si>
    <t>UVa - 10250</t>
  </si>
  <si>
    <t>The Other Two Trees</t>
  </si>
  <si>
    <t>translation</t>
  </si>
  <si>
    <t>parallelogram not rectangle</t>
  </si>
  <si>
    <t>GCD and LCM</t>
  </si>
  <si>
    <t>UVa - 11388</t>
  </si>
  <si>
    <t>UVa - 10263</t>
  </si>
  <si>
    <t>GCD LCM</t>
  </si>
  <si>
    <t>UVa - 1244</t>
  </si>
  <si>
    <t>Railway</t>
  </si>
  <si>
    <t>Palindromic paths</t>
  </si>
  <si>
    <t>closest point to line segment</t>
  </si>
  <si>
    <t>DAGs, two pointers, palindromes, special return type, print the solution</t>
  </si>
  <si>
    <t>UVa - 11417</t>
  </si>
  <si>
    <t>GCD</t>
  </si>
  <si>
    <t>UVa - 10357</t>
  </si>
  <si>
    <t>Playball !!!</t>
  </si>
  <si>
    <t>UVa - 882</t>
  </si>
  <si>
    <t>The Mailbox Manufacturers Problem</t>
  </si>
  <si>
    <t>egg dropping</t>
  </si>
  <si>
    <t>CF - 664A</t>
  </si>
  <si>
    <t>UVa - 10466</t>
  </si>
  <si>
    <t>Complicated GCD</t>
  </si>
  <si>
    <t>How Far?</t>
  </si>
  <si>
    <t>UVa - 408</t>
  </si>
  <si>
    <t>UVa - 10585</t>
  </si>
  <si>
    <t>Uniform Generator</t>
  </si>
  <si>
    <t>UVa - 10271</t>
  </si>
  <si>
    <t>Center of Symmetry</t>
  </si>
  <si>
    <t>Chopsticks</t>
  </si>
  <si>
    <t>greedy selection</t>
  </si>
  <si>
    <t>UVa - 412</t>
  </si>
  <si>
    <t xml:space="preserve">UVa - 11894 </t>
  </si>
  <si>
    <t>Pi</t>
  </si>
  <si>
    <t>Genius MJ</t>
  </si>
  <si>
    <t>UVa - 10177</t>
  </si>
  <si>
    <t>transformation</t>
  </si>
  <si>
    <t>(2/3/4)-D Sqr/Rects/Cubes/Boxes?</t>
  </si>
  <si>
    <t>hardcoding, combinatorics, inclusion-exclusion principle</t>
  </si>
  <si>
    <t>solvable with mathematical formulas (generating functions and perturbation)</t>
  </si>
  <si>
    <t>CF - 75C</t>
  </si>
  <si>
    <t>Modified GCD</t>
  </si>
  <si>
    <t>binary search, divisors generation</t>
  </si>
  <si>
    <t>UVa - 11519</t>
  </si>
  <si>
    <t>Logo 2</t>
  </si>
  <si>
    <t>UVa - 10419</t>
  </si>
  <si>
    <t>Sum-up the Primes</t>
  </si>
  <si>
    <t>sieve, print the solution, compare function design</t>
  </si>
  <si>
    <t>UVa - 332</t>
  </si>
  <si>
    <t>Rational Numbers from Repeating Fractions</t>
  </si>
  <si>
    <t>UVa - 10902</t>
  </si>
  <si>
    <t>Pick-up Sticks</t>
  </si>
  <si>
    <t>fraction simplification</t>
  </si>
  <si>
    <t>special case: j = 0</t>
  </si>
  <si>
    <t>segment-segment intersection</t>
  </si>
  <si>
    <t>UVa - 10690</t>
  </si>
  <si>
    <t>Expression Again</t>
  </si>
  <si>
    <t>bottom-up, subset sum</t>
  </si>
  <si>
    <t>malformed input: has empty lines</t>
  </si>
  <si>
    <t>UVa - 10892</t>
  </si>
  <si>
    <t>CF - 671A</t>
  </si>
  <si>
    <t>LCM Cardinality</t>
  </si>
  <si>
    <t>Recycling Bottles</t>
  </si>
  <si>
    <t>divisors generation</t>
  </si>
  <si>
    <t>UVa - 11701</t>
  </si>
  <si>
    <t>Cantor</t>
  </si>
  <si>
    <t>circular recurrence handling, number systems</t>
  </si>
  <si>
    <t>CF - 593B</t>
  </si>
  <si>
    <t>Anton and Lines</t>
  </si>
  <si>
    <t>UVa - 12068</t>
  </si>
  <si>
    <t>Harmonic Mean</t>
  </si>
  <si>
    <t>CF - 132C</t>
  </si>
  <si>
    <t>Logo Turtle</t>
  </si>
  <si>
    <t>CF - 498A</t>
  </si>
  <si>
    <t>UVA - 10717</t>
  </si>
  <si>
    <t>Crazy Town</t>
  </si>
  <si>
    <t>Mint</t>
  </si>
  <si>
    <t>UVa - 1240</t>
  </si>
  <si>
    <t>ICPC Team Strategy</t>
  </si>
  <si>
    <t>CF - 678C</t>
  </si>
  <si>
    <t>Joty and Chocolate</t>
  </si>
  <si>
    <t>inclusion-exclusion</t>
  </si>
  <si>
    <t>CF - 87A</t>
  </si>
  <si>
    <t>UVa - 184</t>
  </si>
  <si>
    <t>Trains</t>
  </si>
  <si>
    <t>Laser Lines</t>
  </si>
  <si>
    <t>collinear test, brute force</t>
  </si>
  <si>
    <t>UVa - 11774</t>
  </si>
  <si>
    <t>CF - 33C</t>
  </si>
  <si>
    <t>Doom's Day</t>
  </si>
  <si>
    <t>Wonderful Randomized Sum</t>
  </si>
  <si>
    <t>CF - 667A</t>
  </si>
  <si>
    <t>Find patttern</t>
  </si>
  <si>
    <t>Pouring Rain</t>
  </si>
  <si>
    <t>prefixes and suffixes</t>
  </si>
  <si>
    <t>CF - 321B</t>
  </si>
  <si>
    <t>Ciel and Duel</t>
  </si>
  <si>
    <t>UVa - 10167</t>
  </si>
  <si>
    <t>Birthday Cake</t>
  </si>
  <si>
    <t>DP idea</t>
  </si>
  <si>
    <t>solvable with greedy</t>
  </si>
  <si>
    <t>CF - 466D</t>
  </si>
  <si>
    <t>Increase Sequence</t>
  </si>
  <si>
    <t>UVa - 11574</t>
  </si>
  <si>
    <t>Colliding Traffic</t>
  </si>
  <si>
    <t>brute force, formula derivation, physics</t>
  </si>
  <si>
    <t>CF - 393D</t>
  </si>
  <si>
    <t>Tower of Hanoi</t>
  </si>
  <si>
    <t>UVa - 106</t>
  </si>
  <si>
    <t>Fermat vs. Pythagoras</t>
  </si>
  <si>
    <t>UVa - 273</t>
  </si>
  <si>
    <t>pythagorean triples</t>
  </si>
  <si>
    <t>Jack Straws</t>
  </si>
  <si>
    <t>SPOJ - MIXTURES</t>
  </si>
  <si>
    <t>line segment intersection, dsu, connected components</t>
  </si>
  <si>
    <t>Mixtures</t>
  </si>
  <si>
    <t>Matrix Chain Multiplication, prefix sum</t>
  </si>
  <si>
    <t>UVa - 10637</t>
  </si>
  <si>
    <t>Coprimes</t>
  </si>
  <si>
    <t>backtracking, pruning, gcd table</t>
  </si>
  <si>
    <t>CF - 225C</t>
  </si>
  <si>
    <t>UVa - 356</t>
  </si>
  <si>
    <t>Barcode</t>
  </si>
  <si>
    <t>Square Pegs And Round Holes</t>
  </si>
  <si>
    <t>offset trick for complexity O(nm + m (y-x)) instead of O(nm + my)</t>
  </si>
  <si>
    <t>CF - 66D</t>
  </si>
  <si>
    <t>Petya and His Friends</t>
  </si>
  <si>
    <t>CF - 404D</t>
  </si>
  <si>
    <t>CF - 60C</t>
  </si>
  <si>
    <t>Minesweeper 1D</t>
  </si>
  <si>
    <t>Harry Potter and the Golden Snitch</t>
  </si>
  <si>
    <t>binary search, physics</t>
  </si>
  <si>
    <t>neat implementation</t>
  </si>
  <si>
    <t>EPS handling: read editorial</t>
  </si>
  <si>
    <t>CF - 303B</t>
  </si>
  <si>
    <t>Rectangle Puzzle II</t>
  </si>
  <si>
    <t>CF - 552D</t>
  </si>
  <si>
    <t>Vanya and Triangles</t>
  </si>
  <si>
    <t>tricky cases: out of bounds</t>
  </si>
  <si>
    <t>brute force, counting, treemaps</t>
  </si>
  <si>
    <t>CF - 383D</t>
  </si>
  <si>
    <t>Antimatter</t>
  </si>
  <si>
    <t>offsets, counting</t>
  </si>
  <si>
    <t>nice technique: has D&amp;C + DP solution, check editorial</t>
  </si>
  <si>
    <t>CF - 404B</t>
  </si>
  <si>
    <t>CF - 359C</t>
  </si>
  <si>
    <t xml:space="preserve">Marathon	</t>
  </si>
  <si>
    <t>Prime Number</t>
  </si>
  <si>
    <t>modular arithmetic</t>
  </si>
  <si>
    <t>UVa - 10029</t>
  </si>
  <si>
    <t>Edit Step Ladders</t>
  </si>
  <si>
    <t>trie</t>
  </si>
  <si>
    <t>Chip 'n Dale Rescue Rangers</t>
  </si>
  <si>
    <t>composite, Malformed input: has uppercase letters</t>
  </si>
  <si>
    <t>CF - 74C</t>
  </si>
  <si>
    <t>Chessboard Billiard</t>
  </si>
  <si>
    <t>UVa - 11285</t>
  </si>
  <si>
    <t>Exchange Rates</t>
  </si>
  <si>
    <t>Triangles (plus Circles)</t>
  </si>
  <si>
    <t>solvable with dsu</t>
  </si>
  <si>
    <t>UVa - 143</t>
  </si>
  <si>
    <t>Orchard Trees</t>
  </si>
  <si>
    <t>inside triangle</t>
  </si>
  <si>
    <t>UVa - 711</t>
  </si>
  <si>
    <t>Dividing up</t>
  </si>
  <si>
    <t>solvable with backtracking + search space reduction</t>
  </si>
  <si>
    <t>UVa - 438</t>
  </si>
  <si>
    <t>The Circumference of the Circle</t>
  </si>
  <si>
    <t>CF - 279E</t>
  </si>
  <si>
    <t>Beautiful Decomposition</t>
  </si>
  <si>
    <t>CF - 348B</t>
  </si>
  <si>
    <t>Apple Tree</t>
  </si>
  <si>
    <t>trees</t>
  </si>
  <si>
    <t>overflow handling</t>
  </si>
  <si>
    <t>UVa - 10195</t>
  </si>
  <si>
    <t>The Knights Of The Round Table</t>
  </si>
  <si>
    <t>ASC 36 - B</t>
  </si>
  <si>
    <t>Factorial</t>
  </si>
  <si>
    <t>Divisible Substrings</t>
  </si>
  <si>
    <t>grammars, modular arithmetic, D&amp;C</t>
  </si>
  <si>
    <t>UVa - 324</t>
  </si>
  <si>
    <t>UVa - 10210</t>
  </si>
  <si>
    <t>Factorial Frequencies</t>
  </si>
  <si>
    <t>Romeo and Juliet !</t>
  </si>
  <si>
    <t>Other Techniques</t>
  </si>
  <si>
    <t>UVa - 568</t>
  </si>
  <si>
    <t>UVa - 10286</t>
  </si>
  <si>
    <t>Just the Facts</t>
  </si>
  <si>
    <t>Trouble with a Pentagon</t>
  </si>
  <si>
    <t>extract last non-zero digit</t>
  </si>
  <si>
    <t>UVa - 11536</t>
  </si>
  <si>
    <t>Smallest Sub-Array</t>
  </si>
  <si>
    <t>sliding window</t>
  </si>
  <si>
    <t>constraints: K &gt;= 1</t>
  </si>
  <si>
    <t>UVa - 10387</t>
  </si>
  <si>
    <t>Billiard</t>
  </si>
  <si>
    <t>UVa - 623</t>
  </si>
  <si>
    <t>500!</t>
  </si>
  <si>
    <t>UVa - 1121</t>
  </si>
  <si>
    <t>Subsequence</t>
  </si>
  <si>
    <t>UVa - 10577</t>
  </si>
  <si>
    <t>Bounding Box</t>
  </si>
  <si>
    <t>if no answer print 0</t>
  </si>
  <si>
    <t>regular polygons</t>
  </si>
  <si>
    <t>UVa - 10220</t>
  </si>
  <si>
    <t>I Love Big Numbers !</t>
  </si>
  <si>
    <t>CF - 701C</t>
  </si>
  <si>
    <t>They Are Everywhere</t>
  </si>
  <si>
    <t>UVa - 10792</t>
  </si>
  <si>
    <t>UVa - 10323</t>
  </si>
  <si>
    <t>The Laurel-Hardy Story</t>
  </si>
  <si>
    <t>Factorial! You Must be Kidding!!!</t>
  </si>
  <si>
    <t>CF - 378B</t>
  </si>
  <si>
    <t>Semifinals</t>
  </si>
  <si>
    <t>UVa - 10991</t>
  </si>
  <si>
    <t>Region</t>
  </si>
  <si>
    <t>Prime Factorization</t>
  </si>
  <si>
    <t>CF - 239B</t>
  </si>
  <si>
    <t>UVa - 583</t>
  </si>
  <si>
    <t>Prime Factors</t>
  </si>
  <si>
    <t>Easy Tape Programming</t>
  </si>
  <si>
    <t>UVa - 11152</t>
  </si>
  <si>
    <t>Colourful Flowers</t>
  </si>
  <si>
    <t>UVa - 516</t>
  </si>
  <si>
    <t>Prime Land</t>
  </si>
  <si>
    <t>CF - 190C</t>
  </si>
  <si>
    <t>STL</t>
  </si>
  <si>
    <t>recursion, EBNF</t>
  </si>
  <si>
    <t>UVa - 11164</t>
  </si>
  <si>
    <t>Kingdom Division</t>
  </si>
  <si>
    <t>UVa - 10392</t>
  </si>
  <si>
    <t>Factoring Large Numbers</t>
  </si>
  <si>
    <t>UVa - 442</t>
  </si>
  <si>
    <t>Matrix Chain Multiplication</t>
  </si>
  <si>
    <t>D&amp;C, EBNF, bracket matching</t>
  </si>
  <si>
    <t>UVa - 11909</t>
  </si>
  <si>
    <t>Soya Milk</t>
  </si>
  <si>
    <t>UVa - 11466</t>
  </si>
  <si>
    <t>CF - 69E</t>
  </si>
  <si>
    <t>Largest Prime Divisor</t>
  </si>
  <si>
    <t>Subsegments</t>
  </si>
  <si>
    <t>sliding window, treemaps, treesets</t>
  </si>
  <si>
    <t>UVa - 10734</t>
  </si>
  <si>
    <t>Triangle Partitioning</t>
  </si>
  <si>
    <t>treesets, precision handling</t>
  </si>
  <si>
    <t>UVa - 160</t>
  </si>
  <si>
    <t>CF - 57B</t>
  </si>
  <si>
    <t>Factors and Factorials</t>
  </si>
  <si>
    <t>Martian Architecture</t>
  </si>
  <si>
    <t>base prime number system</t>
  </si>
  <si>
    <t>lazy processing</t>
  </si>
  <si>
    <t>CF - 1C</t>
  </si>
  <si>
    <t>Ancient Berland Circus</t>
  </si>
  <si>
    <t>bad precision</t>
  </si>
  <si>
    <t>UVa - 993</t>
  </si>
  <si>
    <t>Product of digits</t>
  </si>
  <si>
    <t>divisors from 9 to 2</t>
  </si>
  <si>
    <t>CF - 407A</t>
  </si>
  <si>
    <t>Triangle</t>
  </si>
  <si>
    <t>CF - 89C</t>
  </si>
  <si>
    <t>Chip Play</t>
  </si>
  <si>
    <t>tricky cases</t>
  </si>
  <si>
    <t>UVa - 10061</t>
  </si>
  <si>
    <t>path compression, brute force, grids</t>
  </si>
  <si>
    <t>How many zero's and how many digits ?</t>
  </si>
  <si>
    <t>#digits base b, #trailing zeros base b, factorials</t>
  </si>
  <si>
    <t>Circles</t>
  </si>
  <si>
    <t>CF - 56E</t>
  </si>
  <si>
    <t>Domino Principle</t>
  </si>
  <si>
    <t>path compression, sortings</t>
  </si>
  <si>
    <t>UVa - 10139</t>
  </si>
  <si>
    <t>Factovisors</t>
  </si>
  <si>
    <t>UVa - 10005</t>
  </si>
  <si>
    <t>Packing polygons</t>
  </si>
  <si>
    <t>CF - 375B</t>
  </si>
  <si>
    <t>Maximum Submatrix 2</t>
  </si>
  <si>
    <t>next processing, brute force</t>
  </si>
  <si>
    <t>UVa - 10622</t>
  </si>
  <si>
    <t>Perfect P-th Powers</t>
  </si>
  <si>
    <t>UVa - 10209</t>
  </si>
  <si>
    <t>CF - 279C</t>
  </si>
  <si>
    <t>trick: magnitude implies -ve numbers, -2^31</t>
  </si>
  <si>
    <t>Ladder</t>
  </si>
  <si>
    <t>Is This Integration ?</t>
  </si>
  <si>
    <t>solvable with binary search + prefix sum</t>
  </si>
  <si>
    <t>UVa - 10680</t>
  </si>
  <si>
    <t>LCM</t>
  </si>
  <si>
    <t>CF - 237C</t>
  </si>
  <si>
    <t xml:space="preserve">Primes on Interval	</t>
  </si>
  <si>
    <t>UVa - 10283</t>
  </si>
  <si>
    <t>sliding window, primes</t>
  </si>
  <si>
    <t>The Kissing Circles</t>
  </si>
  <si>
    <t>UVa - 10780</t>
  </si>
  <si>
    <t>Again Prime? No Time.</t>
  </si>
  <si>
    <t>UVa - 10678</t>
  </si>
  <si>
    <t>The Grazing Cow</t>
  </si>
  <si>
    <t>UVa - 10791</t>
  </si>
  <si>
    <t>Minimum Sum LCM</t>
  </si>
  <si>
    <t>UVa - 10484</t>
  </si>
  <si>
    <t>Divisibility of Factors</t>
  </si>
  <si>
    <t>UVa - 1388</t>
  </si>
  <si>
    <t>Graveyard</t>
  </si>
  <si>
    <t>UVa - 10527</t>
  </si>
  <si>
    <t>Persistent Numbers</t>
  </si>
  <si>
    <t>CF - 617C</t>
  </si>
  <si>
    <t>Watering Flowers</t>
  </si>
  <si>
    <t>UVa - 11347</t>
  </si>
  <si>
    <t>Multifactorials</t>
  </si>
  <si>
    <t>numDivs</t>
  </si>
  <si>
    <t>CF - 140A</t>
  </si>
  <si>
    <t>New Year Table</t>
  </si>
  <si>
    <t>UVa - 11889</t>
  </si>
  <si>
    <t>Benefit</t>
  </si>
  <si>
    <t>kissing circles</t>
  </si>
  <si>
    <t>UVa - 10823</t>
  </si>
  <si>
    <t>UVa - 11395</t>
  </si>
  <si>
    <t>Of Circles and Squares</t>
  </si>
  <si>
    <t>Sigma Function</t>
  </si>
  <si>
    <t>square numbers</t>
  </si>
  <si>
    <t>UVa - 10947</t>
  </si>
  <si>
    <t>Bear with me, again..</t>
  </si>
  <si>
    <t>CF - 449C</t>
  </si>
  <si>
    <t>Jzzhu and Apples</t>
  </si>
  <si>
    <t>connected components, FW, dsu</t>
  </si>
  <si>
    <t>sieve, multiples, constructive</t>
  </si>
  <si>
    <t>UVa - 10668</t>
  </si>
  <si>
    <t>Functions Involving Prime Factors</t>
  </si>
  <si>
    <t>Expanding Rods</t>
  </si>
  <si>
    <t>precision problem</t>
  </si>
  <si>
    <t>UVa - 294</t>
  </si>
  <si>
    <t>Divisors</t>
  </si>
  <si>
    <t>numDiv</t>
  </si>
  <si>
    <t>Quadrilaterals</t>
  </si>
  <si>
    <t>UVA - 11207</t>
  </si>
  <si>
    <t>UVa - 11876</t>
  </si>
  <si>
    <t>The easiest way</t>
  </si>
  <si>
    <t>N + NOD (N)</t>
  </si>
  <si>
    <t>numDivs, binary search</t>
  </si>
  <si>
    <t>UVa - 142</t>
  </si>
  <si>
    <t>Mouse Clicks</t>
  </si>
  <si>
    <t>rectangles, brute force</t>
  </si>
  <si>
    <t>UVa - 884</t>
  </si>
  <si>
    <t>UVa - 688</t>
  </si>
  <si>
    <t>Mobile Phone Coverage</t>
  </si>
  <si>
    <t>Factorial Factors</t>
  </si>
  <si>
    <t>numPF</t>
  </si>
  <si>
    <t>UVa - 638</t>
  </si>
  <si>
    <t>Finding Rectangles</t>
  </si>
  <si>
    <t>UVa - 10820</t>
  </si>
  <si>
    <t>Send a Table</t>
  </si>
  <si>
    <t>phi</t>
  </si>
  <si>
    <t>UVa - 11639</t>
  </si>
  <si>
    <t>Guard the Land</t>
  </si>
  <si>
    <t>UVa - 11728</t>
  </si>
  <si>
    <t>Alternate Task</t>
  </si>
  <si>
    <t>UVa - 12256</t>
  </si>
  <si>
    <t>sumDiv</t>
  </si>
  <si>
    <t>Making Quadrilaterals</t>
  </si>
  <si>
    <t>UVa - 11064</t>
  </si>
  <si>
    <t>CF - 340B</t>
  </si>
  <si>
    <t>numDiv, phi</t>
  </si>
  <si>
    <t>Maximal Area Quadrilateral</t>
  </si>
  <si>
    <t>areas, brute force</t>
  </si>
  <si>
    <t>compact solution using triangle area function</t>
  </si>
  <si>
    <t>UVa - 11086</t>
  </si>
  <si>
    <t>Composite Prime</t>
  </si>
  <si>
    <t>3D Objects</t>
  </si>
  <si>
    <t>UVa - 815</t>
  </si>
  <si>
    <t>Flooded!</t>
  </si>
  <si>
    <t>UVa - 11226</t>
  </si>
  <si>
    <t>Reaching the fix-point.</t>
  </si>
  <si>
    <t>sumPF, DP</t>
  </si>
  <si>
    <t>trick: bounds are given without order</t>
  </si>
  <si>
    <t>UVa - 737</t>
  </si>
  <si>
    <t>Gleaming the Cubes</t>
  </si>
  <si>
    <t>UVa - 1246</t>
  </si>
  <si>
    <t>Find Terrorists</t>
  </si>
  <si>
    <t>UVa - 1280</t>
  </si>
  <si>
    <t>Curvy Little Bottles</t>
  </si>
  <si>
    <t>Implementation</t>
  </si>
  <si>
    <t>UVa - 11353</t>
  </si>
  <si>
    <t>A Different Kind of Sorting</t>
  </si>
  <si>
    <t>solid of revolution, binary search, polynomials</t>
  </si>
  <si>
    <t>CF - 426B</t>
  </si>
  <si>
    <t>Needed two EPS because of binary search</t>
  </si>
  <si>
    <t>Sereja and Mirroring</t>
  </si>
  <si>
    <t>UVa - 12005</t>
  </si>
  <si>
    <t>UVa - 10075</t>
  </si>
  <si>
    <t>Find Solutions</t>
  </si>
  <si>
    <t>Airlines</t>
  </si>
  <si>
    <t>formula reduction, numDiv</t>
  </si>
  <si>
    <t>spheres, FW</t>
  </si>
  <si>
    <t>CF - 641A</t>
  </si>
  <si>
    <t>Little Artem and Grasshopper</t>
  </si>
  <si>
    <t>Polygons</t>
  </si>
  <si>
    <t>UVa - 10958</t>
  </si>
  <si>
    <t>How Many Solutions?</t>
  </si>
  <si>
    <t>CF - 669A</t>
  </si>
  <si>
    <t>Little Artem and Presents</t>
  </si>
  <si>
    <t>UVa - 478</t>
  </si>
  <si>
    <t>Points in Figures: Rectangles, Circles, Triangles</t>
  </si>
  <si>
    <t>CF - 195A</t>
  </si>
  <si>
    <t>Let's Watch Football</t>
  </si>
  <si>
    <t>Modified Sieve</t>
  </si>
  <si>
    <t>UVa - 11265</t>
  </si>
  <si>
    <t>The Sultan's Problem</t>
  </si>
  <si>
    <t>polygon cut</t>
  </si>
  <si>
    <t>UVa - 10856</t>
  </si>
  <si>
    <t>Recover Factorial</t>
  </si>
  <si>
    <t>CF - 436B</t>
  </si>
  <si>
    <t>solvable with DP and BS (CP chapter 8)</t>
  </si>
  <si>
    <t>Om Nom and Spiders</t>
  </si>
  <si>
    <t>UVa - 10065</t>
  </si>
  <si>
    <t>Useless Tile Packers</t>
  </si>
  <si>
    <t>convex hull</t>
  </si>
  <si>
    <t>UVa - 10699</t>
  </si>
  <si>
    <t>Count the factors</t>
  </si>
  <si>
    <t>CF - 182B</t>
  </si>
  <si>
    <t>numDiffPf</t>
  </si>
  <si>
    <t>Vasya's Calendar</t>
  </si>
  <si>
    <t>UVa - 1111</t>
  </si>
  <si>
    <t>Trash Removal</t>
  </si>
  <si>
    <t>UVa - 12043</t>
  </si>
  <si>
    <t>sumDiv, numDiv, brute force</t>
  </si>
  <si>
    <t>CF - 677C</t>
  </si>
  <si>
    <t>Vanya and Label</t>
  </si>
  <si>
    <t>number systems</t>
  </si>
  <si>
    <t>UVa - 109</t>
  </si>
  <si>
    <t>SCUD Busters</t>
  </si>
  <si>
    <t>UVa - 10990</t>
  </si>
  <si>
    <t>Another New Function</t>
  </si>
  <si>
    <t>phi, DP, static RSQ</t>
  </si>
  <si>
    <t>UVa - 10452</t>
  </si>
  <si>
    <t>Marcus</t>
  </si>
  <si>
    <t>CF - 659D</t>
  </si>
  <si>
    <t>Bicycle Race</t>
  </si>
  <si>
    <t>UVa - 10738</t>
  </si>
  <si>
    <t>very nice, O(1) and O(n) solutions</t>
  </si>
  <si>
    <t>Riemann vs Mertens</t>
  </si>
  <si>
    <t>squareFree, numPF, static RSQ</t>
  </si>
  <si>
    <t>UVa - 10194</t>
  </si>
  <si>
    <t>Football (aka Soccer)</t>
  </si>
  <si>
    <t>UVa - 811</t>
  </si>
  <si>
    <t>input problem</t>
  </si>
  <si>
    <t>The Fortified Forest</t>
  </si>
  <si>
    <t>UVa - 11415</t>
  </si>
  <si>
    <t>convex hull, backtracking, bitmasks</t>
  </si>
  <si>
    <t>Count the Factorials</t>
  </si>
  <si>
    <t>numPF, static RSQ, binary search</t>
  </si>
  <si>
    <t>CF - 3C</t>
  </si>
  <si>
    <t>Tic-tac-toe</t>
  </si>
  <si>
    <t>Measures</t>
  </si>
  <si>
    <t>UVa - 11408</t>
  </si>
  <si>
    <t>UVa - 10499</t>
  </si>
  <si>
    <t>Count DePrimes</t>
  </si>
  <si>
    <t>CF - 4B</t>
  </si>
  <si>
    <t>The Land of Justice</t>
  </si>
  <si>
    <t>Center Alignment</t>
  </si>
  <si>
    <t>static RSQ, sumDiffPF</t>
  </si>
  <si>
    <t>areas</t>
  </si>
  <si>
    <t>output formatting</t>
  </si>
  <si>
    <t>Line Sweep</t>
  </si>
  <si>
    <t>UVa - 11960</t>
  </si>
  <si>
    <t>CF - 429D</t>
  </si>
  <si>
    <t>Divisor Game</t>
  </si>
  <si>
    <t>Tricky Function</t>
  </si>
  <si>
    <t>CF - 147A</t>
  </si>
  <si>
    <t>numDiv, DP</t>
  </si>
  <si>
    <t>closest pair</t>
  </si>
  <si>
    <t>Punctuation</t>
  </si>
  <si>
    <t>difficulty in modelling the problem as points and required answer is euclidean distance</t>
  </si>
  <si>
    <t>UVa - 11730</t>
  </si>
  <si>
    <t>Number Transformation</t>
  </si>
  <si>
    <t>CF - 63B</t>
  </si>
  <si>
    <t>Settlers' Training</t>
  </si>
  <si>
    <t>bfs, state-space search, DP, PF generation</t>
  </si>
  <si>
    <t>CF - 705A</t>
  </si>
  <si>
    <t>Hulk</t>
  </si>
  <si>
    <t>Extended Euclidean Algorithm</t>
  </si>
  <si>
    <t>UVa - 10104</t>
  </si>
  <si>
    <t>Euclid Problem</t>
  </si>
  <si>
    <t>CF - 62A</t>
  </si>
  <si>
    <t>A Student's Dream</t>
  </si>
  <si>
    <t>UVa - 10090</t>
  </si>
  <si>
    <t>Marbles</t>
  </si>
  <si>
    <t>diophantine equation</t>
  </si>
  <si>
    <t>CF - 71B</t>
  </si>
  <si>
    <t>Progress Bar</t>
  </si>
  <si>
    <t>UVa - 10673</t>
  </si>
  <si>
    <t>Play with Floor and Ceil</t>
  </si>
  <si>
    <t>CF - 57A</t>
  </si>
  <si>
    <t>Square Earth?</t>
  </si>
  <si>
    <t>CF - 88B</t>
  </si>
  <si>
    <t>Keyboard</t>
  </si>
  <si>
    <t>UVa - 10633</t>
  </si>
  <si>
    <t>Rare Easy Problem</t>
  </si>
  <si>
    <t>diophantine equaiton</t>
  </si>
  <si>
    <t>CF - 56B</t>
  </si>
  <si>
    <t>Spoilt Permutation</t>
  </si>
  <si>
    <t>important, solvable with mathematical reduction and brute force</t>
  </si>
  <si>
    <t>UVa - 11461</t>
  </si>
  <si>
    <t>CF - 46B</t>
  </si>
  <si>
    <t>Square Numbers</t>
  </si>
  <si>
    <t>T-shirts from Sponsor</t>
  </si>
  <si>
    <t>perfect squres</t>
  </si>
  <si>
    <t>CF - 48A</t>
  </si>
  <si>
    <t>UVa - 10110</t>
  </si>
  <si>
    <t>Rock-paper-scissors</t>
  </si>
  <si>
    <t>Light, more light</t>
  </si>
  <si>
    <t>perfect squares</t>
  </si>
  <si>
    <t>UVa - 10606</t>
  </si>
  <si>
    <t>Opening Doors</t>
  </si>
  <si>
    <t>CF - 40A</t>
  </si>
  <si>
    <t>perfect squares, binary search, BigInteger</t>
  </si>
  <si>
    <t>Find Color</t>
  </si>
  <si>
    <t>CF - 51A</t>
  </si>
  <si>
    <t>UVa - 10929</t>
  </si>
  <si>
    <t>You can say 11</t>
  </si>
  <si>
    <t>Cheaterius's Problem</t>
  </si>
  <si>
    <t>divisibility</t>
  </si>
  <si>
    <t>UVa - 11344</t>
  </si>
  <si>
    <t>CF - 10A</t>
  </si>
  <si>
    <t>The Huge One</t>
  </si>
  <si>
    <t>Power Consumption Calculation</t>
  </si>
  <si>
    <t>divisibility, BigInteger</t>
  </si>
  <si>
    <t>CF - 32B</t>
  </si>
  <si>
    <t>UVa - 11042</t>
  </si>
  <si>
    <t>Borze</t>
  </si>
  <si>
    <t>Complex, difficult and complicated</t>
  </si>
  <si>
    <t>complex numbers</t>
  </si>
  <si>
    <t>UVa - 756</t>
  </si>
  <si>
    <t>Biorhythms</t>
  </si>
  <si>
    <t>CF - 47B</t>
  </si>
  <si>
    <t>Coins</t>
  </si>
  <si>
    <t>Chinese remainder theorem</t>
  </si>
  <si>
    <t>UVa - 10880</t>
  </si>
  <si>
    <t>Colin and Ryan</t>
  </si>
  <si>
    <t>CF - 8A</t>
  </si>
  <si>
    <t>Train and Peter</t>
  </si>
  <si>
    <t>divisors generation, stacks, queues</t>
  </si>
  <si>
    <t>CF - 43C</t>
  </si>
  <si>
    <t>Lucky Tickets</t>
  </si>
  <si>
    <t>UVa - 10082</t>
  </si>
  <si>
    <t>WERTYU</t>
  </si>
  <si>
    <t>good example for writing small codes</t>
  </si>
  <si>
    <t>CF - 71C</t>
  </si>
  <si>
    <t>Round Table Knights</t>
  </si>
  <si>
    <t>divisors generation/prime factorization, brute force</t>
  </si>
  <si>
    <t>CF - 382</t>
  </si>
  <si>
    <t>Arithmetic Progression</t>
  </si>
  <si>
    <t>cases handling, sortings</t>
  </si>
  <si>
    <t>CF - 448E</t>
  </si>
  <si>
    <t>divisors generation, D&amp;C</t>
  </si>
  <si>
    <t>optimization with sieve to handle prime numbers</t>
  </si>
  <si>
    <t>CF - 69C</t>
  </si>
  <si>
    <t>Game</t>
  </si>
  <si>
    <t>Specific Problems and Algorithms</t>
  </si>
  <si>
    <t>CF - 83B</t>
  </si>
  <si>
    <t>Doctor</t>
  </si>
  <si>
    <t>sortings, math</t>
  </si>
  <si>
    <t>UVa - 10017</t>
  </si>
  <si>
    <t>The Never Ending Towers of Hanoi</t>
  </si>
  <si>
    <t>tower of hanoi</t>
  </si>
  <si>
    <t>CF - 93A</t>
  </si>
  <si>
    <t>Frames</t>
  </si>
  <si>
    <t>UVa - 344</t>
  </si>
  <si>
    <t>Roman Digititis</t>
  </si>
  <si>
    <t>Permutations</t>
  </si>
  <si>
    <t>CF - 96C</t>
  </si>
  <si>
    <t>roman numerals</t>
  </si>
  <si>
    <t>Hockey</t>
  </si>
  <si>
    <t>CF - 359B</t>
  </si>
  <si>
    <t>strings</t>
  </si>
  <si>
    <t>Permutation</t>
  </si>
  <si>
    <t>UVa - 11616</t>
  </si>
  <si>
    <t>Roman Numerals</t>
  </si>
  <si>
    <t>CF - 433C</t>
  </si>
  <si>
    <t>Ryouko's Memory Note</t>
  </si>
  <si>
    <t>CF - 180F</t>
  </si>
  <si>
    <t>Mathematical Analysis Rocks!</t>
  </si>
  <si>
    <t>UVa - 12397</t>
  </si>
  <si>
    <t>CF - 34E</t>
  </si>
  <si>
    <t>Collisions</t>
  </si>
  <si>
    <t>UVa - 10098</t>
  </si>
  <si>
    <t>Generating Fast</t>
  </si>
  <si>
    <t>brute force, physics</t>
  </si>
  <si>
    <t>next_permutation</t>
  </si>
  <si>
    <t>UVa - 759</t>
  </si>
  <si>
    <t>The Return of the Roman Empire</t>
  </si>
  <si>
    <t>Constructive Algorithms</t>
  </si>
  <si>
    <t>UVa - 941</t>
  </si>
  <si>
    <t>kth permutation</t>
  </si>
  <si>
    <t>CF - 417C</t>
  </si>
  <si>
    <t>Football</t>
  </si>
  <si>
    <t>CF - 61C</t>
  </si>
  <si>
    <t>Capture Valerian</t>
  </si>
  <si>
    <t>UVa - 11525</t>
  </si>
  <si>
    <t>roman numerals, base number systems</t>
  </si>
  <si>
    <t>kth permutation, segment trees</t>
  </si>
  <si>
    <t>CF - 331A</t>
  </si>
  <si>
    <t>The Closest Pair</t>
  </si>
  <si>
    <t>UVa - 727</t>
  </si>
  <si>
    <t>Equation</t>
  </si>
  <si>
    <t>expression notation conversion</t>
  </si>
  <si>
    <t>UVa - 11371</t>
  </si>
  <si>
    <t>Number Theory for Newbies</t>
  </si>
  <si>
    <t>UVa - 120</t>
  </si>
  <si>
    <t>Stacks of Flapjacks</t>
  </si>
  <si>
    <t>CF - 63D</t>
  </si>
  <si>
    <t>Dividing Island</t>
  </si>
  <si>
    <t>pancake sorting, greedy</t>
  </si>
  <si>
    <t>UVa - 11282</t>
  </si>
  <si>
    <t>Mixing Invitations</t>
  </si>
  <si>
    <t>fixed points</t>
  </si>
  <si>
    <t>UVa - 1266</t>
  </si>
  <si>
    <t>Magic Square</t>
  </si>
  <si>
    <t>magic square</t>
  </si>
  <si>
    <t>CF - 67B</t>
  </si>
  <si>
    <t>CF - 78B</t>
  </si>
  <si>
    <t>Restoration of the Permutation</t>
  </si>
  <si>
    <t>Easter Eggs</t>
  </si>
  <si>
    <t>CF - 49C</t>
  </si>
  <si>
    <t>CF - 48D</t>
  </si>
  <si>
    <t>Disposition</t>
  </si>
  <si>
    <t>divisibility insights</t>
  </si>
  <si>
    <t>Probability Theory</t>
  </si>
  <si>
    <t>CF - 85A</t>
  </si>
  <si>
    <t>Domino</t>
  </si>
  <si>
    <t>CF - 219A</t>
  </si>
  <si>
    <t>Lesha and array splitting</t>
  </si>
  <si>
    <t>CF - 590A</t>
  </si>
  <si>
    <t>Median Smoothing</t>
  </si>
  <si>
    <t>CF - 77B</t>
  </si>
  <si>
    <t>CF - 663A</t>
  </si>
  <si>
    <t>Falling Anvils</t>
  </si>
  <si>
    <t>Rebus</t>
  </si>
  <si>
    <t>continuous probability</t>
  </si>
  <si>
    <t>CF - 59D</t>
  </si>
  <si>
    <t>Team Arrangement</t>
  </si>
  <si>
    <t>UVa - 10491</t>
  </si>
  <si>
    <t>Cows and Cars</t>
  </si>
  <si>
    <t>CF - 82B</t>
  </si>
  <si>
    <t>Sets</t>
  </si>
  <si>
    <t>UVa - 542</t>
  </si>
  <si>
    <t>France '98</t>
  </si>
  <si>
    <t>D&amp;C</t>
  </si>
  <si>
    <t>CF - 161B</t>
  </si>
  <si>
    <t>Discounts</t>
  </si>
  <si>
    <t>UVa - 10056</t>
  </si>
  <si>
    <t>What is the Probability ?</t>
  </si>
  <si>
    <t>corner cases</t>
  </si>
  <si>
    <t>CF - 370C</t>
  </si>
  <si>
    <t>Mittens</t>
  </si>
  <si>
    <t>UVa - 11628</t>
  </si>
  <si>
    <t>Another lottery</t>
  </si>
  <si>
    <t>CF - 754C</t>
  </si>
  <si>
    <t>Vladik and chat</t>
  </si>
  <si>
    <t>assignment problem variant, string parsing</t>
  </si>
  <si>
    <t>UVa - 12114</t>
  </si>
  <si>
    <t>Bachelor Arithmetic</t>
  </si>
  <si>
    <t>solution similar to printing solution in MVC in bipartite graphs, solvable with DP</t>
  </si>
  <si>
    <t>Time Waster</t>
  </si>
  <si>
    <t>UVa - 11181</t>
  </si>
  <si>
    <t>Probability|Given</t>
  </si>
  <si>
    <t>conditional probability</t>
  </si>
  <si>
    <t>CF - 151B</t>
  </si>
  <si>
    <t>Phone Numbers</t>
  </si>
  <si>
    <t>UVa - 12461</t>
  </si>
  <si>
    <t>Airplane</t>
  </si>
  <si>
    <t>:"D</t>
  </si>
  <si>
    <t>CF - 71D</t>
  </si>
  <si>
    <t>Solitaire</t>
  </si>
  <si>
    <t>CF - 107B</t>
  </si>
  <si>
    <t>card game, brute force</t>
  </si>
  <si>
    <t>Basketball Team</t>
  </si>
  <si>
    <t>Aces (for speed practice)</t>
  </si>
  <si>
    <t>CF - 109B</t>
  </si>
  <si>
    <t>Lucky Probability</t>
  </si>
  <si>
    <t>CF - 686A</t>
  </si>
  <si>
    <t>brute force, lucky numbers generation</t>
  </si>
  <si>
    <t>Free Ice Cream</t>
  </si>
  <si>
    <t>CF - 702A</t>
  </si>
  <si>
    <t>Maximum Increase</t>
  </si>
  <si>
    <t>CF - 235B</t>
  </si>
  <si>
    <t>Let's Play Osu!</t>
  </si>
  <si>
    <t>expectation</t>
  </si>
  <si>
    <t>CF - 688A</t>
  </si>
  <si>
    <t>Opponents</t>
  </si>
  <si>
    <t>restate the problem, important combinatorics trick</t>
  </si>
  <si>
    <t>UVa - 11500</t>
  </si>
  <si>
    <t>Vampires</t>
  </si>
  <si>
    <t>gambler's ruin problem</t>
  </si>
  <si>
    <t>Probability with DP</t>
  </si>
  <si>
    <t>UVa - 10759</t>
  </si>
  <si>
    <t>Dice Throwing</t>
  </si>
  <si>
    <t>Topcoder</t>
  </si>
  <si>
    <t>PrimeSoccer</t>
  </si>
  <si>
    <t>addition rule, independent events</t>
  </si>
  <si>
    <t>UVa - 11021</t>
  </si>
  <si>
    <t>Tribles</t>
  </si>
  <si>
    <t>DP, independent events</t>
  </si>
  <si>
    <t>CF - 16E</t>
  </si>
  <si>
    <t>Fish</t>
  </si>
  <si>
    <t>bitmasks, preprocessing</t>
  </si>
  <si>
    <t>Game Theory</t>
  </si>
  <si>
    <t>Decision Tree (Minimax Strategy)</t>
  </si>
  <si>
    <t>UVa - 10536</t>
  </si>
  <si>
    <t>Game of Euler</t>
  </si>
  <si>
    <t>dp, bitmasks</t>
  </si>
  <si>
    <t>UVa - 10891</t>
  </si>
  <si>
    <t>Game of Sum</t>
  </si>
  <si>
    <t>dp, two pointers</t>
  </si>
  <si>
    <t>UVa - 847</t>
  </si>
  <si>
    <t>A Multiplication Game</t>
  </si>
  <si>
    <t>strategy finding</t>
  </si>
  <si>
    <t>UVa - 10111</t>
  </si>
  <si>
    <t>Find the Winning Move</t>
  </si>
  <si>
    <t>dp, implementation</t>
  </si>
  <si>
    <t>UVa - 10368</t>
  </si>
  <si>
    <t>Euclid's Game</t>
  </si>
  <si>
    <t>pattern finding</t>
  </si>
  <si>
    <t>UVa - 10404</t>
  </si>
  <si>
    <t>Bachet's Game</t>
  </si>
  <si>
    <t>UVa - 10578</t>
  </si>
  <si>
    <t>The Game of 31</t>
  </si>
  <si>
    <t>UVa - 11489</t>
  </si>
  <si>
    <t>Integer Game</t>
  </si>
  <si>
    <t>UVa - 12293</t>
  </si>
  <si>
    <t>Box Game</t>
  </si>
  <si>
    <t>UVa - 12469</t>
  </si>
  <si>
    <t>Stones</t>
  </si>
  <si>
    <t>dp or pattern finding</t>
  </si>
  <si>
    <t>CF - 69D</t>
  </si>
  <si>
    <t>Dot</t>
  </si>
  <si>
    <t>CF - 63E</t>
  </si>
  <si>
    <t>Sweets Game</t>
  </si>
  <si>
    <t>dp, bitmasks, preprocessing</t>
  </si>
  <si>
    <t>CF - 538E</t>
  </si>
  <si>
    <t>Demiurges Play Again</t>
  </si>
  <si>
    <t>trees, constructive</t>
  </si>
  <si>
    <t>CakeParty</t>
  </si>
  <si>
    <t>Nim Game</t>
  </si>
  <si>
    <t>UVa - 10165</t>
  </si>
  <si>
    <t>Stone Game</t>
  </si>
  <si>
    <t>UVa - 11311</t>
  </si>
  <si>
    <t>Exclusively Edible</t>
  </si>
  <si>
    <t>StoneGameStrategist</t>
  </si>
  <si>
    <t>ladder nim</t>
  </si>
  <si>
    <t>Sprague-Grundy Theorem</t>
  </si>
  <si>
    <t>UVa - 11534</t>
  </si>
  <si>
    <t>Say Goodbye to Tic-Tac-Toe</t>
  </si>
  <si>
    <t>Codechef - ASTRGAME</t>
  </si>
  <si>
    <t>A String Game</t>
  </si>
  <si>
    <t>SPOJ - MATGAME</t>
  </si>
  <si>
    <t>Matrix Game</t>
  </si>
  <si>
    <t>Timus - 1465</t>
  </si>
  <si>
    <t>Pawn Game</t>
  </si>
  <si>
    <t>CF - 317D</t>
  </si>
  <si>
    <t>Game with Powers</t>
  </si>
  <si>
    <t>hardcoding with dp</t>
  </si>
  <si>
    <t>CF - 335C</t>
  </si>
  <si>
    <t>More Reclamation</t>
  </si>
  <si>
    <t>CF - 87C</t>
  </si>
  <si>
    <t>Interesting Game</t>
  </si>
  <si>
    <t>LongLongNim</t>
  </si>
  <si>
    <t>Roxor</t>
  </si>
  <si>
    <t>CF - 74B</t>
  </si>
  <si>
    <t>Train</t>
  </si>
  <si>
    <t>greedy, simulation</t>
  </si>
  <si>
    <t>CF - 79A</t>
  </si>
  <si>
    <t>Bus Game</t>
  </si>
  <si>
    <t>CF - 78C</t>
  </si>
  <si>
    <t>Beaver Game</t>
  </si>
  <si>
    <t>CF - 49D</t>
  </si>
  <si>
    <t>CF - 55C</t>
  </si>
  <si>
    <t>Pie or die</t>
  </si>
  <si>
    <t>CF - 705B</t>
  </si>
  <si>
    <t>Spider Man</t>
  </si>
  <si>
    <t>game = # cuts in a chocolate bar</t>
  </si>
  <si>
    <t>CF - 388C</t>
  </si>
  <si>
    <t>Fox and Card Game</t>
  </si>
  <si>
    <t>UVa - 424</t>
  </si>
  <si>
    <t>Integer Inquiry</t>
  </si>
  <si>
    <t>BigInteger addition</t>
  </si>
  <si>
    <t>UVa - 10193</t>
  </si>
  <si>
    <t>All You Need Is Love</t>
  </si>
  <si>
    <t>gcd</t>
  </si>
  <si>
    <t>UVa - 10235</t>
  </si>
  <si>
    <t>Simply Emirp</t>
  </si>
  <si>
    <t>Probabilistic primality test</t>
  </si>
  <si>
    <t>UVa - 10494</t>
  </si>
  <si>
    <t>If We Were a Child Again</t>
  </si>
  <si>
    <t>long divison and modulo</t>
  </si>
  <si>
    <t>try implementing it without BigInteger</t>
  </si>
  <si>
    <t>UVa - 10164</t>
  </si>
  <si>
    <t>Number Game</t>
  </si>
  <si>
    <t>parity</t>
  </si>
  <si>
    <t>UVa - 547</t>
  </si>
  <si>
    <t>DDF</t>
  </si>
  <si>
    <t>sequences, numDiv, DP</t>
  </si>
  <si>
    <t>tricky input</t>
  </si>
  <si>
    <t>Canonical Form</t>
  </si>
  <si>
    <t>CF - 560D</t>
  </si>
  <si>
    <t>Equivalent Strings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</si>
</sst>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</font>
    <font>
      <sz val="24"/>
      <color rgb="FFFFFFFF"/>
      <name val="Arial"/>
    </font>
    <font>
      <sz val="24"/>
      <color rgb="FFFFFFFF"/>
      <name val="Arial"/>
    </font>
    <font>
      <sz val="18"/>
      <color rgb="FFFFFFFF"/>
      <name val="Arial"/>
    </font>
    <font>
      <sz val="14"/>
      <color rgb="FFFFFFFF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8"/>
      <color rgb="FFFFFFFF"/>
      <name val="Arial"/>
    </font>
    <font>
      <sz val="14"/>
      <color rgb="FFFFFFFF"/>
      <name val="Arial"/>
    </font>
    <font>
      <sz val="16"/>
      <color rgb="FF222222"/>
      <name val="&quot;Helvetica Neue&quot;"/>
    </font>
    <font>
      <b/>
      <sz val="10"/>
      <color rgb="FF000066"/>
      <name val="'Lucida Grande'"/>
    </font>
  </fonts>
  <fills count="10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  <fill>
      <patternFill patternType="solid">
        <fgColor rgb="FF45818E"/>
        <bgColor rgb="FF45818E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5" fillId="5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5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6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5" fillId="5" borderId="0" xfId="0" applyFont="1" applyFill="1" applyAlignment="1"/>
    <xf numFmtId="0" fontId="6" fillId="5" borderId="0" xfId="0" applyFont="1" applyFill="1" applyAlignment="1">
      <alignment vertical="center"/>
    </xf>
    <xf numFmtId="0" fontId="6" fillId="5" borderId="0" xfId="0" applyFont="1" applyFill="1"/>
    <xf numFmtId="0" fontId="5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5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6" fillId="7" borderId="0" xfId="0" applyFont="1" applyFill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5" fillId="5" borderId="0" xfId="0" applyFont="1" applyFill="1" applyAlignment="1"/>
    <xf numFmtId="0" fontId="6" fillId="8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wrapText="1"/>
    </xf>
    <xf numFmtId="0" fontId="5" fillId="5" borderId="0" xfId="0" applyFont="1" applyFill="1" applyAlignment="1"/>
    <xf numFmtId="0" fontId="5" fillId="5" borderId="0" xfId="0" applyFont="1" applyFill="1" applyAlignment="1"/>
    <xf numFmtId="0" fontId="5" fillId="5" borderId="0" xfId="0" applyFont="1" applyFill="1" applyAlignment="1">
      <alignment horizontal="center"/>
    </xf>
    <xf numFmtId="0" fontId="9" fillId="5" borderId="0" xfId="0" applyFont="1" applyFill="1" applyAlignment="1"/>
    <xf numFmtId="0" fontId="10" fillId="5" borderId="0" xfId="0" applyFont="1" applyFill="1" applyAlignment="1">
      <alignment horizontal="left" vertical="center"/>
    </xf>
    <xf numFmtId="0" fontId="6" fillId="5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/>
    <xf numFmtId="0" fontId="6" fillId="5" borderId="0" xfId="0" applyFont="1" applyFill="1" applyAlignment="1">
      <alignment vertical="center" wrapText="1"/>
    </xf>
    <xf numFmtId="0" fontId="5" fillId="5" borderId="0" xfId="0" applyFont="1" applyFill="1" applyAlignment="1"/>
    <xf numFmtId="0" fontId="13" fillId="9" borderId="0" xfId="0" applyFont="1" applyFill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14" fillId="9" borderId="0" xfId="0" applyFont="1" applyFill="1" applyAlignment="1">
      <alignment horizontal="left" vertical="center"/>
    </xf>
    <xf numFmtId="0" fontId="4" fillId="4" borderId="0" xfId="0" applyFont="1" applyFill="1" applyAlignment="1">
      <alignment vertical="center"/>
    </xf>
    <xf numFmtId="0" fontId="0" fillId="0" borderId="0" xfId="0" applyFont="1" applyAlignment="1"/>
    <xf numFmtId="0" fontId="3" fillId="3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4" borderId="0" xfId="0" applyFont="1" applyFill="1" applyAlignment="1"/>
    <xf numFmtId="0" fontId="11" fillId="3" borderId="0" xfId="0" applyFont="1" applyFill="1" applyAlignment="1">
      <alignment vertical="center"/>
    </xf>
    <xf numFmtId="0" fontId="3" fillId="3" borderId="0" xfId="0" applyFont="1" applyFill="1" applyAlignment="1"/>
    <xf numFmtId="0" fontId="12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69138"/>
  </sheetPr>
  <dimension ref="A1:Z333"/>
  <sheetViews>
    <sheetView topLeftCell="A317" workbookViewId="0">
      <selection activeCell="B328" sqref="B328"/>
    </sheetView>
  </sheetViews>
  <sheetFormatPr defaultColWidth="14.42578125" defaultRowHeight="15.75" customHeight="1"/>
  <cols>
    <col min="1" max="1" width="12.140625" customWidth="1"/>
    <col min="2" max="2" width="35.85546875" customWidth="1"/>
    <col min="4" max="4" width="45.140625" customWidth="1"/>
    <col min="6" max="6" width="28.5703125" customWidth="1"/>
  </cols>
  <sheetData>
    <row r="1" spans="1:26" ht="15.75" customHeight="1">
      <c r="A1" s="47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5.75" customHeight="1">
      <c r="A2" s="46" t="s">
        <v>3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5.75" customHeight="1">
      <c r="A3" s="44" t="s">
        <v>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5.75" customHeight="1">
      <c r="A4" s="1" t="s">
        <v>8</v>
      </c>
      <c r="B4" s="1" t="s">
        <v>11</v>
      </c>
      <c r="C4" s="3" t="s">
        <v>12</v>
      </c>
      <c r="D4" s="5" t="s">
        <v>15</v>
      </c>
      <c r="E4" s="7" t="s">
        <v>17</v>
      </c>
      <c r="F4" s="9"/>
      <c r="G4" s="9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>
      <c r="A5" s="1" t="s">
        <v>18</v>
      </c>
      <c r="B5" s="1" t="s">
        <v>19</v>
      </c>
      <c r="C5" s="3" t="s">
        <v>14</v>
      </c>
      <c r="D5" s="5"/>
      <c r="E5" s="7" t="s">
        <v>20</v>
      </c>
      <c r="F5" s="9"/>
      <c r="G5" s="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>
      <c r="A6" s="1" t="s">
        <v>21</v>
      </c>
      <c r="B6" s="1" t="s">
        <v>22</v>
      </c>
      <c r="C6" s="3" t="s">
        <v>14</v>
      </c>
      <c r="D6" s="5"/>
      <c r="E6" s="7" t="s">
        <v>20</v>
      </c>
      <c r="F6" s="9"/>
      <c r="G6" s="9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>
      <c r="A7" s="1" t="s">
        <v>23</v>
      </c>
      <c r="B7" s="1" t="s">
        <v>24</v>
      </c>
      <c r="C7" s="3" t="s">
        <v>14</v>
      </c>
      <c r="D7" s="5" t="s">
        <v>25</v>
      </c>
      <c r="E7" s="7" t="s">
        <v>20</v>
      </c>
      <c r="F7" s="9"/>
      <c r="G7" s="9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>
      <c r="A8" s="1" t="s">
        <v>32</v>
      </c>
      <c r="B8" s="1" t="s">
        <v>33</v>
      </c>
      <c r="C8" s="3" t="s">
        <v>14</v>
      </c>
      <c r="D8" s="5" t="s">
        <v>25</v>
      </c>
      <c r="E8" s="14"/>
      <c r="F8" s="9"/>
      <c r="G8" s="9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>
      <c r="A9" s="1" t="s">
        <v>43</v>
      </c>
      <c r="B9" s="1" t="s">
        <v>45</v>
      </c>
      <c r="C9" s="3" t="s">
        <v>14</v>
      </c>
      <c r="D9" s="5" t="s">
        <v>25</v>
      </c>
      <c r="E9" s="14"/>
      <c r="F9" s="9"/>
      <c r="G9" s="9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>
      <c r="A10" s="1" t="s">
        <v>52</v>
      </c>
      <c r="B10" s="1" t="s">
        <v>53</v>
      </c>
      <c r="C10" s="3" t="s">
        <v>14</v>
      </c>
      <c r="D10" s="5"/>
      <c r="E10" s="7" t="s">
        <v>56</v>
      </c>
      <c r="F10" s="9"/>
      <c r="G10" s="9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>
      <c r="A11" s="1" t="s">
        <v>60</v>
      </c>
      <c r="B11" s="1" t="s">
        <v>61</v>
      </c>
      <c r="C11" s="3" t="s">
        <v>14</v>
      </c>
      <c r="D11" s="5" t="s">
        <v>15</v>
      </c>
      <c r="E11" s="14"/>
      <c r="F11" s="1"/>
      <c r="G11" s="9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>
      <c r="A12" s="1" t="s">
        <v>75</v>
      </c>
      <c r="B12" s="1" t="s">
        <v>77</v>
      </c>
      <c r="C12" s="3" t="s">
        <v>14</v>
      </c>
      <c r="D12" s="5" t="s">
        <v>25</v>
      </c>
      <c r="E12" s="14"/>
      <c r="F12" s="1"/>
      <c r="G12" s="9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>
      <c r="A13" s="1" t="s">
        <v>82</v>
      </c>
      <c r="B13" s="1" t="s">
        <v>85</v>
      </c>
      <c r="C13" s="3" t="s">
        <v>14</v>
      </c>
      <c r="D13" s="5" t="s">
        <v>25</v>
      </c>
      <c r="E13" s="14"/>
      <c r="F13" s="1"/>
      <c r="G13" s="9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>
      <c r="A14" s="1" t="s">
        <v>91</v>
      </c>
      <c r="B14" s="1" t="s">
        <v>92</v>
      </c>
      <c r="C14" s="3" t="s">
        <v>14</v>
      </c>
      <c r="D14" s="5" t="s">
        <v>94</v>
      </c>
      <c r="E14" s="14"/>
      <c r="F14" s="1"/>
      <c r="G14" s="9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>
      <c r="A15" s="1" t="s">
        <v>99</v>
      </c>
      <c r="B15" s="1" t="s">
        <v>100</v>
      </c>
      <c r="C15" s="3" t="s">
        <v>14</v>
      </c>
      <c r="D15" s="5" t="s">
        <v>101</v>
      </c>
      <c r="E15" s="14"/>
      <c r="F15" s="1"/>
      <c r="G15" s="9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>
      <c r="A16" s="1" t="s">
        <v>105</v>
      </c>
      <c r="B16" s="1" t="s">
        <v>106</v>
      </c>
      <c r="C16" s="3" t="s">
        <v>14</v>
      </c>
      <c r="D16" s="5" t="s">
        <v>108</v>
      </c>
      <c r="E16" s="14"/>
      <c r="F16" s="15" t="str">
        <f>HYPERLINK("https://github.com/morris821028/UVa/blob/master/volume104/10483%20-%20The%20Sum%20Equals%20the%20Product.cpp","solution without doubles")</f>
        <v>solution without doubles</v>
      </c>
      <c r="G16" s="9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>
      <c r="A17" s="1" t="s">
        <v>160</v>
      </c>
      <c r="B17" s="1" t="s">
        <v>161</v>
      </c>
      <c r="C17" s="3" t="s">
        <v>14</v>
      </c>
      <c r="D17" s="5" t="s">
        <v>162</v>
      </c>
      <c r="E17" s="14"/>
      <c r="F17" s="16"/>
      <c r="G17" s="9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>
      <c r="A18" s="1" t="s">
        <v>170</v>
      </c>
      <c r="B18" s="1" t="s">
        <v>172</v>
      </c>
      <c r="C18" s="3" t="s">
        <v>14</v>
      </c>
      <c r="D18" s="5" t="s">
        <v>15</v>
      </c>
      <c r="E18" s="14"/>
      <c r="F18" s="16"/>
      <c r="G18" s="9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>
      <c r="A19" s="1" t="s">
        <v>176</v>
      </c>
      <c r="B19" s="1" t="s">
        <v>177</v>
      </c>
      <c r="C19" s="3" t="s">
        <v>14</v>
      </c>
      <c r="D19" s="5" t="s">
        <v>162</v>
      </c>
      <c r="E19" s="14"/>
      <c r="F19" s="16"/>
      <c r="G19" s="9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>
      <c r="A20" s="1" t="s">
        <v>185</v>
      </c>
      <c r="B20" s="1" t="s">
        <v>186</v>
      </c>
      <c r="C20" s="3" t="s">
        <v>14</v>
      </c>
      <c r="D20" s="5" t="s">
        <v>188</v>
      </c>
      <c r="E20" s="7" t="s">
        <v>189</v>
      </c>
      <c r="F20" s="16"/>
      <c r="G20" s="9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>
      <c r="A21" s="1" t="s">
        <v>196</v>
      </c>
      <c r="B21" s="1" t="s">
        <v>197</v>
      </c>
      <c r="C21" s="3" t="s">
        <v>14</v>
      </c>
      <c r="D21" s="5"/>
      <c r="E21" s="7" t="s">
        <v>20</v>
      </c>
      <c r="F21" s="16"/>
      <c r="G21" s="9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>
      <c r="A22" s="1" t="s">
        <v>199</v>
      </c>
      <c r="B22" s="1" t="s">
        <v>200</v>
      </c>
      <c r="C22" s="3" t="s">
        <v>14</v>
      </c>
      <c r="D22" s="5"/>
      <c r="E22" s="7" t="s">
        <v>20</v>
      </c>
      <c r="F22" s="16"/>
      <c r="G22" s="9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>
      <c r="A23" s="1" t="s">
        <v>204</v>
      </c>
      <c r="B23" s="1" t="s">
        <v>205</v>
      </c>
      <c r="C23" s="3" t="s">
        <v>14</v>
      </c>
      <c r="D23" s="5"/>
      <c r="E23" s="7" t="s">
        <v>20</v>
      </c>
      <c r="F23" s="16"/>
      <c r="G23" s="9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>
      <c r="A24" s="1" t="s">
        <v>208</v>
      </c>
      <c r="B24" s="1" t="s">
        <v>210</v>
      </c>
      <c r="C24" s="3" t="s">
        <v>14</v>
      </c>
      <c r="D24" s="5"/>
      <c r="E24" s="7" t="s">
        <v>20</v>
      </c>
      <c r="F24" s="16"/>
      <c r="G24" s="9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.75">
      <c r="A25" s="1" t="s">
        <v>215</v>
      </c>
      <c r="B25" s="1" t="s">
        <v>216</v>
      </c>
      <c r="C25" s="3" t="s">
        <v>14</v>
      </c>
      <c r="D25" s="5"/>
      <c r="E25" s="7" t="s">
        <v>20</v>
      </c>
      <c r="F25" s="16"/>
      <c r="G25" s="9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.75">
      <c r="A26" s="1" t="s">
        <v>221</v>
      </c>
      <c r="B26" s="1" t="s">
        <v>223</v>
      </c>
      <c r="C26" s="3" t="s">
        <v>14</v>
      </c>
      <c r="D26" s="5"/>
      <c r="E26" s="7" t="s">
        <v>20</v>
      </c>
      <c r="F26" s="16"/>
      <c r="G26" s="9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.75">
      <c r="A27" s="1" t="s">
        <v>225</v>
      </c>
      <c r="B27" s="1" t="s">
        <v>228</v>
      </c>
      <c r="C27" s="3" t="s">
        <v>14</v>
      </c>
      <c r="D27" s="5"/>
      <c r="E27" s="7" t="s">
        <v>20</v>
      </c>
      <c r="F27" s="16"/>
      <c r="G27" s="9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.75">
      <c r="A28" s="1" t="s">
        <v>231</v>
      </c>
      <c r="B28" s="1" t="s">
        <v>232</v>
      </c>
      <c r="C28" s="3" t="s">
        <v>14</v>
      </c>
      <c r="D28" s="5"/>
      <c r="E28" s="7" t="s">
        <v>20</v>
      </c>
      <c r="F28" s="16"/>
      <c r="G28" s="9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.75">
      <c r="A29" s="1" t="s">
        <v>235</v>
      </c>
      <c r="B29" s="1" t="s">
        <v>236</v>
      </c>
      <c r="C29" s="3" t="s">
        <v>14</v>
      </c>
      <c r="D29" s="5"/>
      <c r="E29" s="7" t="s">
        <v>238</v>
      </c>
      <c r="F29" s="16"/>
      <c r="G29" s="9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.75">
      <c r="A30" s="1" t="s">
        <v>239</v>
      </c>
      <c r="B30" s="1" t="s">
        <v>240</v>
      </c>
      <c r="C30" s="3" t="s">
        <v>14</v>
      </c>
      <c r="D30" s="5"/>
      <c r="E30" s="7" t="s">
        <v>238</v>
      </c>
      <c r="F30" s="16"/>
      <c r="G30" s="9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.75">
      <c r="A31" s="1" t="s">
        <v>246</v>
      </c>
      <c r="B31" s="1" t="s">
        <v>248</v>
      </c>
      <c r="C31" s="3" t="s">
        <v>14</v>
      </c>
      <c r="D31" s="5"/>
      <c r="E31" s="7" t="s">
        <v>238</v>
      </c>
      <c r="F31" s="16"/>
      <c r="G31" s="9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.75">
      <c r="A32" s="1" t="s">
        <v>252</v>
      </c>
      <c r="B32" s="1" t="s">
        <v>254</v>
      </c>
      <c r="C32" s="3" t="s">
        <v>14</v>
      </c>
      <c r="D32" s="5"/>
      <c r="E32" s="7" t="s">
        <v>238</v>
      </c>
      <c r="F32" s="16"/>
      <c r="G32" s="9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.75">
      <c r="A33" s="1" t="s">
        <v>257</v>
      </c>
      <c r="B33" s="1" t="s">
        <v>258</v>
      </c>
      <c r="C33" s="3" t="s">
        <v>14</v>
      </c>
      <c r="D33" s="5"/>
      <c r="E33" s="7" t="s">
        <v>238</v>
      </c>
      <c r="F33" s="16"/>
      <c r="G33" s="9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.75">
      <c r="A34" s="1" t="s">
        <v>261</v>
      </c>
      <c r="B34" s="1" t="s">
        <v>262</v>
      </c>
      <c r="C34" s="3" t="s">
        <v>14</v>
      </c>
      <c r="D34" s="5"/>
      <c r="E34" s="7" t="s">
        <v>238</v>
      </c>
      <c r="F34" s="16"/>
      <c r="G34" s="9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.75">
      <c r="A35" s="1" t="s">
        <v>266</v>
      </c>
      <c r="B35" s="1" t="s">
        <v>267</v>
      </c>
      <c r="C35" s="3" t="s">
        <v>14</v>
      </c>
      <c r="D35" s="5"/>
      <c r="E35" s="16"/>
      <c r="F35" s="16"/>
      <c r="G35" s="9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.75">
      <c r="A36" s="1" t="s">
        <v>271</v>
      </c>
      <c r="B36" s="1" t="s">
        <v>272</v>
      </c>
      <c r="C36" s="3" t="s">
        <v>14</v>
      </c>
      <c r="D36" s="5"/>
      <c r="E36" s="16"/>
      <c r="F36" s="16"/>
      <c r="G36" s="9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.75">
      <c r="A37" s="1" t="s">
        <v>277</v>
      </c>
      <c r="B37" s="1" t="s">
        <v>279</v>
      </c>
      <c r="C37" s="3" t="s">
        <v>14</v>
      </c>
      <c r="D37" s="5"/>
      <c r="E37" s="16"/>
      <c r="F37" s="16"/>
      <c r="G37" s="9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.75">
      <c r="A38" s="1" t="s">
        <v>281</v>
      </c>
      <c r="B38" s="1" t="s">
        <v>282</v>
      </c>
      <c r="C38" s="3" t="s">
        <v>14</v>
      </c>
      <c r="D38" s="5"/>
      <c r="E38" s="16"/>
      <c r="F38" s="16"/>
      <c r="G38" s="9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>
      <c r="A39" s="1" t="s">
        <v>289</v>
      </c>
      <c r="B39" s="1" t="s">
        <v>290</v>
      </c>
      <c r="C39" s="3" t="s">
        <v>14</v>
      </c>
      <c r="D39" s="5"/>
      <c r="E39" s="16"/>
      <c r="F39" s="16" t="s">
        <v>292</v>
      </c>
      <c r="G39" s="9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.75">
      <c r="A40" s="1" t="s">
        <v>294</v>
      </c>
      <c r="B40" s="1" t="s">
        <v>296</v>
      </c>
      <c r="C40" s="3" t="s">
        <v>14</v>
      </c>
      <c r="D40" s="5"/>
      <c r="E40" s="16"/>
      <c r="F40" s="16"/>
      <c r="G40" s="9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.75">
      <c r="A41" s="1" t="s">
        <v>303</v>
      </c>
      <c r="B41" s="1" t="s">
        <v>304</v>
      </c>
      <c r="C41" s="3" t="s">
        <v>14</v>
      </c>
      <c r="D41" s="5"/>
      <c r="E41" s="16"/>
      <c r="F41" s="16"/>
      <c r="G41" s="9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.75">
      <c r="A42" s="1" t="s">
        <v>308</v>
      </c>
      <c r="B42" s="1" t="s">
        <v>309</v>
      </c>
      <c r="C42" s="3" t="s">
        <v>14</v>
      </c>
      <c r="D42" s="5"/>
      <c r="E42" s="16"/>
      <c r="F42" s="16"/>
      <c r="G42" s="9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.75">
      <c r="A43" s="1" t="s">
        <v>314</v>
      </c>
      <c r="B43" s="1" t="s">
        <v>316</v>
      </c>
      <c r="C43" s="3" t="s">
        <v>14</v>
      </c>
      <c r="D43" s="5"/>
      <c r="E43" s="16"/>
      <c r="F43" s="16"/>
      <c r="G43" s="9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.75">
      <c r="A44" s="1" t="s">
        <v>324</v>
      </c>
      <c r="B44" s="1" t="s">
        <v>326</v>
      </c>
      <c r="C44" s="3" t="s">
        <v>14</v>
      </c>
      <c r="D44" s="5"/>
      <c r="E44" s="16"/>
      <c r="F44" s="16"/>
      <c r="G44" s="9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.75">
      <c r="A45" s="1" t="s">
        <v>332</v>
      </c>
      <c r="B45" s="1" t="s">
        <v>334</v>
      </c>
      <c r="C45" s="3" t="s">
        <v>14</v>
      </c>
      <c r="D45" s="5"/>
      <c r="E45" s="16"/>
      <c r="F45" s="16"/>
      <c r="G45" s="9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75">
      <c r="A46" s="1" t="s">
        <v>338</v>
      </c>
      <c r="B46" s="1" t="s">
        <v>339</v>
      </c>
      <c r="C46" s="3" t="s">
        <v>14</v>
      </c>
      <c r="D46" s="5"/>
      <c r="E46" s="19" t="s">
        <v>181</v>
      </c>
      <c r="F46" s="16"/>
      <c r="G46" s="9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75">
      <c r="A47" s="1" t="s">
        <v>355</v>
      </c>
      <c r="B47" s="1" t="s">
        <v>356</v>
      </c>
      <c r="C47" s="3" t="s">
        <v>14</v>
      </c>
      <c r="D47" s="5" t="s">
        <v>358</v>
      </c>
      <c r="E47" s="16"/>
      <c r="F47" s="16"/>
      <c r="G47" s="9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75">
      <c r="A48" s="1" t="s">
        <v>362</v>
      </c>
      <c r="B48" s="1" t="s">
        <v>364</v>
      </c>
      <c r="C48" s="3" t="s">
        <v>14</v>
      </c>
      <c r="D48" s="5" t="s">
        <v>366</v>
      </c>
      <c r="E48" s="16"/>
      <c r="F48" s="16"/>
      <c r="G48" s="9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.75">
      <c r="A49" s="1" t="s">
        <v>369</v>
      </c>
      <c r="B49" s="1" t="s">
        <v>370</v>
      </c>
      <c r="C49" s="3" t="s">
        <v>122</v>
      </c>
      <c r="D49" s="5"/>
      <c r="E49" s="19" t="s">
        <v>181</v>
      </c>
      <c r="F49" s="16"/>
      <c r="G49" s="9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>
      <c r="A50" s="1" t="s">
        <v>376</v>
      </c>
      <c r="B50" s="1" t="s">
        <v>377</v>
      </c>
      <c r="C50" s="3" t="s">
        <v>122</v>
      </c>
      <c r="D50" s="5" t="s">
        <v>379</v>
      </c>
      <c r="E50" s="14"/>
      <c r="F50" s="1"/>
      <c r="G50" s="9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.75">
      <c r="A51" s="1" t="s">
        <v>384</v>
      </c>
      <c r="B51" s="1" t="s">
        <v>386</v>
      </c>
      <c r="C51" s="3" t="s">
        <v>122</v>
      </c>
      <c r="D51" s="5"/>
      <c r="E51" s="14"/>
      <c r="F51" s="1"/>
      <c r="G51" s="9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>
      <c r="A52" s="1" t="s">
        <v>391</v>
      </c>
      <c r="B52" s="1" t="s">
        <v>394</v>
      </c>
      <c r="C52" s="3" t="s">
        <v>122</v>
      </c>
      <c r="D52" s="5"/>
      <c r="E52" s="14"/>
      <c r="F52" s="1"/>
      <c r="G52" s="9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75">
      <c r="A53" s="1" t="s">
        <v>398</v>
      </c>
      <c r="B53" s="1" t="s">
        <v>399</v>
      </c>
      <c r="C53" s="3" t="s">
        <v>122</v>
      </c>
      <c r="D53" s="5"/>
      <c r="E53" s="14"/>
      <c r="F53" s="1"/>
      <c r="G53" s="9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.75">
      <c r="A54" s="1" t="s">
        <v>406</v>
      </c>
      <c r="B54" s="1" t="s">
        <v>407</v>
      </c>
      <c r="C54" s="3" t="s">
        <v>122</v>
      </c>
      <c r="D54" s="5" t="s">
        <v>408</v>
      </c>
      <c r="E54" s="14"/>
      <c r="F54" s="1"/>
      <c r="G54" s="9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>
      <c r="A55" s="1" t="s">
        <v>420</v>
      </c>
      <c r="B55" s="1" t="s">
        <v>421</v>
      </c>
      <c r="C55" s="3" t="s">
        <v>38</v>
      </c>
      <c r="D55" s="5" t="s">
        <v>422</v>
      </c>
      <c r="E55" s="14"/>
      <c r="F55" s="1" t="s">
        <v>141</v>
      </c>
      <c r="G55" s="9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>
      <c r="A56" s="1" t="s">
        <v>428</v>
      </c>
      <c r="B56" s="1" t="s">
        <v>429</v>
      </c>
      <c r="C56" s="3" t="s">
        <v>38</v>
      </c>
      <c r="D56" s="5" t="s">
        <v>430</v>
      </c>
      <c r="E56" s="7" t="s">
        <v>87</v>
      </c>
      <c r="F56" s="1" t="s">
        <v>432</v>
      </c>
      <c r="G56" s="9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.75">
      <c r="A57" s="1" t="s">
        <v>437</v>
      </c>
      <c r="B57" s="1" t="s">
        <v>439</v>
      </c>
      <c r="C57" s="3" t="s">
        <v>38</v>
      </c>
      <c r="D57" s="5" t="s">
        <v>440</v>
      </c>
      <c r="E57" s="7" t="s">
        <v>441</v>
      </c>
      <c r="F57" s="1" t="s">
        <v>432</v>
      </c>
      <c r="G57" s="9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8">
      <c r="A58" s="44" t="s">
        <v>444</v>
      </c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2.75">
      <c r="A59" s="1" t="s">
        <v>447</v>
      </c>
      <c r="B59" s="1" t="s">
        <v>448</v>
      </c>
      <c r="C59" s="3" t="s">
        <v>14</v>
      </c>
      <c r="D59" s="5"/>
      <c r="E59" s="7" t="s">
        <v>20</v>
      </c>
      <c r="F59" s="9"/>
      <c r="G59" s="9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>
      <c r="A60" s="1" t="s">
        <v>455</v>
      </c>
      <c r="B60" s="1" t="s">
        <v>245</v>
      </c>
      <c r="C60" s="3" t="s">
        <v>14</v>
      </c>
      <c r="D60" s="5"/>
      <c r="E60" s="7" t="s">
        <v>20</v>
      </c>
      <c r="F60" s="9"/>
      <c r="G60" s="9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.75">
      <c r="A61" s="1" t="s">
        <v>456</v>
      </c>
      <c r="B61" s="1" t="s">
        <v>458</v>
      </c>
      <c r="C61" s="3" t="s">
        <v>14</v>
      </c>
      <c r="D61" s="5" t="s">
        <v>460</v>
      </c>
      <c r="E61" s="14"/>
      <c r="F61" s="1"/>
      <c r="G61" s="9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.75">
      <c r="A62" s="1" t="s">
        <v>462</v>
      </c>
      <c r="B62" s="1" t="s">
        <v>463</v>
      </c>
      <c r="C62" s="3" t="s">
        <v>14</v>
      </c>
      <c r="D62" s="5" t="s">
        <v>465</v>
      </c>
      <c r="E62" s="14"/>
      <c r="F62" s="1" t="s">
        <v>467</v>
      </c>
      <c r="G62" s="9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75">
      <c r="A63" s="1" t="s">
        <v>469</v>
      </c>
      <c r="B63" s="1" t="s">
        <v>470</v>
      </c>
      <c r="C63" s="3" t="s">
        <v>14</v>
      </c>
      <c r="D63" s="5" t="s">
        <v>471</v>
      </c>
      <c r="E63" s="14"/>
      <c r="F63" s="1"/>
      <c r="G63" s="9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.75">
      <c r="A64" s="1" t="s">
        <v>475</v>
      </c>
      <c r="B64" s="1" t="s">
        <v>477</v>
      </c>
      <c r="C64" s="3" t="s">
        <v>14</v>
      </c>
      <c r="D64" s="5" t="s">
        <v>479</v>
      </c>
      <c r="E64" s="14"/>
      <c r="F64" s="1"/>
      <c r="G64" s="9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.75">
      <c r="A65" s="1" t="s">
        <v>483</v>
      </c>
      <c r="B65" s="1" t="s">
        <v>484</v>
      </c>
      <c r="C65" s="3" t="s">
        <v>14</v>
      </c>
      <c r="D65" s="5" t="s">
        <v>485</v>
      </c>
      <c r="E65" s="14"/>
      <c r="F65" s="1"/>
      <c r="G65" s="9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.75">
      <c r="A66" s="1" t="s">
        <v>492</v>
      </c>
      <c r="B66" s="1" t="s">
        <v>493</v>
      </c>
      <c r="C66" s="3" t="s">
        <v>14</v>
      </c>
      <c r="D66" s="5" t="s">
        <v>495</v>
      </c>
      <c r="E66" s="7" t="s">
        <v>175</v>
      </c>
      <c r="F66" s="1"/>
      <c r="G66" s="9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2.75">
      <c r="A67" s="1" t="s">
        <v>500</v>
      </c>
      <c r="B67" s="1" t="s">
        <v>501</v>
      </c>
      <c r="C67" s="3" t="s">
        <v>14</v>
      </c>
      <c r="D67" s="5" t="s">
        <v>503</v>
      </c>
      <c r="E67" s="7" t="s">
        <v>80</v>
      </c>
      <c r="F67" s="16" t="s">
        <v>504</v>
      </c>
      <c r="G67" s="9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2.75">
      <c r="A68" s="1" t="s">
        <v>509</v>
      </c>
      <c r="B68" s="1" t="s">
        <v>510</v>
      </c>
      <c r="C68" s="3" t="s">
        <v>14</v>
      </c>
      <c r="D68" s="5" t="s">
        <v>465</v>
      </c>
      <c r="E68" s="14"/>
      <c r="F68" s="16"/>
      <c r="G68" s="9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2.75">
      <c r="A69" s="1" t="s">
        <v>513</v>
      </c>
      <c r="B69" s="1" t="s">
        <v>514</v>
      </c>
      <c r="C69" s="3" t="s">
        <v>14</v>
      </c>
      <c r="D69" s="5" t="s">
        <v>515</v>
      </c>
      <c r="E69" s="14"/>
      <c r="F69" s="16" t="s">
        <v>516</v>
      </c>
      <c r="G69" s="9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2.75">
      <c r="A70" s="1" t="s">
        <v>520</v>
      </c>
      <c r="B70" s="1" t="s">
        <v>521</v>
      </c>
      <c r="C70" s="3" t="s">
        <v>14</v>
      </c>
      <c r="D70" s="5"/>
      <c r="E70" s="14"/>
      <c r="F70" s="16"/>
      <c r="G70" s="9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2.75">
      <c r="A71" s="1" t="s">
        <v>526</v>
      </c>
      <c r="B71" s="1" t="s">
        <v>527</v>
      </c>
      <c r="C71" s="3" t="s">
        <v>14</v>
      </c>
      <c r="D71" s="5" t="s">
        <v>528</v>
      </c>
      <c r="E71" s="14"/>
      <c r="F71" s="16"/>
      <c r="G71" s="9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.75">
      <c r="A72" s="1" t="s">
        <v>536</v>
      </c>
      <c r="B72" s="1" t="s">
        <v>537</v>
      </c>
      <c r="C72" s="3" t="s">
        <v>14</v>
      </c>
      <c r="D72" s="5"/>
      <c r="E72" s="14"/>
      <c r="F72" s="16" t="s">
        <v>538</v>
      </c>
      <c r="G72" s="9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.75">
      <c r="A73" s="1" t="s">
        <v>541</v>
      </c>
      <c r="B73" s="1" t="s">
        <v>543</v>
      </c>
      <c r="C73" s="3" t="s">
        <v>14</v>
      </c>
      <c r="D73" s="5"/>
      <c r="E73" s="7" t="s">
        <v>20</v>
      </c>
      <c r="F73" s="16"/>
      <c r="G73" s="9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.75">
      <c r="A74" s="1" t="s">
        <v>549</v>
      </c>
      <c r="B74" s="1" t="s">
        <v>550</v>
      </c>
      <c r="C74" s="3" t="s">
        <v>14</v>
      </c>
      <c r="D74" s="5"/>
      <c r="E74" s="7" t="s">
        <v>20</v>
      </c>
      <c r="F74" s="16"/>
      <c r="G74" s="9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.75">
      <c r="A75" s="1" t="s">
        <v>558</v>
      </c>
      <c r="B75" s="1" t="s">
        <v>559</v>
      </c>
      <c r="C75" s="3" t="s">
        <v>14</v>
      </c>
      <c r="D75" s="5"/>
      <c r="E75" s="7" t="s">
        <v>20</v>
      </c>
      <c r="F75" s="16"/>
      <c r="G75" s="9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.75">
      <c r="A76" s="1" t="s">
        <v>564</v>
      </c>
      <c r="B76" s="1" t="s">
        <v>566</v>
      </c>
      <c r="C76" s="3" t="s">
        <v>14</v>
      </c>
      <c r="D76" s="5"/>
      <c r="E76" s="14"/>
      <c r="F76" s="16"/>
      <c r="G76" s="9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.75">
      <c r="A77" s="1" t="s">
        <v>575</v>
      </c>
      <c r="B77" s="1" t="s">
        <v>576</v>
      </c>
      <c r="C77" s="3" t="s">
        <v>14</v>
      </c>
      <c r="D77" s="5"/>
      <c r="E77" s="14"/>
      <c r="F77" s="16"/>
      <c r="G77" s="9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.75">
      <c r="A78" s="1" t="s">
        <v>581</v>
      </c>
      <c r="B78" s="1" t="s">
        <v>582</v>
      </c>
      <c r="C78" s="3" t="s">
        <v>14</v>
      </c>
      <c r="D78" s="5" t="s">
        <v>583</v>
      </c>
      <c r="E78" s="14"/>
      <c r="F78" s="16"/>
      <c r="G78" s="9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.75">
      <c r="A79" s="1" t="s">
        <v>588</v>
      </c>
      <c r="B79" s="1" t="s">
        <v>590</v>
      </c>
      <c r="C79" s="3" t="s">
        <v>122</v>
      </c>
      <c r="D79" s="5"/>
      <c r="E79" s="7" t="s">
        <v>17</v>
      </c>
      <c r="F79" s="9"/>
      <c r="G79" s="9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.75">
      <c r="A80" s="1" t="s">
        <v>592</v>
      </c>
      <c r="B80" s="1" t="s">
        <v>593</v>
      </c>
      <c r="C80" s="3" t="s">
        <v>122</v>
      </c>
      <c r="D80" s="5"/>
      <c r="E80" s="14"/>
      <c r="F80" s="1" t="s">
        <v>594</v>
      </c>
      <c r="G80" s="9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.75">
      <c r="A81" s="1" t="s">
        <v>598</v>
      </c>
      <c r="B81" s="1" t="s">
        <v>599</v>
      </c>
      <c r="C81" s="3" t="s">
        <v>122</v>
      </c>
      <c r="D81" s="5" t="s">
        <v>600</v>
      </c>
      <c r="E81" s="14"/>
      <c r="F81" s="1"/>
      <c r="G81" s="9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.75">
      <c r="A82" s="1" t="s">
        <v>604</v>
      </c>
      <c r="B82" s="1" t="s">
        <v>605</v>
      </c>
      <c r="C82" s="3" t="s">
        <v>122</v>
      </c>
      <c r="D82" s="5" t="s">
        <v>606</v>
      </c>
      <c r="E82" s="14"/>
      <c r="F82" s="1"/>
      <c r="G82" s="9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.75">
      <c r="A83" s="1" t="s">
        <v>613</v>
      </c>
      <c r="B83" s="1" t="s">
        <v>615</v>
      </c>
      <c r="C83" s="3" t="s">
        <v>122</v>
      </c>
      <c r="D83" s="5"/>
      <c r="E83" s="14"/>
      <c r="F83" s="1"/>
      <c r="G83" s="9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75">
      <c r="A84" s="1" t="s">
        <v>622</v>
      </c>
      <c r="B84" s="1" t="s">
        <v>625</v>
      </c>
      <c r="C84" s="3" t="s">
        <v>122</v>
      </c>
      <c r="D84" s="5"/>
      <c r="E84" s="7" t="s">
        <v>238</v>
      </c>
      <c r="F84" s="16"/>
      <c r="G84" s="9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.75">
      <c r="A85" s="1" t="s">
        <v>630</v>
      </c>
      <c r="B85" s="1" t="s">
        <v>631</v>
      </c>
      <c r="C85" s="3" t="s">
        <v>38</v>
      </c>
      <c r="D85" s="5" t="s">
        <v>632</v>
      </c>
      <c r="E85" s="14"/>
      <c r="F85" s="9"/>
      <c r="G85" s="9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.75">
      <c r="A86" s="1" t="s">
        <v>636</v>
      </c>
      <c r="B86" s="1" t="s">
        <v>637</v>
      </c>
      <c r="C86" s="3" t="s">
        <v>38</v>
      </c>
      <c r="D86" s="5" t="s">
        <v>639</v>
      </c>
      <c r="E86" s="14"/>
      <c r="F86" s="9"/>
      <c r="G86" s="9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.75">
      <c r="A87" s="1" t="s">
        <v>641</v>
      </c>
      <c r="B87" s="1" t="s">
        <v>643</v>
      </c>
      <c r="C87" s="3" t="s">
        <v>38</v>
      </c>
      <c r="D87" s="5" t="s">
        <v>639</v>
      </c>
      <c r="E87" s="14"/>
      <c r="F87" s="9"/>
      <c r="G87" s="9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.75">
      <c r="A88" s="1" t="s">
        <v>649</v>
      </c>
      <c r="B88" s="1" t="s">
        <v>650</v>
      </c>
      <c r="C88" s="3" t="s">
        <v>38</v>
      </c>
      <c r="D88" s="5" t="s">
        <v>652</v>
      </c>
      <c r="E88" s="14"/>
      <c r="F88" s="1"/>
      <c r="G88" s="9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.75">
      <c r="A89" s="1" t="s">
        <v>656</v>
      </c>
      <c r="B89" s="1" t="s">
        <v>657</v>
      </c>
      <c r="C89" s="3" t="s">
        <v>38</v>
      </c>
      <c r="D89" s="5" t="s">
        <v>639</v>
      </c>
      <c r="E89" s="14"/>
      <c r="F89" s="1"/>
      <c r="G89" s="9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.75">
      <c r="A90" s="1" t="s">
        <v>663</v>
      </c>
      <c r="B90" s="1" t="s">
        <v>666</v>
      </c>
      <c r="C90" s="3" t="s">
        <v>38</v>
      </c>
      <c r="D90" s="5"/>
      <c r="E90" s="14"/>
      <c r="F90" s="16"/>
      <c r="G90" s="9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.75">
      <c r="A91" s="1" t="s">
        <v>669</v>
      </c>
      <c r="B91" s="1" t="s">
        <v>670</v>
      </c>
      <c r="C91" s="3" t="s">
        <v>38</v>
      </c>
      <c r="D91" s="5" t="s">
        <v>671</v>
      </c>
      <c r="E91" s="14"/>
      <c r="F91" s="16"/>
      <c r="G91" s="9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.75">
      <c r="A92" s="1" t="s">
        <v>678</v>
      </c>
      <c r="B92" s="1" t="s">
        <v>679</v>
      </c>
      <c r="C92" s="3" t="s">
        <v>38</v>
      </c>
      <c r="D92" s="5" t="s">
        <v>639</v>
      </c>
      <c r="E92" s="14"/>
      <c r="F92" s="16" t="s">
        <v>683</v>
      </c>
      <c r="G92" s="9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.75">
      <c r="A93" s="23" t="s">
        <v>685</v>
      </c>
      <c r="B93" s="23" t="s">
        <v>693</v>
      </c>
      <c r="C93" s="25" t="s">
        <v>38</v>
      </c>
      <c r="D93" s="26" t="s">
        <v>712</v>
      </c>
      <c r="E93" s="27"/>
      <c r="F93" s="28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.75">
      <c r="A94" s="23" t="s">
        <v>729</v>
      </c>
      <c r="B94" s="23" t="s">
        <v>730</v>
      </c>
      <c r="C94" s="29" t="s">
        <v>38</v>
      </c>
      <c r="D94" s="26" t="s">
        <v>737</v>
      </c>
      <c r="E94" s="27"/>
      <c r="F94" s="30" t="str">
        <f>HYPERLINK("http://codeforces.com/blog/entry/7093?#comment-127153","proof ans = 0 for even n")</f>
        <v>proof ans = 0 for even n</v>
      </c>
      <c r="G94" s="30" t="str">
        <f>HYPERLINK("http://codeforces.com/contest/285/submission/3381386","meet-in-the-middle solution")</f>
        <v>meet-in-the-middle solution</v>
      </c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8">
      <c r="A95" s="44" t="s">
        <v>769</v>
      </c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2.75">
      <c r="A96" s="1" t="s">
        <v>772</v>
      </c>
      <c r="B96" s="1" t="s">
        <v>773</v>
      </c>
      <c r="C96" s="3" t="s">
        <v>14</v>
      </c>
      <c r="D96" s="5" t="s">
        <v>774</v>
      </c>
      <c r="E96" s="17" t="s">
        <v>113</v>
      </c>
      <c r="F96" s="1"/>
      <c r="G96" s="9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25.5">
      <c r="A97" s="1" t="s">
        <v>778</v>
      </c>
      <c r="B97" s="1" t="s">
        <v>779</v>
      </c>
      <c r="C97" s="3" t="s">
        <v>122</v>
      </c>
      <c r="D97" s="5" t="s">
        <v>780</v>
      </c>
      <c r="E97" s="14"/>
      <c r="F97" s="1"/>
      <c r="G97" s="9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.75">
      <c r="A98" s="1" t="s">
        <v>785</v>
      </c>
      <c r="B98" s="1" t="s">
        <v>787</v>
      </c>
      <c r="C98" s="3" t="s">
        <v>122</v>
      </c>
      <c r="D98" s="5" t="s">
        <v>789</v>
      </c>
      <c r="E98" s="17" t="s">
        <v>790</v>
      </c>
      <c r="F98" s="1"/>
      <c r="G98" s="9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.75">
      <c r="A99" s="1" t="s">
        <v>795</v>
      </c>
      <c r="B99" s="1" t="s">
        <v>796</v>
      </c>
      <c r="C99" s="3" t="s">
        <v>38</v>
      </c>
      <c r="D99" s="5" t="s">
        <v>798</v>
      </c>
      <c r="E99" s="14"/>
      <c r="F99" s="1"/>
      <c r="G99" s="9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23.25">
      <c r="A100" s="46" t="s">
        <v>800</v>
      </c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2.75">
      <c r="A101" s="1" t="s">
        <v>808</v>
      </c>
      <c r="B101" s="1" t="s">
        <v>810</v>
      </c>
      <c r="C101" s="3" t="s">
        <v>14</v>
      </c>
      <c r="D101" s="5" t="s">
        <v>735</v>
      </c>
      <c r="E101" s="14"/>
      <c r="F101" s="9"/>
      <c r="G101" s="9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.75">
      <c r="A102" s="1" t="s">
        <v>816</v>
      </c>
      <c r="B102" s="1" t="s">
        <v>817</v>
      </c>
      <c r="C102" s="3" t="s">
        <v>14</v>
      </c>
      <c r="D102" s="5" t="s">
        <v>819</v>
      </c>
      <c r="E102" s="14"/>
      <c r="F102" s="9"/>
      <c r="G102" s="9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75">
      <c r="A103" s="1" t="s">
        <v>822</v>
      </c>
      <c r="B103" s="1" t="s">
        <v>824</v>
      </c>
      <c r="C103" s="3" t="s">
        <v>14</v>
      </c>
      <c r="D103" s="5" t="s">
        <v>827</v>
      </c>
      <c r="E103" s="7" t="s">
        <v>56</v>
      </c>
      <c r="F103" s="9"/>
      <c r="G103" s="9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.75">
      <c r="A104" s="1" t="s">
        <v>829</v>
      </c>
      <c r="B104" s="1" t="s">
        <v>830</v>
      </c>
      <c r="C104" s="3" t="s">
        <v>14</v>
      </c>
      <c r="D104" s="5"/>
      <c r="E104" s="7" t="s">
        <v>831</v>
      </c>
      <c r="F104" s="9"/>
      <c r="G104" s="9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.75">
      <c r="A105" s="1" t="s">
        <v>836</v>
      </c>
      <c r="B105" s="1" t="s">
        <v>838</v>
      </c>
      <c r="C105" s="3" t="s">
        <v>14</v>
      </c>
      <c r="D105" s="5"/>
      <c r="E105" s="8"/>
      <c r="F105" s="1"/>
      <c r="G105" s="9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>
      <c r="A106" s="1" t="s">
        <v>841</v>
      </c>
      <c r="B106" s="1" t="s">
        <v>843</v>
      </c>
      <c r="C106" s="3" t="s">
        <v>14</v>
      </c>
      <c r="D106" s="5" t="s">
        <v>845</v>
      </c>
      <c r="E106" s="14"/>
      <c r="F106" s="9"/>
      <c r="G106" s="9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>
      <c r="A107" s="1" t="s">
        <v>851</v>
      </c>
      <c r="B107" s="1" t="s">
        <v>852</v>
      </c>
      <c r="C107" s="3" t="s">
        <v>14</v>
      </c>
      <c r="D107" s="5" t="s">
        <v>855</v>
      </c>
      <c r="E107" s="14"/>
      <c r="F107" s="9"/>
      <c r="G107" s="9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>
      <c r="A108" s="1" t="s">
        <v>861</v>
      </c>
      <c r="B108" s="1" t="s">
        <v>862</v>
      </c>
      <c r="C108" s="3" t="s">
        <v>14</v>
      </c>
      <c r="D108" s="5" t="s">
        <v>735</v>
      </c>
      <c r="E108" s="7" t="s">
        <v>175</v>
      </c>
      <c r="F108" s="9"/>
      <c r="G108" s="9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>
      <c r="A109" s="1" t="s">
        <v>867</v>
      </c>
      <c r="B109" s="1" t="s">
        <v>868</v>
      </c>
      <c r="C109" s="3" t="s">
        <v>14</v>
      </c>
      <c r="D109" s="5" t="s">
        <v>869</v>
      </c>
      <c r="E109" s="7" t="s">
        <v>441</v>
      </c>
      <c r="F109" s="1" t="s">
        <v>872</v>
      </c>
      <c r="G109" s="10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>
      <c r="A110" s="1" t="s">
        <v>876</v>
      </c>
      <c r="B110" s="1" t="s">
        <v>877</v>
      </c>
      <c r="C110" s="3" t="s">
        <v>14</v>
      </c>
      <c r="D110" s="5" t="s">
        <v>880</v>
      </c>
      <c r="E110" s="14"/>
      <c r="F110" s="1"/>
      <c r="G110" s="10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>
      <c r="A111" s="1" t="s">
        <v>883</v>
      </c>
      <c r="B111" s="1" t="s">
        <v>884</v>
      </c>
      <c r="C111" s="3" t="s">
        <v>14</v>
      </c>
      <c r="D111" s="5"/>
      <c r="E111" s="14"/>
      <c r="F111" s="1" t="s">
        <v>887</v>
      </c>
      <c r="G111" s="10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75">
      <c r="A112" s="1" t="s">
        <v>890</v>
      </c>
      <c r="B112" s="1" t="s">
        <v>891</v>
      </c>
      <c r="C112" s="3" t="s">
        <v>14</v>
      </c>
      <c r="D112" s="5"/>
      <c r="E112" s="7" t="s">
        <v>189</v>
      </c>
      <c r="F112" s="1" t="s">
        <v>776</v>
      </c>
      <c r="G112" s="10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75">
      <c r="A113" s="1" t="s">
        <v>895</v>
      </c>
      <c r="B113" s="1" t="s">
        <v>896</v>
      </c>
      <c r="C113" s="3" t="s">
        <v>14</v>
      </c>
      <c r="D113" s="5"/>
      <c r="E113" s="14"/>
      <c r="F113" s="1"/>
      <c r="G113" s="10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>
      <c r="A114" s="1" t="s">
        <v>900</v>
      </c>
      <c r="B114" s="1" t="s">
        <v>901</v>
      </c>
      <c r="C114" s="3" t="s">
        <v>14</v>
      </c>
      <c r="D114" s="5" t="s">
        <v>735</v>
      </c>
      <c r="E114" s="14"/>
      <c r="F114" s="1"/>
      <c r="G114" s="10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>
      <c r="A115" s="1" t="s">
        <v>904</v>
      </c>
      <c r="B115" s="1" t="s">
        <v>906</v>
      </c>
      <c r="C115" s="3" t="s">
        <v>14</v>
      </c>
      <c r="D115" s="5" t="s">
        <v>880</v>
      </c>
      <c r="E115" s="14"/>
      <c r="F115" s="1"/>
      <c r="G115" s="10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>
      <c r="A116" s="1" t="s">
        <v>907</v>
      </c>
      <c r="B116" s="1" t="s">
        <v>909</v>
      </c>
      <c r="C116" s="3" t="s">
        <v>14</v>
      </c>
      <c r="D116" s="5"/>
      <c r="E116" s="14"/>
      <c r="F116" s="1"/>
      <c r="G116" s="10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>
      <c r="A117" s="1" t="s">
        <v>913</v>
      </c>
      <c r="B117" s="1" t="s">
        <v>914</v>
      </c>
      <c r="C117" s="3" t="s">
        <v>14</v>
      </c>
      <c r="D117" s="5" t="s">
        <v>915</v>
      </c>
      <c r="E117" s="14"/>
      <c r="F117" s="1"/>
      <c r="G117" s="10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>
      <c r="A118" s="1" t="s">
        <v>919</v>
      </c>
      <c r="B118" s="1" t="s">
        <v>920</v>
      </c>
      <c r="C118" s="3" t="s">
        <v>14</v>
      </c>
      <c r="D118" s="5" t="s">
        <v>915</v>
      </c>
      <c r="E118" s="14"/>
      <c r="F118" s="1"/>
      <c r="G118" s="10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>
      <c r="A119" s="1" t="s">
        <v>921</v>
      </c>
      <c r="B119" s="1" t="s">
        <v>923</v>
      </c>
      <c r="C119" s="3" t="s">
        <v>14</v>
      </c>
      <c r="D119" s="5" t="s">
        <v>915</v>
      </c>
      <c r="E119" s="14"/>
      <c r="F119" s="1"/>
      <c r="G119" s="10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75">
      <c r="A120" s="1" t="s">
        <v>926</v>
      </c>
      <c r="B120" s="1" t="s">
        <v>927</v>
      </c>
      <c r="C120" s="3" t="s">
        <v>14</v>
      </c>
      <c r="D120" s="5" t="s">
        <v>915</v>
      </c>
      <c r="E120" s="14"/>
      <c r="F120" s="1"/>
      <c r="G120" s="10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>
      <c r="A121" s="1" t="s">
        <v>931</v>
      </c>
      <c r="B121" s="1" t="s">
        <v>932</v>
      </c>
      <c r="C121" s="3" t="s">
        <v>14</v>
      </c>
      <c r="D121" s="5" t="s">
        <v>933</v>
      </c>
      <c r="E121" s="14"/>
      <c r="F121" s="1"/>
      <c r="G121" s="10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>
      <c r="A122" s="1" t="s">
        <v>937</v>
      </c>
      <c r="B122" s="1" t="s">
        <v>938</v>
      </c>
      <c r="C122" s="3" t="s">
        <v>14</v>
      </c>
      <c r="D122" s="5"/>
      <c r="E122" s="14"/>
      <c r="F122" s="1"/>
      <c r="G122" s="10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>
      <c r="A123" s="1" t="s">
        <v>940</v>
      </c>
      <c r="B123" s="1" t="s">
        <v>941</v>
      </c>
      <c r="C123" s="3" t="s">
        <v>14</v>
      </c>
      <c r="D123" s="5"/>
      <c r="E123" s="14"/>
      <c r="F123" s="1"/>
      <c r="G123" s="10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>
      <c r="A124" s="1" t="s">
        <v>944</v>
      </c>
      <c r="B124" s="1" t="s">
        <v>946</v>
      </c>
      <c r="C124" s="3" t="s">
        <v>14</v>
      </c>
      <c r="D124" s="5"/>
      <c r="E124" s="14"/>
      <c r="F124" s="1"/>
      <c r="G124" s="10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>
      <c r="A125" s="1" t="s">
        <v>948</v>
      </c>
      <c r="B125" s="1" t="s">
        <v>949</v>
      </c>
      <c r="C125" s="3" t="s">
        <v>14</v>
      </c>
      <c r="D125" s="5" t="s">
        <v>735</v>
      </c>
      <c r="E125" s="14"/>
      <c r="F125" s="1"/>
      <c r="G125" s="10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>
      <c r="A126" s="1" t="s">
        <v>952</v>
      </c>
      <c r="B126" s="1" t="s">
        <v>953</v>
      </c>
      <c r="C126" s="3" t="s">
        <v>14</v>
      </c>
      <c r="D126" s="5"/>
      <c r="E126" s="14"/>
      <c r="F126" s="1"/>
      <c r="G126" s="10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>
      <c r="A127" s="1" t="s">
        <v>954</v>
      </c>
      <c r="B127" s="1" t="s">
        <v>955</v>
      </c>
      <c r="C127" s="3" t="s">
        <v>14</v>
      </c>
      <c r="D127" s="5"/>
      <c r="E127" s="19" t="s">
        <v>181</v>
      </c>
      <c r="F127" s="1"/>
      <c r="G127" s="10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>
      <c r="A128" s="1" t="s">
        <v>959</v>
      </c>
      <c r="B128" s="1" t="s">
        <v>960</v>
      </c>
      <c r="C128" s="3" t="s">
        <v>14</v>
      </c>
      <c r="D128" s="5"/>
      <c r="E128" s="14"/>
      <c r="F128" s="1"/>
      <c r="G128" s="10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>
      <c r="A129" s="1" t="s">
        <v>961</v>
      </c>
      <c r="B129" s="1" t="s">
        <v>962</v>
      </c>
      <c r="C129" s="3" t="s">
        <v>14</v>
      </c>
      <c r="D129" s="5" t="s">
        <v>735</v>
      </c>
      <c r="E129" s="14"/>
      <c r="F129" s="1"/>
      <c r="G129" s="10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>
      <c r="A130" s="1" t="s">
        <v>964</v>
      </c>
      <c r="B130" s="1" t="s">
        <v>965</v>
      </c>
      <c r="C130" s="3" t="s">
        <v>122</v>
      </c>
      <c r="D130" s="5" t="s">
        <v>966</v>
      </c>
      <c r="E130" s="17" t="s">
        <v>790</v>
      </c>
      <c r="F130" s="1"/>
      <c r="G130" s="10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>
      <c r="A131" s="1" t="s">
        <v>969</v>
      </c>
      <c r="B131" s="1" t="s">
        <v>970</v>
      </c>
      <c r="C131" s="3" t="s">
        <v>122</v>
      </c>
      <c r="D131" s="5"/>
      <c r="E131" s="14"/>
      <c r="F131" s="1"/>
      <c r="G131" s="10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>
      <c r="A132" s="1" t="s">
        <v>974</v>
      </c>
      <c r="B132" s="1" t="s">
        <v>975</v>
      </c>
      <c r="C132" s="3" t="s">
        <v>122</v>
      </c>
      <c r="D132" s="5" t="s">
        <v>976</v>
      </c>
      <c r="E132" s="14"/>
      <c r="F132" s="1"/>
      <c r="G132" s="10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>
      <c r="A133" s="1" t="s">
        <v>977</v>
      </c>
      <c r="B133" s="1" t="s">
        <v>978</v>
      </c>
      <c r="C133" s="3" t="s">
        <v>122</v>
      </c>
      <c r="D133" s="5"/>
      <c r="E133" s="14"/>
      <c r="F133" s="1"/>
      <c r="G133" s="10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>
      <c r="A134" s="1" t="s">
        <v>980</v>
      </c>
      <c r="B134" s="1" t="s">
        <v>981</v>
      </c>
      <c r="C134" s="3" t="s">
        <v>122</v>
      </c>
      <c r="D134" s="5" t="s">
        <v>982</v>
      </c>
      <c r="E134" s="14"/>
      <c r="F134" s="1" t="s">
        <v>983</v>
      </c>
      <c r="G134" s="10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>
      <c r="A135" s="1" t="s">
        <v>987</v>
      </c>
      <c r="B135" s="1" t="s">
        <v>988</v>
      </c>
      <c r="C135" s="3" t="s">
        <v>122</v>
      </c>
      <c r="D135" s="5" t="s">
        <v>989</v>
      </c>
      <c r="E135" s="14"/>
      <c r="F135" s="1"/>
      <c r="G135" s="10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>
      <c r="A136" s="1" t="s">
        <v>992</v>
      </c>
      <c r="B136" s="1" t="s">
        <v>993</v>
      </c>
      <c r="C136" s="3" t="s">
        <v>122</v>
      </c>
      <c r="D136" s="5"/>
      <c r="E136" s="14"/>
      <c r="F136" s="1"/>
      <c r="G136" s="10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>
      <c r="A137" s="1" t="s">
        <v>994</v>
      </c>
      <c r="B137" s="1" t="s">
        <v>995</v>
      </c>
      <c r="C137" s="3" t="s">
        <v>122</v>
      </c>
      <c r="D137" s="5"/>
      <c r="E137" s="14"/>
      <c r="F137" s="1"/>
      <c r="G137" s="10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>
      <c r="A138" s="1" t="s">
        <v>997</v>
      </c>
      <c r="B138" s="1" t="s">
        <v>998</v>
      </c>
      <c r="C138" s="3" t="s">
        <v>122</v>
      </c>
      <c r="D138" s="5"/>
      <c r="E138" s="14"/>
      <c r="F138" s="1"/>
      <c r="G138" s="10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>
      <c r="A139" s="1" t="s">
        <v>1000</v>
      </c>
      <c r="B139" s="1" t="s">
        <v>1001</v>
      </c>
      <c r="C139" s="3" t="s">
        <v>122</v>
      </c>
      <c r="D139" s="5"/>
      <c r="E139" s="14"/>
      <c r="F139" s="1"/>
      <c r="G139" s="10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>
      <c r="A140" s="1" t="s">
        <v>1004</v>
      </c>
      <c r="B140" s="1" t="s">
        <v>1005</v>
      </c>
      <c r="C140" s="3" t="s">
        <v>122</v>
      </c>
      <c r="D140" s="5" t="s">
        <v>1006</v>
      </c>
      <c r="E140" s="14"/>
      <c r="F140" s="1"/>
      <c r="G140" s="10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>
      <c r="A141" s="1" t="s">
        <v>1008</v>
      </c>
      <c r="B141" s="1" t="s">
        <v>1010</v>
      </c>
      <c r="C141" s="3" t="s">
        <v>122</v>
      </c>
      <c r="D141" s="5"/>
      <c r="E141" s="14"/>
      <c r="F141" s="1"/>
      <c r="G141" s="10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>
      <c r="A142" s="1" t="s">
        <v>1012</v>
      </c>
      <c r="B142" s="1" t="s">
        <v>1014</v>
      </c>
      <c r="C142" s="3" t="s">
        <v>122</v>
      </c>
      <c r="D142" s="5"/>
      <c r="E142" s="14"/>
      <c r="F142" s="1" t="s">
        <v>1016</v>
      </c>
      <c r="G142" s="10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>
      <c r="A143" s="1" t="s">
        <v>1018</v>
      </c>
      <c r="B143" s="1" t="s">
        <v>1019</v>
      </c>
      <c r="C143" s="3" t="s">
        <v>122</v>
      </c>
      <c r="D143" s="5"/>
      <c r="E143" s="14"/>
      <c r="F143" s="1"/>
      <c r="G143" s="10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>
      <c r="A144" s="1" t="s">
        <v>1022</v>
      </c>
      <c r="B144" s="1" t="s">
        <v>1023</v>
      </c>
      <c r="C144" s="3" t="s">
        <v>122</v>
      </c>
      <c r="D144" s="5" t="s">
        <v>735</v>
      </c>
      <c r="E144" s="14"/>
      <c r="F144" s="1"/>
      <c r="G144" s="10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>
      <c r="A145" s="1" t="s">
        <v>1025</v>
      </c>
      <c r="B145" s="1" t="s">
        <v>1026</v>
      </c>
      <c r="C145" s="3" t="s">
        <v>122</v>
      </c>
      <c r="D145" s="5"/>
      <c r="E145" s="14"/>
      <c r="F145" s="1" t="s">
        <v>1028</v>
      </c>
      <c r="G145" s="10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>
      <c r="A146" s="1" t="s">
        <v>1030</v>
      </c>
      <c r="B146" s="1" t="s">
        <v>1031</v>
      </c>
      <c r="C146" s="3" t="s">
        <v>122</v>
      </c>
      <c r="D146" s="5" t="s">
        <v>1032</v>
      </c>
      <c r="E146" s="14"/>
      <c r="F146" s="15" t="str">
        <f>HYPERLINK("http://codeforces.com/contest/754/submission/23596988","important, new idea in printing the solution")</f>
        <v>important, new idea in printing the solution</v>
      </c>
      <c r="G146" s="10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>
      <c r="A147" s="1" t="s">
        <v>1042</v>
      </c>
      <c r="B147" s="1" t="s">
        <v>1044</v>
      </c>
      <c r="C147" s="3" t="s">
        <v>122</v>
      </c>
      <c r="D147" s="5" t="s">
        <v>1032</v>
      </c>
      <c r="E147" s="14"/>
      <c r="F147" s="1"/>
      <c r="G147" s="10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>
      <c r="A148" s="1" t="s">
        <v>1047</v>
      </c>
      <c r="B148" s="1" t="s">
        <v>1050</v>
      </c>
      <c r="C148" s="3" t="s">
        <v>122</v>
      </c>
      <c r="D148" s="5"/>
      <c r="E148" s="14"/>
      <c r="F148" s="1"/>
      <c r="G148" s="10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>
      <c r="A149" s="1" t="s">
        <v>1052</v>
      </c>
      <c r="B149" s="1" t="s">
        <v>1053</v>
      </c>
      <c r="C149" s="3" t="s">
        <v>122</v>
      </c>
      <c r="D149" s="5" t="s">
        <v>915</v>
      </c>
      <c r="E149" s="14"/>
      <c r="F149" s="1"/>
      <c r="G149" s="10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>
      <c r="A150" s="1" t="s">
        <v>1054</v>
      </c>
      <c r="B150" s="1" t="s">
        <v>1055</v>
      </c>
      <c r="C150" s="3" t="s">
        <v>122</v>
      </c>
      <c r="D150" s="5" t="s">
        <v>1056</v>
      </c>
      <c r="E150" s="14"/>
      <c r="F150" s="1"/>
      <c r="G150" s="10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>
      <c r="A151" s="1" t="s">
        <v>1057</v>
      </c>
      <c r="B151" s="1" t="s">
        <v>1058</v>
      </c>
      <c r="C151" s="3" t="s">
        <v>122</v>
      </c>
      <c r="D151" s="5" t="s">
        <v>1059</v>
      </c>
      <c r="E151" s="14"/>
      <c r="F151" s="1"/>
      <c r="G151" s="10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>
      <c r="A152" s="1" t="s">
        <v>1065</v>
      </c>
      <c r="B152" s="1" t="s">
        <v>1066</v>
      </c>
      <c r="C152" s="3" t="s">
        <v>38</v>
      </c>
      <c r="D152" s="5"/>
      <c r="E152" s="14"/>
      <c r="F152" s="1" t="s">
        <v>1070</v>
      </c>
      <c r="G152" s="10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75">
      <c r="A153" s="1" t="s">
        <v>1073</v>
      </c>
      <c r="B153" s="1" t="s">
        <v>1074</v>
      </c>
      <c r="C153" s="3" t="s">
        <v>38</v>
      </c>
      <c r="D153" s="5"/>
      <c r="E153" s="14"/>
      <c r="F153" s="1"/>
      <c r="G153" s="10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75">
      <c r="A154" s="1" t="s">
        <v>1079</v>
      </c>
      <c r="B154" s="1" t="s">
        <v>1081</v>
      </c>
      <c r="C154" s="3" t="s">
        <v>38</v>
      </c>
      <c r="D154" s="5" t="s">
        <v>1083</v>
      </c>
      <c r="E154" s="14"/>
      <c r="F154" s="1"/>
      <c r="G154" s="10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>
      <c r="A155" s="1" t="s">
        <v>1084</v>
      </c>
      <c r="B155" s="1" t="s">
        <v>1086</v>
      </c>
      <c r="C155" s="3" t="s">
        <v>38</v>
      </c>
      <c r="D155" s="5" t="s">
        <v>1088</v>
      </c>
      <c r="E155" s="14"/>
      <c r="F155" s="1"/>
      <c r="G155" s="10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23.25">
      <c r="A156" s="46" t="s">
        <v>1090</v>
      </c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2.75">
      <c r="A157" s="1" t="s">
        <v>1097</v>
      </c>
      <c r="B157" s="1" t="s">
        <v>1098</v>
      </c>
      <c r="C157" s="3" t="s">
        <v>12</v>
      </c>
      <c r="D157" s="5"/>
      <c r="E157" s="14"/>
      <c r="F157" s="1"/>
      <c r="G157" s="9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>
      <c r="A158" s="1" t="s">
        <v>1107</v>
      </c>
      <c r="B158" s="1" t="s">
        <v>1109</v>
      </c>
      <c r="C158" s="3" t="s">
        <v>14</v>
      </c>
      <c r="D158" s="5"/>
      <c r="E158" s="14"/>
      <c r="F158" s="9"/>
      <c r="G158" s="9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75">
      <c r="A159" s="1" t="s">
        <v>1112</v>
      </c>
      <c r="B159" s="1" t="s">
        <v>1114</v>
      </c>
      <c r="C159" s="3" t="s">
        <v>14</v>
      </c>
      <c r="D159" s="5" t="s">
        <v>827</v>
      </c>
      <c r="E159" s="14"/>
      <c r="F159" s="9"/>
      <c r="G159" s="9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75">
      <c r="A160" s="1" t="s">
        <v>1117</v>
      </c>
      <c r="B160" s="1" t="s">
        <v>1118</v>
      </c>
      <c r="C160" s="3" t="s">
        <v>14</v>
      </c>
      <c r="D160" s="5" t="s">
        <v>1119</v>
      </c>
      <c r="E160" s="7" t="s">
        <v>181</v>
      </c>
      <c r="F160" s="1" t="s">
        <v>1122</v>
      </c>
      <c r="G160" s="9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75">
      <c r="A161" s="1" t="s">
        <v>1123</v>
      </c>
      <c r="B161" s="1" t="s">
        <v>1126</v>
      </c>
      <c r="C161" s="3" t="s">
        <v>14</v>
      </c>
      <c r="D161" s="5" t="s">
        <v>827</v>
      </c>
      <c r="E161" s="14"/>
      <c r="F161" s="1"/>
      <c r="G161" s="9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75">
      <c r="A162" s="1" t="s">
        <v>1128</v>
      </c>
      <c r="B162" s="1" t="s">
        <v>1130</v>
      </c>
      <c r="C162" s="3" t="s">
        <v>14</v>
      </c>
      <c r="D162" s="5" t="s">
        <v>1132</v>
      </c>
      <c r="E162" s="14"/>
      <c r="F162" s="1" t="s">
        <v>88</v>
      </c>
      <c r="G162" s="9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75">
      <c r="A163" s="1" t="s">
        <v>1135</v>
      </c>
      <c r="B163" s="1" t="s">
        <v>1137</v>
      </c>
      <c r="C163" s="3" t="s">
        <v>14</v>
      </c>
      <c r="D163" s="5" t="s">
        <v>201</v>
      </c>
      <c r="E163" s="14"/>
      <c r="F163" s="1"/>
      <c r="G163" s="9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75">
      <c r="A164" s="1" t="s">
        <v>1141</v>
      </c>
      <c r="B164" s="1" t="s">
        <v>1142</v>
      </c>
      <c r="C164" s="3" t="s">
        <v>14</v>
      </c>
      <c r="D164" s="5"/>
      <c r="E164" s="14"/>
      <c r="F164" s="1"/>
      <c r="G164" s="9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>
      <c r="A165" s="1" t="s">
        <v>1146</v>
      </c>
      <c r="B165" s="1" t="s">
        <v>1147</v>
      </c>
      <c r="C165" s="3" t="s">
        <v>14</v>
      </c>
      <c r="D165" s="5"/>
      <c r="E165" s="7" t="s">
        <v>181</v>
      </c>
      <c r="F165" s="1"/>
      <c r="G165" s="9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75">
      <c r="A166" s="1" t="s">
        <v>1153</v>
      </c>
      <c r="B166" s="1" t="s">
        <v>1154</v>
      </c>
      <c r="C166" s="3" t="s">
        <v>14</v>
      </c>
      <c r="D166" s="5"/>
      <c r="E166" s="7" t="s">
        <v>181</v>
      </c>
      <c r="F166" s="1"/>
      <c r="G166" s="9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75">
      <c r="A167" s="1" t="s">
        <v>1159</v>
      </c>
      <c r="B167" s="1" t="s">
        <v>1160</v>
      </c>
      <c r="C167" s="3" t="s">
        <v>122</v>
      </c>
      <c r="D167" s="5"/>
      <c r="E167" s="7" t="s">
        <v>181</v>
      </c>
      <c r="F167" s="1" t="s">
        <v>1161</v>
      </c>
      <c r="G167" s="9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75">
      <c r="A168" s="1" t="s">
        <v>1167</v>
      </c>
      <c r="B168" s="1" t="s">
        <v>1172</v>
      </c>
      <c r="C168" s="3" t="s">
        <v>122</v>
      </c>
      <c r="D168" s="5"/>
      <c r="E168" s="7" t="s">
        <v>181</v>
      </c>
      <c r="F168" s="9"/>
      <c r="G168" s="9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>
      <c r="A169" s="1" t="s">
        <v>1179</v>
      </c>
      <c r="B169" s="1" t="s">
        <v>1180</v>
      </c>
      <c r="C169" s="3" t="s">
        <v>122</v>
      </c>
      <c r="D169" s="5"/>
      <c r="E169" s="7" t="s">
        <v>181</v>
      </c>
      <c r="F169" s="9"/>
      <c r="G169" s="9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>
      <c r="A170" s="1" t="s">
        <v>1190</v>
      </c>
      <c r="B170" s="1" t="s">
        <v>1194</v>
      </c>
      <c r="C170" s="3" t="s">
        <v>122</v>
      </c>
      <c r="D170" s="5" t="s">
        <v>1196</v>
      </c>
      <c r="E170" s="7" t="s">
        <v>181</v>
      </c>
      <c r="F170" s="1"/>
      <c r="G170" s="9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75">
      <c r="A171" s="1" t="s">
        <v>1199</v>
      </c>
      <c r="B171" s="1" t="s">
        <v>1202</v>
      </c>
      <c r="C171" s="3" t="s">
        <v>38</v>
      </c>
      <c r="D171" s="5"/>
      <c r="E171" s="7" t="s">
        <v>181</v>
      </c>
      <c r="F171" s="1"/>
      <c r="G171" s="9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75">
      <c r="A172" s="1" t="s">
        <v>1205</v>
      </c>
      <c r="B172" s="1" t="s">
        <v>1207</v>
      </c>
      <c r="C172" s="3" t="s">
        <v>38</v>
      </c>
      <c r="D172" s="5"/>
      <c r="E172" s="7" t="s">
        <v>181</v>
      </c>
      <c r="F172" s="1"/>
      <c r="G172" s="9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23.25">
      <c r="A173" s="46" t="s">
        <v>1212</v>
      </c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8">
      <c r="A174" s="44" t="s">
        <v>1216</v>
      </c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2.75">
      <c r="A175" s="1" t="s">
        <v>1217</v>
      </c>
      <c r="B175" s="1" t="s">
        <v>1218</v>
      </c>
      <c r="C175" s="3" t="s">
        <v>122</v>
      </c>
      <c r="D175" s="5" t="s">
        <v>1219</v>
      </c>
      <c r="E175" s="7" t="s">
        <v>181</v>
      </c>
      <c r="F175" s="15" t="str">
        <f>HYPERLINK("http://codeforces.com/blog/entry/1715","nice editorial solution")</f>
        <v>nice editorial solution</v>
      </c>
      <c r="G175" s="9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75">
      <c r="A176" s="1" t="s">
        <v>1239</v>
      </c>
      <c r="B176" s="1" t="s">
        <v>1241</v>
      </c>
      <c r="C176" s="3" t="s">
        <v>122</v>
      </c>
      <c r="D176" s="5"/>
      <c r="E176" s="7" t="s">
        <v>181</v>
      </c>
      <c r="F176" s="16" t="s">
        <v>1245</v>
      </c>
      <c r="G176" s="9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8">
      <c r="A177" s="44" t="s">
        <v>1249</v>
      </c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2.75">
      <c r="A178" s="1" t="s">
        <v>1252</v>
      </c>
      <c r="B178" s="1" t="s">
        <v>1253</v>
      </c>
      <c r="C178" s="3" t="s">
        <v>14</v>
      </c>
      <c r="D178" s="5"/>
      <c r="E178" s="14"/>
      <c r="F178" s="9"/>
      <c r="G178" s="9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>
      <c r="A179" s="1" t="s">
        <v>1260</v>
      </c>
      <c r="B179" s="1" t="s">
        <v>1261</v>
      </c>
      <c r="C179" s="3" t="s">
        <v>14</v>
      </c>
      <c r="D179" s="5" t="s">
        <v>468</v>
      </c>
      <c r="E179" s="14"/>
      <c r="F179" s="1" t="s">
        <v>1259</v>
      </c>
      <c r="G179" s="9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8">
      <c r="A180" s="44" t="s">
        <v>1267</v>
      </c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2.75">
      <c r="A181" s="1" t="s">
        <v>1270</v>
      </c>
      <c r="B181" s="1" t="s">
        <v>1272</v>
      </c>
      <c r="C181" s="3" t="s">
        <v>14</v>
      </c>
      <c r="D181" s="5" t="s">
        <v>1275</v>
      </c>
      <c r="E181" s="14"/>
      <c r="F181" s="9"/>
      <c r="G181" s="9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75">
      <c r="A182" s="1" t="s">
        <v>1278</v>
      </c>
      <c r="B182" s="1" t="s">
        <v>1281</v>
      </c>
      <c r="C182" s="3" t="s">
        <v>14</v>
      </c>
      <c r="D182" s="5" t="s">
        <v>1283</v>
      </c>
      <c r="E182" s="14"/>
      <c r="F182" s="9"/>
      <c r="G182" s="9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75">
      <c r="A183" s="1" t="s">
        <v>1285</v>
      </c>
      <c r="B183" s="1" t="s">
        <v>1286</v>
      </c>
      <c r="C183" s="3" t="s">
        <v>14</v>
      </c>
      <c r="D183" s="5"/>
      <c r="E183" s="14"/>
      <c r="F183" s="9"/>
      <c r="G183" s="9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.75">
      <c r="A184" s="1" t="s">
        <v>1289</v>
      </c>
      <c r="B184" s="1" t="s">
        <v>1290</v>
      </c>
      <c r="C184" s="3" t="s">
        <v>14</v>
      </c>
      <c r="D184" s="5" t="s">
        <v>735</v>
      </c>
      <c r="E184" s="14"/>
      <c r="F184" s="1"/>
      <c r="G184" s="9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>
      <c r="A185" s="1" t="s">
        <v>1298</v>
      </c>
      <c r="B185" s="1" t="s">
        <v>1299</v>
      </c>
      <c r="C185" s="3" t="s">
        <v>122</v>
      </c>
      <c r="D185" s="5" t="s">
        <v>1300</v>
      </c>
      <c r="E185" s="7" t="s">
        <v>181</v>
      </c>
      <c r="F185" s="1" t="s">
        <v>141</v>
      </c>
      <c r="G185" s="9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>
      <c r="A186" s="1" t="s">
        <v>1306</v>
      </c>
      <c r="B186" s="1" t="s">
        <v>1307</v>
      </c>
      <c r="C186" s="3" t="s">
        <v>122</v>
      </c>
      <c r="D186" s="5" t="s">
        <v>1308</v>
      </c>
      <c r="E186" s="14"/>
      <c r="F186" s="1" t="s">
        <v>141</v>
      </c>
      <c r="G186" s="9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>
      <c r="A187" s="1" t="s">
        <v>1312</v>
      </c>
      <c r="B187" s="1" t="s">
        <v>1313</v>
      </c>
      <c r="C187" s="3" t="s">
        <v>38</v>
      </c>
      <c r="D187" s="5" t="s">
        <v>1314</v>
      </c>
      <c r="E187" s="7" t="s">
        <v>441</v>
      </c>
      <c r="F187" s="1" t="s">
        <v>1317</v>
      </c>
      <c r="G187" s="9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8">
      <c r="A188" s="44" t="s">
        <v>1323</v>
      </c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2.75">
      <c r="A189" s="1" t="s">
        <v>1326</v>
      </c>
      <c r="B189" s="1" t="s">
        <v>1328</v>
      </c>
      <c r="C189" s="3" t="s">
        <v>14</v>
      </c>
      <c r="D189" s="5" t="s">
        <v>1330</v>
      </c>
      <c r="E189" s="14"/>
      <c r="F189" s="9"/>
      <c r="G189" s="9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>
      <c r="A190" s="1" t="s">
        <v>1336</v>
      </c>
      <c r="B190" s="1" t="s">
        <v>1337</v>
      </c>
      <c r="C190" s="3" t="s">
        <v>14</v>
      </c>
      <c r="D190" s="5"/>
      <c r="E190" s="14"/>
      <c r="F190" s="1" t="s">
        <v>1339</v>
      </c>
      <c r="G190" s="9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>
      <c r="A191" s="1" t="s">
        <v>1344</v>
      </c>
      <c r="B191" s="1" t="s">
        <v>1345</v>
      </c>
      <c r="C191" s="3" t="s">
        <v>14</v>
      </c>
      <c r="D191" s="5" t="s">
        <v>1346</v>
      </c>
      <c r="E191" s="14"/>
      <c r="F191" s="1"/>
      <c r="G191" s="9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>
      <c r="A192" s="1" t="s">
        <v>1353</v>
      </c>
      <c r="B192" s="1" t="s">
        <v>1354</v>
      </c>
      <c r="C192" s="3" t="s">
        <v>122</v>
      </c>
      <c r="D192" s="5" t="s">
        <v>1355</v>
      </c>
      <c r="E192" s="14"/>
      <c r="F192" s="1" t="s">
        <v>1358</v>
      </c>
      <c r="G192" s="20" t="str">
        <f>HYPERLINK("http://codeforces.com/gym/100213","↗")</f>
        <v>↗</v>
      </c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>
      <c r="A193" s="1" t="s">
        <v>1369</v>
      </c>
      <c r="B193" s="1" t="s">
        <v>1370</v>
      </c>
      <c r="C193" s="3" t="s">
        <v>122</v>
      </c>
      <c r="D193" s="5"/>
      <c r="E193" s="14"/>
      <c r="F193" s="1" t="s">
        <v>1373</v>
      </c>
      <c r="G193" s="20" t="str">
        <f>HYPERLINK("http://codeforces.com/blog/entry/11998?#comment-167209","DP solution")</f>
        <v>DP solution</v>
      </c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>
      <c r="A194" s="1" t="s">
        <v>1380</v>
      </c>
      <c r="B194" s="1" t="s">
        <v>1381</v>
      </c>
      <c r="C194" s="3" t="s">
        <v>38</v>
      </c>
      <c r="D194" s="5" t="s">
        <v>440</v>
      </c>
      <c r="E194" s="14"/>
      <c r="F194" s="15" t="str">
        <f>HYPERLINK("http://codeforces.com/contest/730/submission/24553509","O(n^3) Solution")</f>
        <v>O(n^3) Solution</v>
      </c>
      <c r="G194" s="10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>
      <c r="A195" s="1" t="s">
        <v>1395</v>
      </c>
      <c r="B195" s="1" t="s">
        <v>1396</v>
      </c>
      <c r="C195" s="3" t="s">
        <v>38</v>
      </c>
      <c r="D195" s="5" t="s">
        <v>1398</v>
      </c>
      <c r="E195" s="14"/>
      <c r="F195" s="1"/>
      <c r="G195" s="10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8">
      <c r="A196" s="44" t="s">
        <v>1400</v>
      </c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2.75">
      <c r="A197" s="1" t="s">
        <v>1401</v>
      </c>
      <c r="B197" s="1" t="s">
        <v>1402</v>
      </c>
      <c r="C197" s="3" t="s">
        <v>122</v>
      </c>
      <c r="D197" s="5" t="s">
        <v>1403</v>
      </c>
      <c r="E197" s="14"/>
      <c r="F197" s="1" t="s">
        <v>141</v>
      </c>
      <c r="G197" s="9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8">
      <c r="A198" s="44" t="s">
        <v>1409</v>
      </c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2.75">
      <c r="A199" s="1" t="s">
        <v>1410</v>
      </c>
      <c r="B199" s="1" t="s">
        <v>1411</v>
      </c>
      <c r="C199" s="3" t="s">
        <v>14</v>
      </c>
      <c r="D199" s="5"/>
      <c r="E199" s="14"/>
      <c r="F199" s="1"/>
      <c r="G199" s="20" t="str">
        <f>HYPERLINK("https://contest.yandex.com/algorithm2016/contest/2498/problems/C/","↗")</f>
        <v>↗</v>
      </c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75">
      <c r="A200" s="1" t="s">
        <v>1422</v>
      </c>
      <c r="B200" s="1" t="s">
        <v>1423</v>
      </c>
      <c r="C200" s="3" t="s">
        <v>14</v>
      </c>
      <c r="D200" s="5" t="s">
        <v>1424</v>
      </c>
      <c r="E200" s="7" t="s">
        <v>181</v>
      </c>
      <c r="F200" s="1" t="s">
        <v>1425</v>
      </c>
      <c r="G200" s="10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8">
      <c r="A201" s="44" t="s">
        <v>1426</v>
      </c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2.75">
      <c r="A202" s="1" t="s">
        <v>1410</v>
      </c>
      <c r="B202" s="1" t="s">
        <v>1430</v>
      </c>
      <c r="C202" s="3" t="s">
        <v>14</v>
      </c>
      <c r="D202" s="5"/>
      <c r="E202" s="14"/>
      <c r="F202" s="1"/>
      <c r="G202" s="20" t="str">
        <f>HYPERLINK("https://contest.yandex.com/algorithm2016/contest/2498/problems/D/","↗")</f>
        <v>↗</v>
      </c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>
      <c r="A203" s="1" t="s">
        <v>1440</v>
      </c>
      <c r="B203" s="1" t="s">
        <v>1441</v>
      </c>
      <c r="C203" s="3" t="s">
        <v>14</v>
      </c>
      <c r="D203" s="5" t="s">
        <v>485</v>
      </c>
      <c r="E203" s="19" t="s">
        <v>181</v>
      </c>
      <c r="F203" s="1" t="s">
        <v>1443</v>
      </c>
      <c r="G203" s="10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>
      <c r="A204" s="1" t="s">
        <v>1446</v>
      </c>
      <c r="B204" s="1" t="s">
        <v>1447</v>
      </c>
      <c r="C204" s="3" t="s">
        <v>14</v>
      </c>
      <c r="D204" s="5"/>
      <c r="E204" s="14"/>
      <c r="F204" s="1"/>
      <c r="G204" s="10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>
      <c r="A205" s="1" t="s">
        <v>1450</v>
      </c>
      <c r="B205" s="1" t="s">
        <v>1451</v>
      </c>
      <c r="C205" s="3" t="s">
        <v>14</v>
      </c>
      <c r="D205" s="5"/>
      <c r="E205" s="19" t="s">
        <v>181</v>
      </c>
      <c r="F205" s="1"/>
      <c r="G205" s="10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>
      <c r="A206" s="1" t="s">
        <v>1454</v>
      </c>
      <c r="B206" s="1" t="s">
        <v>1456</v>
      </c>
      <c r="C206" s="3" t="s">
        <v>122</v>
      </c>
      <c r="D206" s="5" t="s">
        <v>1355</v>
      </c>
      <c r="E206" s="14"/>
      <c r="F206" s="1" t="s">
        <v>1458</v>
      </c>
      <c r="G206" s="10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>
      <c r="A207" s="1" t="s">
        <v>1460</v>
      </c>
      <c r="B207" s="1" t="s">
        <v>1462</v>
      </c>
      <c r="C207" s="3" t="s">
        <v>122</v>
      </c>
      <c r="D207" s="5" t="s">
        <v>819</v>
      </c>
      <c r="E207" s="14"/>
      <c r="F207" s="1" t="s">
        <v>1465</v>
      </c>
      <c r="G207" s="10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>
      <c r="A208" s="1" t="s">
        <v>1466</v>
      </c>
      <c r="B208" s="1" t="s">
        <v>1467</v>
      </c>
      <c r="C208" s="3" t="s">
        <v>122</v>
      </c>
      <c r="D208" s="5" t="s">
        <v>1468</v>
      </c>
      <c r="E208" s="14"/>
      <c r="F208" s="1"/>
      <c r="G208" s="10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>
      <c r="A209" s="1" t="s">
        <v>1469</v>
      </c>
      <c r="B209" s="1" t="s">
        <v>1470</v>
      </c>
      <c r="C209" s="3" t="s">
        <v>122</v>
      </c>
      <c r="D209" s="5" t="s">
        <v>1471</v>
      </c>
      <c r="E209" s="14"/>
      <c r="F209" s="1"/>
      <c r="G209" s="10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>
      <c r="A210" s="1" t="s">
        <v>1474</v>
      </c>
      <c r="B210" s="1" t="s">
        <v>1475</v>
      </c>
      <c r="C210" s="3" t="s">
        <v>122</v>
      </c>
      <c r="D210" s="5"/>
      <c r="E210" s="14"/>
      <c r="F210" s="1" t="s">
        <v>1476</v>
      </c>
      <c r="G210" s="10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>
      <c r="A211" s="1" t="s">
        <v>1477</v>
      </c>
      <c r="B211" s="1" t="s">
        <v>1478</v>
      </c>
      <c r="C211" s="3" t="s">
        <v>38</v>
      </c>
      <c r="D211" s="5" t="s">
        <v>1479</v>
      </c>
      <c r="E211" s="14"/>
      <c r="F211" s="1" t="s">
        <v>1480</v>
      </c>
      <c r="G211" s="10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>
      <c r="A212" s="1" t="s">
        <v>1481</v>
      </c>
      <c r="B212" s="1" t="s">
        <v>1482</v>
      </c>
      <c r="C212" s="3" t="s">
        <v>38</v>
      </c>
      <c r="D212" s="5" t="s">
        <v>1483</v>
      </c>
      <c r="E212" s="14"/>
      <c r="F212" s="1"/>
      <c r="G212" s="10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8">
      <c r="A213" s="44" t="s">
        <v>1484</v>
      </c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2.75">
      <c r="A214" s="1" t="s">
        <v>1485</v>
      </c>
      <c r="B214" s="1" t="s">
        <v>1486</v>
      </c>
      <c r="C214" s="3" t="s">
        <v>14</v>
      </c>
      <c r="D214" s="5"/>
      <c r="E214" s="14"/>
      <c r="F214" s="1"/>
      <c r="G214" s="10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>
      <c r="A215" s="1" t="s">
        <v>1487</v>
      </c>
      <c r="B215" s="1" t="s">
        <v>1488</v>
      </c>
      <c r="C215" s="3" t="s">
        <v>14</v>
      </c>
      <c r="D215" s="5"/>
      <c r="E215" s="14"/>
      <c r="F215" s="1" t="s">
        <v>1489</v>
      </c>
      <c r="G215" s="10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>
      <c r="A216" s="1" t="s">
        <v>1490</v>
      </c>
      <c r="B216" s="1" t="s">
        <v>1491</v>
      </c>
      <c r="C216" s="3" t="s">
        <v>38</v>
      </c>
      <c r="D216" s="5" t="s">
        <v>1492</v>
      </c>
      <c r="E216" s="14"/>
      <c r="F216" s="1" t="s">
        <v>1493</v>
      </c>
      <c r="G216" s="10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>
      <c r="A217" s="1" t="s">
        <v>1494</v>
      </c>
      <c r="B217" s="1" t="s">
        <v>1495</v>
      </c>
      <c r="C217" s="3" t="s">
        <v>38</v>
      </c>
      <c r="D217" s="5" t="s">
        <v>1496</v>
      </c>
      <c r="E217" s="14"/>
      <c r="F217" s="1" t="s">
        <v>1498</v>
      </c>
      <c r="G217" s="10" t="s">
        <v>302</v>
      </c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8">
      <c r="A218" s="44" t="s">
        <v>1501</v>
      </c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2.75">
      <c r="A219" s="1" t="s">
        <v>1504</v>
      </c>
      <c r="B219" s="1" t="s">
        <v>1506</v>
      </c>
      <c r="C219" s="3" t="s">
        <v>14</v>
      </c>
      <c r="D219" s="5" t="s">
        <v>1228</v>
      </c>
      <c r="E219" s="14"/>
      <c r="F219" s="31"/>
      <c r="G219" s="9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75">
      <c r="A220" s="1" t="s">
        <v>1509</v>
      </c>
      <c r="B220" s="1" t="s">
        <v>1510</v>
      </c>
      <c r="C220" s="3" t="s">
        <v>122</v>
      </c>
      <c r="D220" s="5" t="s">
        <v>1228</v>
      </c>
      <c r="E220" s="14"/>
      <c r="F220" s="1"/>
      <c r="G220" s="9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75">
      <c r="A221" s="1" t="s">
        <v>1514</v>
      </c>
      <c r="B221" s="1" t="s">
        <v>1515</v>
      </c>
      <c r="C221" s="3" t="s">
        <v>38</v>
      </c>
      <c r="D221" s="5" t="s">
        <v>1516</v>
      </c>
      <c r="E221" s="14"/>
      <c r="F221" s="1" t="s">
        <v>1518</v>
      </c>
      <c r="G221" s="9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8">
      <c r="A222" s="44" t="s">
        <v>1523</v>
      </c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2.75">
      <c r="A223" s="1" t="s">
        <v>1526</v>
      </c>
      <c r="B223" s="1" t="s">
        <v>1528</v>
      </c>
      <c r="C223" s="3" t="s">
        <v>14</v>
      </c>
      <c r="D223" s="5" t="s">
        <v>798</v>
      </c>
      <c r="E223" s="14"/>
      <c r="F223" s="1"/>
      <c r="G223" s="9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75">
      <c r="A224" s="1" t="s">
        <v>1536</v>
      </c>
      <c r="B224" s="1" t="s">
        <v>1538</v>
      </c>
      <c r="C224" s="3" t="s">
        <v>122</v>
      </c>
      <c r="D224" s="5" t="s">
        <v>1541</v>
      </c>
      <c r="E224" s="14"/>
      <c r="F224" s="1" t="s">
        <v>88</v>
      </c>
      <c r="G224" s="9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75">
      <c r="A225" s="1" t="s">
        <v>1544</v>
      </c>
      <c r="B225" s="1" t="s">
        <v>1547</v>
      </c>
      <c r="C225" s="3" t="s">
        <v>122</v>
      </c>
      <c r="D225" s="5" t="s">
        <v>798</v>
      </c>
      <c r="E225" s="7" t="s">
        <v>175</v>
      </c>
      <c r="F225" s="1" t="s">
        <v>88</v>
      </c>
      <c r="G225" s="9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8">
      <c r="A226" s="44" t="s">
        <v>1554</v>
      </c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2.75">
      <c r="A227" s="1" t="s">
        <v>1555</v>
      </c>
      <c r="B227" s="1" t="s">
        <v>1556</v>
      </c>
      <c r="C227" s="3" t="s">
        <v>14</v>
      </c>
      <c r="D227" s="5"/>
      <c r="E227" s="14"/>
      <c r="F227" s="1"/>
      <c r="G227" s="9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75">
      <c r="A228" s="1" t="s">
        <v>1560</v>
      </c>
      <c r="B228" s="1" t="s">
        <v>1561</v>
      </c>
      <c r="C228" s="3" t="s">
        <v>14</v>
      </c>
      <c r="D228" s="5"/>
      <c r="E228" s="14"/>
      <c r="F228" s="1"/>
      <c r="G228" s="9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8">
      <c r="A229" s="44" t="s">
        <v>1507</v>
      </c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2.75">
      <c r="A230" s="1" t="s">
        <v>1567</v>
      </c>
      <c r="B230" s="1" t="s">
        <v>1568</v>
      </c>
      <c r="C230" s="3" t="s">
        <v>14</v>
      </c>
      <c r="D230" s="5" t="s">
        <v>1570</v>
      </c>
      <c r="E230" s="14"/>
      <c r="F230" s="1"/>
      <c r="G230" s="9"/>
      <c r="H230" s="37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.75">
      <c r="A231" s="1" t="s">
        <v>1588</v>
      </c>
      <c r="B231" s="1" t="s">
        <v>1589</v>
      </c>
      <c r="C231" s="3" t="s">
        <v>14</v>
      </c>
      <c r="D231" s="5" t="s">
        <v>1592</v>
      </c>
      <c r="E231" s="14"/>
      <c r="F231" s="1"/>
      <c r="G231" s="9"/>
      <c r="H231" s="37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.75">
      <c r="A232" s="1" t="s">
        <v>1596</v>
      </c>
      <c r="B232" s="1" t="s">
        <v>1597</v>
      </c>
      <c r="C232" s="3" t="s">
        <v>14</v>
      </c>
      <c r="D232" s="5" t="s">
        <v>1599</v>
      </c>
      <c r="E232" s="14"/>
      <c r="F232" s="1"/>
      <c r="G232" s="9"/>
      <c r="H232" s="37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.75">
      <c r="A233" s="1" t="s">
        <v>1603</v>
      </c>
      <c r="B233" s="1" t="s">
        <v>1605</v>
      </c>
      <c r="C233" s="3" t="s">
        <v>14</v>
      </c>
      <c r="D233" s="5" t="s">
        <v>1599</v>
      </c>
      <c r="E233" s="14"/>
      <c r="F233" s="1"/>
      <c r="G233" s="9"/>
      <c r="H233" s="37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.75">
      <c r="A234" s="1" t="s">
        <v>1611</v>
      </c>
      <c r="B234" s="1" t="s">
        <v>1613</v>
      </c>
      <c r="C234" s="3" t="s">
        <v>14</v>
      </c>
      <c r="D234" s="5" t="s">
        <v>1599</v>
      </c>
      <c r="E234" s="14"/>
      <c r="F234" s="1"/>
      <c r="G234" s="9"/>
      <c r="H234" s="37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.75">
      <c r="A235" s="1" t="s">
        <v>1616</v>
      </c>
      <c r="B235" s="1" t="s">
        <v>1619</v>
      </c>
      <c r="C235" s="3" t="s">
        <v>14</v>
      </c>
      <c r="D235" s="5" t="s">
        <v>1592</v>
      </c>
      <c r="E235" s="14"/>
      <c r="F235" s="1"/>
      <c r="G235" s="9"/>
      <c r="H235" s="37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.75">
      <c r="A236" s="1" t="s">
        <v>1625</v>
      </c>
      <c r="B236" s="1" t="s">
        <v>1626</v>
      </c>
      <c r="C236" s="3" t="s">
        <v>14</v>
      </c>
      <c r="D236" s="5" t="s">
        <v>1629</v>
      </c>
      <c r="E236" s="14"/>
      <c r="F236" s="1"/>
      <c r="G236" s="9"/>
      <c r="H236" s="37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.75">
      <c r="A237" s="1" t="s">
        <v>1632</v>
      </c>
      <c r="B237" s="1" t="s">
        <v>1633</v>
      </c>
      <c r="C237" s="3" t="s">
        <v>14</v>
      </c>
      <c r="D237" s="5" t="s">
        <v>1634</v>
      </c>
      <c r="E237" s="14"/>
      <c r="F237" s="1"/>
      <c r="G237" s="9"/>
      <c r="H237" s="37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.75">
      <c r="A238" s="1" t="s">
        <v>1639</v>
      </c>
      <c r="B238" s="1" t="s">
        <v>1640</v>
      </c>
      <c r="C238" s="3" t="s">
        <v>14</v>
      </c>
      <c r="D238" s="5" t="s">
        <v>1570</v>
      </c>
      <c r="E238" s="14"/>
      <c r="F238" s="1"/>
      <c r="G238" s="9"/>
      <c r="H238" s="37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.75">
      <c r="A239" s="1" t="s">
        <v>1646</v>
      </c>
      <c r="B239" s="1" t="s">
        <v>1647</v>
      </c>
      <c r="C239" s="3" t="s">
        <v>14</v>
      </c>
      <c r="D239" s="5" t="s">
        <v>1634</v>
      </c>
      <c r="E239" s="14"/>
      <c r="F239" s="1"/>
      <c r="G239" s="9"/>
      <c r="H239" s="37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.75">
      <c r="A240" s="1" t="s">
        <v>1654</v>
      </c>
      <c r="B240" s="1" t="s">
        <v>1655</v>
      </c>
      <c r="C240" s="3" t="s">
        <v>14</v>
      </c>
      <c r="D240" s="5" t="s">
        <v>661</v>
      </c>
      <c r="E240" s="14"/>
      <c r="F240" s="1"/>
      <c r="G240" s="9"/>
      <c r="H240" s="37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.75">
      <c r="A241" s="1" t="s">
        <v>1661</v>
      </c>
      <c r="B241" s="1" t="s">
        <v>1662</v>
      </c>
      <c r="C241" s="3" t="s">
        <v>14</v>
      </c>
      <c r="D241" s="5"/>
      <c r="E241" s="14"/>
      <c r="F241" s="1"/>
      <c r="G241" s="9"/>
      <c r="H241" s="37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.75">
      <c r="A242" s="1" t="s">
        <v>1665</v>
      </c>
      <c r="B242" s="1" t="s">
        <v>1667</v>
      </c>
      <c r="C242" s="3" t="s">
        <v>14</v>
      </c>
      <c r="D242" s="5" t="s">
        <v>1634</v>
      </c>
      <c r="E242" s="14"/>
      <c r="F242" s="1"/>
      <c r="G242" s="9"/>
      <c r="H242" s="37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.75">
      <c r="A243" s="1" t="s">
        <v>1672</v>
      </c>
      <c r="B243" s="1" t="s">
        <v>1674</v>
      </c>
      <c r="C243" s="3" t="s">
        <v>122</v>
      </c>
      <c r="D243" s="5" t="s">
        <v>1676</v>
      </c>
      <c r="E243" s="7" t="s">
        <v>113</v>
      </c>
      <c r="F243" s="1"/>
      <c r="G243" s="9"/>
      <c r="H243" s="37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.75">
      <c r="A244" s="1" t="s">
        <v>1681</v>
      </c>
      <c r="B244" s="1" t="s">
        <v>1683</v>
      </c>
      <c r="C244" s="3" t="s">
        <v>122</v>
      </c>
      <c r="D244" s="5" t="s">
        <v>1686</v>
      </c>
      <c r="E244" s="14"/>
      <c r="F244" s="1"/>
      <c r="G244" s="9"/>
      <c r="H244" s="37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.75">
      <c r="A245" s="1" t="s">
        <v>1690</v>
      </c>
      <c r="B245" s="1" t="s">
        <v>1691</v>
      </c>
      <c r="C245" s="3" t="s">
        <v>122</v>
      </c>
      <c r="D245" s="5" t="s">
        <v>1694</v>
      </c>
      <c r="E245" s="14"/>
      <c r="F245" s="1"/>
      <c r="G245" s="9"/>
      <c r="H245" s="37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8">
      <c r="A246" s="44" t="s">
        <v>1697</v>
      </c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2.75">
      <c r="A247" s="1" t="s">
        <v>1702</v>
      </c>
      <c r="B247" s="1" t="s">
        <v>1703</v>
      </c>
      <c r="C247" s="3" t="s">
        <v>14</v>
      </c>
      <c r="D247" s="5" t="s">
        <v>1705</v>
      </c>
      <c r="E247" s="7" t="s">
        <v>175</v>
      </c>
      <c r="F247" s="31"/>
      <c r="G247" s="9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.75">
      <c r="A248" s="1" t="s">
        <v>1711</v>
      </c>
      <c r="B248" s="1" t="s">
        <v>1712</v>
      </c>
      <c r="C248" s="3" t="s">
        <v>122</v>
      </c>
      <c r="D248" s="5" t="s">
        <v>1715</v>
      </c>
      <c r="E248" s="14"/>
      <c r="F248" s="31" t="s">
        <v>1719</v>
      </c>
      <c r="G248" s="9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.75">
      <c r="A249" s="1" t="s">
        <v>1721</v>
      </c>
      <c r="B249" s="1" t="s">
        <v>1724</v>
      </c>
      <c r="C249" s="3" t="s">
        <v>38</v>
      </c>
      <c r="D249" s="5" t="s">
        <v>1727</v>
      </c>
      <c r="E249" s="14"/>
      <c r="F249" s="31" t="s">
        <v>1729</v>
      </c>
      <c r="G249" s="20" t="str">
        <f>HYPERLINK("http://codeforces.com/gym/100212","↗")</f>
        <v>↗</v>
      </c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8">
      <c r="A250" s="44" t="s">
        <v>1740</v>
      </c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2.75">
      <c r="A251" s="1" t="s">
        <v>1741</v>
      </c>
      <c r="B251" s="1" t="s">
        <v>1744</v>
      </c>
      <c r="C251" s="3" t="s">
        <v>14</v>
      </c>
      <c r="D251" s="5" t="s">
        <v>1745</v>
      </c>
      <c r="E251" s="7" t="s">
        <v>365</v>
      </c>
      <c r="F251" s="31"/>
      <c r="G251" s="9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.75">
      <c r="A252" s="1" t="s">
        <v>1750</v>
      </c>
      <c r="B252" s="1" t="s">
        <v>1752</v>
      </c>
      <c r="C252" s="3" t="s">
        <v>14</v>
      </c>
      <c r="D252" s="5" t="s">
        <v>1755</v>
      </c>
      <c r="E252" s="8"/>
      <c r="F252" s="1" t="s">
        <v>1756</v>
      </c>
      <c r="G252" s="16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.75">
      <c r="A253" s="1" t="s">
        <v>1760</v>
      </c>
      <c r="B253" s="1" t="s">
        <v>1761</v>
      </c>
      <c r="C253" s="3" t="s">
        <v>122</v>
      </c>
      <c r="D253" s="5" t="s">
        <v>1764</v>
      </c>
      <c r="E253" s="14"/>
      <c r="F253" s="1" t="s">
        <v>88</v>
      </c>
      <c r="G253" s="9"/>
      <c r="H253" s="37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8">
      <c r="A254" s="44" t="s">
        <v>1770</v>
      </c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2.75">
      <c r="A255" s="1" t="s">
        <v>1774</v>
      </c>
      <c r="B255" s="1" t="s">
        <v>1776</v>
      </c>
      <c r="C255" s="3" t="s">
        <v>14</v>
      </c>
      <c r="D255" s="5" t="s">
        <v>1777</v>
      </c>
      <c r="E255" s="8"/>
      <c r="F255" s="1"/>
      <c r="G255" s="10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.75">
      <c r="A256" s="1" t="s">
        <v>1784</v>
      </c>
      <c r="B256" s="1" t="s">
        <v>1786</v>
      </c>
      <c r="C256" s="3" t="s">
        <v>14</v>
      </c>
      <c r="D256" s="5" t="s">
        <v>1789</v>
      </c>
      <c r="E256" s="8"/>
      <c r="F256" s="1"/>
      <c r="G256" s="20" t="str">
        <f>HYPERLINK("http://codeforces.com/gym/100199","↗")</f>
        <v>↗</v>
      </c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.75">
      <c r="A257" s="1" t="s">
        <v>1804</v>
      </c>
      <c r="B257" s="1" t="s">
        <v>1805</v>
      </c>
      <c r="C257" s="3" t="s">
        <v>14</v>
      </c>
      <c r="D257" s="5" t="s">
        <v>1806</v>
      </c>
      <c r="E257" s="8"/>
      <c r="F257" s="1"/>
      <c r="G257" s="10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.75">
      <c r="A258" s="1" t="s">
        <v>1811</v>
      </c>
      <c r="B258" s="1" t="s">
        <v>1812</v>
      </c>
      <c r="C258" s="3" t="s">
        <v>14</v>
      </c>
      <c r="D258" s="5" t="s">
        <v>1813</v>
      </c>
      <c r="E258" s="8"/>
      <c r="F258" s="1"/>
      <c r="G258" s="10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.75">
      <c r="A259" s="1" t="s">
        <v>1819</v>
      </c>
      <c r="B259" s="1" t="s">
        <v>1820</v>
      </c>
      <c r="C259" s="3" t="s">
        <v>14</v>
      </c>
      <c r="D259" s="5" t="s">
        <v>1813</v>
      </c>
      <c r="E259" s="8"/>
      <c r="F259" s="1"/>
      <c r="G259" s="10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>
      <c r="A260" s="1" t="s">
        <v>1827</v>
      </c>
      <c r="B260" s="1" t="s">
        <v>1828</v>
      </c>
      <c r="C260" s="3" t="s">
        <v>122</v>
      </c>
      <c r="D260" s="5" t="s">
        <v>1829</v>
      </c>
      <c r="E260" s="8"/>
      <c r="F260" s="1"/>
      <c r="G260" s="10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>
      <c r="A261" s="1" t="s">
        <v>1833</v>
      </c>
      <c r="B261" s="1" t="s">
        <v>1834</v>
      </c>
      <c r="C261" s="3" t="s">
        <v>122</v>
      </c>
      <c r="D261" s="5" t="s">
        <v>1837</v>
      </c>
      <c r="E261" s="8"/>
      <c r="F261" s="1"/>
      <c r="G261" s="10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>
      <c r="A262" s="1" t="s">
        <v>1841</v>
      </c>
      <c r="B262" s="1" t="s">
        <v>1842</v>
      </c>
      <c r="C262" s="3" t="s">
        <v>122</v>
      </c>
      <c r="D262" s="5" t="s">
        <v>1844</v>
      </c>
      <c r="E262" s="8"/>
      <c r="F262" s="1"/>
      <c r="G262" s="10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.75">
      <c r="A263" s="1" t="s">
        <v>1849</v>
      </c>
      <c r="B263" s="1" t="s">
        <v>1850</v>
      </c>
      <c r="C263" s="3" t="s">
        <v>122</v>
      </c>
      <c r="D263" s="5" t="s">
        <v>1854</v>
      </c>
      <c r="E263" s="8"/>
      <c r="F263" s="1"/>
      <c r="G263" s="10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>
      <c r="A264" s="1" t="s">
        <v>1859</v>
      </c>
      <c r="B264" s="1" t="s">
        <v>1861</v>
      </c>
      <c r="C264" s="3" t="s">
        <v>122</v>
      </c>
      <c r="D264" s="5" t="s">
        <v>1863</v>
      </c>
      <c r="E264" s="8"/>
      <c r="F264" s="1" t="s">
        <v>1865</v>
      </c>
      <c r="G264" s="10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8">
      <c r="A265" s="44" t="s">
        <v>1869</v>
      </c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2.75">
      <c r="A266" s="1" t="s">
        <v>1874</v>
      </c>
      <c r="B266" s="1" t="s">
        <v>1876</v>
      </c>
      <c r="C266" s="3" t="s">
        <v>14</v>
      </c>
      <c r="D266" s="5"/>
      <c r="E266" s="8"/>
      <c r="F266" s="1"/>
      <c r="G266" s="10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.75">
      <c r="A267" s="1" t="s">
        <v>1881</v>
      </c>
      <c r="B267" s="1" t="s">
        <v>1883</v>
      </c>
      <c r="C267" s="3" t="s">
        <v>14</v>
      </c>
      <c r="D267" s="5"/>
      <c r="E267" s="8"/>
      <c r="F267" s="1" t="s">
        <v>1885</v>
      </c>
      <c r="G267" s="20" t="str">
        <f>HYPERLINK("http://codeforces.com/gym/100517","↗")</f>
        <v>↗</v>
      </c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.75">
      <c r="A268" s="1" t="s">
        <v>1897</v>
      </c>
      <c r="B268" s="1" t="s">
        <v>1898</v>
      </c>
      <c r="C268" s="3" t="s">
        <v>122</v>
      </c>
      <c r="D268" s="5"/>
      <c r="E268" s="8"/>
      <c r="F268" s="1"/>
      <c r="G268" s="10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.75">
      <c r="A269" s="1" t="s">
        <v>1904</v>
      </c>
      <c r="B269" s="1" t="s">
        <v>1905</v>
      </c>
      <c r="C269" s="3" t="s">
        <v>122</v>
      </c>
      <c r="D269" s="5"/>
      <c r="E269" s="8"/>
      <c r="F269" s="1" t="s">
        <v>1910</v>
      </c>
      <c r="G269" s="10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.75">
      <c r="A270" s="1" t="s">
        <v>1913</v>
      </c>
      <c r="B270" s="1" t="s">
        <v>1915</v>
      </c>
      <c r="C270" s="3" t="s">
        <v>122</v>
      </c>
      <c r="D270" s="5"/>
      <c r="E270" s="8"/>
      <c r="F270" s="1"/>
      <c r="G270" s="10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.75">
      <c r="A271" s="1" t="s">
        <v>1918</v>
      </c>
      <c r="B271" s="1" t="s">
        <v>1919</v>
      </c>
      <c r="C271" s="3" t="s">
        <v>122</v>
      </c>
      <c r="D271" s="5"/>
      <c r="E271" s="8"/>
      <c r="F271" s="1"/>
      <c r="G271" s="10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8">
      <c r="A272" s="44" t="s">
        <v>1923</v>
      </c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2.75">
      <c r="A273" s="1" t="s">
        <v>614</v>
      </c>
      <c r="B273" s="1" t="s">
        <v>1926</v>
      </c>
      <c r="C273" s="3" t="s">
        <v>14</v>
      </c>
      <c r="D273" s="5"/>
      <c r="E273" s="8"/>
      <c r="F273" s="1"/>
      <c r="G273" s="20" t="str">
        <f>HYPERLINK("https://www.hackerrank.com/contests/ioi-2014-practice-contest-2/challenges/guardians-lunatics-ioi14","↗")</f>
        <v>↗</v>
      </c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.75">
      <c r="A274" s="1" t="s">
        <v>1933</v>
      </c>
      <c r="B274" s="1" t="s">
        <v>1934</v>
      </c>
      <c r="C274" s="3" t="s">
        <v>14</v>
      </c>
      <c r="D274" s="5"/>
      <c r="E274" s="8"/>
      <c r="F274" s="1"/>
      <c r="G274" s="10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.75">
      <c r="A275" s="1" t="s">
        <v>1937</v>
      </c>
      <c r="B275" s="1" t="s">
        <v>1939</v>
      </c>
      <c r="C275" s="3" t="s">
        <v>38</v>
      </c>
      <c r="D275" s="5"/>
      <c r="E275" s="8"/>
      <c r="F275" s="1" t="s">
        <v>1940</v>
      </c>
      <c r="G275" s="10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.75">
      <c r="A276" s="1" t="s">
        <v>1943</v>
      </c>
      <c r="B276" s="1" t="s">
        <v>1944</v>
      </c>
      <c r="C276" s="3" t="s">
        <v>38</v>
      </c>
      <c r="D276" s="5" t="s">
        <v>1945</v>
      </c>
      <c r="E276" s="8"/>
      <c r="F276" s="1"/>
      <c r="G276" s="20" t="str">
        <f>HYPERLINK("https://icpc.kattis.com/problems/branch","↗")</f>
        <v>↗</v>
      </c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8">
      <c r="A277" s="44" t="s">
        <v>1948</v>
      </c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2.75">
      <c r="A278" s="1" t="s">
        <v>1949</v>
      </c>
      <c r="B278" s="1" t="s">
        <v>1950</v>
      </c>
      <c r="C278" s="3" t="s">
        <v>14</v>
      </c>
      <c r="D278" s="5"/>
      <c r="E278" s="8"/>
      <c r="F278" s="1"/>
      <c r="G278" s="10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.75">
      <c r="A279" s="1" t="s">
        <v>1952</v>
      </c>
      <c r="B279" s="1" t="s">
        <v>1953</v>
      </c>
      <c r="C279" s="3" t="s">
        <v>14</v>
      </c>
      <c r="D279" s="5"/>
      <c r="E279" s="8"/>
      <c r="F279" s="1" t="s">
        <v>1954</v>
      </c>
      <c r="G279" s="10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.75">
      <c r="A280" s="1" t="s">
        <v>1955</v>
      </c>
      <c r="B280" s="1" t="s">
        <v>1956</v>
      </c>
      <c r="C280" s="3" t="s">
        <v>122</v>
      </c>
      <c r="D280" s="5"/>
      <c r="E280" s="8"/>
      <c r="F280" s="1"/>
      <c r="G280" s="20" t="str">
        <f>HYPERLINK("http://codeforces.com/gym/100212","↗")</f>
        <v>↗</v>
      </c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8">
      <c r="A281" s="44" t="s">
        <v>1962</v>
      </c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2.75">
      <c r="A282" s="1" t="s">
        <v>614</v>
      </c>
      <c r="B282" s="1" t="s">
        <v>1965</v>
      </c>
      <c r="C282" s="3" t="s">
        <v>122</v>
      </c>
      <c r="D282" s="5" t="s">
        <v>1966</v>
      </c>
      <c r="E282" s="8"/>
      <c r="F282" s="1"/>
      <c r="G282" s="20" t="str">
        <f>HYPERLINK("https://www.hackerrank.com/challenges/billboards","↗")</f>
        <v>↗</v>
      </c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.75">
      <c r="A283" s="1" t="s">
        <v>1971</v>
      </c>
      <c r="B283" s="1" t="s">
        <v>1972</v>
      </c>
      <c r="C283" s="3" t="s">
        <v>122</v>
      </c>
      <c r="D283" s="5" t="s">
        <v>1975</v>
      </c>
      <c r="E283" s="8"/>
      <c r="F283" s="1"/>
      <c r="G283" s="10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8">
      <c r="A284" s="44" t="s">
        <v>1976</v>
      </c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2.75">
      <c r="A285" s="1" t="s">
        <v>1977</v>
      </c>
      <c r="B285" s="1" t="s">
        <v>1978</v>
      </c>
      <c r="C285" s="3" t="s">
        <v>12</v>
      </c>
      <c r="D285" s="5" t="s">
        <v>600</v>
      </c>
      <c r="E285" s="8"/>
      <c r="F285" s="9"/>
      <c r="G285" s="9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.75">
      <c r="A286" s="1" t="s">
        <v>1982</v>
      </c>
      <c r="B286" s="1" t="s">
        <v>1983</v>
      </c>
      <c r="C286" s="3" t="s">
        <v>14</v>
      </c>
      <c r="D286" s="5"/>
      <c r="E286" s="7" t="s">
        <v>31</v>
      </c>
      <c r="F286" s="1"/>
      <c r="G286" s="9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.75">
      <c r="A287" s="1" t="s">
        <v>1988</v>
      </c>
      <c r="B287" s="1" t="s">
        <v>1990</v>
      </c>
      <c r="C287" s="3" t="s">
        <v>14</v>
      </c>
      <c r="D287" s="5"/>
      <c r="E287" s="14"/>
      <c r="F287" s="1" t="s">
        <v>1991</v>
      </c>
      <c r="G287" s="9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.75">
      <c r="A288" s="1" t="s">
        <v>1995</v>
      </c>
      <c r="B288" s="1" t="s">
        <v>1996</v>
      </c>
      <c r="C288" s="3" t="s">
        <v>14</v>
      </c>
      <c r="D288" s="5" t="s">
        <v>1355</v>
      </c>
      <c r="E288" s="14"/>
      <c r="F288" s="1"/>
      <c r="G288" s="9"/>
      <c r="H288" s="37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.75">
      <c r="A289" s="1" t="s">
        <v>1999</v>
      </c>
      <c r="B289" s="1" t="s">
        <v>71</v>
      </c>
      <c r="C289" s="3" t="s">
        <v>14</v>
      </c>
      <c r="D289" s="5"/>
      <c r="E289" s="8"/>
      <c r="F289" s="9"/>
      <c r="G289" s="9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.75">
      <c r="A290" s="1" t="s">
        <v>2000</v>
      </c>
      <c r="B290" s="1" t="s">
        <v>2001</v>
      </c>
      <c r="C290" s="3" t="s">
        <v>14</v>
      </c>
      <c r="D290" s="5" t="s">
        <v>882</v>
      </c>
      <c r="E290" s="8"/>
      <c r="F290" s="9"/>
      <c r="G290" s="9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.75">
      <c r="A291" s="1" t="s">
        <v>2010</v>
      </c>
      <c r="B291" s="1" t="s">
        <v>2011</v>
      </c>
      <c r="C291" s="3" t="s">
        <v>14</v>
      </c>
      <c r="D291" s="5"/>
      <c r="E291" s="8"/>
      <c r="F291" s="1"/>
      <c r="G291" s="16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.75">
      <c r="A292" s="1" t="s">
        <v>2016</v>
      </c>
      <c r="B292" s="1" t="s">
        <v>2017</v>
      </c>
      <c r="C292" s="3" t="s">
        <v>14</v>
      </c>
      <c r="D292" s="5" t="s">
        <v>2019</v>
      </c>
      <c r="E292" s="8"/>
      <c r="F292" s="1" t="s">
        <v>2021</v>
      </c>
      <c r="G292" s="16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.75">
      <c r="A293" s="1" t="s">
        <v>2026</v>
      </c>
      <c r="B293" s="1" t="s">
        <v>2029</v>
      </c>
      <c r="C293" s="3" t="s">
        <v>14</v>
      </c>
      <c r="D293" s="5" t="s">
        <v>2032</v>
      </c>
      <c r="E293" s="8"/>
      <c r="F293" s="1"/>
      <c r="G293" s="16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.75">
      <c r="A294" s="1" t="s">
        <v>281</v>
      </c>
      <c r="B294" s="1" t="s">
        <v>2038</v>
      </c>
      <c r="C294" s="3" t="s">
        <v>14</v>
      </c>
      <c r="D294" s="5"/>
      <c r="E294" s="17" t="s">
        <v>17</v>
      </c>
      <c r="F294" s="1"/>
      <c r="G294" s="16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.75">
      <c r="A295" s="1" t="s">
        <v>2044</v>
      </c>
      <c r="B295" s="1" t="s">
        <v>2045</v>
      </c>
      <c r="C295" s="3" t="s">
        <v>14</v>
      </c>
      <c r="D295" s="5"/>
      <c r="E295" s="8"/>
      <c r="F295" s="1"/>
      <c r="G295" s="16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.75">
      <c r="A296" s="1" t="s">
        <v>2051</v>
      </c>
      <c r="B296" s="1" t="s">
        <v>2052</v>
      </c>
      <c r="C296" s="3" t="s">
        <v>14</v>
      </c>
      <c r="D296" s="5" t="s">
        <v>2055</v>
      </c>
      <c r="E296" s="17" t="s">
        <v>181</v>
      </c>
      <c r="F296" s="1"/>
      <c r="G296" s="16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25.5">
      <c r="A297" s="1" t="s">
        <v>2065</v>
      </c>
      <c r="B297" s="1" t="s">
        <v>2067</v>
      </c>
      <c r="C297" s="3" t="s">
        <v>122</v>
      </c>
      <c r="D297" s="5" t="s">
        <v>2069</v>
      </c>
      <c r="E297" s="8"/>
      <c r="F297" s="9"/>
      <c r="G297" s="9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.75">
      <c r="A298" s="1" t="s">
        <v>2074</v>
      </c>
      <c r="B298" s="1" t="s">
        <v>2075</v>
      </c>
      <c r="C298" s="3" t="s">
        <v>122</v>
      </c>
      <c r="D298" s="5" t="s">
        <v>2076</v>
      </c>
      <c r="E298" s="8"/>
      <c r="F298" s="9"/>
      <c r="G298" s="9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.75">
      <c r="A299" s="1" t="s">
        <v>2084</v>
      </c>
      <c r="B299" s="1" t="s">
        <v>2086</v>
      </c>
      <c r="C299" s="3" t="s">
        <v>122</v>
      </c>
      <c r="D299" s="5" t="s">
        <v>2087</v>
      </c>
      <c r="E299" s="17" t="s">
        <v>256</v>
      </c>
      <c r="F299" s="1" t="s">
        <v>141</v>
      </c>
      <c r="G299" s="16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25.5">
      <c r="A300" s="1" t="s">
        <v>2092</v>
      </c>
      <c r="B300" s="1" t="s">
        <v>2094</v>
      </c>
      <c r="C300" s="3" t="s">
        <v>122</v>
      </c>
      <c r="D300" s="5" t="s">
        <v>2095</v>
      </c>
      <c r="E300" s="8"/>
      <c r="F300" s="1" t="s">
        <v>2096</v>
      </c>
      <c r="G300" s="16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.75">
      <c r="A301" s="1" t="s">
        <v>2102</v>
      </c>
      <c r="B301" s="1" t="s">
        <v>2103</v>
      </c>
      <c r="C301" s="3" t="s">
        <v>122</v>
      </c>
      <c r="D301" s="5" t="s">
        <v>2104</v>
      </c>
      <c r="E301" s="8"/>
      <c r="F301" s="1"/>
      <c r="G301" s="16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.75">
      <c r="A302" s="1" t="s">
        <v>2112</v>
      </c>
      <c r="B302" s="1" t="s">
        <v>2113</v>
      </c>
      <c r="C302" s="3" t="s">
        <v>122</v>
      </c>
      <c r="D302" s="5" t="s">
        <v>2114</v>
      </c>
      <c r="E302" s="8"/>
      <c r="F302" s="1" t="s">
        <v>2115</v>
      </c>
      <c r="G302" s="16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.75">
      <c r="A303" s="1" t="s">
        <v>2121</v>
      </c>
      <c r="B303" s="1" t="s">
        <v>2122</v>
      </c>
      <c r="C303" s="3" t="s">
        <v>122</v>
      </c>
      <c r="D303" s="5" t="s">
        <v>2123</v>
      </c>
      <c r="E303" s="8"/>
      <c r="F303" s="1"/>
      <c r="G303" s="9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.75">
      <c r="A304" s="1" t="s">
        <v>2128</v>
      </c>
      <c r="B304" s="1" t="s">
        <v>2129</v>
      </c>
      <c r="C304" s="3" t="s">
        <v>122</v>
      </c>
      <c r="D304" s="5"/>
      <c r="E304" s="8"/>
      <c r="F304" s="1"/>
      <c r="G304" s="16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.75">
      <c r="A305" s="1" t="s">
        <v>2134</v>
      </c>
      <c r="B305" s="1" t="s">
        <v>2135</v>
      </c>
      <c r="C305" s="3" t="s">
        <v>122</v>
      </c>
      <c r="D305" s="5" t="s">
        <v>583</v>
      </c>
      <c r="E305" s="8"/>
      <c r="F305" s="1" t="s">
        <v>141</v>
      </c>
      <c r="G305" s="15" t="str">
        <f>HYPERLINK("http://mypaper.pchome.com.tw/zerojudge/post/1325329129","solvable with backtracking and pruning")</f>
        <v>solvable with backtracking and pruning</v>
      </c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.75">
      <c r="A306" s="1" t="s">
        <v>2145</v>
      </c>
      <c r="B306" s="1" t="s">
        <v>2147</v>
      </c>
      <c r="C306" s="3" t="s">
        <v>122</v>
      </c>
      <c r="D306" s="5" t="s">
        <v>2151</v>
      </c>
      <c r="E306" s="8"/>
      <c r="F306" s="1"/>
      <c r="G306" s="16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.75">
      <c r="A307" s="1" t="s">
        <v>2152</v>
      </c>
      <c r="B307" s="1" t="s">
        <v>2153</v>
      </c>
      <c r="C307" s="3" t="s">
        <v>122</v>
      </c>
      <c r="D307" s="5" t="s">
        <v>2156</v>
      </c>
      <c r="E307" s="8"/>
      <c r="F307" s="1" t="s">
        <v>2157</v>
      </c>
      <c r="G307" s="16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.75">
      <c r="A308" s="1" t="s">
        <v>2158</v>
      </c>
      <c r="B308" s="1" t="s">
        <v>2159</v>
      </c>
      <c r="C308" s="3" t="s">
        <v>122</v>
      </c>
      <c r="D308" s="5" t="s">
        <v>882</v>
      </c>
      <c r="E308" s="8"/>
      <c r="F308" s="1"/>
      <c r="G308" s="16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.75">
      <c r="A309" s="1" t="s">
        <v>2163</v>
      </c>
      <c r="B309" s="1" t="s">
        <v>2164</v>
      </c>
      <c r="C309" s="3" t="s">
        <v>122</v>
      </c>
      <c r="D309" s="5"/>
      <c r="E309" s="8"/>
      <c r="F309" s="1"/>
      <c r="G309" s="16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.75">
      <c r="A310" s="1" t="s">
        <v>2170</v>
      </c>
      <c r="B310" s="1" t="s">
        <v>2172</v>
      </c>
      <c r="C310" s="3" t="s">
        <v>122</v>
      </c>
      <c r="D310" s="5" t="s">
        <v>2173</v>
      </c>
      <c r="E310" s="8"/>
      <c r="F310" s="1"/>
      <c r="G310" s="16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.75">
      <c r="A311" s="1" t="s">
        <v>2177</v>
      </c>
      <c r="B311" s="1" t="s">
        <v>2179</v>
      </c>
      <c r="C311" s="3" t="s">
        <v>122</v>
      </c>
      <c r="D311" s="5"/>
      <c r="E311" s="8"/>
      <c r="F311" s="1" t="s">
        <v>2181</v>
      </c>
      <c r="G311" s="16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.75">
      <c r="A312" s="1" t="s">
        <v>2184</v>
      </c>
      <c r="B312" s="1" t="s">
        <v>2186</v>
      </c>
      <c r="C312" s="3" t="s">
        <v>122</v>
      </c>
      <c r="D312" s="5"/>
      <c r="E312" s="8"/>
      <c r="F312" s="1" t="s">
        <v>2189</v>
      </c>
      <c r="G312" s="16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.75">
      <c r="A313" s="1" t="s">
        <v>2197</v>
      </c>
      <c r="B313" s="1" t="s">
        <v>2198</v>
      </c>
      <c r="C313" s="3" t="s">
        <v>122</v>
      </c>
      <c r="D313" s="5" t="s">
        <v>2199</v>
      </c>
      <c r="E313" s="8"/>
      <c r="F313" s="1" t="s">
        <v>2200</v>
      </c>
      <c r="G313" s="16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.75">
      <c r="A314" s="1" t="s">
        <v>2206</v>
      </c>
      <c r="B314" s="1" t="s">
        <v>2207</v>
      </c>
      <c r="C314" s="3" t="s">
        <v>38</v>
      </c>
      <c r="D314" s="5" t="s">
        <v>2208</v>
      </c>
      <c r="E314" s="8"/>
      <c r="F314" s="1" t="s">
        <v>2210</v>
      </c>
      <c r="G314" s="16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.75">
      <c r="A315" s="1" t="s">
        <v>2213</v>
      </c>
      <c r="B315" s="1" t="s">
        <v>2214</v>
      </c>
      <c r="C315" s="3" t="s">
        <v>38</v>
      </c>
      <c r="D315" s="5"/>
      <c r="E315" s="8"/>
      <c r="F315" s="1" t="s">
        <v>141</v>
      </c>
      <c r="G315" s="16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.75">
      <c r="A316" s="1" t="s">
        <v>2220</v>
      </c>
      <c r="B316" s="1" t="s">
        <v>2221</v>
      </c>
      <c r="C316" s="3" t="s">
        <v>38</v>
      </c>
      <c r="D316" s="5"/>
      <c r="E316" s="8"/>
      <c r="F316" s="1" t="s">
        <v>2222</v>
      </c>
      <c r="G316" s="9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.75">
      <c r="A317" s="1" t="s">
        <v>2225</v>
      </c>
      <c r="B317" s="1" t="s">
        <v>2226</v>
      </c>
      <c r="C317" s="3" t="s">
        <v>38</v>
      </c>
      <c r="D317" s="5"/>
      <c r="E317" s="8"/>
      <c r="F317" s="1" t="s">
        <v>2157</v>
      </c>
      <c r="G317" s="9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.75">
      <c r="A318" s="1" t="s">
        <v>2233</v>
      </c>
      <c r="B318" s="1" t="s">
        <v>2235</v>
      </c>
      <c r="C318" s="3" t="s">
        <v>1321</v>
      </c>
      <c r="D318" s="5" t="s">
        <v>2236</v>
      </c>
      <c r="E318" s="8"/>
      <c r="F318" s="1"/>
      <c r="G318" s="20" t="str">
        <f>HYPERLINK("http://codeforces.com/gym/100430","↗")</f>
        <v>↗</v>
      </c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23.25">
      <c r="A319" s="46" t="s">
        <v>2241</v>
      </c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2.75">
      <c r="A320" s="1" t="s">
        <v>2247</v>
      </c>
      <c r="B320" s="1" t="s">
        <v>2248</v>
      </c>
      <c r="C320" s="3" t="s">
        <v>14</v>
      </c>
      <c r="D320" s="5" t="s">
        <v>2249</v>
      </c>
      <c r="E320" s="8"/>
      <c r="F320" s="1" t="s">
        <v>2250</v>
      </c>
      <c r="G320" s="16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.75">
      <c r="A321" s="1" t="s">
        <v>2255</v>
      </c>
      <c r="B321" s="1" t="s">
        <v>2256</v>
      </c>
      <c r="C321" s="3" t="s">
        <v>14</v>
      </c>
      <c r="D321" s="5" t="s">
        <v>2249</v>
      </c>
      <c r="E321" s="8"/>
      <c r="F321" s="1" t="s">
        <v>2259</v>
      </c>
      <c r="G321" s="16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.75">
      <c r="A322" s="1" t="s">
        <v>2263</v>
      </c>
      <c r="B322" s="1" t="s">
        <v>2264</v>
      </c>
      <c r="C322" s="3" t="s">
        <v>14</v>
      </c>
      <c r="D322" s="5" t="s">
        <v>2249</v>
      </c>
      <c r="E322" s="8"/>
      <c r="F322" s="1"/>
      <c r="G322" s="16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.75">
      <c r="A323" s="1" t="s">
        <v>2269</v>
      </c>
      <c r="B323" s="1" t="s">
        <v>2270</v>
      </c>
      <c r="C323" s="3" t="s">
        <v>14</v>
      </c>
      <c r="D323" s="5" t="s">
        <v>827</v>
      </c>
      <c r="E323" s="8"/>
      <c r="F323" s="1"/>
      <c r="G323" s="16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.75">
      <c r="A324" s="1" t="s">
        <v>2274</v>
      </c>
      <c r="B324" s="1" t="s">
        <v>2277</v>
      </c>
      <c r="C324" s="3" t="s">
        <v>14</v>
      </c>
      <c r="D324" s="5" t="s">
        <v>445</v>
      </c>
      <c r="E324" s="8"/>
      <c r="F324" s="1" t="s">
        <v>1297</v>
      </c>
      <c r="G324" s="16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.75">
      <c r="A325" s="1" t="s">
        <v>2282</v>
      </c>
      <c r="B325" s="1" t="s">
        <v>2283</v>
      </c>
      <c r="C325" s="3" t="s">
        <v>14</v>
      </c>
      <c r="D325" s="5" t="s">
        <v>2284</v>
      </c>
      <c r="E325" s="8"/>
      <c r="F325" s="1"/>
      <c r="G325" s="16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.75">
      <c r="A326" s="1" t="s">
        <v>2289</v>
      </c>
      <c r="B326" s="1" t="s">
        <v>2290</v>
      </c>
      <c r="C326" s="3" t="s">
        <v>14</v>
      </c>
      <c r="D326" s="5" t="s">
        <v>2291</v>
      </c>
      <c r="E326" s="8"/>
      <c r="F326" s="1"/>
      <c r="G326" s="16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.75">
      <c r="A327" s="1" t="s">
        <v>2295</v>
      </c>
      <c r="B327" s="1" t="s">
        <v>2297</v>
      </c>
      <c r="C327" s="3" t="s">
        <v>122</v>
      </c>
      <c r="D327" s="5" t="s">
        <v>2298</v>
      </c>
      <c r="E327" s="8"/>
      <c r="F327" s="1"/>
      <c r="G327" s="16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.75">
      <c r="A328" s="1" t="s">
        <v>2303</v>
      </c>
      <c r="B328" s="1" t="s">
        <v>2305</v>
      </c>
      <c r="C328" s="3" t="s">
        <v>122</v>
      </c>
      <c r="D328" s="5" t="s">
        <v>2307</v>
      </c>
      <c r="E328" s="8"/>
      <c r="F328" s="1"/>
      <c r="G328" s="16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.75">
      <c r="A329" s="1" t="s">
        <v>2316</v>
      </c>
      <c r="B329" s="1" t="s">
        <v>2317</v>
      </c>
      <c r="C329" s="3" t="s">
        <v>122</v>
      </c>
      <c r="D329" s="5" t="s">
        <v>2320</v>
      </c>
      <c r="E329" s="8"/>
      <c r="F329" s="1"/>
      <c r="G329" s="16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.75">
      <c r="A330" s="1" t="s">
        <v>2324</v>
      </c>
      <c r="B330" s="1" t="s">
        <v>2325</v>
      </c>
      <c r="C330" s="3" t="s">
        <v>122</v>
      </c>
      <c r="D330" s="5" t="s">
        <v>2326</v>
      </c>
      <c r="E330" s="8"/>
      <c r="F330" s="1"/>
      <c r="G330" s="16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.75">
      <c r="A331" s="1" t="s">
        <v>2331</v>
      </c>
      <c r="B331" s="1" t="s">
        <v>2332</v>
      </c>
      <c r="C331" s="3" t="s">
        <v>122</v>
      </c>
      <c r="D331" s="5" t="s">
        <v>2333</v>
      </c>
      <c r="E331" s="8"/>
      <c r="F331" s="1"/>
      <c r="G331" s="16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.75">
      <c r="A332" s="1" t="s">
        <v>2337</v>
      </c>
      <c r="B332" s="1" t="s">
        <v>2339</v>
      </c>
      <c r="C332" s="3" t="s">
        <v>122</v>
      </c>
      <c r="D332" s="5" t="s">
        <v>445</v>
      </c>
      <c r="E332" s="8"/>
      <c r="F332" s="1" t="s">
        <v>2341</v>
      </c>
      <c r="G332" s="16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.75">
      <c r="A333" s="1" t="s">
        <v>2344</v>
      </c>
      <c r="B333" s="1" t="s">
        <v>2345</v>
      </c>
      <c r="C333" s="3" t="s">
        <v>122</v>
      </c>
      <c r="D333" s="5" t="s">
        <v>2347</v>
      </c>
      <c r="E333" s="8"/>
      <c r="F333" s="1"/>
      <c r="G333" s="16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</sheetData>
  <mergeCells count="29">
    <mergeCell ref="A319:Z319"/>
    <mergeCell ref="A265:Z265"/>
    <mergeCell ref="A254:Z254"/>
    <mergeCell ref="A201:Z201"/>
    <mergeCell ref="A277:Z277"/>
    <mergeCell ref="A272:Z272"/>
    <mergeCell ref="A281:Z281"/>
    <mergeCell ref="A284:Z284"/>
    <mergeCell ref="A246:Z246"/>
    <mergeCell ref="A250:Z250"/>
    <mergeCell ref="A2:Z2"/>
    <mergeCell ref="A1:Z1"/>
    <mergeCell ref="A177:Z177"/>
    <mergeCell ref="A173:Z173"/>
    <mergeCell ref="A95:Z95"/>
    <mergeCell ref="A100:Z100"/>
    <mergeCell ref="A156:Z156"/>
    <mergeCell ref="A3:Z3"/>
    <mergeCell ref="A58:Z58"/>
    <mergeCell ref="A174:Z174"/>
    <mergeCell ref="A180:Z180"/>
    <mergeCell ref="A188:Z188"/>
    <mergeCell ref="A196:Z196"/>
    <mergeCell ref="A198:Z198"/>
    <mergeCell ref="A226:Z226"/>
    <mergeCell ref="A218:Z218"/>
    <mergeCell ref="A222:Z222"/>
    <mergeCell ref="A213:Z213"/>
    <mergeCell ref="A229:Z2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64D79"/>
  </sheetPr>
  <dimension ref="A1:Z124"/>
  <sheetViews>
    <sheetView topLeftCell="A79" workbookViewId="0">
      <selection sqref="A1:Z1"/>
    </sheetView>
  </sheetViews>
  <sheetFormatPr defaultColWidth="14.42578125" defaultRowHeight="15.75" customHeight="1"/>
  <cols>
    <col min="1" max="1" width="12.140625" customWidth="1"/>
    <col min="2" max="2" width="35.85546875" customWidth="1"/>
    <col min="4" max="4" width="39.85546875" customWidth="1"/>
    <col min="6" max="6" width="28.5703125" customWidth="1"/>
  </cols>
  <sheetData>
    <row r="1" spans="1:26" ht="15.75" customHeight="1">
      <c r="A1" s="48" t="s">
        <v>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5.75" customHeight="1">
      <c r="A2" s="46" t="s">
        <v>6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5.75" customHeight="1">
      <c r="A3" s="44" t="s">
        <v>7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5.75" customHeight="1">
      <c r="A4" s="2" t="s">
        <v>10</v>
      </c>
      <c r="B4" s="2" t="s">
        <v>26</v>
      </c>
      <c r="C4" s="4" t="s">
        <v>14</v>
      </c>
      <c r="D4" s="6"/>
      <c r="E4" s="7" t="s">
        <v>29</v>
      </c>
      <c r="F4" s="12"/>
      <c r="G4" s="12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>
      <c r="A5" s="2" t="s">
        <v>34</v>
      </c>
      <c r="B5" s="2" t="s">
        <v>36</v>
      </c>
      <c r="C5" s="4" t="s">
        <v>38</v>
      </c>
      <c r="D5" s="6"/>
      <c r="E5" s="14"/>
      <c r="F5" s="12"/>
      <c r="G5" s="12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>
      <c r="A6" s="44" t="s">
        <v>47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15.75" customHeight="1">
      <c r="A7" s="2" t="s">
        <v>49</v>
      </c>
      <c r="B7" s="2" t="s">
        <v>50</v>
      </c>
      <c r="C7" s="4" t="s">
        <v>14</v>
      </c>
      <c r="D7" s="6" t="s">
        <v>51</v>
      </c>
      <c r="E7" s="14"/>
      <c r="F7" s="12"/>
      <c r="G7" s="12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>
      <c r="A8" s="2" t="s">
        <v>58</v>
      </c>
      <c r="B8" s="2" t="s">
        <v>59</v>
      </c>
      <c r="C8" s="4" t="s">
        <v>14</v>
      </c>
      <c r="D8" s="6"/>
      <c r="E8" s="14"/>
      <c r="F8" s="12"/>
      <c r="G8" s="1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>
      <c r="A9" s="2" t="s">
        <v>65</v>
      </c>
      <c r="B9" s="2" t="s">
        <v>66</v>
      </c>
      <c r="C9" s="4" t="s">
        <v>14</v>
      </c>
      <c r="D9" s="6" t="s">
        <v>68</v>
      </c>
      <c r="E9" s="14"/>
      <c r="F9" s="12"/>
      <c r="G9" s="12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>
      <c r="A10" s="2" t="s">
        <v>70</v>
      </c>
      <c r="B10" s="2" t="s">
        <v>71</v>
      </c>
      <c r="C10" s="4" t="s">
        <v>14</v>
      </c>
      <c r="D10" s="6" t="s">
        <v>72</v>
      </c>
      <c r="E10" s="14"/>
      <c r="F10" s="12"/>
      <c r="G10" s="12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>
      <c r="A11" s="2" t="s">
        <v>78</v>
      </c>
      <c r="B11" s="2" t="s">
        <v>79</v>
      </c>
      <c r="C11" s="4" t="s">
        <v>14</v>
      </c>
      <c r="D11" s="6"/>
      <c r="E11" s="7" t="s">
        <v>80</v>
      </c>
      <c r="F11" s="2" t="s">
        <v>83</v>
      </c>
      <c r="G11" s="12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>
      <c r="A12" s="2" t="s">
        <v>89</v>
      </c>
      <c r="B12" s="2" t="s">
        <v>90</v>
      </c>
      <c r="C12" s="4" t="s">
        <v>14</v>
      </c>
      <c r="D12" s="6"/>
      <c r="E12" s="14"/>
      <c r="F12" s="2"/>
      <c r="G12" s="12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>
      <c r="A13" s="2" t="s">
        <v>97</v>
      </c>
      <c r="B13" s="2" t="s">
        <v>98</v>
      </c>
      <c r="C13" s="4" t="s">
        <v>14</v>
      </c>
      <c r="D13" s="6"/>
      <c r="E13" s="14"/>
      <c r="F13" s="2"/>
      <c r="G13" s="12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>
      <c r="A14" s="2" t="s">
        <v>107</v>
      </c>
      <c r="B14" s="2" t="s">
        <v>109</v>
      </c>
      <c r="C14" s="4" t="s">
        <v>14</v>
      </c>
      <c r="D14" s="6" t="s">
        <v>72</v>
      </c>
      <c r="E14" s="14"/>
      <c r="F14" s="2"/>
      <c r="G14" s="12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>
      <c r="A15" s="2" t="s">
        <v>114</v>
      </c>
      <c r="B15" s="2" t="s">
        <v>115</v>
      </c>
      <c r="C15" s="4" t="s">
        <v>14</v>
      </c>
      <c r="D15" s="6" t="s">
        <v>116</v>
      </c>
      <c r="E15" s="14"/>
      <c r="F15" s="2"/>
      <c r="G15" s="12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>
      <c r="A16" s="2" t="s">
        <v>120</v>
      </c>
      <c r="B16" s="2" t="s">
        <v>121</v>
      </c>
      <c r="C16" s="4" t="s">
        <v>122</v>
      </c>
      <c r="D16" s="6"/>
      <c r="E16" s="14"/>
      <c r="F16" s="2"/>
      <c r="G16" s="12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>
      <c r="A17" s="2" t="s">
        <v>126</v>
      </c>
      <c r="B17" s="2" t="s">
        <v>127</v>
      </c>
      <c r="C17" s="4" t="s">
        <v>38</v>
      </c>
      <c r="D17" s="6" t="s">
        <v>129</v>
      </c>
      <c r="E17" s="14"/>
      <c r="F17" s="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>
      <c r="A18" s="44" t="s">
        <v>135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5.75" customHeight="1">
      <c r="A19" s="2" t="s">
        <v>136</v>
      </c>
      <c r="B19" s="2" t="s">
        <v>137</v>
      </c>
      <c r="C19" s="4" t="s">
        <v>122</v>
      </c>
      <c r="D19" s="6" t="s">
        <v>140</v>
      </c>
      <c r="E19" s="7" t="s">
        <v>87</v>
      </c>
      <c r="F19" s="2" t="s">
        <v>141</v>
      </c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>
      <c r="A20" s="2" t="s">
        <v>143</v>
      </c>
      <c r="B20" s="2" t="s">
        <v>146</v>
      </c>
      <c r="C20" s="4" t="s">
        <v>122</v>
      </c>
      <c r="D20" s="6" t="s">
        <v>148</v>
      </c>
      <c r="E20" s="14"/>
      <c r="F20" s="2" t="s">
        <v>141</v>
      </c>
      <c r="G20" s="12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>
      <c r="A21" s="2" t="s">
        <v>150</v>
      </c>
      <c r="B21" s="2" t="s">
        <v>152</v>
      </c>
      <c r="C21" s="4" t="s">
        <v>122</v>
      </c>
      <c r="D21" s="6" t="s">
        <v>140</v>
      </c>
      <c r="E21" s="14"/>
      <c r="F21" s="2"/>
      <c r="G21" s="12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>
      <c r="A22" s="44" t="s">
        <v>155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5.75" customHeight="1">
      <c r="A23" s="2" t="s">
        <v>158</v>
      </c>
      <c r="B23" s="2" t="s">
        <v>159</v>
      </c>
      <c r="C23" s="4" t="s">
        <v>14</v>
      </c>
      <c r="D23" s="6"/>
      <c r="E23" s="14"/>
      <c r="F23" s="12"/>
      <c r="G23" s="12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2.75">
      <c r="A24" s="2" t="s">
        <v>165</v>
      </c>
      <c r="B24" s="2" t="s">
        <v>166</v>
      </c>
      <c r="C24" s="4" t="s">
        <v>14</v>
      </c>
      <c r="D24" s="6"/>
      <c r="E24" s="14"/>
      <c r="F24" s="12"/>
      <c r="G24" s="12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2.75">
      <c r="A25" s="2" t="s">
        <v>168</v>
      </c>
      <c r="B25" s="2" t="s">
        <v>171</v>
      </c>
      <c r="C25" s="4" t="s">
        <v>14</v>
      </c>
      <c r="D25" s="6" t="s">
        <v>173</v>
      </c>
      <c r="E25" s="14"/>
      <c r="F25" s="12"/>
      <c r="G25" s="12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2.75">
      <c r="A26" s="2" t="s">
        <v>178</v>
      </c>
      <c r="B26" s="2" t="s">
        <v>179</v>
      </c>
      <c r="C26" s="4" t="s">
        <v>14</v>
      </c>
      <c r="D26" s="6" t="s">
        <v>180</v>
      </c>
      <c r="E26" s="7" t="s">
        <v>181</v>
      </c>
      <c r="F26" s="12"/>
      <c r="G26" s="12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8">
      <c r="A27" s="44" t="s">
        <v>187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2.75">
      <c r="A28" s="2" t="s">
        <v>190</v>
      </c>
      <c r="B28" s="2" t="s">
        <v>191</v>
      </c>
      <c r="C28" s="4" t="s">
        <v>14</v>
      </c>
      <c r="D28" s="6"/>
      <c r="E28" s="14"/>
      <c r="F28" s="12"/>
      <c r="G28" s="12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2.75">
      <c r="A29" s="2" t="s">
        <v>193</v>
      </c>
      <c r="B29" s="2" t="s">
        <v>194</v>
      </c>
      <c r="C29" s="4" t="s">
        <v>122</v>
      </c>
      <c r="D29" s="6" t="s">
        <v>201</v>
      </c>
      <c r="E29" s="14"/>
      <c r="F29" s="12"/>
      <c r="G29" s="12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">
      <c r="A30" s="44" t="s">
        <v>206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2.75">
      <c r="A31" s="2" t="s">
        <v>207</v>
      </c>
      <c r="B31" s="2" t="s">
        <v>213</v>
      </c>
      <c r="C31" s="4" t="s">
        <v>14</v>
      </c>
      <c r="D31" s="6" t="s">
        <v>214</v>
      </c>
      <c r="E31" s="14"/>
      <c r="F31" s="12"/>
      <c r="G31" s="12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2.75">
      <c r="A32" s="2" t="s">
        <v>218</v>
      </c>
      <c r="B32" s="2" t="s">
        <v>220</v>
      </c>
      <c r="C32" s="4" t="s">
        <v>14</v>
      </c>
      <c r="D32" s="6" t="s">
        <v>214</v>
      </c>
      <c r="E32" s="14"/>
      <c r="F32" s="12"/>
      <c r="G32" s="12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2.75">
      <c r="A33" s="2" t="s">
        <v>224</v>
      </c>
      <c r="B33" s="2" t="s">
        <v>226</v>
      </c>
      <c r="C33" s="4" t="s">
        <v>38</v>
      </c>
      <c r="D33" s="6" t="s">
        <v>229</v>
      </c>
      <c r="E33" s="14"/>
      <c r="F33" s="12"/>
      <c r="G33" s="12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23.25">
      <c r="A34" s="46" t="s">
        <v>241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2.75">
      <c r="A35" s="2" t="s">
        <v>244</v>
      </c>
      <c r="B35" s="2" t="s">
        <v>245</v>
      </c>
      <c r="C35" s="4" t="s">
        <v>12</v>
      </c>
      <c r="D35" s="6" t="s">
        <v>247</v>
      </c>
      <c r="E35" s="14"/>
      <c r="F35" s="12"/>
      <c r="G35" s="12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2.75">
      <c r="A36" s="2" t="s">
        <v>249</v>
      </c>
      <c r="B36" s="2" t="s">
        <v>251</v>
      </c>
      <c r="C36" s="4" t="s">
        <v>14</v>
      </c>
      <c r="D36" s="6" t="s">
        <v>255</v>
      </c>
      <c r="E36" s="7" t="s">
        <v>56</v>
      </c>
      <c r="F36" s="12"/>
      <c r="G36" s="12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2.75">
      <c r="A37" s="2" t="s">
        <v>259</v>
      </c>
      <c r="B37" s="2" t="s">
        <v>260</v>
      </c>
      <c r="C37" s="4" t="s">
        <v>14</v>
      </c>
      <c r="D37" s="6" t="s">
        <v>247</v>
      </c>
      <c r="E37" s="8"/>
      <c r="F37" s="12"/>
      <c r="G37" s="12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2.75">
      <c r="A38" s="2" t="s">
        <v>263</v>
      </c>
      <c r="B38" s="2" t="s">
        <v>264</v>
      </c>
      <c r="C38" s="4" t="s">
        <v>14</v>
      </c>
      <c r="D38" s="6" t="s">
        <v>265</v>
      </c>
      <c r="E38" s="7" t="s">
        <v>29</v>
      </c>
      <c r="F38" s="12"/>
      <c r="G38" s="12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2.75">
      <c r="A39" s="2" t="s">
        <v>268</v>
      </c>
      <c r="B39" s="2" t="s">
        <v>269</v>
      </c>
      <c r="C39" s="4" t="s">
        <v>14</v>
      </c>
      <c r="D39" s="6" t="s">
        <v>270</v>
      </c>
      <c r="E39" s="14"/>
      <c r="F39" s="12"/>
      <c r="G39" s="12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2.75">
      <c r="A40" s="2" t="s">
        <v>276</v>
      </c>
      <c r="B40" s="2" t="s">
        <v>278</v>
      </c>
      <c r="C40" s="4" t="s">
        <v>14</v>
      </c>
      <c r="D40" s="6" t="s">
        <v>265</v>
      </c>
      <c r="E40" s="14"/>
      <c r="F40" s="12"/>
      <c r="G40" s="12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2.75">
      <c r="A41" s="2" t="s">
        <v>283</v>
      </c>
      <c r="B41" s="2" t="s">
        <v>284</v>
      </c>
      <c r="C41" s="4" t="s">
        <v>14</v>
      </c>
      <c r="D41" s="6" t="s">
        <v>265</v>
      </c>
      <c r="E41" s="14"/>
      <c r="F41" s="12"/>
      <c r="G41" s="12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2.75">
      <c r="A42" s="2" t="s">
        <v>291</v>
      </c>
      <c r="B42" s="2" t="s">
        <v>293</v>
      </c>
      <c r="C42" s="4" t="s">
        <v>14</v>
      </c>
      <c r="D42" s="6" t="s">
        <v>247</v>
      </c>
      <c r="E42" s="14"/>
      <c r="F42" s="12"/>
      <c r="G42" s="12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2.75">
      <c r="A43" s="2" t="s">
        <v>298</v>
      </c>
      <c r="B43" s="2" t="s">
        <v>299</v>
      </c>
      <c r="C43" s="4" t="s">
        <v>14</v>
      </c>
      <c r="D43" s="6" t="s">
        <v>301</v>
      </c>
      <c r="E43" s="14"/>
      <c r="F43" s="12"/>
      <c r="G43" s="12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.75">
      <c r="A44" s="2" t="s">
        <v>305</v>
      </c>
      <c r="B44" s="2" t="s">
        <v>306</v>
      </c>
      <c r="C44" s="4" t="s">
        <v>14</v>
      </c>
      <c r="D44" s="6" t="s">
        <v>265</v>
      </c>
      <c r="E44" s="14"/>
      <c r="F44" s="2"/>
      <c r="G44" s="12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2.75">
      <c r="A45" s="2" t="s">
        <v>310</v>
      </c>
      <c r="B45" s="2" t="s">
        <v>311</v>
      </c>
      <c r="C45" s="4" t="s">
        <v>14</v>
      </c>
      <c r="D45" s="6" t="s">
        <v>312</v>
      </c>
      <c r="E45" s="14"/>
      <c r="F45" s="2"/>
      <c r="G45" s="12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2.75">
      <c r="A46" s="2" t="s">
        <v>317</v>
      </c>
      <c r="B46" s="2" t="s">
        <v>318</v>
      </c>
      <c r="C46" s="4" t="s">
        <v>14</v>
      </c>
      <c r="D46" s="6" t="s">
        <v>270</v>
      </c>
      <c r="E46" s="14"/>
      <c r="F46" s="2"/>
      <c r="G46" s="12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2.75">
      <c r="A47" s="2" t="s">
        <v>321</v>
      </c>
      <c r="B47" s="2" t="s">
        <v>323</v>
      </c>
      <c r="C47" s="4" t="s">
        <v>14</v>
      </c>
      <c r="D47" s="6" t="s">
        <v>325</v>
      </c>
      <c r="E47" s="14"/>
      <c r="F47" s="2"/>
      <c r="G47" s="12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2.75">
      <c r="A48" s="2" t="s">
        <v>329</v>
      </c>
      <c r="B48" s="2" t="s">
        <v>331</v>
      </c>
      <c r="C48" s="4" t="s">
        <v>14</v>
      </c>
      <c r="D48" s="6" t="s">
        <v>333</v>
      </c>
      <c r="E48" s="14"/>
      <c r="F48" s="2"/>
      <c r="G48" s="12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2.75">
      <c r="A49" s="2" t="s">
        <v>335</v>
      </c>
      <c r="B49" s="2" t="s">
        <v>336</v>
      </c>
      <c r="C49" s="4" t="s">
        <v>14</v>
      </c>
      <c r="D49" s="6" t="s">
        <v>337</v>
      </c>
      <c r="E49" s="14"/>
      <c r="F49" s="2"/>
      <c r="G49" s="12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2.75">
      <c r="A50" s="2" t="s">
        <v>341</v>
      </c>
      <c r="B50" s="2" t="s">
        <v>342</v>
      </c>
      <c r="C50" s="4" t="s">
        <v>122</v>
      </c>
      <c r="D50" s="6" t="s">
        <v>343</v>
      </c>
      <c r="E50" s="14"/>
      <c r="F50" s="2"/>
      <c r="G50" s="12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.75">
      <c r="A51" s="2" t="s">
        <v>347</v>
      </c>
      <c r="B51" s="2" t="s">
        <v>348</v>
      </c>
      <c r="C51" s="4" t="s">
        <v>122</v>
      </c>
      <c r="D51" s="6" t="s">
        <v>349</v>
      </c>
      <c r="E51" s="14"/>
      <c r="F51" s="2"/>
      <c r="G51" s="12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2.75">
      <c r="A52" s="2" t="s">
        <v>353</v>
      </c>
      <c r="B52" s="2" t="s">
        <v>354</v>
      </c>
      <c r="C52" s="4" t="s">
        <v>122</v>
      </c>
      <c r="D52" s="6" t="s">
        <v>357</v>
      </c>
      <c r="E52" s="14"/>
      <c r="F52" s="2"/>
      <c r="G52" s="12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2.75">
      <c r="A53" s="2" t="s">
        <v>360</v>
      </c>
      <c r="B53" s="2" t="s">
        <v>361</v>
      </c>
      <c r="C53" s="4" t="s">
        <v>38</v>
      </c>
      <c r="D53" s="6" t="s">
        <v>363</v>
      </c>
      <c r="E53" s="7" t="s">
        <v>365</v>
      </c>
      <c r="F53" s="2" t="s">
        <v>367</v>
      </c>
      <c r="G53" s="12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23.25">
      <c r="A54" s="46" t="s">
        <v>371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2.75">
      <c r="A55" s="2" t="s">
        <v>374</v>
      </c>
      <c r="B55" s="2" t="s">
        <v>375</v>
      </c>
      <c r="C55" s="4" t="s">
        <v>14</v>
      </c>
      <c r="D55" s="6"/>
      <c r="E55" s="7" t="s">
        <v>31</v>
      </c>
      <c r="F55" s="12"/>
      <c r="G55" s="12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2.75">
      <c r="A56" s="2" t="s">
        <v>381</v>
      </c>
      <c r="B56" s="2" t="s">
        <v>382</v>
      </c>
      <c r="C56" s="4" t="s">
        <v>14</v>
      </c>
      <c r="D56" s="6"/>
      <c r="E56" s="7" t="s">
        <v>365</v>
      </c>
      <c r="F56" s="2"/>
      <c r="G56" s="10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2.75">
      <c r="A57" s="2" t="s">
        <v>388</v>
      </c>
      <c r="B57" s="2" t="s">
        <v>389</v>
      </c>
      <c r="C57" s="4" t="s">
        <v>14</v>
      </c>
      <c r="D57" s="6"/>
      <c r="E57" s="7" t="s">
        <v>189</v>
      </c>
      <c r="F57" s="2"/>
      <c r="G57" s="10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2.75">
      <c r="A58" s="2" t="s">
        <v>393</v>
      </c>
      <c r="B58" s="2" t="s">
        <v>395</v>
      </c>
      <c r="C58" s="4" t="s">
        <v>14</v>
      </c>
      <c r="D58" s="6" t="s">
        <v>397</v>
      </c>
      <c r="E58" s="7" t="s">
        <v>175</v>
      </c>
      <c r="F58" s="2"/>
      <c r="G58" s="10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2.75">
      <c r="A59" s="2" t="s">
        <v>402</v>
      </c>
      <c r="B59" s="2" t="s">
        <v>403</v>
      </c>
      <c r="C59" s="4" t="s">
        <v>122</v>
      </c>
      <c r="D59" s="6"/>
      <c r="E59" s="14"/>
      <c r="F59" s="2"/>
      <c r="G59" s="10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2.75">
      <c r="A60" s="2" t="s">
        <v>410</v>
      </c>
      <c r="B60" s="2" t="s">
        <v>412</v>
      </c>
      <c r="C60" s="4" t="s">
        <v>122</v>
      </c>
      <c r="D60" s="6"/>
      <c r="E60" s="14"/>
      <c r="F60" s="2" t="s">
        <v>414</v>
      </c>
      <c r="G60" s="10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.75">
      <c r="A61" s="2" t="s">
        <v>415</v>
      </c>
      <c r="B61" s="2" t="s">
        <v>417</v>
      </c>
      <c r="C61" s="4" t="s">
        <v>122</v>
      </c>
      <c r="D61" s="6"/>
      <c r="E61" s="14"/>
      <c r="F61" s="2"/>
      <c r="G61" s="10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2.75">
      <c r="A62" s="2" t="s">
        <v>423</v>
      </c>
      <c r="B62" s="2" t="s">
        <v>424</v>
      </c>
      <c r="C62" s="4" t="s">
        <v>38</v>
      </c>
      <c r="D62" s="6"/>
      <c r="E62" s="14"/>
      <c r="F62" s="2"/>
      <c r="G62" s="10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2.75">
      <c r="A63" s="2" t="s">
        <v>431</v>
      </c>
      <c r="B63" s="2" t="s">
        <v>433</v>
      </c>
      <c r="C63" s="4" t="s">
        <v>38</v>
      </c>
      <c r="D63" s="6" t="s">
        <v>435</v>
      </c>
      <c r="E63" s="7" t="s">
        <v>181</v>
      </c>
      <c r="F63" s="2"/>
      <c r="G63" s="10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2.75">
      <c r="A64" s="2" t="s">
        <v>442</v>
      </c>
      <c r="B64" s="2" t="s">
        <v>443</v>
      </c>
      <c r="C64" s="4" t="s">
        <v>38</v>
      </c>
      <c r="D64" s="6" t="s">
        <v>445</v>
      </c>
      <c r="E64" s="14"/>
      <c r="F64" s="2"/>
      <c r="G64" s="10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2.75">
      <c r="A65" s="2" t="s">
        <v>449</v>
      </c>
      <c r="B65" s="2" t="s">
        <v>451</v>
      </c>
      <c r="C65" s="4" t="s">
        <v>38</v>
      </c>
      <c r="D65" s="6" t="s">
        <v>454</v>
      </c>
      <c r="E65" s="14"/>
      <c r="F65" s="20" t="str">
        <f>HYPERLINK("http://codeforces.com/contest/659/submission/17047834","cleaner solution")</f>
        <v>cleaner solution</v>
      </c>
      <c r="G65" s="10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23.25">
      <c r="A66" s="46" t="s">
        <v>486</v>
      </c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2.75">
      <c r="A67" s="2" t="s">
        <v>489</v>
      </c>
      <c r="B67" s="2" t="s">
        <v>490</v>
      </c>
      <c r="C67" s="4" t="s">
        <v>14</v>
      </c>
      <c r="D67" s="6"/>
      <c r="E67" s="7" t="s">
        <v>494</v>
      </c>
      <c r="F67" s="12"/>
      <c r="G67" s="10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2.75">
      <c r="A68" s="2" t="s">
        <v>497</v>
      </c>
      <c r="B68" s="2" t="s">
        <v>499</v>
      </c>
      <c r="C68" s="4" t="s">
        <v>122</v>
      </c>
      <c r="D68" s="6" t="s">
        <v>502</v>
      </c>
      <c r="E68" s="7" t="s">
        <v>508</v>
      </c>
      <c r="F68" s="12"/>
      <c r="G68" s="20" t="str">
        <f>HYPERLINK("https://community.topcoder.com/stat?c=problem_statement&amp;pm=6551&amp;rd=9990","↗")</f>
        <v>↗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2.75">
      <c r="A69" s="2" t="s">
        <v>522</v>
      </c>
      <c r="B69" s="2" t="s">
        <v>523</v>
      </c>
      <c r="C69" s="4" t="s">
        <v>122</v>
      </c>
      <c r="D69" s="6"/>
      <c r="E69" s="14"/>
      <c r="F69" s="12"/>
      <c r="G69" s="10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2.75">
      <c r="A70" s="2" t="s">
        <v>530</v>
      </c>
      <c r="B70" s="2" t="s">
        <v>531</v>
      </c>
      <c r="C70" s="4" t="s">
        <v>122</v>
      </c>
      <c r="D70" s="6" t="s">
        <v>532</v>
      </c>
      <c r="E70" s="14"/>
      <c r="F70" s="20" t="str">
        <f>HYPERLINK("http://codeforces.com/contest/589/submission/13930253","nice replacement for pq with events&amp;sortings")</f>
        <v>nice replacement for pq with events&amp;sortings</v>
      </c>
      <c r="G70" s="10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2.75">
      <c r="A71" s="2" t="s">
        <v>542</v>
      </c>
      <c r="B71" s="2" t="s">
        <v>545</v>
      </c>
      <c r="C71" s="4" t="s">
        <v>38</v>
      </c>
      <c r="D71" s="6" t="s">
        <v>547</v>
      </c>
      <c r="E71" s="7" t="s">
        <v>413</v>
      </c>
      <c r="F71" s="2" t="s">
        <v>88</v>
      </c>
      <c r="G71" s="10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23.25">
      <c r="A72" s="46" t="s">
        <v>551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2.75">
      <c r="A73" s="2" t="s">
        <v>554</v>
      </c>
      <c r="B73" s="2" t="s">
        <v>555</v>
      </c>
      <c r="C73" s="4" t="s">
        <v>14</v>
      </c>
      <c r="D73" s="6"/>
      <c r="E73" s="7" t="s">
        <v>494</v>
      </c>
      <c r="F73" s="2" t="s">
        <v>557</v>
      </c>
      <c r="G73" s="10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2.75">
      <c r="A74" s="2" t="s">
        <v>563</v>
      </c>
      <c r="B74" s="2" t="s">
        <v>565</v>
      </c>
      <c r="C74" s="4" t="s">
        <v>14</v>
      </c>
      <c r="D74" s="6" t="s">
        <v>567</v>
      </c>
      <c r="E74" s="7" t="s">
        <v>568</v>
      </c>
      <c r="F74" s="2" t="s">
        <v>569</v>
      </c>
      <c r="G74" s="10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2.75">
      <c r="A75" s="2" t="s">
        <v>573</v>
      </c>
      <c r="B75" s="2" t="s">
        <v>574</v>
      </c>
      <c r="C75" s="4" t="s">
        <v>14</v>
      </c>
      <c r="D75" s="6"/>
      <c r="E75" s="7" t="s">
        <v>494</v>
      </c>
      <c r="F75" s="2"/>
      <c r="G75" s="10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2.75">
      <c r="A76" s="2" t="s">
        <v>579</v>
      </c>
      <c r="B76" s="2" t="s">
        <v>155</v>
      </c>
      <c r="C76" s="4" t="s">
        <v>14</v>
      </c>
      <c r="D76" s="6" t="s">
        <v>580</v>
      </c>
      <c r="E76" s="8"/>
      <c r="F76" s="2" t="s">
        <v>538</v>
      </c>
      <c r="G76" s="10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2.75">
      <c r="A77" s="2" t="s">
        <v>584</v>
      </c>
      <c r="B77" s="2" t="s">
        <v>585</v>
      </c>
      <c r="C77" s="4" t="s">
        <v>122</v>
      </c>
      <c r="D77" s="6" t="s">
        <v>586</v>
      </c>
      <c r="E77" s="8"/>
      <c r="F77" s="2"/>
      <c r="G77" s="10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2.75">
      <c r="A78" s="2" t="s">
        <v>587</v>
      </c>
      <c r="B78" s="2" t="s">
        <v>589</v>
      </c>
      <c r="C78" s="4" t="s">
        <v>122</v>
      </c>
      <c r="D78" s="6" t="s">
        <v>591</v>
      </c>
      <c r="E78" s="7" t="s">
        <v>568</v>
      </c>
      <c r="F78" s="21"/>
      <c r="G78" s="10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2.75">
      <c r="A79" s="2" t="s">
        <v>601</v>
      </c>
      <c r="B79" s="2" t="s">
        <v>602</v>
      </c>
      <c r="C79" s="4" t="s">
        <v>122</v>
      </c>
      <c r="D79" s="6" t="s">
        <v>603</v>
      </c>
      <c r="E79" s="8"/>
      <c r="F79" s="21"/>
      <c r="G79" s="10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2.75">
      <c r="A80" s="2" t="s">
        <v>607</v>
      </c>
      <c r="B80" s="2" t="s">
        <v>608</v>
      </c>
      <c r="C80" s="4" t="s">
        <v>122</v>
      </c>
      <c r="D80" s="6"/>
      <c r="E80" s="7" t="s">
        <v>494</v>
      </c>
      <c r="F80" s="2"/>
      <c r="G80" s="10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2.75">
      <c r="A81" s="2" t="s">
        <v>614</v>
      </c>
      <c r="B81" s="2" t="s">
        <v>616</v>
      </c>
      <c r="C81" s="4" t="s">
        <v>122</v>
      </c>
      <c r="D81" s="6" t="s">
        <v>617</v>
      </c>
      <c r="E81" s="22" t="s">
        <v>618</v>
      </c>
      <c r="F81" s="12"/>
      <c r="G81" s="20" t="str">
        <f>HYPERLINK("https://www.hackerrank.com/contests/w20/challenges/catcation-rental","↗")</f>
        <v>↗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2.75">
      <c r="A82" s="2" t="s">
        <v>614</v>
      </c>
      <c r="B82" s="2" t="s">
        <v>633</v>
      </c>
      <c r="C82" s="4" t="s">
        <v>122</v>
      </c>
      <c r="D82" s="6"/>
      <c r="E82" s="7" t="s">
        <v>508</v>
      </c>
      <c r="F82" s="2"/>
      <c r="G82" s="20" t="str">
        <f>HYPERLINK("https://www.hackerrank.com/challenges/similarpair","↗")</f>
        <v>↗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2.75">
      <c r="A83" s="2" t="s">
        <v>644</v>
      </c>
      <c r="B83" s="2" t="s">
        <v>645</v>
      </c>
      <c r="C83" s="4" t="s">
        <v>122</v>
      </c>
      <c r="D83" s="6" t="s">
        <v>646</v>
      </c>
      <c r="E83" s="7" t="s">
        <v>568</v>
      </c>
      <c r="F83" s="2"/>
      <c r="G83" s="10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2.75">
      <c r="A84" s="2" t="s">
        <v>651</v>
      </c>
      <c r="B84" s="2" t="s">
        <v>653</v>
      </c>
      <c r="C84" s="4" t="s">
        <v>122</v>
      </c>
      <c r="D84" s="6"/>
      <c r="E84" s="7" t="s">
        <v>568</v>
      </c>
      <c r="F84" s="2"/>
      <c r="G84" s="10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2.75">
      <c r="A85" s="2" t="s">
        <v>658</v>
      </c>
      <c r="B85" s="2" t="s">
        <v>660</v>
      </c>
      <c r="C85" s="4" t="s">
        <v>122</v>
      </c>
      <c r="D85" s="6" t="s">
        <v>661</v>
      </c>
      <c r="E85" s="8"/>
      <c r="F85" s="2"/>
      <c r="G85" s="10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2.75">
      <c r="A86" s="2" t="s">
        <v>662</v>
      </c>
      <c r="B86" s="2" t="s">
        <v>664</v>
      </c>
      <c r="C86" s="4" t="s">
        <v>122</v>
      </c>
      <c r="D86" s="6"/>
      <c r="E86" s="8"/>
      <c r="F86" s="2" t="s">
        <v>668</v>
      </c>
      <c r="G86" s="10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2.75">
      <c r="A87" s="2" t="s">
        <v>673</v>
      </c>
      <c r="B87" s="2" t="s">
        <v>675</v>
      </c>
      <c r="C87" s="4" t="s">
        <v>122</v>
      </c>
      <c r="D87" s="6" t="s">
        <v>677</v>
      </c>
      <c r="E87" s="8"/>
      <c r="F87" s="2"/>
      <c r="G87" s="20" t="str">
        <f>HYPERLINK("https://www.hackerearth.com/challenge/competitive/codemonk-checkpoint-ii/algorithm/monk-meets-dynamic-array-code-monk/","↗")</f>
        <v>↗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2.75">
      <c r="A88" s="2" t="s">
        <v>687</v>
      </c>
      <c r="B88" s="2" t="s">
        <v>688</v>
      </c>
      <c r="C88" s="4" t="s">
        <v>38</v>
      </c>
      <c r="D88" s="6"/>
      <c r="E88" s="22" t="s">
        <v>618</v>
      </c>
      <c r="F88" s="2"/>
      <c r="G88" s="10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2.75">
      <c r="A89" s="2" t="s">
        <v>691</v>
      </c>
      <c r="B89" s="2" t="s">
        <v>692</v>
      </c>
      <c r="C89" s="4" t="s">
        <v>38</v>
      </c>
      <c r="D89" s="6"/>
      <c r="E89" s="8"/>
      <c r="F89" s="2"/>
      <c r="G89" s="10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2.75">
      <c r="A90" s="2" t="s">
        <v>694</v>
      </c>
      <c r="B90" s="2" t="s">
        <v>695</v>
      </c>
      <c r="C90" s="4" t="s">
        <v>38</v>
      </c>
      <c r="D90" s="6" t="s">
        <v>696</v>
      </c>
      <c r="E90" s="7" t="s">
        <v>494</v>
      </c>
      <c r="F90" s="2"/>
      <c r="G90" s="10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23.25">
      <c r="A91" s="46" t="s">
        <v>697</v>
      </c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2.75">
      <c r="A92" s="2" t="s">
        <v>703</v>
      </c>
      <c r="B92" s="2" t="s">
        <v>705</v>
      </c>
      <c r="C92" s="4" t="s">
        <v>14</v>
      </c>
      <c r="D92" s="6"/>
      <c r="E92" s="7" t="s">
        <v>494</v>
      </c>
      <c r="F92" s="2"/>
      <c r="G92" s="10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2.75">
      <c r="A93" s="2" t="s">
        <v>708</v>
      </c>
      <c r="B93" s="2" t="s">
        <v>709</v>
      </c>
      <c r="C93" s="4" t="s">
        <v>122</v>
      </c>
      <c r="D93" s="6"/>
      <c r="E93" s="8"/>
      <c r="F93" s="2" t="s">
        <v>710</v>
      </c>
      <c r="G93" s="10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23.25">
      <c r="A94" s="46" t="s">
        <v>713</v>
      </c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2.75">
      <c r="A95" s="2" t="s">
        <v>714</v>
      </c>
      <c r="B95" s="2" t="s">
        <v>715</v>
      </c>
      <c r="C95" s="4" t="s">
        <v>14</v>
      </c>
      <c r="D95" s="6" t="s">
        <v>716</v>
      </c>
      <c r="E95" s="7" t="s">
        <v>494</v>
      </c>
      <c r="F95" s="2" t="s">
        <v>717</v>
      </c>
      <c r="G95" s="10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2.75">
      <c r="A96" s="2" t="s">
        <v>718</v>
      </c>
      <c r="B96" s="2" t="s">
        <v>719</v>
      </c>
      <c r="C96" s="4" t="s">
        <v>122</v>
      </c>
      <c r="D96" s="6" t="s">
        <v>716</v>
      </c>
      <c r="E96" s="7" t="s">
        <v>568</v>
      </c>
      <c r="F96" s="2"/>
      <c r="G96" s="10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2.75">
      <c r="A97" s="2" t="s">
        <v>720</v>
      </c>
      <c r="B97" s="2" t="s">
        <v>721</v>
      </c>
      <c r="C97" s="4" t="s">
        <v>38</v>
      </c>
      <c r="D97" s="6" t="s">
        <v>722</v>
      </c>
      <c r="E97" s="8"/>
      <c r="F97" s="20" t="str">
        <f>HYPERLINK("http://codeforces.com/contest/475/submission/8141810","nice editorial solution")</f>
        <v>nice editorial solution</v>
      </c>
      <c r="G97" s="10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23.25">
      <c r="A98" s="46" t="s">
        <v>726</v>
      </c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2.75">
      <c r="A99" s="2" t="s">
        <v>727</v>
      </c>
      <c r="B99" s="2" t="s">
        <v>728</v>
      </c>
      <c r="C99" s="4" t="s">
        <v>14</v>
      </c>
      <c r="D99" s="6"/>
      <c r="E99" s="8"/>
      <c r="F99" s="2"/>
      <c r="G99" s="10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2.75">
      <c r="A100" s="2" t="s">
        <v>732</v>
      </c>
      <c r="B100" s="2" t="s">
        <v>733</v>
      </c>
      <c r="C100" s="4" t="s">
        <v>14</v>
      </c>
      <c r="D100" s="6" t="s">
        <v>735</v>
      </c>
      <c r="E100" s="8"/>
      <c r="F100" s="2"/>
      <c r="G100" s="10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2.75">
      <c r="A101" s="2" t="s">
        <v>738</v>
      </c>
      <c r="B101" s="2" t="s">
        <v>739</v>
      </c>
      <c r="C101" s="4" t="s">
        <v>14</v>
      </c>
      <c r="D101" s="6"/>
      <c r="E101" s="8"/>
      <c r="F101" s="2"/>
      <c r="G101" s="10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2.75">
      <c r="A102" s="2" t="s">
        <v>742</v>
      </c>
      <c r="B102" s="2" t="s">
        <v>743</v>
      </c>
      <c r="C102" s="4" t="s">
        <v>122</v>
      </c>
      <c r="D102" s="6"/>
      <c r="E102" s="8"/>
      <c r="F102" s="2"/>
      <c r="G102" s="10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23.25">
      <c r="A103" s="46" t="s">
        <v>744</v>
      </c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8">
      <c r="A104" s="44" t="s">
        <v>746</v>
      </c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2.75">
      <c r="A105" s="1" t="s">
        <v>749</v>
      </c>
      <c r="B105" s="1" t="s">
        <v>750</v>
      </c>
      <c r="C105" s="3" t="s">
        <v>12</v>
      </c>
      <c r="D105" s="5"/>
      <c r="E105" s="14"/>
      <c r="F105" s="1" t="s">
        <v>751</v>
      </c>
      <c r="G105" s="9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>
      <c r="A106" s="1" t="s">
        <v>754</v>
      </c>
      <c r="B106" s="1" t="s">
        <v>755</v>
      </c>
      <c r="C106" s="3" t="s">
        <v>12</v>
      </c>
      <c r="D106" s="5"/>
      <c r="E106" s="14"/>
      <c r="F106" s="1" t="s">
        <v>751</v>
      </c>
      <c r="G106" s="9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>
      <c r="A107" s="1" t="s">
        <v>757</v>
      </c>
      <c r="B107" s="1" t="s">
        <v>758</v>
      </c>
      <c r="C107" s="3" t="s">
        <v>12</v>
      </c>
      <c r="D107" s="5"/>
      <c r="E107" s="14"/>
      <c r="F107" s="1" t="s">
        <v>751</v>
      </c>
      <c r="G107" s="9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>
      <c r="A108" s="1" t="s">
        <v>759</v>
      </c>
      <c r="B108" s="1" t="s">
        <v>760</v>
      </c>
      <c r="C108" s="3" t="s">
        <v>14</v>
      </c>
      <c r="D108" s="5"/>
      <c r="E108" s="14" t="s">
        <v>761</v>
      </c>
      <c r="F108" s="1"/>
      <c r="G108" s="9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>
      <c r="A109" s="1" t="s">
        <v>762</v>
      </c>
      <c r="B109" s="1" t="s">
        <v>764</v>
      </c>
      <c r="C109" s="3" t="s">
        <v>14</v>
      </c>
      <c r="D109" s="5"/>
      <c r="E109" s="14"/>
      <c r="F109" s="1" t="s">
        <v>766</v>
      </c>
      <c r="G109" s="9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>
      <c r="A110" s="1" t="s">
        <v>768</v>
      </c>
      <c r="B110" s="1" t="s">
        <v>770</v>
      </c>
      <c r="C110" s="3" t="s">
        <v>14</v>
      </c>
      <c r="D110" s="5"/>
      <c r="E110" s="14"/>
      <c r="F110" s="1"/>
      <c r="G110" s="9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>
      <c r="A111" s="2" t="s">
        <v>614</v>
      </c>
      <c r="B111" s="1" t="s">
        <v>775</v>
      </c>
      <c r="C111" s="3" t="s">
        <v>122</v>
      </c>
      <c r="D111" s="5"/>
      <c r="E111" s="7" t="s">
        <v>508</v>
      </c>
      <c r="F111" s="1" t="s">
        <v>776</v>
      </c>
      <c r="G111" s="20" t="str">
        <f>HYPERLINK("https://www.hackerrank.com/contests/101hack35/challenges/larrys-array","↗")</f>
        <v>↗</v>
      </c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8">
      <c r="A112" s="44" t="s">
        <v>782</v>
      </c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2.75">
      <c r="A113" s="31" t="s">
        <v>786</v>
      </c>
      <c r="B113" s="1" t="s">
        <v>788</v>
      </c>
      <c r="C113" s="3" t="s">
        <v>14</v>
      </c>
      <c r="D113" s="5"/>
      <c r="E113" s="7" t="s">
        <v>56</v>
      </c>
      <c r="F113" s="1"/>
      <c r="G113" s="10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>
      <c r="A114" s="31" t="s">
        <v>793</v>
      </c>
      <c r="B114" s="31" t="s">
        <v>794</v>
      </c>
      <c r="C114" s="3" t="s">
        <v>122</v>
      </c>
      <c r="D114" s="5" t="s">
        <v>797</v>
      </c>
      <c r="E114" s="14"/>
      <c r="F114" s="1"/>
      <c r="G114" s="10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>
      <c r="A115" s="31" t="s">
        <v>809</v>
      </c>
      <c r="B115" s="31" t="s">
        <v>813</v>
      </c>
      <c r="C115" s="3" t="s">
        <v>14</v>
      </c>
      <c r="D115" s="5" t="s">
        <v>815</v>
      </c>
      <c r="E115" s="14"/>
      <c r="F115" s="1" t="s">
        <v>818</v>
      </c>
      <c r="G115" s="10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>
      <c r="A116" s="2" t="s">
        <v>823</v>
      </c>
      <c r="B116" s="1" t="s">
        <v>826</v>
      </c>
      <c r="C116" s="3" t="s">
        <v>14</v>
      </c>
      <c r="D116" s="5" t="s">
        <v>828</v>
      </c>
      <c r="E116" s="14"/>
      <c r="F116" s="1"/>
      <c r="G116" s="10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>
      <c r="A117" s="2" t="s">
        <v>834</v>
      </c>
      <c r="B117" s="1" t="s">
        <v>837</v>
      </c>
      <c r="C117" s="3" t="s">
        <v>14</v>
      </c>
      <c r="D117" s="5" t="s">
        <v>839</v>
      </c>
      <c r="E117" s="14"/>
      <c r="F117" s="1"/>
      <c r="G117" s="10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>
      <c r="A118" s="2" t="s">
        <v>844</v>
      </c>
      <c r="B118" s="1" t="s">
        <v>847</v>
      </c>
      <c r="C118" s="3" t="s">
        <v>14</v>
      </c>
      <c r="D118" s="5" t="s">
        <v>848</v>
      </c>
      <c r="E118" s="14"/>
      <c r="F118" s="1"/>
      <c r="G118" s="10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23.25">
      <c r="A119" s="46" t="s">
        <v>854</v>
      </c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2.75">
      <c r="A120" s="2" t="s">
        <v>856</v>
      </c>
      <c r="B120" s="2" t="s">
        <v>857</v>
      </c>
      <c r="C120" s="4" t="s">
        <v>14</v>
      </c>
      <c r="D120" s="6" t="s">
        <v>860</v>
      </c>
      <c r="E120" s="7" t="s">
        <v>175</v>
      </c>
      <c r="F120" s="10"/>
      <c r="G120" s="10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8">
      <c r="A121" s="44" t="s">
        <v>865</v>
      </c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2.75">
      <c r="A122" s="2" t="s">
        <v>870</v>
      </c>
      <c r="B122" s="2" t="s">
        <v>871</v>
      </c>
      <c r="C122" s="4" t="s">
        <v>14</v>
      </c>
      <c r="D122" s="6" t="s">
        <v>873</v>
      </c>
      <c r="E122" s="8"/>
      <c r="F122" s="10"/>
      <c r="G122" s="10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2.75">
      <c r="A123" s="2" t="s">
        <v>878</v>
      </c>
      <c r="B123" s="2" t="s">
        <v>881</v>
      </c>
      <c r="C123" s="4" t="s">
        <v>122</v>
      </c>
      <c r="D123" s="6" t="s">
        <v>882</v>
      </c>
      <c r="E123" s="8"/>
      <c r="F123" s="10"/>
      <c r="G123" s="10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2.75">
      <c r="A124" s="2" t="s">
        <v>614</v>
      </c>
      <c r="B124" s="2" t="s">
        <v>889</v>
      </c>
      <c r="C124" s="4" t="s">
        <v>38</v>
      </c>
      <c r="D124" s="6" t="s">
        <v>873</v>
      </c>
      <c r="E124" s="8"/>
      <c r="F124" s="20" t="str">
        <f>HYPERLINK("https://gist.github.com/anta-/959e7195cfa0ccc89b611d8561b1da29","Solution with BitVector")</f>
        <v>Solution with BitVector</v>
      </c>
      <c r="G124" s="20" t="str">
        <f>HYPERLINK("https://www.hackerrank.com/contests/prayatnaolpc2k16/challenges/venky-and-his-interview","↗")</f>
        <v>↗</v>
      </c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</sheetData>
  <mergeCells count="20">
    <mergeCell ref="A121:Z121"/>
    <mergeCell ref="A103:Z103"/>
    <mergeCell ref="A54:Z54"/>
    <mergeCell ref="A34:Z34"/>
    <mergeCell ref="A2:Z2"/>
    <mergeCell ref="A1:Z1"/>
    <mergeCell ref="A3:Z3"/>
    <mergeCell ref="A104:Z104"/>
    <mergeCell ref="A119:Z119"/>
    <mergeCell ref="A112:Z112"/>
    <mergeCell ref="A6:Z6"/>
    <mergeCell ref="A22:Z22"/>
    <mergeCell ref="A18:Z18"/>
    <mergeCell ref="A30:Z30"/>
    <mergeCell ref="A27:Z27"/>
    <mergeCell ref="A94:Z94"/>
    <mergeCell ref="A98:Z98"/>
    <mergeCell ref="A91:Z91"/>
    <mergeCell ref="A66:Z66"/>
    <mergeCell ref="A72:Z7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C78D8"/>
  </sheetPr>
  <dimension ref="A1:AA188"/>
  <sheetViews>
    <sheetView topLeftCell="A181" workbookViewId="0">
      <selection sqref="A1:AA1"/>
    </sheetView>
  </sheetViews>
  <sheetFormatPr defaultColWidth="14.42578125" defaultRowHeight="15.75" customHeight="1"/>
  <cols>
    <col min="1" max="1" width="12.140625" customWidth="1"/>
    <col min="2" max="2" width="35.85546875" customWidth="1"/>
    <col min="4" max="4" width="45.42578125" customWidth="1"/>
    <col min="6" max="6" width="6.140625" customWidth="1"/>
    <col min="7" max="7" width="28.5703125" customWidth="1"/>
  </cols>
  <sheetData>
    <row r="1" spans="1:27" ht="15.75" customHeight="1">
      <c r="A1" s="48" t="s">
        <v>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</row>
    <row r="2" spans="1:27" ht="15.75" customHeight="1">
      <c r="A2" s="46" t="s">
        <v>4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ht="15.75" customHeight="1">
      <c r="A3" s="2" t="s">
        <v>9</v>
      </c>
      <c r="B3" s="2" t="s">
        <v>13</v>
      </c>
      <c r="C3" s="4" t="s">
        <v>14</v>
      </c>
      <c r="D3" s="6" t="s">
        <v>16</v>
      </c>
      <c r="E3" s="8"/>
      <c r="F3" s="10"/>
      <c r="G3" s="10"/>
      <c r="H3" s="12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5.75" customHeight="1">
      <c r="A4" s="2" t="s">
        <v>27</v>
      </c>
      <c r="B4" s="2" t="s">
        <v>28</v>
      </c>
      <c r="C4" s="4" t="s">
        <v>14</v>
      </c>
      <c r="D4" s="6" t="s">
        <v>30</v>
      </c>
      <c r="E4" s="7" t="s">
        <v>31</v>
      </c>
      <c r="F4" s="10"/>
      <c r="G4" s="10"/>
      <c r="H4" s="12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ht="15.75" customHeight="1">
      <c r="A5" s="2" t="s">
        <v>35</v>
      </c>
      <c r="B5" s="2" t="s">
        <v>37</v>
      </c>
      <c r="C5" s="4" t="s">
        <v>14</v>
      </c>
      <c r="D5" s="6" t="s">
        <v>39</v>
      </c>
      <c r="E5" s="8"/>
      <c r="F5" s="10"/>
      <c r="G5" s="10"/>
      <c r="H5" s="12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15.75" customHeight="1">
      <c r="A6" s="2" t="s">
        <v>40</v>
      </c>
      <c r="B6" s="2" t="s">
        <v>41</v>
      </c>
      <c r="C6" s="4" t="s">
        <v>14</v>
      </c>
      <c r="D6" s="6" t="s">
        <v>42</v>
      </c>
      <c r="E6" s="8"/>
      <c r="F6" s="10"/>
      <c r="G6" s="10"/>
      <c r="H6" s="12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5.75" customHeight="1">
      <c r="A7" s="2" t="s">
        <v>44</v>
      </c>
      <c r="B7" s="2" t="s">
        <v>46</v>
      </c>
      <c r="C7" s="4" t="s">
        <v>14</v>
      </c>
      <c r="D7" s="6" t="s">
        <v>48</v>
      </c>
      <c r="E7" s="8"/>
      <c r="F7" s="10"/>
      <c r="G7" s="10"/>
      <c r="H7" s="12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15.75" customHeight="1">
      <c r="A8" s="2" t="s">
        <v>54</v>
      </c>
      <c r="B8" s="2" t="s">
        <v>55</v>
      </c>
      <c r="C8" s="4" t="s">
        <v>14</v>
      </c>
      <c r="D8" s="6" t="s">
        <v>57</v>
      </c>
      <c r="E8" s="7" t="s">
        <v>17</v>
      </c>
      <c r="F8" s="10"/>
      <c r="G8" s="10"/>
      <c r="H8" s="12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ht="15.75" customHeight="1">
      <c r="A9" s="2" t="s">
        <v>62</v>
      </c>
      <c r="B9" s="2" t="s">
        <v>63</v>
      </c>
      <c r="C9" s="4" t="s">
        <v>14</v>
      </c>
      <c r="D9" s="6" t="s">
        <v>64</v>
      </c>
      <c r="E9" s="7" t="s">
        <v>17</v>
      </c>
      <c r="F9" s="10"/>
      <c r="G9" s="10"/>
      <c r="H9" s="12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ht="15.75" customHeight="1">
      <c r="A10" s="2" t="s">
        <v>67</v>
      </c>
      <c r="B10" s="2" t="s">
        <v>69</v>
      </c>
      <c r="C10" s="4" t="s">
        <v>14</v>
      </c>
      <c r="D10" s="6" t="s">
        <v>57</v>
      </c>
      <c r="E10" s="8"/>
      <c r="F10" s="10"/>
      <c r="G10" s="10"/>
      <c r="H10" s="12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5.75" customHeight="1">
      <c r="A11" s="2" t="s">
        <v>73</v>
      </c>
      <c r="B11" s="2" t="s">
        <v>74</v>
      </c>
      <c r="C11" s="4" t="s">
        <v>14</v>
      </c>
      <c r="D11" s="6" t="s">
        <v>76</v>
      </c>
      <c r="E11" s="8"/>
      <c r="F11" s="10"/>
      <c r="G11" s="10"/>
      <c r="H11" s="12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15.75" customHeight="1">
      <c r="A12" s="2" t="s">
        <v>81</v>
      </c>
      <c r="B12" s="2" t="s">
        <v>84</v>
      </c>
      <c r="C12" s="4" t="s">
        <v>14</v>
      </c>
      <c r="D12" s="6" t="s">
        <v>86</v>
      </c>
      <c r="E12" s="7" t="s">
        <v>87</v>
      </c>
      <c r="F12" s="10"/>
      <c r="G12" s="10" t="s">
        <v>88</v>
      </c>
      <c r="H12" s="12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5.75" customHeight="1">
      <c r="A13" s="2" t="s">
        <v>93</v>
      </c>
      <c r="B13" s="2" t="s">
        <v>95</v>
      </c>
      <c r="C13" s="4" t="s">
        <v>14</v>
      </c>
      <c r="D13" s="6" t="s">
        <v>96</v>
      </c>
      <c r="E13" s="8"/>
      <c r="F13" s="2"/>
      <c r="G13" s="2"/>
      <c r="H13" s="10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ht="15.75" customHeight="1">
      <c r="A14" s="2" t="s">
        <v>102</v>
      </c>
      <c r="B14" s="2" t="s">
        <v>103</v>
      </c>
      <c r="C14" s="4" t="s">
        <v>14</v>
      </c>
      <c r="D14" s="6" t="s">
        <v>104</v>
      </c>
      <c r="E14" s="8"/>
      <c r="F14" s="2"/>
      <c r="G14" s="2"/>
      <c r="H14" s="10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15.75" customHeight="1">
      <c r="A15" s="2" t="s">
        <v>110</v>
      </c>
      <c r="B15" s="2" t="s">
        <v>111</v>
      </c>
      <c r="C15" s="4" t="s">
        <v>14</v>
      </c>
      <c r="D15" s="6" t="s">
        <v>112</v>
      </c>
      <c r="E15" s="7" t="s">
        <v>113</v>
      </c>
      <c r="F15" s="2"/>
      <c r="G15" s="2"/>
      <c r="H15" s="10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ht="15.75" customHeight="1">
      <c r="A16" s="2" t="s">
        <v>117</v>
      </c>
      <c r="B16" s="2" t="s">
        <v>118</v>
      </c>
      <c r="C16" s="4" t="s">
        <v>14</v>
      </c>
      <c r="D16" s="6" t="s">
        <v>119</v>
      </c>
      <c r="E16" s="8"/>
      <c r="F16" s="2"/>
      <c r="G16" s="2"/>
      <c r="H16" s="10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15.75" customHeight="1">
      <c r="A17" s="2" t="s">
        <v>123</v>
      </c>
      <c r="B17" s="2" t="s">
        <v>124</v>
      </c>
      <c r="C17" s="4" t="s">
        <v>14</v>
      </c>
      <c r="D17" s="6" t="s">
        <v>125</v>
      </c>
      <c r="E17" s="8"/>
      <c r="F17" s="2"/>
      <c r="G17" s="2"/>
      <c r="H17" s="10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ht="15.75" customHeight="1">
      <c r="A18" s="2" t="s">
        <v>128</v>
      </c>
      <c r="B18" s="2" t="s">
        <v>130</v>
      </c>
      <c r="C18" s="4" t="s">
        <v>14</v>
      </c>
      <c r="D18" s="6" t="s">
        <v>131</v>
      </c>
      <c r="E18" s="8"/>
      <c r="F18" s="2"/>
      <c r="G18" s="2"/>
      <c r="H18" s="10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15.75" customHeight="1">
      <c r="A19" s="2" t="s">
        <v>132</v>
      </c>
      <c r="B19" s="2" t="s">
        <v>133</v>
      </c>
      <c r="C19" s="4" t="s">
        <v>14</v>
      </c>
      <c r="D19" s="6" t="s">
        <v>134</v>
      </c>
      <c r="E19" s="8"/>
      <c r="F19" s="2"/>
      <c r="G19" s="2"/>
      <c r="H19" s="10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ht="15.75" customHeight="1">
      <c r="A20" s="2" t="s">
        <v>138</v>
      </c>
      <c r="B20" s="2" t="s">
        <v>139</v>
      </c>
      <c r="C20" s="4" t="s">
        <v>122</v>
      </c>
      <c r="D20" s="6" t="s">
        <v>142</v>
      </c>
      <c r="E20" s="8"/>
      <c r="F20" s="10"/>
      <c r="G20" s="10"/>
      <c r="H20" s="12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15.75" customHeight="1">
      <c r="A21" s="2" t="s">
        <v>144</v>
      </c>
      <c r="B21" s="2" t="s">
        <v>145</v>
      </c>
      <c r="C21" s="4" t="s">
        <v>122</v>
      </c>
      <c r="D21" s="6" t="s">
        <v>147</v>
      </c>
      <c r="E21" s="8"/>
      <c r="F21" s="10"/>
      <c r="G21" s="10"/>
      <c r="H21" s="12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ht="15.75" customHeight="1">
      <c r="A22" s="2" t="s">
        <v>149</v>
      </c>
      <c r="B22" s="2" t="s">
        <v>151</v>
      </c>
      <c r="C22" s="4" t="s">
        <v>122</v>
      </c>
      <c r="D22" s="6" t="s">
        <v>153</v>
      </c>
      <c r="E22" s="7" t="s">
        <v>17</v>
      </c>
      <c r="F22" s="10"/>
      <c r="G22" s="10"/>
      <c r="H22" s="12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ht="15.75" customHeight="1">
      <c r="A23" s="2" t="s">
        <v>154</v>
      </c>
      <c r="B23" s="2" t="s">
        <v>156</v>
      </c>
      <c r="C23" s="4" t="s">
        <v>122</v>
      </c>
      <c r="D23" s="6" t="s">
        <v>157</v>
      </c>
      <c r="E23" s="7" t="s">
        <v>17</v>
      </c>
      <c r="F23" s="10"/>
      <c r="G23" s="10"/>
      <c r="H23" s="12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ht="12.75">
      <c r="A24" s="2" t="s">
        <v>163</v>
      </c>
      <c r="B24" s="2" t="s">
        <v>164</v>
      </c>
      <c r="C24" s="4" t="s">
        <v>122</v>
      </c>
      <c r="D24" s="6" t="s">
        <v>131</v>
      </c>
      <c r="E24" s="7" t="s">
        <v>17</v>
      </c>
      <c r="F24" s="10"/>
      <c r="G24" s="10"/>
      <c r="H24" s="12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ht="12.75">
      <c r="A25" s="2" t="s">
        <v>167</v>
      </c>
      <c r="B25" s="2" t="s">
        <v>169</v>
      </c>
      <c r="C25" s="4" t="s">
        <v>122</v>
      </c>
      <c r="D25" s="6" t="s">
        <v>174</v>
      </c>
      <c r="E25" s="7" t="s">
        <v>175</v>
      </c>
      <c r="F25" s="10"/>
      <c r="G25" s="10"/>
      <c r="H25" s="12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ht="12.75">
      <c r="A26" s="2" t="s">
        <v>182</v>
      </c>
      <c r="B26" s="2" t="s">
        <v>183</v>
      </c>
      <c r="C26" s="4" t="s">
        <v>122</v>
      </c>
      <c r="D26" s="6" t="s">
        <v>184</v>
      </c>
      <c r="E26" s="8"/>
      <c r="F26" s="2"/>
      <c r="G26" s="2"/>
      <c r="H26" s="10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ht="12.75">
      <c r="A27" s="2" t="s">
        <v>192</v>
      </c>
      <c r="B27" s="2" t="s">
        <v>195</v>
      </c>
      <c r="C27" s="4" t="s">
        <v>122</v>
      </c>
      <c r="D27" s="6" t="s">
        <v>198</v>
      </c>
      <c r="E27" s="8"/>
      <c r="F27" s="2"/>
      <c r="G27" s="2"/>
      <c r="H27" s="10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 ht="12.75">
      <c r="A28" s="2" t="s">
        <v>202</v>
      </c>
      <c r="B28" s="2" t="s">
        <v>203</v>
      </c>
      <c r="C28" s="4" t="s">
        <v>122</v>
      </c>
      <c r="D28" s="6" t="s">
        <v>96</v>
      </c>
      <c r="E28" s="8"/>
      <c r="F28" s="2"/>
      <c r="G28" s="2"/>
      <c r="H28" s="10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ht="12.75">
      <c r="A29" s="2" t="s">
        <v>209</v>
      </c>
      <c r="B29" s="2" t="s">
        <v>211</v>
      </c>
      <c r="C29" s="4" t="s">
        <v>122</v>
      </c>
      <c r="D29" s="6" t="s">
        <v>212</v>
      </c>
      <c r="E29" s="7" t="s">
        <v>181</v>
      </c>
      <c r="F29" s="2"/>
      <c r="G29" s="2"/>
      <c r="H29" s="10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ht="12.75">
      <c r="A30" s="2" t="s">
        <v>217</v>
      </c>
      <c r="B30" s="2" t="s">
        <v>219</v>
      </c>
      <c r="C30" s="4" t="s">
        <v>122</v>
      </c>
      <c r="D30" s="6" t="s">
        <v>222</v>
      </c>
      <c r="E30" s="8"/>
      <c r="F30" s="2"/>
      <c r="G30" s="2"/>
      <c r="H30" s="10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ht="12.75">
      <c r="A31" s="2" t="s">
        <v>227</v>
      </c>
      <c r="B31" s="2" t="s">
        <v>230</v>
      </c>
      <c r="C31" s="4" t="s">
        <v>122</v>
      </c>
      <c r="D31" s="6" t="s">
        <v>119</v>
      </c>
      <c r="E31" s="8"/>
      <c r="F31" s="2"/>
      <c r="G31" s="2"/>
      <c r="H31" s="10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ht="12.75">
      <c r="A32" s="2" t="s">
        <v>233</v>
      </c>
      <c r="B32" s="2" t="s">
        <v>234</v>
      </c>
      <c r="C32" s="4" t="s">
        <v>122</v>
      </c>
      <c r="D32" s="6" t="s">
        <v>237</v>
      </c>
      <c r="E32" s="8"/>
      <c r="F32" s="2"/>
      <c r="G32" s="2"/>
      <c r="H32" s="10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 ht="12.75">
      <c r="A33" s="2" t="s">
        <v>242</v>
      </c>
      <c r="B33" s="2" t="s">
        <v>243</v>
      </c>
      <c r="C33" s="4" t="s">
        <v>122</v>
      </c>
      <c r="D33" s="6" t="s">
        <v>119</v>
      </c>
      <c r="E33" s="8"/>
      <c r="F33" s="2"/>
      <c r="G33" s="2"/>
      <c r="H33" s="10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 ht="12.75">
      <c r="A34" s="2" t="s">
        <v>250</v>
      </c>
      <c r="B34" s="2" t="s">
        <v>253</v>
      </c>
      <c r="C34" s="4" t="s">
        <v>38</v>
      </c>
      <c r="D34" s="6" t="s">
        <v>174</v>
      </c>
      <c r="E34" s="17" t="s">
        <v>256</v>
      </c>
      <c r="F34" s="10"/>
      <c r="G34" s="10" t="s">
        <v>88</v>
      </c>
      <c r="H34" s="12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 ht="12.75">
      <c r="A35" s="2" t="s">
        <v>273</v>
      </c>
      <c r="B35" s="2" t="s">
        <v>274</v>
      </c>
      <c r="C35" s="4" t="s">
        <v>38</v>
      </c>
      <c r="D35" s="6" t="s">
        <v>275</v>
      </c>
      <c r="E35" s="8"/>
      <c r="F35" s="2"/>
      <c r="G35" s="2" t="s">
        <v>280</v>
      </c>
      <c r="H35" s="10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 ht="12.75">
      <c r="A36" s="2" t="s">
        <v>285</v>
      </c>
      <c r="B36" s="2" t="s">
        <v>286</v>
      </c>
      <c r="C36" s="4" t="s">
        <v>38</v>
      </c>
      <c r="D36" s="6" t="s">
        <v>287</v>
      </c>
      <c r="E36" s="7" t="s">
        <v>288</v>
      </c>
      <c r="F36" s="2"/>
      <c r="G36" s="2" t="s">
        <v>88</v>
      </c>
      <c r="H36" s="10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 ht="12.75">
      <c r="A37" s="2" t="s">
        <v>295</v>
      </c>
      <c r="B37" s="2" t="s">
        <v>297</v>
      </c>
      <c r="C37" s="4" t="s">
        <v>38</v>
      </c>
      <c r="D37" s="6" t="s">
        <v>300</v>
      </c>
      <c r="E37" s="8"/>
      <c r="F37" s="2"/>
      <c r="G37" s="2" t="s">
        <v>302</v>
      </c>
      <c r="H37" s="10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 ht="23.25">
      <c r="A38" s="46" t="s">
        <v>307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</row>
    <row r="39" spans="1:27" ht="12.75">
      <c r="A39" s="2" t="s">
        <v>313</v>
      </c>
      <c r="B39" s="2" t="s">
        <v>315</v>
      </c>
      <c r="C39" s="4" t="s">
        <v>14</v>
      </c>
      <c r="D39" s="6"/>
      <c r="E39" s="7" t="s">
        <v>29</v>
      </c>
      <c r="F39" s="7"/>
      <c r="G39" s="10"/>
      <c r="H39" s="12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 ht="12.75">
      <c r="A40" s="2" t="s">
        <v>319</v>
      </c>
      <c r="B40" s="2" t="s">
        <v>320</v>
      </c>
      <c r="C40" s="4" t="s">
        <v>14</v>
      </c>
      <c r="D40" s="6"/>
      <c r="E40" s="7" t="s">
        <v>113</v>
      </c>
      <c r="F40" s="10"/>
      <c r="G40" s="10" t="s">
        <v>322</v>
      </c>
      <c r="H40" s="12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 ht="12.75">
      <c r="A41" s="2" t="s">
        <v>327</v>
      </c>
      <c r="B41" s="2" t="s">
        <v>328</v>
      </c>
      <c r="C41" s="4" t="s">
        <v>14</v>
      </c>
      <c r="D41" s="6" t="s">
        <v>330</v>
      </c>
      <c r="E41" s="18"/>
      <c r="F41" s="10"/>
      <c r="G41" s="10" t="s">
        <v>340</v>
      </c>
      <c r="H41" s="12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 ht="12.75">
      <c r="A42" s="2" t="s">
        <v>344</v>
      </c>
      <c r="B42" s="2" t="s">
        <v>345</v>
      </c>
      <c r="C42" s="4" t="s">
        <v>14</v>
      </c>
      <c r="D42" s="6" t="s">
        <v>346</v>
      </c>
      <c r="E42" s="18"/>
      <c r="F42" s="10"/>
      <c r="G42" s="10"/>
      <c r="H42" s="12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 ht="12.75">
      <c r="A43" s="2" t="s">
        <v>350</v>
      </c>
      <c r="B43" s="2" t="s">
        <v>351</v>
      </c>
      <c r="C43" s="4" t="s">
        <v>14</v>
      </c>
      <c r="D43" s="6" t="s">
        <v>346</v>
      </c>
      <c r="E43" s="18"/>
      <c r="F43" s="10"/>
      <c r="G43" s="10" t="s">
        <v>352</v>
      </c>
      <c r="H43" s="12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 ht="12.75">
      <c r="A44" s="2" t="s">
        <v>359</v>
      </c>
      <c r="B44" s="2" t="s">
        <v>368</v>
      </c>
      <c r="C44" s="4" t="s">
        <v>14</v>
      </c>
      <c r="D44" s="6"/>
      <c r="E44" s="18"/>
      <c r="F44" s="10"/>
      <c r="G44" s="10"/>
      <c r="H44" s="12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 ht="12.75">
      <c r="A45" s="2" t="s">
        <v>372</v>
      </c>
      <c r="B45" s="2" t="s">
        <v>373</v>
      </c>
      <c r="C45" s="4" t="s">
        <v>14</v>
      </c>
      <c r="D45" s="6" t="s">
        <v>330</v>
      </c>
      <c r="E45" s="18"/>
      <c r="F45" s="10"/>
      <c r="G45" s="10" t="s">
        <v>340</v>
      </c>
      <c r="H45" s="12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 ht="12.75">
      <c r="A46" s="2" t="s">
        <v>378</v>
      </c>
      <c r="B46" s="2" t="s">
        <v>380</v>
      </c>
      <c r="C46" s="4" t="s">
        <v>14</v>
      </c>
      <c r="D46" s="6" t="s">
        <v>383</v>
      </c>
      <c r="E46" s="18"/>
      <c r="F46" s="7"/>
      <c r="G46" s="10"/>
      <c r="H46" s="12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1:27" ht="12.75">
      <c r="A47" s="2" t="s">
        <v>385</v>
      </c>
      <c r="B47" s="2" t="s">
        <v>387</v>
      </c>
      <c r="C47" s="4" t="s">
        <v>14</v>
      </c>
      <c r="D47" s="6"/>
      <c r="E47" s="18"/>
      <c r="F47" s="10"/>
      <c r="G47" s="10"/>
      <c r="H47" s="12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 ht="12.75">
      <c r="A48" s="2" t="s">
        <v>390</v>
      </c>
      <c r="B48" s="2" t="s">
        <v>392</v>
      </c>
      <c r="C48" s="4" t="s">
        <v>14</v>
      </c>
      <c r="D48" s="6" t="s">
        <v>396</v>
      </c>
      <c r="E48" s="18"/>
      <c r="F48" s="10"/>
      <c r="G48" s="10"/>
      <c r="H48" s="12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 ht="12.75">
      <c r="A49" s="2" t="s">
        <v>400</v>
      </c>
      <c r="B49" s="2" t="s">
        <v>401</v>
      </c>
      <c r="C49" s="4" t="s">
        <v>14</v>
      </c>
      <c r="D49" s="6" t="s">
        <v>404</v>
      </c>
      <c r="E49" s="8"/>
      <c r="F49" s="2"/>
      <c r="G49" s="2" t="s">
        <v>405</v>
      </c>
      <c r="H49" s="10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 ht="12.75">
      <c r="A50" s="2" t="s">
        <v>409</v>
      </c>
      <c r="B50" s="2" t="s">
        <v>411</v>
      </c>
      <c r="C50" s="4" t="s">
        <v>14</v>
      </c>
      <c r="D50" s="6"/>
      <c r="E50" s="7" t="s">
        <v>413</v>
      </c>
      <c r="F50" s="2"/>
      <c r="G50" s="2"/>
      <c r="H50" s="10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 ht="12.75">
      <c r="A51" s="2" t="s">
        <v>416</v>
      </c>
      <c r="B51" s="2" t="s">
        <v>418</v>
      </c>
      <c r="C51" s="4" t="s">
        <v>122</v>
      </c>
      <c r="D51" s="6" t="s">
        <v>419</v>
      </c>
      <c r="E51" s="18"/>
      <c r="F51" s="10"/>
      <c r="G51" s="10"/>
      <c r="H51" s="12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ht="12.75">
      <c r="A52" s="2" t="s">
        <v>425</v>
      </c>
      <c r="B52" s="2" t="s">
        <v>426</v>
      </c>
      <c r="C52" s="4" t="s">
        <v>38</v>
      </c>
      <c r="D52" s="6" t="s">
        <v>427</v>
      </c>
      <c r="E52" s="18"/>
      <c r="F52" s="10"/>
      <c r="G52" s="10"/>
      <c r="H52" s="12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ht="12.75">
      <c r="A53" s="2" t="s">
        <v>434</v>
      </c>
      <c r="B53" s="2" t="s">
        <v>436</v>
      </c>
      <c r="C53" s="4" t="s">
        <v>38</v>
      </c>
      <c r="D53" s="6" t="s">
        <v>438</v>
      </c>
      <c r="E53" s="18"/>
      <c r="F53" s="10"/>
      <c r="G53" s="10" t="s">
        <v>88</v>
      </c>
      <c r="H53" s="12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ht="23.25">
      <c r="A54" s="46" t="s">
        <v>446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</row>
    <row r="55" spans="1:27" ht="12.75">
      <c r="A55" s="2" t="s">
        <v>450</v>
      </c>
      <c r="B55" s="2" t="s">
        <v>452</v>
      </c>
      <c r="C55" s="4" t="s">
        <v>14</v>
      </c>
      <c r="D55" s="6" t="s">
        <v>453</v>
      </c>
      <c r="E55" s="18"/>
      <c r="F55" s="10"/>
      <c r="G55" s="10"/>
      <c r="H55" s="12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ht="12.75">
      <c r="A56" s="2" t="s">
        <v>457</v>
      </c>
      <c r="B56" s="2" t="s">
        <v>459</v>
      </c>
      <c r="C56" s="4" t="s">
        <v>14</v>
      </c>
      <c r="D56" s="6"/>
      <c r="E56" s="18"/>
      <c r="F56" s="10"/>
      <c r="G56" s="10" t="s">
        <v>461</v>
      </c>
      <c r="H56" s="12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ht="12.75">
      <c r="A57" s="2" t="s">
        <v>464</v>
      </c>
      <c r="B57" s="2" t="s">
        <v>466</v>
      </c>
      <c r="C57" s="4" t="s">
        <v>14</v>
      </c>
      <c r="D57" s="6" t="s">
        <v>468</v>
      </c>
      <c r="E57" s="18"/>
      <c r="F57" s="10"/>
      <c r="G57" s="10" t="s">
        <v>88</v>
      </c>
      <c r="H57" s="12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 ht="12.75">
      <c r="A58" s="2" t="s">
        <v>472</v>
      </c>
      <c r="B58" s="2" t="s">
        <v>473</v>
      </c>
      <c r="C58" s="4" t="s">
        <v>14</v>
      </c>
      <c r="D58" s="6" t="s">
        <v>474</v>
      </c>
      <c r="E58" s="18"/>
      <c r="F58" s="10"/>
      <c r="G58" s="10"/>
      <c r="H58" s="12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 ht="12.75">
      <c r="A59" s="2" t="s">
        <v>476</v>
      </c>
      <c r="B59" s="2" t="s">
        <v>478</v>
      </c>
      <c r="C59" s="4" t="s">
        <v>14</v>
      </c>
      <c r="D59" s="6" t="s">
        <v>480</v>
      </c>
      <c r="E59" s="18"/>
      <c r="F59" s="10"/>
      <c r="G59" s="10"/>
      <c r="H59" s="12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 ht="12.75">
      <c r="A60" s="2" t="s">
        <v>481</v>
      </c>
      <c r="B60" s="2" t="s">
        <v>482</v>
      </c>
      <c r="C60" s="4" t="s">
        <v>14</v>
      </c>
      <c r="D60" s="6" t="s">
        <v>453</v>
      </c>
      <c r="E60" s="18"/>
      <c r="F60" s="10"/>
      <c r="G60" s="10"/>
      <c r="H60" s="12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7" ht="12.75">
      <c r="A61" s="2" t="s">
        <v>487</v>
      </c>
      <c r="B61" s="2" t="s">
        <v>488</v>
      </c>
      <c r="C61" s="4" t="s">
        <v>14</v>
      </c>
      <c r="D61" s="6" t="s">
        <v>491</v>
      </c>
      <c r="E61" s="18"/>
      <c r="F61" s="10"/>
      <c r="G61" s="10"/>
      <c r="H61" s="12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 ht="12.75">
      <c r="A62" s="2" t="s">
        <v>496</v>
      </c>
      <c r="B62" s="2" t="s">
        <v>498</v>
      </c>
      <c r="C62" s="4" t="s">
        <v>14</v>
      </c>
      <c r="D62" s="6" t="s">
        <v>480</v>
      </c>
      <c r="E62" s="18"/>
      <c r="F62" s="10"/>
      <c r="G62" s="10"/>
      <c r="H62" s="12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7" ht="12.75">
      <c r="A63" s="2" t="s">
        <v>505</v>
      </c>
      <c r="B63" s="2" t="s">
        <v>506</v>
      </c>
      <c r="C63" s="4" t="s">
        <v>122</v>
      </c>
      <c r="D63" s="6" t="s">
        <v>507</v>
      </c>
      <c r="E63" s="18"/>
      <c r="F63" s="10"/>
      <c r="G63" s="10"/>
      <c r="H63" s="12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 ht="12.75">
      <c r="A64" s="2" t="s">
        <v>511</v>
      </c>
      <c r="B64" s="2" t="s">
        <v>512</v>
      </c>
      <c r="C64" s="4" t="s">
        <v>122</v>
      </c>
      <c r="D64" s="6" t="s">
        <v>453</v>
      </c>
      <c r="E64" s="18"/>
      <c r="F64" s="10"/>
      <c r="G64" s="10"/>
      <c r="H64" s="12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ht="12.75">
      <c r="A65" s="2" t="s">
        <v>517</v>
      </c>
      <c r="B65" s="2" t="s">
        <v>518</v>
      </c>
      <c r="C65" s="4" t="s">
        <v>122</v>
      </c>
      <c r="D65" s="6" t="s">
        <v>519</v>
      </c>
      <c r="E65" s="18"/>
      <c r="F65" s="10"/>
      <c r="G65" s="10"/>
      <c r="H65" s="12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ht="12.75">
      <c r="A66" s="2" t="s">
        <v>524</v>
      </c>
      <c r="B66" s="2" t="s">
        <v>525</v>
      </c>
      <c r="C66" s="4" t="s">
        <v>122</v>
      </c>
      <c r="D66" s="6" t="s">
        <v>529</v>
      </c>
      <c r="E66" s="18"/>
      <c r="F66" s="10"/>
      <c r="G66" s="10" t="s">
        <v>88</v>
      </c>
      <c r="H66" s="12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ht="25.5">
      <c r="A67" s="2" t="s">
        <v>533</v>
      </c>
      <c r="B67" s="2" t="s">
        <v>534</v>
      </c>
      <c r="C67" s="4" t="s">
        <v>122</v>
      </c>
      <c r="D67" s="6" t="s">
        <v>535</v>
      </c>
      <c r="E67" s="18"/>
      <c r="F67" s="10"/>
      <c r="G67" s="10" t="s">
        <v>141</v>
      </c>
      <c r="H67" s="12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ht="12.75">
      <c r="A68" s="2" t="s">
        <v>539</v>
      </c>
      <c r="B68" s="2" t="s">
        <v>540</v>
      </c>
      <c r="C68" s="4" t="s">
        <v>122</v>
      </c>
      <c r="D68" s="6" t="s">
        <v>544</v>
      </c>
      <c r="E68" s="7" t="s">
        <v>546</v>
      </c>
      <c r="F68" s="10"/>
      <c r="G68" s="10" t="s">
        <v>548</v>
      </c>
      <c r="H68" s="12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ht="25.5">
      <c r="A69" s="2" t="s">
        <v>552</v>
      </c>
      <c r="B69" s="2" t="s">
        <v>553</v>
      </c>
      <c r="C69" s="4" t="s">
        <v>122</v>
      </c>
      <c r="D69" s="6" t="s">
        <v>556</v>
      </c>
      <c r="E69" s="18"/>
      <c r="F69" s="10"/>
      <c r="G69" s="10"/>
      <c r="H69" s="12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ht="12.75">
      <c r="A70" s="2" t="s">
        <v>560</v>
      </c>
      <c r="B70" s="2" t="s">
        <v>561</v>
      </c>
      <c r="C70" s="4" t="s">
        <v>122</v>
      </c>
      <c r="D70" s="6" t="s">
        <v>562</v>
      </c>
      <c r="E70" s="18"/>
      <c r="F70" s="10"/>
      <c r="G70" s="10"/>
      <c r="H70" s="12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1:27" ht="12.75">
      <c r="A71" s="2" t="s">
        <v>570</v>
      </c>
      <c r="B71" s="2" t="s">
        <v>571</v>
      </c>
      <c r="C71" s="4" t="s">
        <v>122</v>
      </c>
      <c r="D71" s="6" t="s">
        <v>572</v>
      </c>
      <c r="E71" s="18"/>
      <c r="F71" s="10"/>
      <c r="G71" s="10"/>
      <c r="H71" s="12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1:27" ht="12.75">
      <c r="A72" s="2" t="s">
        <v>577</v>
      </c>
      <c r="B72" s="2" t="s">
        <v>578</v>
      </c>
      <c r="C72" s="4" t="s">
        <v>38</v>
      </c>
      <c r="D72" s="6"/>
      <c r="E72" s="18"/>
      <c r="F72" s="10"/>
      <c r="G72" s="20" t="str">
        <f>HYPERLINK("http://codeforces.com/blog/entry/47119?#comment-315611","check this comment")</f>
        <v>check this comment</v>
      </c>
      <c r="H72" s="12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1:27" ht="12.75">
      <c r="A73" s="2" t="s">
        <v>595</v>
      </c>
      <c r="B73" s="2" t="s">
        <v>596</v>
      </c>
      <c r="C73" s="4" t="s">
        <v>38</v>
      </c>
      <c r="D73" s="6" t="s">
        <v>597</v>
      </c>
      <c r="E73" s="18"/>
      <c r="F73" s="10"/>
      <c r="G73" s="20" t="str">
        <f>HYPERLINK("http://mypaper.pchome.com.tw/zerojudge/post/1325001102","solvable with DP")</f>
        <v>solvable with DP</v>
      </c>
      <c r="H73" s="12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1:27" ht="12.75">
      <c r="A74" s="2" t="s">
        <v>609</v>
      </c>
      <c r="B74" s="2" t="s">
        <v>610</v>
      </c>
      <c r="C74" s="4" t="s">
        <v>38</v>
      </c>
      <c r="D74" s="6" t="s">
        <v>611</v>
      </c>
      <c r="E74" s="18"/>
      <c r="F74" s="10"/>
      <c r="G74" s="10" t="s">
        <v>612</v>
      </c>
      <c r="H74" s="12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1:27" ht="23.25">
      <c r="A75" s="46" t="s">
        <v>619</v>
      </c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</row>
    <row r="76" spans="1:27" ht="12.75">
      <c r="A76" s="2" t="s">
        <v>620</v>
      </c>
      <c r="B76" s="2" t="s">
        <v>621</v>
      </c>
      <c r="C76" s="4" t="s">
        <v>14</v>
      </c>
      <c r="D76" s="6"/>
      <c r="E76" s="18"/>
      <c r="F76" s="10"/>
      <c r="G76" s="10"/>
      <c r="H76" s="12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1:27" ht="12.75">
      <c r="A77" s="2" t="s">
        <v>623</v>
      </c>
      <c r="B77" s="2" t="s">
        <v>624</v>
      </c>
      <c r="C77" s="4" t="s">
        <v>14</v>
      </c>
      <c r="D77" s="6" t="s">
        <v>626</v>
      </c>
      <c r="E77" s="18"/>
      <c r="F77" s="10"/>
      <c r="G77" s="10" t="s">
        <v>627</v>
      </c>
      <c r="H77" s="12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1:27" ht="12.75">
      <c r="A78" s="2" t="s">
        <v>628</v>
      </c>
      <c r="B78" s="2" t="s">
        <v>629</v>
      </c>
      <c r="C78" s="4" t="s">
        <v>14</v>
      </c>
      <c r="D78" s="6" t="s">
        <v>626</v>
      </c>
      <c r="E78" s="18"/>
      <c r="F78" s="10"/>
      <c r="G78" s="10"/>
      <c r="H78" s="12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1:27" ht="12.75">
      <c r="A79" s="2" t="s">
        <v>634</v>
      </c>
      <c r="B79" s="2" t="s">
        <v>635</v>
      </c>
      <c r="C79" s="4" t="s">
        <v>14</v>
      </c>
      <c r="D79" s="6" t="s">
        <v>626</v>
      </c>
      <c r="E79" s="18"/>
      <c r="F79" s="10"/>
      <c r="G79" s="10" t="s">
        <v>638</v>
      </c>
      <c r="H79" s="12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1:27" ht="12.75">
      <c r="A80" s="2" t="s">
        <v>640</v>
      </c>
      <c r="B80" s="2" t="s">
        <v>642</v>
      </c>
      <c r="C80" s="4" t="s">
        <v>14</v>
      </c>
      <c r="D80" s="6" t="s">
        <v>626</v>
      </c>
      <c r="E80" s="7" t="s">
        <v>181</v>
      </c>
      <c r="F80" s="10"/>
      <c r="G80" s="10"/>
      <c r="H80" s="12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1:27" ht="12.75">
      <c r="A81" s="2" t="s">
        <v>647</v>
      </c>
      <c r="B81" s="2" t="s">
        <v>648</v>
      </c>
      <c r="C81" s="4" t="s">
        <v>14</v>
      </c>
      <c r="D81" s="6" t="s">
        <v>626</v>
      </c>
      <c r="E81" s="18"/>
      <c r="F81" s="10"/>
      <c r="G81" s="10"/>
      <c r="H81" s="12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1:27" ht="12.75">
      <c r="A82" s="2" t="s">
        <v>654</v>
      </c>
      <c r="B82" s="2" t="s">
        <v>655</v>
      </c>
      <c r="C82" s="4" t="s">
        <v>14</v>
      </c>
      <c r="D82" s="6" t="s">
        <v>659</v>
      </c>
      <c r="E82" s="18"/>
      <c r="F82" s="10"/>
      <c r="G82" s="10"/>
      <c r="H82" s="12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1:27" ht="12.75">
      <c r="A83" s="2" t="s">
        <v>665</v>
      </c>
      <c r="B83" s="2" t="s">
        <v>667</v>
      </c>
      <c r="C83" s="4" t="s">
        <v>14</v>
      </c>
      <c r="D83" s="6"/>
      <c r="E83" s="18"/>
      <c r="F83" s="10"/>
      <c r="G83" s="10"/>
      <c r="H83" s="12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1:27" ht="12.75">
      <c r="A84" s="2" t="s">
        <v>672</v>
      </c>
      <c r="B84" s="2" t="s">
        <v>674</v>
      </c>
      <c r="C84" s="4" t="s">
        <v>122</v>
      </c>
      <c r="D84" s="6" t="s">
        <v>676</v>
      </c>
      <c r="E84" s="7" t="s">
        <v>181</v>
      </c>
      <c r="F84" s="10"/>
      <c r="G84" s="10"/>
      <c r="H84" s="12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1:27" ht="12.75">
      <c r="A85" s="2" t="s">
        <v>680</v>
      </c>
      <c r="B85" s="2" t="s">
        <v>681</v>
      </c>
      <c r="C85" s="4" t="s">
        <v>122</v>
      </c>
      <c r="D85" s="6" t="s">
        <v>682</v>
      </c>
      <c r="E85" s="7" t="s">
        <v>17</v>
      </c>
      <c r="F85" s="10"/>
      <c r="G85" s="10"/>
      <c r="H85" s="12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1:27" ht="25.5">
      <c r="A86" s="2" t="s">
        <v>684</v>
      </c>
      <c r="B86" s="2" t="s">
        <v>686</v>
      </c>
      <c r="C86" s="4" t="s">
        <v>122</v>
      </c>
      <c r="D86" s="6" t="s">
        <v>689</v>
      </c>
      <c r="E86" s="24" t="s">
        <v>690</v>
      </c>
      <c r="F86" s="10"/>
      <c r="G86" s="10" t="s">
        <v>698</v>
      </c>
      <c r="H86" s="12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1:27" ht="25.5">
      <c r="A87" s="2" t="s">
        <v>699</v>
      </c>
      <c r="B87" s="2" t="s">
        <v>700</v>
      </c>
      <c r="C87" s="4" t="s">
        <v>38</v>
      </c>
      <c r="D87" s="6" t="s">
        <v>701</v>
      </c>
      <c r="E87" s="7" t="s">
        <v>365</v>
      </c>
      <c r="F87" s="10"/>
      <c r="G87" s="10"/>
      <c r="H87" s="12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1:27" ht="23.25">
      <c r="A88" s="46" t="s">
        <v>702</v>
      </c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</row>
    <row r="89" spans="1:27" ht="12.75">
      <c r="A89" s="2" t="s">
        <v>704</v>
      </c>
      <c r="B89" s="2" t="s">
        <v>706</v>
      </c>
      <c r="C89" s="4" t="s">
        <v>38</v>
      </c>
      <c r="D89" s="6" t="s">
        <v>707</v>
      </c>
      <c r="E89" s="7" t="s">
        <v>441</v>
      </c>
      <c r="F89" s="10"/>
      <c r="G89" s="10"/>
      <c r="H89" s="12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1:27" ht="18">
      <c r="A90" s="49" t="s">
        <v>711</v>
      </c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</row>
    <row r="91" spans="1:27" ht="12.75">
      <c r="A91" s="2" t="s">
        <v>723</v>
      </c>
      <c r="B91" s="2" t="s">
        <v>724</v>
      </c>
      <c r="C91" s="4" t="s">
        <v>122</v>
      </c>
      <c r="D91" s="6" t="s">
        <v>725</v>
      </c>
      <c r="E91" s="8"/>
      <c r="F91" s="10"/>
      <c r="G91" s="10"/>
      <c r="H91" s="12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1:27" ht="12.75">
      <c r="A92" s="2" t="s">
        <v>731</v>
      </c>
      <c r="B92" s="2" t="s">
        <v>734</v>
      </c>
      <c r="C92" s="4" t="s">
        <v>122</v>
      </c>
      <c r="D92" s="6" t="s">
        <v>736</v>
      </c>
      <c r="E92" s="8"/>
      <c r="F92" s="10"/>
      <c r="G92" s="10"/>
      <c r="H92" s="12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1:27" ht="12.75">
      <c r="A93" s="2" t="s">
        <v>740</v>
      </c>
      <c r="B93" s="2" t="s">
        <v>741</v>
      </c>
      <c r="C93" s="4" t="s">
        <v>122</v>
      </c>
      <c r="D93" s="6" t="s">
        <v>725</v>
      </c>
      <c r="E93" s="8"/>
      <c r="F93" s="10"/>
      <c r="G93" s="10"/>
      <c r="H93" s="12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1:27" ht="12.75">
      <c r="A94" s="2" t="s">
        <v>745</v>
      </c>
      <c r="B94" s="2" t="s">
        <v>747</v>
      </c>
      <c r="C94" s="4" t="s">
        <v>122</v>
      </c>
      <c r="D94" s="6" t="s">
        <v>748</v>
      </c>
      <c r="E94" s="8"/>
      <c r="F94" s="10"/>
      <c r="G94" s="10"/>
      <c r="H94" s="12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1:27" ht="12.75">
      <c r="A95" s="2" t="s">
        <v>752</v>
      </c>
      <c r="B95" s="2" t="s">
        <v>753</v>
      </c>
      <c r="C95" s="4" t="s">
        <v>122</v>
      </c>
      <c r="D95" s="6" t="s">
        <v>756</v>
      </c>
      <c r="E95" s="8"/>
      <c r="F95" s="10"/>
      <c r="G95" s="10"/>
      <c r="H95" s="12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1:27" ht="23.25">
      <c r="A96" s="46" t="s">
        <v>370</v>
      </c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</row>
    <row r="97" spans="1:27" ht="12.75">
      <c r="A97" s="2" t="s">
        <v>763</v>
      </c>
      <c r="B97" s="2" t="s">
        <v>765</v>
      </c>
      <c r="C97" s="4" t="s">
        <v>14</v>
      </c>
      <c r="D97" s="6" t="s">
        <v>767</v>
      </c>
      <c r="E97" s="7" t="s">
        <v>508</v>
      </c>
      <c r="F97" s="10"/>
      <c r="G97" s="10"/>
      <c r="H97" s="12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1:27" ht="12.75">
      <c r="A98" s="31" t="s">
        <v>771</v>
      </c>
      <c r="B98" s="2" t="s">
        <v>777</v>
      </c>
      <c r="C98" s="4" t="s">
        <v>14</v>
      </c>
      <c r="D98" s="6"/>
      <c r="E98" s="8"/>
      <c r="F98" s="2"/>
      <c r="G98" s="2"/>
      <c r="H98" s="12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1:27" ht="12.75">
      <c r="A99" s="31" t="s">
        <v>781</v>
      </c>
      <c r="B99" s="2" t="s">
        <v>783</v>
      </c>
      <c r="C99" s="4" t="s">
        <v>14</v>
      </c>
      <c r="D99" s="6" t="s">
        <v>784</v>
      </c>
      <c r="E99" s="8"/>
      <c r="F99" s="2"/>
      <c r="G99" s="2"/>
      <c r="H99" s="12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1:27" ht="12.75">
      <c r="A100" s="31" t="s">
        <v>791</v>
      </c>
      <c r="B100" s="2" t="s">
        <v>792</v>
      </c>
      <c r="C100" s="4" t="s">
        <v>14</v>
      </c>
      <c r="D100" s="6" t="s">
        <v>64</v>
      </c>
      <c r="E100" s="8"/>
      <c r="F100" s="2"/>
      <c r="G100" s="2" t="s">
        <v>799</v>
      </c>
      <c r="H100" s="12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1:27" ht="12.75">
      <c r="A101" s="31" t="s">
        <v>801</v>
      </c>
      <c r="B101" s="2" t="s">
        <v>802</v>
      </c>
      <c r="C101" s="4" t="s">
        <v>14</v>
      </c>
      <c r="D101" s="6" t="s">
        <v>803</v>
      </c>
      <c r="E101" s="8"/>
      <c r="F101" s="2"/>
      <c r="G101" s="2"/>
      <c r="H101" s="12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1:27" ht="12.75">
      <c r="A102" s="31" t="s">
        <v>804</v>
      </c>
      <c r="B102" s="2" t="s">
        <v>805</v>
      </c>
      <c r="C102" s="4" t="s">
        <v>14</v>
      </c>
      <c r="D102" s="6" t="s">
        <v>806</v>
      </c>
      <c r="E102" s="7" t="s">
        <v>807</v>
      </c>
      <c r="F102" s="2"/>
      <c r="G102" s="2"/>
      <c r="H102" s="12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1:27" ht="12.75">
      <c r="A103" s="31" t="s">
        <v>811</v>
      </c>
      <c r="B103" s="2" t="s">
        <v>812</v>
      </c>
      <c r="C103" s="4" t="s">
        <v>14</v>
      </c>
      <c r="D103" s="6" t="s">
        <v>814</v>
      </c>
      <c r="E103" s="8"/>
      <c r="F103" s="2"/>
      <c r="G103" s="2"/>
      <c r="H103" s="12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 ht="12.75">
      <c r="A104" s="31" t="s">
        <v>820</v>
      </c>
      <c r="B104" s="2" t="s">
        <v>821</v>
      </c>
      <c r="C104" s="4" t="s">
        <v>14</v>
      </c>
      <c r="D104" s="6" t="s">
        <v>825</v>
      </c>
      <c r="E104" s="7" t="s">
        <v>807</v>
      </c>
      <c r="F104" s="2"/>
      <c r="G104" s="2"/>
      <c r="H104" s="12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 ht="12.75">
      <c r="A105" s="2" t="s">
        <v>832</v>
      </c>
      <c r="B105" s="2" t="s">
        <v>833</v>
      </c>
      <c r="C105" s="4" t="s">
        <v>14</v>
      </c>
      <c r="D105" s="6" t="s">
        <v>835</v>
      </c>
      <c r="E105" s="8"/>
      <c r="F105" s="2"/>
      <c r="G105" s="2"/>
      <c r="H105" s="10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 ht="12.75">
      <c r="A106" s="2" t="s">
        <v>840</v>
      </c>
      <c r="B106" s="2" t="s">
        <v>842</v>
      </c>
      <c r="C106" s="4" t="s">
        <v>14</v>
      </c>
      <c r="D106" s="6" t="s">
        <v>846</v>
      </c>
      <c r="E106" s="7" t="s">
        <v>17</v>
      </c>
      <c r="F106" s="10"/>
      <c r="G106" s="10"/>
      <c r="H106" s="12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 ht="12.75">
      <c r="A107" s="2" t="s">
        <v>849</v>
      </c>
      <c r="B107" s="2" t="s">
        <v>850</v>
      </c>
      <c r="C107" s="4" t="s">
        <v>14</v>
      </c>
      <c r="D107" s="6" t="s">
        <v>853</v>
      </c>
      <c r="E107" s="8"/>
      <c r="F107" s="10"/>
      <c r="G107" s="10"/>
      <c r="H107" s="12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ht="12.75">
      <c r="A108" s="2" t="s">
        <v>858</v>
      </c>
      <c r="B108" s="2" t="s">
        <v>859</v>
      </c>
      <c r="C108" s="4" t="s">
        <v>14</v>
      </c>
      <c r="D108" s="6" t="s">
        <v>863</v>
      </c>
      <c r="E108" s="8"/>
      <c r="F108" s="10"/>
      <c r="G108" s="10"/>
      <c r="H108" s="12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 ht="12.75">
      <c r="A109" s="31" t="s">
        <v>864</v>
      </c>
      <c r="B109" s="2" t="s">
        <v>866</v>
      </c>
      <c r="C109" s="4" t="s">
        <v>122</v>
      </c>
      <c r="D109" s="6" t="s">
        <v>863</v>
      </c>
      <c r="E109" s="7" t="s">
        <v>508</v>
      </c>
      <c r="F109" s="2"/>
      <c r="G109" s="2"/>
      <c r="H109" s="12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 ht="12.75">
      <c r="A110" s="31" t="s">
        <v>874</v>
      </c>
      <c r="B110" s="2" t="s">
        <v>875</v>
      </c>
      <c r="C110" s="4" t="s">
        <v>122</v>
      </c>
      <c r="D110" s="6"/>
      <c r="E110" s="7" t="s">
        <v>508</v>
      </c>
      <c r="F110" s="2"/>
      <c r="G110" s="2" t="s">
        <v>879</v>
      </c>
      <c r="H110" s="12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 ht="12.75">
      <c r="A111" s="31" t="s">
        <v>885</v>
      </c>
      <c r="B111" s="2" t="s">
        <v>886</v>
      </c>
      <c r="C111" s="4" t="s">
        <v>122</v>
      </c>
      <c r="D111" s="6" t="s">
        <v>888</v>
      </c>
      <c r="E111" s="8"/>
      <c r="F111" s="2"/>
      <c r="G111" s="2"/>
      <c r="H111" s="12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 ht="12.75">
      <c r="A112" s="2" t="s">
        <v>892</v>
      </c>
      <c r="B112" s="2" t="s">
        <v>893</v>
      </c>
      <c r="C112" s="4" t="s">
        <v>122</v>
      </c>
      <c r="D112" s="6" t="s">
        <v>894</v>
      </c>
      <c r="E112" s="8"/>
      <c r="F112" s="10"/>
      <c r="G112" s="10"/>
      <c r="H112" s="12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 ht="12.75">
      <c r="A113" s="2" t="s">
        <v>897</v>
      </c>
      <c r="B113" s="2" t="s">
        <v>898</v>
      </c>
      <c r="C113" s="4" t="s">
        <v>122</v>
      </c>
      <c r="D113" s="6" t="s">
        <v>899</v>
      </c>
      <c r="E113" s="8"/>
      <c r="F113" s="10"/>
      <c r="G113" s="10"/>
      <c r="H113" s="12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 ht="12.75">
      <c r="A114" s="2" t="s">
        <v>902</v>
      </c>
      <c r="B114" s="2" t="s">
        <v>903</v>
      </c>
      <c r="C114" s="4" t="s">
        <v>122</v>
      </c>
      <c r="D114" s="6" t="s">
        <v>905</v>
      </c>
      <c r="E114" s="8"/>
      <c r="F114" s="10"/>
      <c r="G114" s="10"/>
      <c r="H114" s="12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 ht="12.75">
      <c r="A115" s="2" t="s">
        <v>908</v>
      </c>
      <c r="B115" s="2" t="s">
        <v>910</v>
      </c>
      <c r="C115" s="4" t="s">
        <v>122</v>
      </c>
      <c r="D115" s="6" t="s">
        <v>911</v>
      </c>
      <c r="E115" s="8"/>
      <c r="F115" s="10"/>
      <c r="G115" s="10" t="s">
        <v>912</v>
      </c>
      <c r="H115" s="12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 ht="12.75">
      <c r="A116" s="2" t="s">
        <v>916</v>
      </c>
      <c r="B116" s="2" t="s">
        <v>917</v>
      </c>
      <c r="C116" s="4" t="s">
        <v>122</v>
      </c>
      <c r="D116" s="6" t="s">
        <v>918</v>
      </c>
      <c r="E116" s="8"/>
      <c r="F116" s="10"/>
      <c r="G116" s="10"/>
      <c r="H116" s="12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 ht="12.75">
      <c r="A117" s="2" t="s">
        <v>922</v>
      </c>
      <c r="B117" s="2" t="s">
        <v>924</v>
      </c>
      <c r="C117" s="4" t="s">
        <v>122</v>
      </c>
      <c r="D117" s="6" t="s">
        <v>925</v>
      </c>
      <c r="E117" s="8"/>
      <c r="F117" s="10"/>
      <c r="G117" s="10"/>
      <c r="H117" s="12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 ht="12.75">
      <c r="A118" s="2" t="s">
        <v>928</v>
      </c>
      <c r="B118" s="2" t="s">
        <v>929</v>
      </c>
      <c r="C118" s="4" t="s">
        <v>38</v>
      </c>
      <c r="D118" s="6" t="s">
        <v>930</v>
      </c>
      <c r="E118" s="8"/>
      <c r="F118" s="10"/>
      <c r="G118" s="20" t="str">
        <f>HYPERLINK("http://codeforces.com/favourite/submissions#","Nice Solution")</f>
        <v>Nice Solution</v>
      </c>
      <c r="H118" s="12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 ht="12.75">
      <c r="A119" s="2" t="s">
        <v>934</v>
      </c>
      <c r="B119" s="2" t="s">
        <v>935</v>
      </c>
      <c r="C119" s="4" t="s">
        <v>38</v>
      </c>
      <c r="D119" s="6" t="s">
        <v>936</v>
      </c>
      <c r="E119" s="7" t="s">
        <v>546</v>
      </c>
      <c r="F119" s="2"/>
      <c r="G119" s="2" t="s">
        <v>141</v>
      </c>
      <c r="H119" s="10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 ht="18">
      <c r="A120" s="49" t="s">
        <v>939</v>
      </c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</row>
    <row r="121" spans="1:27" ht="12.75">
      <c r="A121" s="2" t="s">
        <v>942</v>
      </c>
      <c r="B121" s="2" t="s">
        <v>943</v>
      </c>
      <c r="C121" s="4" t="s">
        <v>122</v>
      </c>
      <c r="D121" s="6" t="s">
        <v>945</v>
      </c>
      <c r="E121" s="18"/>
      <c r="F121" s="10"/>
      <c r="G121" s="10" t="s">
        <v>947</v>
      </c>
      <c r="H121" s="12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 ht="12.75">
      <c r="A122" s="2" t="s">
        <v>950</v>
      </c>
      <c r="B122" s="2" t="s">
        <v>951</v>
      </c>
      <c r="C122" s="4" t="s">
        <v>122</v>
      </c>
      <c r="D122" s="6"/>
      <c r="E122" s="18"/>
      <c r="F122" s="10"/>
      <c r="G122" s="10"/>
      <c r="H122" s="12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 ht="12.75">
      <c r="A123" s="2" t="s">
        <v>956</v>
      </c>
      <c r="B123" s="2" t="s">
        <v>957</v>
      </c>
      <c r="C123" s="4" t="s">
        <v>122</v>
      </c>
      <c r="D123" s="6" t="s">
        <v>958</v>
      </c>
      <c r="E123" s="18"/>
      <c r="F123" s="32"/>
      <c r="G123" s="32" t="s">
        <v>963</v>
      </c>
      <c r="H123" s="12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 ht="12.75">
      <c r="A124" s="2" t="s">
        <v>967</v>
      </c>
      <c r="B124" s="2" t="s">
        <v>968</v>
      </c>
      <c r="C124" s="4" t="s">
        <v>122</v>
      </c>
      <c r="D124" s="6" t="s">
        <v>958</v>
      </c>
      <c r="E124" s="18"/>
      <c r="F124" s="32"/>
      <c r="G124" s="32"/>
      <c r="H124" s="12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 ht="12.75">
      <c r="A125" s="2" t="s">
        <v>971</v>
      </c>
      <c r="B125" s="2" t="s">
        <v>972</v>
      </c>
      <c r="C125" s="4" t="s">
        <v>122</v>
      </c>
      <c r="D125" s="6" t="s">
        <v>973</v>
      </c>
      <c r="E125" s="18"/>
      <c r="F125" s="32"/>
      <c r="G125" s="32"/>
      <c r="H125" s="12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 ht="18">
      <c r="A126" s="49" t="s">
        <v>979</v>
      </c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</row>
    <row r="127" spans="1:27" ht="12.75">
      <c r="A127" s="2" t="s">
        <v>984</v>
      </c>
      <c r="B127" s="2" t="s">
        <v>985</v>
      </c>
      <c r="C127" s="4" t="s">
        <v>122</v>
      </c>
      <c r="D127" s="6" t="s">
        <v>986</v>
      </c>
      <c r="E127" s="18"/>
      <c r="F127" s="10"/>
      <c r="G127" s="10"/>
      <c r="H127" s="12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 ht="12.75">
      <c r="A128" s="2" t="s">
        <v>990</v>
      </c>
      <c r="B128" s="2" t="s">
        <v>991</v>
      </c>
      <c r="C128" s="4" t="s">
        <v>122</v>
      </c>
      <c r="D128" s="6" t="s">
        <v>986</v>
      </c>
      <c r="E128" s="18"/>
      <c r="F128" s="10"/>
      <c r="G128" s="10"/>
      <c r="H128" s="12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 ht="12.75">
      <c r="A129" s="2" t="s">
        <v>928</v>
      </c>
      <c r="B129" s="2" t="s">
        <v>929</v>
      </c>
      <c r="C129" s="4" t="s">
        <v>38</v>
      </c>
      <c r="D129" s="6"/>
      <c r="E129" s="18"/>
      <c r="F129" s="10"/>
      <c r="G129" s="10" t="s">
        <v>996</v>
      </c>
      <c r="H129" s="12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 ht="18">
      <c r="A130" s="49" t="s">
        <v>999</v>
      </c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</row>
    <row r="131" spans="1:27" ht="12.75">
      <c r="A131" s="2" t="s">
        <v>1002</v>
      </c>
      <c r="B131" s="2" t="s">
        <v>1003</v>
      </c>
      <c r="C131" s="4" t="s">
        <v>14</v>
      </c>
      <c r="D131" s="6" t="s">
        <v>626</v>
      </c>
      <c r="E131" s="18"/>
      <c r="F131" s="10"/>
      <c r="G131" s="10"/>
      <c r="H131" s="12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 ht="12.75">
      <c r="A132" s="2" t="s">
        <v>1007</v>
      </c>
      <c r="B132" s="2" t="s">
        <v>1009</v>
      </c>
      <c r="C132" s="4" t="s">
        <v>14</v>
      </c>
      <c r="D132" s="6"/>
      <c r="E132" s="7" t="s">
        <v>1011</v>
      </c>
      <c r="F132" s="10"/>
      <c r="G132" s="10"/>
      <c r="H132" s="12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 ht="12.75">
      <c r="A133" s="2" t="s">
        <v>1013</v>
      </c>
      <c r="B133" s="2" t="s">
        <v>1015</v>
      </c>
      <c r="C133" s="4" t="s">
        <v>14</v>
      </c>
      <c r="D133" s="6"/>
      <c r="E133" s="7" t="s">
        <v>1011</v>
      </c>
      <c r="F133" s="10"/>
      <c r="G133" s="10"/>
      <c r="H133" s="12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 ht="18">
      <c r="A134" s="49" t="s">
        <v>1017</v>
      </c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</row>
    <row r="135" spans="1:27" ht="12.75">
      <c r="A135" s="2" t="s">
        <v>1020</v>
      </c>
      <c r="B135" s="2" t="s">
        <v>1021</v>
      </c>
      <c r="C135" s="4" t="s">
        <v>14</v>
      </c>
      <c r="D135" s="6"/>
      <c r="E135" s="18"/>
      <c r="F135" s="10"/>
      <c r="G135" s="10"/>
      <c r="H135" s="12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 ht="12.75">
      <c r="A136" s="2" t="s">
        <v>1024</v>
      </c>
      <c r="B136" s="2" t="s">
        <v>1027</v>
      </c>
      <c r="C136" s="4" t="s">
        <v>122</v>
      </c>
      <c r="D136" s="6" t="s">
        <v>1029</v>
      </c>
      <c r="E136" s="18"/>
      <c r="F136" s="10"/>
      <c r="G136" s="10"/>
      <c r="H136" s="12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 ht="12.75">
      <c r="A137" s="2" t="s">
        <v>1033</v>
      </c>
      <c r="B137" s="2" t="s">
        <v>1034</v>
      </c>
      <c r="C137" s="4" t="s">
        <v>122</v>
      </c>
      <c r="D137" s="6" t="s">
        <v>1035</v>
      </c>
      <c r="E137" s="18"/>
      <c r="F137" s="10"/>
      <c r="G137" s="10" t="s">
        <v>1036</v>
      </c>
      <c r="H137" s="12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 ht="12.75">
      <c r="A138" s="2" t="s">
        <v>1037</v>
      </c>
      <c r="B138" s="2" t="s">
        <v>1038</v>
      </c>
      <c r="C138" s="4" t="s">
        <v>122</v>
      </c>
      <c r="D138" s="6"/>
      <c r="E138" s="18"/>
      <c r="F138" s="10"/>
      <c r="G138" s="10" t="s">
        <v>1039</v>
      </c>
      <c r="H138" s="10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 ht="18">
      <c r="A139" s="49" t="s">
        <v>1040</v>
      </c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</row>
    <row r="140" spans="1:27" ht="12.75">
      <c r="A140" s="2" t="s">
        <v>1041</v>
      </c>
      <c r="B140" s="2" t="s">
        <v>1043</v>
      </c>
      <c r="C140" s="4" t="s">
        <v>14</v>
      </c>
      <c r="D140" s="6" t="s">
        <v>626</v>
      </c>
      <c r="E140" s="18"/>
      <c r="F140" s="10"/>
      <c r="G140" s="10"/>
      <c r="H140" s="12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 ht="12.75">
      <c r="A141" s="2" t="s">
        <v>1046</v>
      </c>
      <c r="B141" s="2" t="s">
        <v>1048</v>
      </c>
      <c r="C141" s="4" t="s">
        <v>14</v>
      </c>
      <c r="D141" s="6" t="s">
        <v>1051</v>
      </c>
      <c r="E141" s="18"/>
      <c r="F141" s="10"/>
      <c r="G141" s="10"/>
      <c r="H141" s="20" t="str">
        <f>HYPERLINK("https://gangsterveggies.wordpress.com/2015/07/02/solving-ioi-2011-race/","↗")</f>
        <v>↗</v>
      </c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 ht="12.75">
      <c r="A142" s="2" t="s">
        <v>1060</v>
      </c>
      <c r="B142" s="2" t="s">
        <v>1061</v>
      </c>
      <c r="C142" s="4" t="s">
        <v>122</v>
      </c>
      <c r="D142" s="2"/>
      <c r="E142" s="18"/>
      <c r="F142" s="10"/>
      <c r="G142" s="10" t="s">
        <v>1062</v>
      </c>
      <c r="H142" s="12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 ht="12.75">
      <c r="A143" s="2" t="s">
        <v>1067</v>
      </c>
      <c r="B143" s="2" t="s">
        <v>1069</v>
      </c>
      <c r="C143" s="4" t="s">
        <v>122</v>
      </c>
      <c r="D143" s="6" t="s">
        <v>1029</v>
      </c>
      <c r="E143" s="18"/>
      <c r="F143" s="10"/>
      <c r="G143" s="10" t="s">
        <v>1072</v>
      </c>
      <c r="H143" s="12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 ht="12.75">
      <c r="A144" s="2" t="s">
        <v>1075</v>
      </c>
      <c r="B144" s="2" t="s">
        <v>1078</v>
      </c>
      <c r="C144" s="4" t="s">
        <v>122</v>
      </c>
      <c r="D144" s="6" t="s">
        <v>468</v>
      </c>
      <c r="E144" s="18"/>
      <c r="F144" s="10"/>
      <c r="G144" s="10"/>
      <c r="H144" s="20" t="str">
        <f>HYPERLINK("http://codeforces.com/gym/100570","↗")</f>
        <v>↗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 ht="12.75">
      <c r="A145" s="2" t="s">
        <v>1092</v>
      </c>
      <c r="B145" s="2" t="s">
        <v>1094</v>
      </c>
      <c r="C145" s="4" t="s">
        <v>122</v>
      </c>
      <c r="D145" s="6" t="s">
        <v>1096</v>
      </c>
      <c r="E145" s="18"/>
      <c r="F145" s="10"/>
      <c r="G145" s="10"/>
      <c r="H145" s="10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 ht="12.75">
      <c r="A146" s="2" t="s">
        <v>614</v>
      </c>
      <c r="B146" s="2" t="s">
        <v>1101</v>
      </c>
      <c r="C146" s="4" t="s">
        <v>38</v>
      </c>
      <c r="D146" s="6" t="s">
        <v>1102</v>
      </c>
      <c r="E146" s="18"/>
      <c r="F146" s="10"/>
      <c r="G146" s="10"/>
      <c r="H146" s="20" t="str">
        <f>HYPERLINK("https://www.hackerrank.com/challenges/bst-maintenance","↗")</f>
        <v>↗</v>
      </c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 ht="12.75">
      <c r="A147" s="2" t="s">
        <v>614</v>
      </c>
      <c r="B147" s="2" t="s">
        <v>1115</v>
      </c>
      <c r="C147" s="4" t="s">
        <v>38</v>
      </c>
      <c r="D147" s="6" t="s">
        <v>1116</v>
      </c>
      <c r="E147" s="18"/>
      <c r="F147" s="10"/>
      <c r="G147" s="10"/>
      <c r="H147" s="20" t="str">
        <f>HYPERLINK("https://www.hackerrank.com/contests/may-world-codesprint/challenges/unique-colors","↗")</f>
        <v>↗</v>
      </c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 ht="23.25">
      <c r="A148" s="46" t="s">
        <v>1133</v>
      </c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</row>
    <row r="149" spans="1:27" ht="12.75">
      <c r="A149" s="31" t="s">
        <v>1134</v>
      </c>
      <c r="B149" s="2" t="s">
        <v>1136</v>
      </c>
      <c r="C149" s="4" t="s">
        <v>14</v>
      </c>
      <c r="D149" s="6" t="s">
        <v>1139</v>
      </c>
      <c r="E149" s="8"/>
      <c r="F149" s="2"/>
      <c r="G149" s="2"/>
      <c r="H149" s="12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 ht="12.75">
      <c r="A150" s="31" t="s">
        <v>1143</v>
      </c>
      <c r="B150" s="2" t="s">
        <v>1144</v>
      </c>
      <c r="C150" s="4" t="s">
        <v>14</v>
      </c>
      <c r="D150" s="6" t="s">
        <v>1145</v>
      </c>
      <c r="E150" s="8"/>
      <c r="F150" s="2"/>
      <c r="G150" s="2"/>
      <c r="H150" s="12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 ht="12.75">
      <c r="A151" s="31" t="s">
        <v>1148</v>
      </c>
      <c r="B151" s="2" t="s">
        <v>1149</v>
      </c>
      <c r="C151" s="4" t="s">
        <v>14</v>
      </c>
      <c r="D151" s="6" t="s">
        <v>1151</v>
      </c>
      <c r="E151" s="8"/>
      <c r="F151" s="2"/>
      <c r="G151" s="2"/>
      <c r="H151" s="12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1:27" ht="12.75">
      <c r="A152" s="31" t="s">
        <v>1155</v>
      </c>
      <c r="B152" s="2" t="s">
        <v>1156</v>
      </c>
      <c r="C152" s="4" t="s">
        <v>14</v>
      </c>
      <c r="D152" s="6" t="s">
        <v>1151</v>
      </c>
      <c r="E152" s="8"/>
      <c r="F152" s="2"/>
      <c r="G152" s="2"/>
      <c r="H152" s="12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 ht="12.75">
      <c r="A153" s="31" t="s">
        <v>1162</v>
      </c>
      <c r="B153" s="2" t="s">
        <v>1163</v>
      </c>
      <c r="C153" s="4" t="s">
        <v>122</v>
      </c>
      <c r="D153" s="6" t="s">
        <v>1166</v>
      </c>
      <c r="E153" s="7" t="s">
        <v>181</v>
      </c>
      <c r="F153" s="2"/>
      <c r="G153" s="2" t="s">
        <v>88</v>
      </c>
      <c r="H153" s="12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 ht="12.75">
      <c r="A154" s="31" t="s">
        <v>1170</v>
      </c>
      <c r="B154" s="2" t="s">
        <v>1175</v>
      </c>
      <c r="C154" s="4" t="s">
        <v>122</v>
      </c>
      <c r="D154" s="6"/>
      <c r="E154" s="8"/>
      <c r="F154" s="2"/>
      <c r="G154" s="2" t="s">
        <v>1176</v>
      </c>
      <c r="H154" s="12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 ht="12.75">
      <c r="A155" s="31" t="s">
        <v>1181</v>
      </c>
      <c r="B155" s="2" t="s">
        <v>1182</v>
      </c>
      <c r="C155" s="4" t="s">
        <v>122</v>
      </c>
      <c r="D155" s="6" t="s">
        <v>1183</v>
      </c>
      <c r="E155" s="8"/>
      <c r="F155" s="2"/>
      <c r="G155" s="2" t="s">
        <v>141</v>
      </c>
      <c r="H155" s="12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 ht="23.25">
      <c r="A156" s="46" t="s">
        <v>1187</v>
      </c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</row>
    <row r="157" spans="1:27" ht="12.75">
      <c r="A157" s="31" t="s">
        <v>1192</v>
      </c>
      <c r="B157" s="2" t="s">
        <v>1193</v>
      </c>
      <c r="C157" s="4" t="s">
        <v>14</v>
      </c>
      <c r="D157" s="6" t="s">
        <v>1195</v>
      </c>
      <c r="E157" s="8"/>
      <c r="F157" s="2"/>
      <c r="G157" s="2"/>
      <c r="H157" s="12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 ht="12.75">
      <c r="A158" s="31" t="s">
        <v>1198</v>
      </c>
      <c r="B158" s="2" t="s">
        <v>1201</v>
      </c>
      <c r="C158" s="4" t="s">
        <v>14</v>
      </c>
      <c r="D158" s="6" t="s">
        <v>1204</v>
      </c>
      <c r="E158" s="8"/>
      <c r="F158" s="2"/>
      <c r="G158" s="2"/>
      <c r="H158" s="12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 ht="12.75">
      <c r="A159" s="2" t="s">
        <v>1206</v>
      </c>
      <c r="B159" s="2" t="s">
        <v>1208</v>
      </c>
      <c r="C159" s="4" t="s">
        <v>38</v>
      </c>
      <c r="D159" s="6" t="s">
        <v>1210</v>
      </c>
      <c r="E159" s="18"/>
      <c r="F159" s="10"/>
      <c r="G159" s="20" t="str">
        <f>HYPERLINK("http://codeforces.com/contest/62/submission/354536","backtracing solution")</f>
        <v>backtracing solution</v>
      </c>
      <c r="H159" s="10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 ht="12.75">
      <c r="A160" s="2" t="s">
        <v>1221</v>
      </c>
      <c r="B160" s="2" t="s">
        <v>1223</v>
      </c>
      <c r="C160" s="4" t="s">
        <v>38</v>
      </c>
      <c r="D160" s="6" t="s">
        <v>1225</v>
      </c>
      <c r="E160" s="18"/>
      <c r="F160" s="10"/>
      <c r="G160" s="10"/>
      <c r="H160" s="10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 ht="23.25">
      <c r="A161" s="46" t="s">
        <v>1228</v>
      </c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</row>
    <row r="162" spans="1:27" ht="12.75">
      <c r="A162" s="2" t="s">
        <v>1232</v>
      </c>
      <c r="B162" s="2" t="s">
        <v>1234</v>
      </c>
      <c r="C162" s="4" t="s">
        <v>14</v>
      </c>
      <c r="D162" s="6" t="s">
        <v>1235</v>
      </c>
      <c r="E162" s="7" t="s">
        <v>807</v>
      </c>
      <c r="F162" s="10"/>
      <c r="G162" s="10"/>
      <c r="H162" s="12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 ht="12.75">
      <c r="A163" s="2" t="s">
        <v>1238</v>
      </c>
      <c r="B163" s="2" t="s">
        <v>1240</v>
      </c>
      <c r="C163" s="4" t="s">
        <v>14</v>
      </c>
      <c r="D163" s="6" t="s">
        <v>1243</v>
      </c>
      <c r="E163" s="18"/>
      <c r="F163" s="10"/>
      <c r="G163" s="10"/>
      <c r="H163" s="12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 ht="12.75">
      <c r="A164" s="2" t="s">
        <v>1246</v>
      </c>
      <c r="B164" s="2" t="s">
        <v>1247</v>
      </c>
      <c r="C164" s="4" t="s">
        <v>14</v>
      </c>
      <c r="D164" s="6" t="s">
        <v>1250</v>
      </c>
      <c r="E164" s="18"/>
      <c r="F164" s="10"/>
      <c r="G164" s="10"/>
      <c r="H164" s="12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 ht="12.75">
      <c r="A165" s="2" t="s">
        <v>1254</v>
      </c>
      <c r="B165" s="2" t="s">
        <v>1255</v>
      </c>
      <c r="C165" s="4" t="s">
        <v>14</v>
      </c>
      <c r="D165" s="6" t="s">
        <v>1257</v>
      </c>
      <c r="E165" s="7" t="s">
        <v>807</v>
      </c>
      <c r="F165" s="10"/>
      <c r="G165" s="10" t="s">
        <v>1259</v>
      </c>
      <c r="H165" s="12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 ht="12.75">
      <c r="A166" s="2" t="s">
        <v>1263</v>
      </c>
      <c r="B166" s="2" t="s">
        <v>1264</v>
      </c>
      <c r="C166" s="4" t="s">
        <v>14</v>
      </c>
      <c r="D166" s="6" t="s">
        <v>1266</v>
      </c>
      <c r="E166" s="7" t="s">
        <v>175</v>
      </c>
      <c r="F166" s="10"/>
      <c r="G166" s="10"/>
      <c r="H166" s="12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 ht="12.75">
      <c r="A167" s="2" t="s">
        <v>1271</v>
      </c>
      <c r="B167" s="2" t="s">
        <v>1273</v>
      </c>
      <c r="C167" s="4" t="s">
        <v>14</v>
      </c>
      <c r="D167" s="6" t="s">
        <v>1276</v>
      </c>
      <c r="E167" s="18"/>
      <c r="F167" s="10"/>
      <c r="G167" s="10"/>
      <c r="H167" s="12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 ht="12.75">
      <c r="A168" s="2" t="s">
        <v>1280</v>
      </c>
      <c r="B168" s="2" t="s">
        <v>1282</v>
      </c>
      <c r="C168" s="4" t="s">
        <v>14</v>
      </c>
      <c r="D168" s="6" t="s">
        <v>1235</v>
      </c>
      <c r="E168" s="7" t="s">
        <v>181</v>
      </c>
      <c r="F168" s="10"/>
      <c r="G168" s="10"/>
      <c r="H168" s="12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1:27" ht="12.75">
      <c r="A169" s="2" t="s">
        <v>1287</v>
      </c>
      <c r="B169" s="2" t="s">
        <v>1288</v>
      </c>
      <c r="C169" s="4" t="s">
        <v>122</v>
      </c>
      <c r="D169" s="6" t="s">
        <v>1235</v>
      </c>
      <c r="E169" s="18"/>
      <c r="F169" s="10"/>
      <c r="G169" s="10"/>
      <c r="H169" s="12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1:27" ht="12.75">
      <c r="A170" s="31" t="s">
        <v>1291</v>
      </c>
      <c r="B170" s="2" t="s">
        <v>1292</v>
      </c>
      <c r="C170" s="4" t="s">
        <v>122</v>
      </c>
      <c r="D170" s="6" t="s">
        <v>1295</v>
      </c>
      <c r="E170" s="7" t="s">
        <v>181</v>
      </c>
      <c r="F170" s="2"/>
      <c r="G170" s="2" t="s">
        <v>88</v>
      </c>
      <c r="H170" s="12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1:27" ht="12.75">
      <c r="A171" s="31" t="s">
        <v>1301</v>
      </c>
      <c r="B171" s="2" t="s">
        <v>1302</v>
      </c>
      <c r="C171" s="4" t="s">
        <v>122</v>
      </c>
      <c r="D171" s="6" t="s">
        <v>1305</v>
      </c>
      <c r="E171" s="8"/>
      <c r="F171" s="2"/>
      <c r="G171" s="2"/>
      <c r="H171" s="12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 ht="12.75">
      <c r="A172" s="2" t="s">
        <v>1309</v>
      </c>
      <c r="B172" s="2" t="s">
        <v>1310</v>
      </c>
      <c r="C172" s="4" t="s">
        <v>38</v>
      </c>
      <c r="D172" s="6" t="s">
        <v>1311</v>
      </c>
      <c r="E172" s="18"/>
      <c r="F172" s="10"/>
      <c r="G172" s="10"/>
      <c r="H172" s="12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1:27" ht="12.75">
      <c r="A173" s="2" t="s">
        <v>1319</v>
      </c>
      <c r="B173" s="2" t="s">
        <v>1320</v>
      </c>
      <c r="C173" s="4" t="s">
        <v>1321</v>
      </c>
      <c r="D173" s="6" t="s">
        <v>1322</v>
      </c>
      <c r="E173" s="14"/>
      <c r="F173" s="12"/>
      <c r="G173" s="12"/>
      <c r="H173" s="12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 ht="18">
      <c r="A174" s="49" t="s">
        <v>1329</v>
      </c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</row>
    <row r="175" spans="1:27" ht="12.75">
      <c r="A175" s="2" t="s">
        <v>1331</v>
      </c>
      <c r="B175" s="2" t="s">
        <v>1332</v>
      </c>
      <c r="C175" s="4" t="s">
        <v>14</v>
      </c>
      <c r="D175" s="6"/>
      <c r="E175" s="18"/>
      <c r="F175" s="10"/>
      <c r="G175" s="10"/>
      <c r="H175" s="12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 ht="12.75">
      <c r="A176" s="2" t="s">
        <v>1338</v>
      </c>
      <c r="B176" s="2" t="s">
        <v>1340</v>
      </c>
      <c r="C176" s="4" t="s">
        <v>14</v>
      </c>
      <c r="D176" s="6"/>
      <c r="E176" s="18"/>
      <c r="F176" s="10"/>
      <c r="G176" s="10"/>
      <c r="H176" s="12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 ht="23.25">
      <c r="A177" s="46" t="s">
        <v>1347</v>
      </c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</row>
    <row r="178" spans="1:27" ht="12.75">
      <c r="A178" s="2" t="s">
        <v>1351</v>
      </c>
      <c r="B178" s="2" t="s">
        <v>1352</v>
      </c>
      <c r="C178" s="4" t="s">
        <v>122</v>
      </c>
      <c r="D178" s="6"/>
      <c r="E178" s="18"/>
      <c r="F178" s="7"/>
      <c r="G178" s="10"/>
      <c r="H178" s="12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 ht="12.75">
      <c r="A179" s="2" t="s">
        <v>1359</v>
      </c>
      <c r="B179" s="2" t="s">
        <v>1360</v>
      </c>
      <c r="C179" s="4" t="s">
        <v>122</v>
      </c>
      <c r="D179" s="6" t="s">
        <v>1361</v>
      </c>
      <c r="E179" s="18"/>
      <c r="F179" s="10"/>
      <c r="G179" s="10"/>
      <c r="H179" s="12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1:27" ht="12.75">
      <c r="A180" s="2" t="s">
        <v>840</v>
      </c>
      <c r="B180" s="2" t="s">
        <v>842</v>
      </c>
      <c r="C180" s="4" t="s">
        <v>122</v>
      </c>
      <c r="D180" s="6" t="s">
        <v>1365</v>
      </c>
      <c r="E180" s="18"/>
      <c r="F180" s="10"/>
      <c r="G180" s="10"/>
      <c r="H180" s="12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1:27" ht="23.25">
      <c r="A181" s="46" t="s">
        <v>1367</v>
      </c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</row>
    <row r="182" spans="1:27" ht="12.75">
      <c r="A182" s="2" t="s">
        <v>1371</v>
      </c>
      <c r="B182" s="2" t="s">
        <v>1372</v>
      </c>
      <c r="C182" s="4" t="s">
        <v>14</v>
      </c>
      <c r="D182" s="6" t="s">
        <v>1374</v>
      </c>
      <c r="E182" s="18"/>
      <c r="F182" s="10"/>
      <c r="G182" s="10"/>
      <c r="H182" s="20" t="str">
        <f>HYPERLINK("http://codeforces.com/gym/100676","↗")</f>
        <v>↗</v>
      </c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1:27" ht="12.75">
      <c r="A183" s="2" t="s">
        <v>1382</v>
      </c>
      <c r="B183" s="2" t="s">
        <v>1383</v>
      </c>
      <c r="C183" s="4" t="s">
        <v>14</v>
      </c>
      <c r="D183" s="6" t="s">
        <v>1374</v>
      </c>
      <c r="E183" s="18"/>
      <c r="F183" s="10"/>
      <c r="G183" s="10"/>
      <c r="H183" s="20" t="str">
        <f>HYPERLINK("http://codeforces.com/gym/100712","↗")</f>
        <v>↗</v>
      </c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1:27" ht="12.75">
      <c r="A184" s="2" t="s">
        <v>1390</v>
      </c>
      <c r="B184" s="2" t="s">
        <v>1391</v>
      </c>
      <c r="C184" s="4" t="s">
        <v>122</v>
      </c>
      <c r="D184" s="6" t="s">
        <v>1392</v>
      </c>
      <c r="E184" s="18"/>
      <c r="F184" s="10"/>
      <c r="G184" s="10"/>
      <c r="H184" s="10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1:27" ht="12.75">
      <c r="A185" s="2" t="s">
        <v>614</v>
      </c>
      <c r="B185" s="2" t="s">
        <v>1399</v>
      </c>
      <c r="C185" s="4" t="s">
        <v>122</v>
      </c>
      <c r="D185" s="6" t="s">
        <v>1392</v>
      </c>
      <c r="E185" s="18"/>
      <c r="F185" s="10"/>
      <c r="G185" s="10"/>
      <c r="H185" s="20" t="str">
        <f>HYPERLINK("https://www.hackerrank.com/contests/101hack26/challenges/sherlock-and-queries-on-the-graph","↗")</f>
        <v>↗</v>
      </c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1:27" ht="23.25">
      <c r="A186" s="46" t="s">
        <v>1404</v>
      </c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</row>
    <row r="187" spans="1:27" ht="12.75">
      <c r="A187" s="2" t="s">
        <v>1406</v>
      </c>
      <c r="B187" s="2" t="s">
        <v>1407</v>
      </c>
      <c r="C187" s="4" t="s">
        <v>122</v>
      </c>
      <c r="D187" s="6"/>
      <c r="E187" s="18"/>
      <c r="F187" s="10"/>
      <c r="G187" s="10"/>
      <c r="H187" s="20" t="str">
        <f>HYPERLINK("http://codeforces.com/gym/100814/problem/C","↗")</f>
        <v>↗</v>
      </c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1:27" ht="12.75">
      <c r="A188" s="2" t="s">
        <v>614</v>
      </c>
      <c r="B188" s="2" t="s">
        <v>1415</v>
      </c>
      <c r="C188" s="4" t="s">
        <v>38</v>
      </c>
      <c r="D188" s="6"/>
      <c r="E188" s="18"/>
      <c r="F188" s="10"/>
      <c r="G188" s="10"/>
      <c r="H188" s="20" t="str">
        <f>HYPERLINK("https://www.hackerrank.com/contests/may-world-codesprint/challenges/travel-in-hackerland","↗")</f>
        <v>↗</v>
      </c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</sheetData>
  <mergeCells count="20">
    <mergeCell ref="A156:AA156"/>
    <mergeCell ref="A148:AA148"/>
    <mergeCell ref="A139:AA139"/>
    <mergeCell ref="A177:AA177"/>
    <mergeCell ref="A181:AA181"/>
    <mergeCell ref="A186:AA186"/>
    <mergeCell ref="A161:AA161"/>
    <mergeCell ref="A174:AA174"/>
    <mergeCell ref="A96:AA96"/>
    <mergeCell ref="A126:AA126"/>
    <mergeCell ref="A120:AA120"/>
    <mergeCell ref="A130:AA130"/>
    <mergeCell ref="A134:AA134"/>
    <mergeCell ref="A88:AA88"/>
    <mergeCell ref="A75:AA75"/>
    <mergeCell ref="A2:AA2"/>
    <mergeCell ref="A1:AA1"/>
    <mergeCell ref="A90:AA90"/>
    <mergeCell ref="A38:AA38"/>
    <mergeCell ref="A54:AA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00"/>
  </sheetPr>
  <dimension ref="A1:Z315"/>
  <sheetViews>
    <sheetView topLeftCell="A304" workbookViewId="0">
      <selection sqref="A1:Z1"/>
    </sheetView>
  </sheetViews>
  <sheetFormatPr defaultColWidth="14.42578125" defaultRowHeight="15.75" customHeight="1"/>
  <cols>
    <col min="1" max="1" width="12.140625" customWidth="1"/>
    <col min="2" max="2" width="35.85546875" customWidth="1"/>
    <col min="4" max="4" width="42.28515625" customWidth="1"/>
    <col min="6" max="6" width="28.5703125" customWidth="1"/>
  </cols>
  <sheetData>
    <row r="1" spans="1:26" ht="15.75" customHeight="1">
      <c r="A1" s="48" t="s">
        <v>1045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5.75" customHeight="1">
      <c r="A2" s="50" t="s">
        <v>1049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5.75" customHeight="1">
      <c r="A3" s="44" t="s">
        <v>3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5.75" customHeight="1">
      <c r="A4" s="2" t="s">
        <v>1063</v>
      </c>
      <c r="B4" s="2" t="s">
        <v>1064</v>
      </c>
      <c r="C4" s="4" t="s">
        <v>122</v>
      </c>
      <c r="D4" s="6" t="s">
        <v>1068</v>
      </c>
      <c r="E4" s="8"/>
      <c r="F4" s="2" t="s">
        <v>1071</v>
      </c>
      <c r="G4" s="12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>
      <c r="A5" s="2" t="s">
        <v>1076</v>
      </c>
      <c r="B5" s="2" t="s">
        <v>1077</v>
      </c>
      <c r="C5" s="4" t="s">
        <v>14</v>
      </c>
      <c r="D5" s="6" t="s">
        <v>1080</v>
      </c>
      <c r="E5" s="8"/>
      <c r="F5" s="31" t="s">
        <v>1082</v>
      </c>
      <c r="G5" s="12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>
      <c r="A6" s="2" t="s">
        <v>1085</v>
      </c>
      <c r="B6" s="2" t="s">
        <v>1087</v>
      </c>
      <c r="C6" s="4" t="s">
        <v>14</v>
      </c>
      <c r="D6" s="6" t="s">
        <v>180</v>
      </c>
      <c r="E6" s="7" t="s">
        <v>80</v>
      </c>
      <c r="F6" s="31" t="s">
        <v>1089</v>
      </c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>
      <c r="A7" s="2" t="s">
        <v>1091</v>
      </c>
      <c r="B7" s="2" t="s">
        <v>1093</v>
      </c>
      <c r="C7" s="4" t="s">
        <v>122</v>
      </c>
      <c r="D7" s="6"/>
      <c r="E7" s="8"/>
      <c r="F7" s="31" t="s">
        <v>1095</v>
      </c>
      <c r="G7" s="12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>
      <c r="A8" s="2" t="s">
        <v>1099</v>
      </c>
      <c r="B8" s="2" t="s">
        <v>1100</v>
      </c>
      <c r="C8" s="4" t="s">
        <v>122</v>
      </c>
      <c r="D8" s="6" t="s">
        <v>72</v>
      </c>
      <c r="E8" s="8"/>
      <c r="F8" s="31"/>
      <c r="G8" s="1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>
      <c r="A9" s="44" t="s">
        <v>1103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5.75" customHeight="1">
      <c r="A10" s="2" t="s">
        <v>1104</v>
      </c>
      <c r="B10" s="2" t="s">
        <v>1105</v>
      </c>
      <c r="C10" s="4" t="s">
        <v>14</v>
      </c>
      <c r="D10" s="6" t="s">
        <v>1106</v>
      </c>
      <c r="E10" s="8"/>
      <c r="F10" s="12"/>
      <c r="G10" s="12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>
      <c r="A11" s="2" t="s">
        <v>1108</v>
      </c>
      <c r="B11" s="2" t="s">
        <v>1110</v>
      </c>
      <c r="C11" s="4" t="s">
        <v>14</v>
      </c>
      <c r="D11" s="6"/>
      <c r="E11" s="8"/>
      <c r="F11" s="12"/>
      <c r="G11" s="12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>
      <c r="A12" s="2" t="s">
        <v>1111</v>
      </c>
      <c r="B12" s="2" t="s">
        <v>1113</v>
      </c>
      <c r="C12" s="4" t="s">
        <v>14</v>
      </c>
      <c r="D12" s="6"/>
      <c r="E12" s="8"/>
      <c r="F12" s="12"/>
      <c r="G12" s="12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>
      <c r="A13" s="2" t="s">
        <v>1120</v>
      </c>
      <c r="B13" s="2" t="s">
        <v>1121</v>
      </c>
      <c r="C13" s="4" t="s">
        <v>14</v>
      </c>
      <c r="D13" s="6"/>
      <c r="E13" s="8"/>
      <c r="F13" s="12"/>
      <c r="G13" s="12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>
      <c r="A14" s="2" t="s">
        <v>1124</v>
      </c>
      <c r="B14" s="2" t="s">
        <v>1125</v>
      </c>
      <c r="C14" s="4" t="s">
        <v>14</v>
      </c>
      <c r="D14" s="6"/>
      <c r="E14" s="8"/>
      <c r="F14" s="12"/>
      <c r="G14" s="12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>
      <c r="A15" s="2" t="s">
        <v>1127</v>
      </c>
      <c r="B15" s="2" t="s">
        <v>1129</v>
      </c>
      <c r="C15" s="4" t="s">
        <v>14</v>
      </c>
      <c r="D15" s="6" t="s">
        <v>1131</v>
      </c>
      <c r="E15" s="8"/>
      <c r="F15" s="2"/>
      <c r="G15" s="12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>
      <c r="A16" s="2" t="s">
        <v>1138</v>
      </c>
      <c r="B16" s="2" t="s">
        <v>1140</v>
      </c>
      <c r="C16" s="4" t="s">
        <v>14</v>
      </c>
      <c r="D16" s="6"/>
      <c r="E16" s="8"/>
      <c r="F16" s="2"/>
      <c r="G16" s="12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>
      <c r="A17" s="2" t="s">
        <v>1150</v>
      </c>
      <c r="B17" s="2" t="s">
        <v>1152</v>
      </c>
      <c r="C17" s="4" t="s">
        <v>14</v>
      </c>
      <c r="D17" s="6"/>
      <c r="E17" s="8"/>
      <c r="F17" s="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>
      <c r="A18" s="2" t="s">
        <v>1157</v>
      </c>
      <c r="B18" s="2" t="s">
        <v>1158</v>
      </c>
      <c r="C18" s="4" t="s">
        <v>14</v>
      </c>
      <c r="D18" s="6"/>
      <c r="E18" s="8"/>
      <c r="F18" s="2"/>
      <c r="G18" s="12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>
      <c r="A19" s="2" t="s">
        <v>1164</v>
      </c>
      <c r="B19" s="2" t="s">
        <v>1165</v>
      </c>
      <c r="C19" s="4" t="s">
        <v>122</v>
      </c>
      <c r="D19" s="6" t="s">
        <v>1168</v>
      </c>
      <c r="E19" s="8"/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>
      <c r="A20" s="2" t="s">
        <v>1169</v>
      </c>
      <c r="B20" s="2" t="s">
        <v>1171</v>
      </c>
      <c r="C20" s="4" t="s">
        <v>122</v>
      </c>
      <c r="D20" s="6" t="s">
        <v>1173</v>
      </c>
      <c r="E20" s="8"/>
      <c r="F20" s="2" t="s">
        <v>1174</v>
      </c>
      <c r="G20" s="12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>
      <c r="A21" s="2" t="s">
        <v>1177</v>
      </c>
      <c r="B21" s="2" t="s">
        <v>1178</v>
      </c>
      <c r="C21" s="4" t="s">
        <v>122</v>
      </c>
      <c r="D21" s="6"/>
      <c r="E21" s="8"/>
      <c r="F21" s="2"/>
      <c r="G21" s="12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>
      <c r="A22" s="2" t="s">
        <v>1184</v>
      </c>
      <c r="B22" s="2" t="s">
        <v>1185</v>
      </c>
      <c r="C22" s="4" t="s">
        <v>122</v>
      </c>
      <c r="D22" s="6" t="s">
        <v>1186</v>
      </c>
      <c r="E22" s="8"/>
      <c r="F22" s="2"/>
      <c r="G22" s="12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>
      <c r="A23" s="2" t="s">
        <v>1188</v>
      </c>
      <c r="B23" s="2" t="s">
        <v>1189</v>
      </c>
      <c r="C23" s="4" t="s">
        <v>122</v>
      </c>
      <c r="D23" s="6" t="s">
        <v>1191</v>
      </c>
      <c r="E23" s="8"/>
      <c r="F23" s="2"/>
      <c r="G23" s="12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">
      <c r="A24" s="44" t="s">
        <v>1197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2.75">
      <c r="A25" s="2" t="s">
        <v>1200</v>
      </c>
      <c r="B25" s="2" t="s">
        <v>1203</v>
      </c>
      <c r="C25" s="4" t="s">
        <v>14</v>
      </c>
      <c r="D25" s="6"/>
      <c r="E25" s="8"/>
      <c r="F25" s="12"/>
      <c r="G25" s="12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2.75">
      <c r="A26" s="2" t="s">
        <v>1209</v>
      </c>
      <c r="B26" s="2" t="s">
        <v>1211</v>
      </c>
      <c r="C26" s="4" t="s">
        <v>14</v>
      </c>
      <c r="D26" s="6"/>
      <c r="E26" s="8"/>
      <c r="F26" s="12"/>
      <c r="G26" s="12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2.75">
      <c r="A27" s="2" t="s">
        <v>1213</v>
      </c>
      <c r="B27" s="2" t="s">
        <v>1214</v>
      </c>
      <c r="C27" s="4" t="s">
        <v>122</v>
      </c>
      <c r="D27" s="6"/>
      <c r="E27" s="8"/>
      <c r="F27" s="2" t="s">
        <v>1215</v>
      </c>
      <c r="G27" s="12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8">
      <c r="A28" s="44" t="s">
        <v>1220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2.75">
      <c r="A29" s="2" t="s">
        <v>1222</v>
      </c>
      <c r="B29" s="2" t="s">
        <v>1224</v>
      </c>
      <c r="C29" s="4" t="s">
        <v>14</v>
      </c>
      <c r="D29" s="6" t="s">
        <v>1226</v>
      </c>
      <c r="E29" s="7" t="s">
        <v>80</v>
      </c>
      <c r="F29" s="2" t="s">
        <v>1227</v>
      </c>
      <c r="G29" s="12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2.75">
      <c r="A30" s="2" t="s">
        <v>1229</v>
      </c>
      <c r="B30" s="2" t="s">
        <v>1230</v>
      </c>
      <c r="C30" s="4" t="s">
        <v>14</v>
      </c>
      <c r="D30" s="6" t="s">
        <v>1231</v>
      </c>
      <c r="E30" s="8"/>
      <c r="F30" s="2"/>
      <c r="G30" s="12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">
      <c r="A31" s="44" t="s">
        <v>1233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2.75">
      <c r="A32" s="2" t="s">
        <v>1236</v>
      </c>
      <c r="B32" s="2" t="s">
        <v>1237</v>
      </c>
      <c r="C32" s="4" t="s">
        <v>14</v>
      </c>
      <c r="D32" s="6"/>
      <c r="E32" s="8"/>
      <c r="F32" s="12"/>
      <c r="G32" s="12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2.75">
      <c r="A33" s="2" t="s">
        <v>1242</v>
      </c>
      <c r="B33" s="2" t="s">
        <v>1244</v>
      </c>
      <c r="C33" s="4" t="s">
        <v>14</v>
      </c>
      <c r="D33" s="6"/>
      <c r="E33" s="8"/>
      <c r="F33" s="12"/>
      <c r="G33" s="12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2.75">
      <c r="A34" s="2" t="s">
        <v>1248</v>
      </c>
      <c r="B34" s="2" t="s">
        <v>443</v>
      </c>
      <c r="C34" s="4" t="s">
        <v>14</v>
      </c>
      <c r="D34" s="6" t="s">
        <v>1251</v>
      </c>
      <c r="E34" s="8"/>
      <c r="F34" s="12"/>
      <c r="G34" s="12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2.75">
      <c r="A35" s="2" t="s">
        <v>1256</v>
      </c>
      <c r="B35" s="2" t="s">
        <v>1258</v>
      </c>
      <c r="C35" s="4" t="s">
        <v>14</v>
      </c>
      <c r="D35" s="6"/>
      <c r="E35" s="8"/>
      <c r="F35" s="12"/>
      <c r="G35" s="12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2.75">
      <c r="A36" s="2" t="s">
        <v>1262</v>
      </c>
      <c r="B36" s="2" t="s">
        <v>1265</v>
      </c>
      <c r="C36" s="4" t="s">
        <v>14</v>
      </c>
      <c r="D36" s="6"/>
      <c r="E36" s="8"/>
      <c r="F36" s="12"/>
      <c r="G36" s="12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2.75">
      <c r="A37" s="2" t="s">
        <v>1268</v>
      </c>
      <c r="B37" s="2" t="s">
        <v>1269</v>
      </c>
      <c r="C37" s="4" t="s">
        <v>14</v>
      </c>
      <c r="D37" s="6"/>
      <c r="E37" s="8"/>
      <c r="F37" s="2" t="s">
        <v>1274</v>
      </c>
      <c r="G37" s="12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2.75">
      <c r="A38" s="2" t="s">
        <v>1277</v>
      </c>
      <c r="B38" s="2" t="s">
        <v>1279</v>
      </c>
      <c r="C38" s="4" t="s">
        <v>14</v>
      </c>
      <c r="D38" s="6"/>
      <c r="E38" s="8"/>
      <c r="F38" s="2"/>
      <c r="G38" s="12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">
      <c r="A39" s="44" t="s">
        <v>1284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2.75">
      <c r="A40" s="2" t="s">
        <v>1293</v>
      </c>
      <c r="B40" s="2" t="s">
        <v>1294</v>
      </c>
      <c r="C40" s="4" t="s">
        <v>14</v>
      </c>
      <c r="D40" s="6" t="s">
        <v>1296</v>
      </c>
      <c r="E40" s="8"/>
      <c r="F40" s="2" t="s">
        <v>1297</v>
      </c>
      <c r="G40" s="12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2.75">
      <c r="A41" s="2" t="s">
        <v>1303</v>
      </c>
      <c r="B41" s="2" t="s">
        <v>1304</v>
      </c>
      <c r="C41" s="4" t="s">
        <v>38</v>
      </c>
      <c r="D41" s="6"/>
      <c r="E41" s="8"/>
      <c r="F41" s="2" t="s">
        <v>1297</v>
      </c>
      <c r="G41" s="12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">
      <c r="A42" s="44" t="s">
        <v>782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2.75">
      <c r="A43" s="2" t="s">
        <v>1315</v>
      </c>
      <c r="B43" s="2" t="s">
        <v>1316</v>
      </c>
      <c r="C43" s="4" t="s">
        <v>14</v>
      </c>
      <c r="D43" s="6" t="s">
        <v>1318</v>
      </c>
      <c r="E43" s="8"/>
      <c r="F43" s="12"/>
      <c r="G43" s="12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.75">
      <c r="A44" s="2" t="s">
        <v>1324</v>
      </c>
      <c r="B44" s="2" t="s">
        <v>1325</v>
      </c>
      <c r="C44" s="4" t="s">
        <v>14</v>
      </c>
      <c r="D44" s="6" t="s">
        <v>1327</v>
      </c>
      <c r="E44" s="8"/>
      <c r="F44" s="12"/>
      <c r="G44" s="12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2.75">
      <c r="A45" s="2" t="s">
        <v>1333</v>
      </c>
      <c r="B45" s="2" t="s">
        <v>1334</v>
      </c>
      <c r="C45" s="4" t="s">
        <v>14</v>
      </c>
      <c r="D45" s="6" t="s">
        <v>1335</v>
      </c>
      <c r="E45" s="8"/>
      <c r="F45" s="12"/>
      <c r="G45" s="12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2.75">
      <c r="A46" s="2" t="s">
        <v>1341</v>
      </c>
      <c r="B46" s="2" t="s">
        <v>1342</v>
      </c>
      <c r="C46" s="4" t="s">
        <v>14</v>
      </c>
      <c r="D46" s="6" t="s">
        <v>1343</v>
      </c>
      <c r="E46" s="8"/>
      <c r="F46" s="12"/>
      <c r="G46" s="12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2.75">
      <c r="A47" s="2" t="s">
        <v>1348</v>
      </c>
      <c r="B47" s="2" t="s">
        <v>1349</v>
      </c>
      <c r="C47" s="4" t="s">
        <v>14</v>
      </c>
      <c r="D47" s="6" t="s">
        <v>1350</v>
      </c>
      <c r="E47" s="8"/>
      <c r="F47" s="12"/>
      <c r="G47" s="12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2.75">
      <c r="A48" s="2" t="s">
        <v>1356</v>
      </c>
      <c r="B48" s="2" t="s">
        <v>1357</v>
      </c>
      <c r="C48" s="4" t="s">
        <v>14</v>
      </c>
      <c r="D48" s="6" t="s">
        <v>1350</v>
      </c>
      <c r="E48" s="8"/>
      <c r="F48" s="12"/>
      <c r="G48" s="12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2.75">
      <c r="A49" s="2" t="s">
        <v>1362</v>
      </c>
      <c r="B49" s="2" t="s">
        <v>1363</v>
      </c>
      <c r="C49" s="4" t="s">
        <v>14</v>
      </c>
      <c r="D49" s="6" t="s">
        <v>1364</v>
      </c>
      <c r="E49" s="8"/>
      <c r="F49" s="12"/>
      <c r="G49" s="12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2.75">
      <c r="A50" s="2" t="s">
        <v>1366</v>
      </c>
      <c r="B50" s="2" t="s">
        <v>1368</v>
      </c>
      <c r="C50" s="4" t="s">
        <v>122</v>
      </c>
      <c r="D50" s="6"/>
      <c r="E50" s="8"/>
      <c r="F50" s="12"/>
      <c r="G50" s="12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.75">
      <c r="A51" s="2" t="s">
        <v>1375</v>
      </c>
      <c r="B51" s="2" t="s">
        <v>1376</v>
      </c>
      <c r="C51" s="4" t="s">
        <v>122</v>
      </c>
      <c r="D51" s="6" t="s">
        <v>1377</v>
      </c>
      <c r="E51" s="8"/>
      <c r="F51" s="12"/>
      <c r="G51" s="12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2.75">
      <c r="A52" s="2" t="s">
        <v>1378</v>
      </c>
      <c r="B52" s="2" t="s">
        <v>1379</v>
      </c>
      <c r="C52" s="4" t="s">
        <v>122</v>
      </c>
      <c r="D52" s="6"/>
      <c r="E52" s="8"/>
      <c r="F52" s="12"/>
      <c r="G52" s="12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2.75">
      <c r="A53" s="2" t="s">
        <v>1378</v>
      </c>
      <c r="B53" s="2" t="s">
        <v>1379</v>
      </c>
      <c r="C53" s="4" t="s">
        <v>122</v>
      </c>
      <c r="D53" s="6" t="s">
        <v>201</v>
      </c>
      <c r="E53" s="8"/>
      <c r="F53" s="2" t="s">
        <v>1384</v>
      </c>
      <c r="G53" s="12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2.75">
      <c r="A54" s="2" t="s">
        <v>1385</v>
      </c>
      <c r="B54" s="2" t="s">
        <v>1386</v>
      </c>
      <c r="C54" s="4" t="s">
        <v>122</v>
      </c>
      <c r="D54" s="6" t="s">
        <v>1387</v>
      </c>
      <c r="E54" s="8"/>
      <c r="F54" s="2" t="s">
        <v>141</v>
      </c>
      <c r="G54" s="12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23.25">
      <c r="A55" s="50" t="s">
        <v>1388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8">
      <c r="A56" s="44" t="s">
        <v>1389</v>
      </c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2.75">
      <c r="A57" s="2" t="s">
        <v>1393</v>
      </c>
      <c r="B57" s="2" t="s">
        <v>1394</v>
      </c>
      <c r="C57" s="4" t="s">
        <v>122</v>
      </c>
      <c r="D57" s="6" t="s">
        <v>1397</v>
      </c>
      <c r="E57" s="34"/>
      <c r="F57" s="12"/>
      <c r="G57" s="12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">
      <c r="A58" s="44" t="s">
        <v>1405</v>
      </c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2.75">
      <c r="A59" s="2" t="s">
        <v>1408</v>
      </c>
      <c r="B59" s="2" t="s">
        <v>1405</v>
      </c>
      <c r="C59" s="4" t="s">
        <v>12</v>
      </c>
      <c r="D59" s="6"/>
      <c r="E59" s="8"/>
      <c r="F59" s="12"/>
      <c r="G59" s="12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2.75">
      <c r="A60" s="2" t="s">
        <v>1412</v>
      </c>
      <c r="B60" s="2" t="s">
        <v>1413</v>
      </c>
      <c r="C60" s="4" t="s">
        <v>14</v>
      </c>
      <c r="D60" s="6"/>
      <c r="E60" s="7" t="s">
        <v>1414</v>
      </c>
      <c r="F60" s="12"/>
      <c r="G60" s="12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.75">
      <c r="A61" s="2" t="s">
        <v>1416</v>
      </c>
      <c r="B61" s="2" t="s">
        <v>1417</v>
      </c>
      <c r="C61" s="4" t="s">
        <v>122</v>
      </c>
      <c r="D61" s="6" t="s">
        <v>1418</v>
      </c>
      <c r="E61" s="7" t="s">
        <v>1419</v>
      </c>
      <c r="F61" s="12"/>
      <c r="G61" s="12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2.75">
      <c r="A62" s="2" t="s">
        <v>1420</v>
      </c>
      <c r="B62" s="2" t="s">
        <v>1421</v>
      </c>
      <c r="C62" s="4" t="s">
        <v>14</v>
      </c>
      <c r="D62" s="6" t="s">
        <v>1397</v>
      </c>
      <c r="E62" s="7" t="s">
        <v>1414</v>
      </c>
      <c r="F62" s="12"/>
      <c r="G62" s="12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2.75">
      <c r="A63" s="2" t="s">
        <v>1427</v>
      </c>
      <c r="B63" s="2" t="s">
        <v>1428</v>
      </c>
      <c r="C63" s="4" t="s">
        <v>14</v>
      </c>
      <c r="D63" s="6" t="s">
        <v>1429</v>
      </c>
      <c r="E63" s="7" t="s">
        <v>1419</v>
      </c>
      <c r="F63" s="12"/>
      <c r="G63" s="12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2.75">
      <c r="A64" s="2" t="s">
        <v>1431</v>
      </c>
      <c r="B64" s="2" t="s">
        <v>1432</v>
      </c>
      <c r="C64" s="4" t="s">
        <v>14</v>
      </c>
      <c r="D64" s="6"/>
      <c r="E64" s="8"/>
      <c r="F64" s="12"/>
      <c r="G64" s="12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2.75">
      <c r="A65" s="2" t="s">
        <v>1433</v>
      </c>
      <c r="B65" s="2" t="s">
        <v>1434</v>
      </c>
      <c r="C65" s="4" t="s">
        <v>122</v>
      </c>
      <c r="D65" s="6" t="s">
        <v>1435</v>
      </c>
      <c r="E65" s="8"/>
      <c r="F65" s="12"/>
      <c r="G65" s="12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2.75">
      <c r="A66" s="2" t="s">
        <v>1436</v>
      </c>
      <c r="B66" s="2" t="s">
        <v>1437</v>
      </c>
      <c r="C66" s="4" t="s">
        <v>122</v>
      </c>
      <c r="D66" s="6" t="s">
        <v>1438</v>
      </c>
      <c r="E66" s="8"/>
      <c r="F66" s="2" t="s">
        <v>1439</v>
      </c>
      <c r="G66" s="12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8">
      <c r="A67" s="44" t="s">
        <v>1442</v>
      </c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2.75">
      <c r="A68" s="2" t="s">
        <v>1444</v>
      </c>
      <c r="B68" s="2" t="s">
        <v>1445</v>
      </c>
      <c r="C68" s="4" t="s">
        <v>14</v>
      </c>
      <c r="D68" s="6"/>
      <c r="E68" s="7" t="s">
        <v>1414</v>
      </c>
      <c r="F68" s="12"/>
      <c r="G68" s="12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2.75">
      <c r="A69" s="2" t="s">
        <v>1448</v>
      </c>
      <c r="B69" s="2" t="s">
        <v>1449</v>
      </c>
      <c r="C69" s="4" t="s">
        <v>14</v>
      </c>
      <c r="D69" s="6"/>
      <c r="E69" s="7" t="s">
        <v>1419</v>
      </c>
      <c r="F69" s="2" t="s">
        <v>1452</v>
      </c>
      <c r="G69" s="12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2.75">
      <c r="A70" s="2" t="s">
        <v>1453</v>
      </c>
      <c r="B70" s="2" t="s">
        <v>1455</v>
      </c>
      <c r="C70" s="4" t="s">
        <v>14</v>
      </c>
      <c r="D70" s="6" t="s">
        <v>1457</v>
      </c>
      <c r="E70" s="7" t="s">
        <v>1414</v>
      </c>
      <c r="F70" s="2"/>
      <c r="G70" s="12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2.75">
      <c r="A71" s="2" t="s">
        <v>1459</v>
      </c>
      <c r="B71" s="2" t="s">
        <v>1461</v>
      </c>
      <c r="C71" s="4" t="s">
        <v>38</v>
      </c>
      <c r="D71" s="6" t="s">
        <v>1463</v>
      </c>
      <c r="E71" s="7" t="s">
        <v>1414</v>
      </c>
      <c r="F71" s="2" t="s">
        <v>1464</v>
      </c>
      <c r="G71" s="20" t="str">
        <f>HYPERLINK("https://www.hackerrank.com/challenges/maximize-sum","↗")</f>
        <v>↗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2.75">
      <c r="A72" s="2" t="s">
        <v>614</v>
      </c>
      <c r="B72" s="2" t="s">
        <v>1472</v>
      </c>
      <c r="C72" s="4" t="s">
        <v>38</v>
      </c>
      <c r="D72" s="6" t="s">
        <v>1473</v>
      </c>
      <c r="E72" s="8"/>
      <c r="F72" s="2"/>
      <c r="G72" s="20" t="str">
        <f>HYPERLINK("https://www.hackerrank.com/contests/may-world-codesprint/challenges/div-and-span","↗")</f>
        <v>↗</v>
      </c>
      <c r="H72" s="35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2.75">
      <c r="A73" s="2" t="s">
        <v>1497</v>
      </c>
      <c r="B73" s="2" t="s">
        <v>1499</v>
      </c>
      <c r="C73" s="4" t="s">
        <v>122</v>
      </c>
      <c r="D73" s="6" t="s">
        <v>1500</v>
      </c>
      <c r="E73" s="8"/>
      <c r="F73" s="2"/>
      <c r="G73" s="10"/>
      <c r="H73" s="35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2.75">
      <c r="A74" s="2" t="s">
        <v>1502</v>
      </c>
      <c r="B74" s="2" t="s">
        <v>1503</v>
      </c>
      <c r="C74" s="4" t="s">
        <v>122</v>
      </c>
      <c r="D74" s="6" t="s">
        <v>1505</v>
      </c>
      <c r="E74" s="8"/>
      <c r="F74" s="2"/>
      <c r="G74" s="20" t="str">
        <f>HYPERLINK("http://codeforces.com/gym/100342","↗")</f>
        <v>↗</v>
      </c>
      <c r="H74" s="35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25.5">
      <c r="A75" s="2" t="s">
        <v>1517</v>
      </c>
      <c r="B75" s="2" t="s">
        <v>1519</v>
      </c>
      <c r="C75" s="4" t="s">
        <v>122</v>
      </c>
      <c r="D75" s="6" t="s">
        <v>1521</v>
      </c>
      <c r="E75" s="8"/>
      <c r="F75" s="2" t="s">
        <v>1522</v>
      </c>
      <c r="G75" s="10"/>
      <c r="H75" s="35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2.75">
      <c r="A76" s="2" t="s">
        <v>1527</v>
      </c>
      <c r="B76" s="2" t="s">
        <v>1529</v>
      </c>
      <c r="C76" s="4" t="s">
        <v>122</v>
      </c>
      <c r="D76" s="6"/>
      <c r="E76" s="8"/>
      <c r="F76" s="2" t="s">
        <v>1530</v>
      </c>
      <c r="G76" s="20" t="str">
        <f>HYPERLINK("http://codeforces.com/contest/128/submission/930509","combinatorial solution")</f>
        <v>combinatorial solution</v>
      </c>
      <c r="H76" s="35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2.75">
      <c r="A77" s="2" t="s">
        <v>1537</v>
      </c>
      <c r="B77" s="2" t="s">
        <v>1539</v>
      </c>
      <c r="C77" s="4" t="s">
        <v>38</v>
      </c>
      <c r="D77" s="6" t="s">
        <v>1540</v>
      </c>
      <c r="E77" s="8"/>
      <c r="F77" s="2"/>
      <c r="G77" s="10"/>
      <c r="H77" s="35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8">
      <c r="A78" s="44" t="s">
        <v>1543</v>
      </c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2.75">
      <c r="A79" s="2" t="s">
        <v>1546</v>
      </c>
      <c r="B79" s="2" t="s">
        <v>1549</v>
      </c>
      <c r="C79" s="4" t="s">
        <v>14</v>
      </c>
      <c r="D79" s="6"/>
      <c r="E79" s="7" t="s">
        <v>1414</v>
      </c>
      <c r="F79" s="2"/>
      <c r="G79" s="12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2.75">
      <c r="A80" s="2" t="s">
        <v>1552</v>
      </c>
      <c r="B80" s="2" t="s">
        <v>1553</v>
      </c>
      <c r="C80" s="4" t="s">
        <v>14</v>
      </c>
      <c r="D80" s="6"/>
      <c r="E80" s="8"/>
      <c r="F80" s="2"/>
      <c r="G80" s="12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2.75">
      <c r="A81" s="2" t="s">
        <v>1557</v>
      </c>
      <c r="B81" s="2" t="s">
        <v>1558</v>
      </c>
      <c r="C81" s="4" t="s">
        <v>122</v>
      </c>
      <c r="D81" s="6" t="s">
        <v>1559</v>
      </c>
      <c r="E81" s="7" t="s">
        <v>1419</v>
      </c>
      <c r="F81" s="2" t="s">
        <v>141</v>
      </c>
      <c r="G81" s="12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8">
      <c r="A82" s="44" t="s">
        <v>1562</v>
      </c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2.75">
      <c r="A83" s="2" t="s">
        <v>1565</v>
      </c>
      <c r="B83" s="2" t="s">
        <v>1566</v>
      </c>
      <c r="C83" s="4" t="s">
        <v>14</v>
      </c>
      <c r="D83" s="6"/>
      <c r="E83" s="8"/>
      <c r="F83" s="2"/>
      <c r="G83" s="12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2.75">
      <c r="A84" s="2" t="s">
        <v>1571</v>
      </c>
      <c r="B84" s="2" t="s">
        <v>1572</v>
      </c>
      <c r="C84" s="4" t="s">
        <v>14</v>
      </c>
      <c r="D84" s="6"/>
      <c r="E84" s="8"/>
      <c r="F84" s="2"/>
      <c r="G84" s="12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2.75">
      <c r="A85" s="2" t="s">
        <v>1576</v>
      </c>
      <c r="B85" s="2" t="s">
        <v>1577</v>
      </c>
      <c r="C85" s="4" t="s">
        <v>14</v>
      </c>
      <c r="D85" s="6"/>
      <c r="E85" s="8"/>
      <c r="F85" s="2"/>
      <c r="G85" s="12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2.75">
      <c r="A86" s="2" t="s">
        <v>1581</v>
      </c>
      <c r="B86" s="2" t="s">
        <v>1583</v>
      </c>
      <c r="C86" s="4" t="s">
        <v>14</v>
      </c>
      <c r="D86" s="6"/>
      <c r="E86" s="8"/>
      <c r="F86" s="2"/>
      <c r="G86" s="12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2.75">
      <c r="A87" s="2" t="s">
        <v>1585</v>
      </c>
      <c r="B87" s="2" t="s">
        <v>1586</v>
      </c>
      <c r="C87" s="4" t="s">
        <v>122</v>
      </c>
      <c r="D87" s="6" t="s">
        <v>1587</v>
      </c>
      <c r="E87" s="8"/>
      <c r="F87" s="2"/>
      <c r="G87" s="12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2.75">
      <c r="A88" s="2" t="s">
        <v>1593</v>
      </c>
      <c r="B88" s="2" t="s">
        <v>1594</v>
      </c>
      <c r="C88" s="4" t="s">
        <v>122</v>
      </c>
      <c r="D88" s="6" t="s">
        <v>1595</v>
      </c>
      <c r="E88" s="8"/>
      <c r="F88" s="2"/>
      <c r="G88" s="20" t="str">
        <f t="shared" ref="G88:G89" si="0">HYPERLINK("https://community.topcoder.com/stat?c=problem_statement&amp;pm=10875","↗")</f>
        <v>↗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2.75">
      <c r="A89" s="2" t="s">
        <v>1607</v>
      </c>
      <c r="B89" s="2" t="s">
        <v>1608</v>
      </c>
      <c r="C89" s="4" t="s">
        <v>14</v>
      </c>
      <c r="D89" s="6" t="s">
        <v>1609</v>
      </c>
      <c r="E89" s="8"/>
      <c r="F89" s="2"/>
      <c r="G89" s="20" t="str">
        <f t="shared" si="0"/>
        <v>↗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8">
      <c r="A90" s="44" t="s">
        <v>1615</v>
      </c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2.75">
      <c r="A91" s="2" t="s">
        <v>1618</v>
      </c>
      <c r="B91" s="2" t="s">
        <v>1620</v>
      </c>
      <c r="C91" s="4" t="s">
        <v>14</v>
      </c>
      <c r="D91" s="6" t="s">
        <v>1621</v>
      </c>
      <c r="E91" s="7" t="s">
        <v>546</v>
      </c>
      <c r="F91" s="2"/>
      <c r="G91" s="12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2.75">
      <c r="A92" s="2" t="s">
        <v>1627</v>
      </c>
      <c r="B92" s="2" t="s">
        <v>1628</v>
      </c>
      <c r="C92" s="4" t="s">
        <v>14</v>
      </c>
      <c r="D92" s="6"/>
      <c r="E92" s="8"/>
      <c r="F92" s="2"/>
      <c r="G92" s="12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8">
      <c r="A93" s="44" t="s">
        <v>782</v>
      </c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2.75">
      <c r="A94" s="2" t="s">
        <v>1635</v>
      </c>
      <c r="B94" s="2" t="s">
        <v>1636</v>
      </c>
      <c r="C94" s="4" t="s">
        <v>14</v>
      </c>
      <c r="D94" s="6"/>
      <c r="E94" s="7" t="s">
        <v>1414</v>
      </c>
      <c r="F94" s="2"/>
      <c r="G94" s="12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2.75">
      <c r="A95" s="2" t="s">
        <v>1641</v>
      </c>
      <c r="B95" s="2" t="s">
        <v>1642</v>
      </c>
      <c r="C95" s="4" t="s">
        <v>14</v>
      </c>
      <c r="D95" s="6" t="s">
        <v>1643</v>
      </c>
      <c r="E95" s="7" t="s">
        <v>1414</v>
      </c>
      <c r="F95" s="2"/>
      <c r="G95" s="12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2.75">
      <c r="A96" s="2" t="s">
        <v>1649</v>
      </c>
      <c r="B96" s="2" t="s">
        <v>1650</v>
      </c>
      <c r="C96" s="4" t="s">
        <v>14</v>
      </c>
      <c r="D96" s="6" t="s">
        <v>1397</v>
      </c>
      <c r="E96" s="7" t="s">
        <v>1414</v>
      </c>
      <c r="F96" s="2"/>
      <c r="G96" s="12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2.75">
      <c r="A97" s="2" t="s">
        <v>1659</v>
      </c>
      <c r="B97" s="2" t="s">
        <v>1660</v>
      </c>
      <c r="C97" s="4" t="s">
        <v>14</v>
      </c>
      <c r="D97" s="6" t="s">
        <v>1643</v>
      </c>
      <c r="E97" s="7" t="s">
        <v>29</v>
      </c>
      <c r="F97" s="2"/>
      <c r="G97" s="12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2.75">
      <c r="A98" s="31" t="s">
        <v>1666</v>
      </c>
      <c r="B98" s="2" t="s">
        <v>1668</v>
      </c>
      <c r="C98" s="4" t="s">
        <v>14</v>
      </c>
      <c r="D98" s="6"/>
      <c r="E98" s="7" t="s">
        <v>1419</v>
      </c>
      <c r="F98" s="2"/>
      <c r="G98" s="12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2.75">
      <c r="A99" s="31" t="s">
        <v>1673</v>
      </c>
      <c r="B99" s="2" t="s">
        <v>1675</v>
      </c>
      <c r="C99" s="4" t="s">
        <v>14</v>
      </c>
      <c r="D99" s="6" t="s">
        <v>1677</v>
      </c>
      <c r="E99" s="8"/>
      <c r="F99" s="2"/>
      <c r="G99" s="12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2.75">
      <c r="A100" s="31" t="s">
        <v>1680</v>
      </c>
      <c r="B100" s="2" t="s">
        <v>1682</v>
      </c>
      <c r="C100" s="4" t="s">
        <v>14</v>
      </c>
      <c r="D100" s="6" t="s">
        <v>1684</v>
      </c>
      <c r="E100" s="7" t="s">
        <v>1419</v>
      </c>
      <c r="F100" s="2"/>
      <c r="G100" s="12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2.75">
      <c r="A101" s="31" t="s">
        <v>1689</v>
      </c>
      <c r="B101" s="2" t="s">
        <v>1692</v>
      </c>
      <c r="C101" s="4" t="s">
        <v>14</v>
      </c>
      <c r="D101" s="6"/>
      <c r="E101" s="8"/>
      <c r="F101" s="2"/>
      <c r="G101" s="12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2.75">
      <c r="A102" s="31" t="s">
        <v>1698</v>
      </c>
      <c r="B102" s="2" t="s">
        <v>1699</v>
      </c>
      <c r="C102" s="4" t="s">
        <v>14</v>
      </c>
      <c r="D102" s="6" t="s">
        <v>1701</v>
      </c>
      <c r="E102" s="8"/>
      <c r="F102" s="2"/>
      <c r="G102" s="12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2.75">
      <c r="A103" s="31" t="s">
        <v>1707</v>
      </c>
      <c r="B103" s="2" t="s">
        <v>1708</v>
      </c>
      <c r="C103" s="4" t="s">
        <v>14</v>
      </c>
      <c r="D103" s="6" t="s">
        <v>1710</v>
      </c>
      <c r="E103" s="8"/>
      <c r="F103" s="2"/>
      <c r="G103" s="12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2.75">
      <c r="A104" s="31" t="s">
        <v>1714</v>
      </c>
      <c r="B104" s="2" t="s">
        <v>1717</v>
      </c>
      <c r="C104" s="4" t="s">
        <v>14</v>
      </c>
      <c r="D104" s="6" t="s">
        <v>1542</v>
      </c>
      <c r="E104" s="8"/>
      <c r="F104" s="2"/>
      <c r="G104" s="12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2.75">
      <c r="A105" s="2" t="s">
        <v>1723</v>
      </c>
      <c r="B105" s="2" t="s">
        <v>1725</v>
      </c>
      <c r="C105" s="4" t="s">
        <v>14</v>
      </c>
      <c r="D105" s="6" t="s">
        <v>1728</v>
      </c>
      <c r="E105" s="8"/>
      <c r="F105" s="2"/>
      <c r="G105" s="12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2.75">
      <c r="A106" s="2" t="s">
        <v>1731</v>
      </c>
      <c r="B106" s="2" t="s">
        <v>1733</v>
      </c>
      <c r="C106" s="4" t="s">
        <v>14</v>
      </c>
      <c r="D106" s="6"/>
      <c r="E106" s="8"/>
      <c r="F106" s="20" t="str">
        <f>HYPERLINK("http://codeforces.com/contest/205/submission/23720871","nice solution")</f>
        <v>nice solution</v>
      </c>
      <c r="G106" s="12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2.75">
      <c r="A107" s="31" t="s">
        <v>1742</v>
      </c>
      <c r="B107" s="2" t="s">
        <v>183</v>
      </c>
      <c r="C107" s="4" t="s">
        <v>122</v>
      </c>
      <c r="D107" s="6" t="s">
        <v>1746</v>
      </c>
      <c r="E107" s="7" t="s">
        <v>1419</v>
      </c>
      <c r="F107" s="2"/>
      <c r="G107" s="12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2.75">
      <c r="A108" s="31" t="s">
        <v>1753</v>
      </c>
      <c r="B108" s="2" t="s">
        <v>1754</v>
      </c>
      <c r="C108" s="4" t="s">
        <v>122</v>
      </c>
      <c r="D108" s="6" t="s">
        <v>1757</v>
      </c>
      <c r="E108" s="8"/>
      <c r="F108" s="2"/>
      <c r="G108" s="12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2.75">
      <c r="A109" s="31" t="s">
        <v>1762</v>
      </c>
      <c r="B109" s="2" t="s">
        <v>1763</v>
      </c>
      <c r="C109" s="4" t="s">
        <v>122</v>
      </c>
      <c r="D109" s="6" t="s">
        <v>1766</v>
      </c>
      <c r="E109" s="8"/>
      <c r="F109" s="2"/>
      <c r="G109" s="12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2.75">
      <c r="A110" s="31" t="s">
        <v>1771</v>
      </c>
      <c r="B110" s="2" t="s">
        <v>1772</v>
      </c>
      <c r="C110" s="4" t="s">
        <v>122</v>
      </c>
      <c r="D110" s="6" t="s">
        <v>1773</v>
      </c>
      <c r="E110" s="8"/>
      <c r="F110" s="2"/>
      <c r="G110" s="12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23.25">
      <c r="A111" s="50" t="s">
        <v>1780</v>
      </c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8">
      <c r="A112" s="44" t="s">
        <v>1783</v>
      </c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2.75">
      <c r="A113" s="2" t="s">
        <v>1785</v>
      </c>
      <c r="B113" s="2" t="s">
        <v>1787</v>
      </c>
      <c r="C113" s="4" t="s">
        <v>14</v>
      </c>
      <c r="D113" s="6" t="s">
        <v>1790</v>
      </c>
      <c r="E113" s="7" t="s">
        <v>1419</v>
      </c>
      <c r="F113" s="12"/>
      <c r="G113" s="12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2.75">
      <c r="A114" s="2" t="s">
        <v>1794</v>
      </c>
      <c r="B114" s="2" t="s">
        <v>1795</v>
      </c>
      <c r="C114" s="4" t="s">
        <v>14</v>
      </c>
      <c r="D114" s="6" t="s">
        <v>1790</v>
      </c>
      <c r="E114" s="7" t="s">
        <v>1414</v>
      </c>
      <c r="F114" s="12"/>
      <c r="G114" s="12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2.75">
      <c r="A115" s="2" t="s">
        <v>1807</v>
      </c>
      <c r="B115" s="2" t="s">
        <v>1808</v>
      </c>
      <c r="C115" s="4" t="s">
        <v>14</v>
      </c>
      <c r="D115" s="6" t="s">
        <v>1790</v>
      </c>
      <c r="E115" s="7" t="s">
        <v>1419</v>
      </c>
      <c r="F115" s="12"/>
      <c r="G115" s="12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2.75">
      <c r="A116" s="2" t="s">
        <v>1814</v>
      </c>
      <c r="B116" s="2" t="s">
        <v>1815</v>
      </c>
      <c r="C116" s="4" t="s">
        <v>14</v>
      </c>
      <c r="D116" s="6" t="s">
        <v>547</v>
      </c>
      <c r="E116" s="7" t="s">
        <v>1419</v>
      </c>
      <c r="F116" s="12"/>
      <c r="G116" s="12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2.75">
      <c r="A117" s="2" t="s">
        <v>1822</v>
      </c>
      <c r="B117" s="2" t="s">
        <v>1823</v>
      </c>
      <c r="C117" s="4" t="s">
        <v>122</v>
      </c>
      <c r="D117" s="6" t="s">
        <v>1773</v>
      </c>
      <c r="E117" s="8"/>
      <c r="F117" s="12"/>
      <c r="G117" s="12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2.75">
      <c r="A118" s="2" t="s">
        <v>1830</v>
      </c>
      <c r="B118" s="2" t="s">
        <v>1831</v>
      </c>
      <c r="C118" s="4" t="s">
        <v>14</v>
      </c>
      <c r="D118" s="6" t="s">
        <v>1832</v>
      </c>
      <c r="E118" s="8"/>
      <c r="F118" s="12"/>
      <c r="G118" s="12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2.75">
      <c r="A119" s="2" t="s">
        <v>1838</v>
      </c>
      <c r="B119" s="2" t="s">
        <v>1839</v>
      </c>
      <c r="C119" s="4" t="s">
        <v>14</v>
      </c>
      <c r="D119" s="6" t="s">
        <v>1840</v>
      </c>
      <c r="E119" s="7" t="s">
        <v>175</v>
      </c>
      <c r="F119" s="12"/>
      <c r="G119" s="12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2.75">
      <c r="A120" s="2" t="s">
        <v>1847</v>
      </c>
      <c r="B120" s="2" t="s">
        <v>1848</v>
      </c>
      <c r="C120" s="4" t="s">
        <v>14</v>
      </c>
      <c r="D120" s="6" t="s">
        <v>1851</v>
      </c>
      <c r="E120" s="8"/>
      <c r="F120" s="2" t="s">
        <v>1852</v>
      </c>
      <c r="G120" s="12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2.75">
      <c r="A121" s="2" t="s">
        <v>1857</v>
      </c>
      <c r="B121" s="2" t="s">
        <v>1858</v>
      </c>
      <c r="C121" s="4" t="s">
        <v>14</v>
      </c>
      <c r="D121" s="6" t="s">
        <v>1860</v>
      </c>
      <c r="E121" s="8"/>
      <c r="F121" s="2"/>
      <c r="G121" s="12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2.75">
      <c r="A122" s="2" t="s">
        <v>1867</v>
      </c>
      <c r="B122" s="2" t="s">
        <v>1868</v>
      </c>
      <c r="C122" s="4" t="s">
        <v>14</v>
      </c>
      <c r="D122" s="6" t="s">
        <v>1790</v>
      </c>
      <c r="E122" s="7" t="s">
        <v>17</v>
      </c>
      <c r="F122" s="2"/>
      <c r="G122" s="12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2.75">
      <c r="A123" s="2" t="s">
        <v>1873</v>
      </c>
      <c r="B123" s="2" t="s">
        <v>1875</v>
      </c>
      <c r="C123" s="4" t="s">
        <v>122</v>
      </c>
      <c r="D123" s="6"/>
      <c r="E123" s="7" t="s">
        <v>17</v>
      </c>
      <c r="F123" s="2"/>
      <c r="G123" s="12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2.75">
      <c r="A124" s="2" t="s">
        <v>1880</v>
      </c>
      <c r="B124" s="2" t="s">
        <v>1882</v>
      </c>
      <c r="C124" s="4" t="s">
        <v>122</v>
      </c>
      <c r="D124" s="6" t="s">
        <v>1884</v>
      </c>
      <c r="E124" s="17" t="s">
        <v>256</v>
      </c>
      <c r="F124" s="2"/>
      <c r="G124" s="12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2.75">
      <c r="A125" s="2" t="s">
        <v>1889</v>
      </c>
      <c r="B125" s="2" t="s">
        <v>1890</v>
      </c>
      <c r="C125" s="4" t="s">
        <v>14</v>
      </c>
      <c r="D125" s="6" t="s">
        <v>1891</v>
      </c>
      <c r="E125" s="8"/>
      <c r="F125" s="2"/>
      <c r="G125" s="12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2.75">
      <c r="A126" s="2" t="s">
        <v>1895</v>
      </c>
      <c r="B126" s="2" t="s">
        <v>1896</v>
      </c>
      <c r="C126" s="4" t="s">
        <v>14</v>
      </c>
      <c r="D126" s="6" t="s">
        <v>1840</v>
      </c>
      <c r="E126" s="8"/>
      <c r="F126" s="2"/>
      <c r="G126" s="12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2.75">
      <c r="A127" s="2" t="s">
        <v>1902</v>
      </c>
      <c r="B127" s="2" t="s">
        <v>1903</v>
      </c>
      <c r="C127" s="4" t="s">
        <v>14</v>
      </c>
      <c r="D127" s="6" t="s">
        <v>1840</v>
      </c>
      <c r="E127" s="8"/>
      <c r="F127" s="2"/>
      <c r="G127" s="12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8">
      <c r="A128" s="52" t="s">
        <v>1906</v>
      </c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2.75">
      <c r="A129" s="2" t="s">
        <v>1916</v>
      </c>
      <c r="B129" s="2" t="s">
        <v>1917</v>
      </c>
      <c r="C129" s="4" t="s">
        <v>12</v>
      </c>
      <c r="D129" s="6"/>
      <c r="E129" s="8"/>
      <c r="F129" s="12"/>
      <c r="G129" s="12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2.75">
      <c r="A130" s="2" t="s">
        <v>1920</v>
      </c>
      <c r="B130" s="2" t="s">
        <v>1921</v>
      </c>
      <c r="C130" s="4" t="s">
        <v>12</v>
      </c>
      <c r="D130" s="6" t="s">
        <v>1922</v>
      </c>
      <c r="E130" s="8"/>
      <c r="F130" s="12"/>
      <c r="G130" s="12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2.75">
      <c r="A131" s="2" t="s">
        <v>1924</v>
      </c>
      <c r="B131" s="2" t="s">
        <v>1925</v>
      </c>
      <c r="C131" s="4" t="s">
        <v>14</v>
      </c>
      <c r="D131" s="6"/>
      <c r="E131" s="7" t="s">
        <v>17</v>
      </c>
      <c r="F131" s="12"/>
      <c r="G131" s="12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2.75">
      <c r="A132" s="2" t="s">
        <v>1927</v>
      </c>
      <c r="B132" s="2" t="s">
        <v>1928</v>
      </c>
      <c r="C132" s="4" t="s">
        <v>14</v>
      </c>
      <c r="D132" s="36"/>
      <c r="E132" s="8"/>
      <c r="F132" s="12"/>
      <c r="G132" s="12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2.75">
      <c r="A133" s="2" t="s">
        <v>1929</v>
      </c>
      <c r="B133" s="2" t="s">
        <v>1930</v>
      </c>
      <c r="C133" s="4" t="s">
        <v>14</v>
      </c>
      <c r="D133" s="36"/>
      <c r="E133" s="8"/>
      <c r="F133" s="12"/>
      <c r="G133" s="12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2.75">
      <c r="A134" s="2" t="s">
        <v>1931</v>
      </c>
      <c r="B134" s="2" t="s">
        <v>1932</v>
      </c>
      <c r="C134" s="4" t="s">
        <v>122</v>
      </c>
      <c r="D134" s="6" t="s">
        <v>1935</v>
      </c>
      <c r="E134" s="7" t="s">
        <v>17</v>
      </c>
      <c r="F134" s="12"/>
      <c r="G134" s="12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2.75">
      <c r="A135" s="2" t="s">
        <v>1936</v>
      </c>
      <c r="B135" s="2" t="s">
        <v>1938</v>
      </c>
      <c r="C135" s="4" t="s">
        <v>14</v>
      </c>
      <c r="D135" s="6" t="s">
        <v>1173</v>
      </c>
      <c r="E135" s="7" t="s">
        <v>17</v>
      </c>
      <c r="F135" s="12"/>
      <c r="G135" s="12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2.75">
      <c r="A136" s="2" t="s">
        <v>1941</v>
      </c>
      <c r="B136" s="2" t="s">
        <v>1942</v>
      </c>
      <c r="C136" s="4" t="s">
        <v>14</v>
      </c>
      <c r="D136" s="36"/>
      <c r="E136" s="8"/>
      <c r="F136" s="12"/>
      <c r="G136" s="12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2.75">
      <c r="A137" s="2" t="s">
        <v>1946</v>
      </c>
      <c r="B137" s="2" t="s">
        <v>1947</v>
      </c>
      <c r="C137" s="4" t="s">
        <v>122</v>
      </c>
      <c r="D137" s="36"/>
      <c r="E137" s="7" t="s">
        <v>17</v>
      </c>
      <c r="F137" s="12"/>
      <c r="G137" s="12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2.75">
      <c r="A138" s="2" t="s">
        <v>614</v>
      </c>
      <c r="B138" s="2" t="s">
        <v>1951</v>
      </c>
      <c r="C138" s="4" t="s">
        <v>122</v>
      </c>
      <c r="D138" s="36"/>
      <c r="E138" s="7" t="s">
        <v>17</v>
      </c>
      <c r="F138" s="12"/>
      <c r="G138" s="20" t="str">
        <f>HYPERLINK("https://www.hackerrank.com/challenges/maximize-sum","↗")</f>
        <v>↗</v>
      </c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2.75">
      <c r="A139" s="2" t="s">
        <v>1957</v>
      </c>
      <c r="B139" s="2" t="s">
        <v>1958</v>
      </c>
      <c r="C139" s="4" t="s">
        <v>14</v>
      </c>
      <c r="D139" s="36"/>
      <c r="E139" s="7" t="s">
        <v>1959</v>
      </c>
      <c r="F139" s="12"/>
      <c r="G139" s="10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2.75">
      <c r="A140" s="2" t="s">
        <v>1960</v>
      </c>
      <c r="B140" s="2" t="s">
        <v>1961</v>
      </c>
      <c r="C140" s="4" t="s">
        <v>12</v>
      </c>
      <c r="D140" s="36"/>
      <c r="E140" s="8"/>
      <c r="F140" s="12"/>
      <c r="G140" s="10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2.75">
      <c r="A141" s="2" t="s">
        <v>1963</v>
      </c>
      <c r="B141" s="2" t="s">
        <v>1964</v>
      </c>
      <c r="C141" s="4" t="s">
        <v>122</v>
      </c>
      <c r="D141" s="36"/>
      <c r="E141" s="7" t="s">
        <v>17</v>
      </c>
      <c r="F141" s="2" t="s">
        <v>1967</v>
      </c>
      <c r="G141" s="10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2.75">
      <c r="A142" s="2" t="s">
        <v>1968</v>
      </c>
      <c r="B142" s="2" t="s">
        <v>1969</v>
      </c>
      <c r="C142" s="4" t="s">
        <v>14</v>
      </c>
      <c r="D142" s="36"/>
      <c r="E142" s="7" t="s">
        <v>80</v>
      </c>
      <c r="F142" s="2" t="s">
        <v>1970</v>
      </c>
      <c r="G142" s="10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2.75">
      <c r="A143" s="2" t="s">
        <v>1973</v>
      </c>
      <c r="B143" s="2" t="s">
        <v>1974</v>
      </c>
      <c r="C143" s="4" t="s">
        <v>14</v>
      </c>
      <c r="D143" s="36"/>
      <c r="E143" s="7" t="s">
        <v>80</v>
      </c>
      <c r="F143" s="2" t="s">
        <v>1970</v>
      </c>
      <c r="G143" s="10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2.75">
      <c r="A144" s="2" t="s">
        <v>1979</v>
      </c>
      <c r="B144" s="2" t="s">
        <v>1980</v>
      </c>
      <c r="C144" s="4" t="s">
        <v>122</v>
      </c>
      <c r="D144" s="6" t="s">
        <v>1981</v>
      </c>
      <c r="E144" s="7" t="s">
        <v>17</v>
      </c>
      <c r="F144" s="2"/>
      <c r="G144" s="10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2.75">
      <c r="A145" s="2" t="s">
        <v>1984</v>
      </c>
      <c r="B145" s="2" t="s">
        <v>1985</v>
      </c>
      <c r="C145" s="4" t="s">
        <v>12</v>
      </c>
      <c r="D145" s="6"/>
      <c r="E145" s="7" t="s">
        <v>17</v>
      </c>
      <c r="F145" s="2"/>
      <c r="G145" s="10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2.75">
      <c r="A146" s="2" t="s">
        <v>1987</v>
      </c>
      <c r="B146" s="2" t="s">
        <v>1989</v>
      </c>
      <c r="C146" s="4" t="s">
        <v>14</v>
      </c>
      <c r="D146" s="6"/>
      <c r="E146" s="8"/>
      <c r="F146" s="20" t="str">
        <f>HYPERLINK("https://github.com/AhmadElsagheer/UVa-Solutions/blob/master/v100/CarmichaelNumbers_UVa10006.java","optimizations")</f>
        <v>optimizations</v>
      </c>
      <c r="G146" s="10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2.75">
      <c r="A147" s="2" t="s">
        <v>2004</v>
      </c>
      <c r="B147" s="2" t="s">
        <v>2005</v>
      </c>
      <c r="C147" s="4" t="s">
        <v>122</v>
      </c>
      <c r="D147" s="6" t="s">
        <v>2008</v>
      </c>
      <c r="E147" s="8"/>
      <c r="F147" s="2"/>
      <c r="G147" s="10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2.75">
      <c r="A148" s="2" t="s">
        <v>2012</v>
      </c>
      <c r="B148" s="2" t="s">
        <v>1470</v>
      </c>
      <c r="C148" s="4" t="s">
        <v>122</v>
      </c>
      <c r="D148" s="6" t="s">
        <v>2014</v>
      </c>
      <c r="E148" s="8"/>
      <c r="F148" s="2"/>
      <c r="G148" s="10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2.75">
      <c r="A149" s="2" t="s">
        <v>2022</v>
      </c>
      <c r="B149" s="2" t="s">
        <v>2023</v>
      </c>
      <c r="C149" s="4" t="s">
        <v>122</v>
      </c>
      <c r="D149" s="6" t="s">
        <v>2024</v>
      </c>
      <c r="E149" s="8"/>
      <c r="F149" s="2"/>
      <c r="G149" s="10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2.75">
      <c r="A150" s="2" t="s">
        <v>2030</v>
      </c>
      <c r="B150" s="2" t="s">
        <v>2031</v>
      </c>
      <c r="C150" s="4" t="s">
        <v>122</v>
      </c>
      <c r="D150" s="6"/>
      <c r="E150" s="8"/>
      <c r="F150" s="2"/>
      <c r="G150" s="10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2.75">
      <c r="A151" s="2" t="s">
        <v>2037</v>
      </c>
      <c r="B151" s="2" t="s">
        <v>2039</v>
      </c>
      <c r="C151" s="4" t="s">
        <v>38</v>
      </c>
      <c r="D151" s="6" t="s">
        <v>2040</v>
      </c>
      <c r="E151" s="8"/>
      <c r="F151" s="2" t="s">
        <v>2041</v>
      </c>
      <c r="G151" s="10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2.75">
      <c r="A152" s="2" t="s">
        <v>2047</v>
      </c>
      <c r="B152" s="2" t="s">
        <v>2048</v>
      </c>
      <c r="C152" s="4" t="s">
        <v>38</v>
      </c>
      <c r="D152" s="6"/>
      <c r="E152" s="8"/>
      <c r="F152" s="2"/>
      <c r="G152" s="10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2.75">
      <c r="A153" s="2" t="s">
        <v>2053</v>
      </c>
      <c r="B153" s="2" t="s">
        <v>2054</v>
      </c>
      <c r="C153" s="4" t="s">
        <v>38</v>
      </c>
      <c r="D153" s="6" t="s">
        <v>2056</v>
      </c>
      <c r="E153" s="8"/>
      <c r="F153" s="2"/>
      <c r="G153" s="10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8">
      <c r="A154" s="52" t="s">
        <v>2061</v>
      </c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2.75">
      <c r="A155" s="2" t="s">
        <v>2062</v>
      </c>
      <c r="B155" s="31" t="s">
        <v>2064</v>
      </c>
      <c r="C155" s="4" t="s">
        <v>12</v>
      </c>
      <c r="D155" s="6"/>
      <c r="E155" s="8"/>
      <c r="F155" s="12"/>
      <c r="G155" s="12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2.75">
      <c r="A156" s="2" t="s">
        <v>2070</v>
      </c>
      <c r="B156" s="31" t="s">
        <v>2071</v>
      </c>
      <c r="C156" s="4" t="s">
        <v>12</v>
      </c>
      <c r="D156" s="6"/>
      <c r="E156" s="8"/>
      <c r="F156" s="12"/>
      <c r="G156" s="12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2.75">
      <c r="A157" s="2" t="s">
        <v>2077</v>
      </c>
      <c r="B157" s="2" t="s">
        <v>2079</v>
      </c>
      <c r="C157" s="4" t="s">
        <v>14</v>
      </c>
      <c r="D157" s="36"/>
      <c r="E157" s="7" t="s">
        <v>17</v>
      </c>
      <c r="F157" s="12"/>
      <c r="G157" s="12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2.75">
      <c r="A158" s="2" t="s">
        <v>2081</v>
      </c>
      <c r="B158" s="31" t="s">
        <v>2083</v>
      </c>
      <c r="C158" s="4" t="s">
        <v>14</v>
      </c>
      <c r="D158" s="6"/>
      <c r="E158" s="8"/>
      <c r="F158" s="12"/>
      <c r="G158" s="12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2.75">
      <c r="A159" s="2" t="s">
        <v>2088</v>
      </c>
      <c r="B159" s="31" t="s">
        <v>2090</v>
      </c>
      <c r="C159" s="4" t="s">
        <v>14</v>
      </c>
      <c r="D159" s="6"/>
      <c r="E159" s="8"/>
      <c r="F159" s="12"/>
      <c r="G159" s="12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2.75">
      <c r="A160" s="2" t="s">
        <v>2097</v>
      </c>
      <c r="B160" s="31" t="s">
        <v>2098</v>
      </c>
      <c r="C160" s="4" t="s">
        <v>14</v>
      </c>
      <c r="D160" s="6" t="s">
        <v>2099</v>
      </c>
      <c r="E160" s="8"/>
      <c r="F160" s="12"/>
      <c r="G160" s="12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2.75">
      <c r="A161" s="2" t="s">
        <v>2105</v>
      </c>
      <c r="B161" s="31" t="s">
        <v>2106</v>
      </c>
      <c r="C161" s="4" t="s">
        <v>14</v>
      </c>
      <c r="D161" s="6" t="s">
        <v>2109</v>
      </c>
      <c r="E161" s="7" t="s">
        <v>17</v>
      </c>
      <c r="F161" s="2" t="s">
        <v>2110</v>
      </c>
      <c r="G161" s="12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2.75">
      <c r="A162" s="2" t="s">
        <v>2116</v>
      </c>
      <c r="B162" s="31" t="s">
        <v>2118</v>
      </c>
      <c r="C162" s="4" t="s">
        <v>14</v>
      </c>
      <c r="D162" s="6" t="s">
        <v>2120</v>
      </c>
      <c r="E162" s="7" t="s">
        <v>17</v>
      </c>
      <c r="F162" s="2"/>
      <c r="G162" s="12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2.75">
      <c r="A163" s="2" t="s">
        <v>2126</v>
      </c>
      <c r="B163" s="31" t="s">
        <v>2127</v>
      </c>
      <c r="C163" s="4" t="s">
        <v>14</v>
      </c>
      <c r="D163" s="6" t="s">
        <v>2109</v>
      </c>
      <c r="E163" s="8"/>
      <c r="F163" s="2"/>
      <c r="G163" s="12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2.75">
      <c r="A164" s="2" t="s">
        <v>2131</v>
      </c>
      <c r="B164" s="31" t="s">
        <v>2133</v>
      </c>
      <c r="C164" s="4" t="s">
        <v>14</v>
      </c>
      <c r="D164" s="6" t="s">
        <v>72</v>
      </c>
      <c r="E164" s="7" t="s">
        <v>189</v>
      </c>
      <c r="F164" s="10"/>
      <c r="G164" s="12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2.75">
      <c r="A165" s="2" t="s">
        <v>2136</v>
      </c>
      <c r="B165" s="31" t="s">
        <v>2137</v>
      </c>
      <c r="C165" s="4" t="s">
        <v>14</v>
      </c>
      <c r="D165" s="6" t="s">
        <v>2138</v>
      </c>
      <c r="E165" s="8"/>
      <c r="F165" s="10"/>
      <c r="G165" s="12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2.75">
      <c r="A166" s="2" t="s">
        <v>2139</v>
      </c>
      <c r="B166" s="31" t="s">
        <v>2141</v>
      </c>
      <c r="C166" s="4" t="s">
        <v>122</v>
      </c>
      <c r="D166" s="6"/>
      <c r="E166" s="8"/>
      <c r="F166" s="10"/>
      <c r="G166" s="12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2.75">
      <c r="A167" s="2" t="s">
        <v>2144</v>
      </c>
      <c r="B167" s="31" t="s">
        <v>2146</v>
      </c>
      <c r="C167" s="4" t="s">
        <v>122</v>
      </c>
      <c r="D167" s="6" t="s">
        <v>2149</v>
      </c>
      <c r="E167" s="8"/>
      <c r="F167" s="20" t="str">
        <f>HYPERLINK("https://apps.topcoder.com/forums/%3bjsessionid=A1DB07841ADE0D41901A65E1487EE2AD?module=Thread&amp;threadID=673987&amp;start=0&amp;mc=3#1235524","logic")</f>
        <v>logic</v>
      </c>
      <c r="G167" s="12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2.75">
      <c r="A168" s="2" t="s">
        <v>2165</v>
      </c>
      <c r="B168" s="2" t="s">
        <v>2166</v>
      </c>
      <c r="C168" s="4" t="s">
        <v>122</v>
      </c>
      <c r="D168" s="6" t="s">
        <v>2168</v>
      </c>
      <c r="E168" s="7" t="s">
        <v>17</v>
      </c>
      <c r="F168" s="12"/>
      <c r="G168" s="12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2.75">
      <c r="A169" s="2" t="s">
        <v>2174</v>
      </c>
      <c r="B169" s="31" t="s">
        <v>2175</v>
      </c>
      <c r="C169" s="4" t="s">
        <v>122</v>
      </c>
      <c r="D169" s="6" t="s">
        <v>2176</v>
      </c>
      <c r="E169" s="8"/>
      <c r="F169" s="10"/>
      <c r="G169" s="12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2.75">
      <c r="A170" s="2" t="s">
        <v>2182</v>
      </c>
      <c r="B170" s="31" t="s">
        <v>2183</v>
      </c>
      <c r="C170" s="4" t="s">
        <v>122</v>
      </c>
      <c r="D170" s="6" t="s">
        <v>1365</v>
      </c>
      <c r="E170" s="8"/>
      <c r="F170" s="10"/>
      <c r="G170" s="12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2.75">
      <c r="A171" s="2" t="s">
        <v>2191</v>
      </c>
      <c r="B171" s="31" t="s">
        <v>2192</v>
      </c>
      <c r="C171" s="4" t="s">
        <v>122</v>
      </c>
      <c r="D171" s="6"/>
      <c r="E171" s="8"/>
      <c r="F171" s="10" t="s">
        <v>2195</v>
      </c>
      <c r="G171" s="12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2.75">
      <c r="A172" s="2" t="s">
        <v>2202</v>
      </c>
      <c r="B172" s="31" t="s">
        <v>2204</v>
      </c>
      <c r="C172" s="4" t="s">
        <v>38</v>
      </c>
      <c r="D172" s="6"/>
      <c r="E172" s="8"/>
      <c r="F172" s="10"/>
      <c r="G172" s="12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2.75">
      <c r="A173" s="2" t="s">
        <v>2211</v>
      </c>
      <c r="B173" s="31" t="s">
        <v>2212</v>
      </c>
      <c r="C173" s="4" t="s">
        <v>38</v>
      </c>
      <c r="D173" s="6"/>
      <c r="E173" s="8"/>
      <c r="F173" s="10" t="s">
        <v>2216</v>
      </c>
      <c r="G173" s="20" t="str">
        <f>HYPERLINK("http://codeforces.com/blog/entry/1731?#comment-33198","solution")</f>
        <v>solution</v>
      </c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2.75">
      <c r="A174" s="2" t="s">
        <v>2227</v>
      </c>
      <c r="B174" s="31" t="s">
        <v>2228</v>
      </c>
      <c r="C174" s="4" t="s">
        <v>38</v>
      </c>
      <c r="D174" s="6" t="s">
        <v>2229</v>
      </c>
      <c r="E174" s="8"/>
      <c r="F174" s="10" t="s">
        <v>2230</v>
      </c>
      <c r="G174" s="10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8">
      <c r="A175" s="52" t="s">
        <v>2234</v>
      </c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2.75">
      <c r="A176" s="2" t="s">
        <v>2237</v>
      </c>
      <c r="B176" s="31" t="s">
        <v>2239</v>
      </c>
      <c r="C176" s="4" t="s">
        <v>14</v>
      </c>
      <c r="D176" s="6" t="s">
        <v>1621</v>
      </c>
      <c r="E176" s="7" t="s">
        <v>17</v>
      </c>
      <c r="F176" s="10"/>
      <c r="G176" s="12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2.75">
      <c r="A177" s="2" t="s">
        <v>2242</v>
      </c>
      <c r="B177" s="31" t="s">
        <v>2244</v>
      </c>
      <c r="C177" s="4" t="s">
        <v>14</v>
      </c>
      <c r="D177" s="6" t="s">
        <v>2246</v>
      </c>
      <c r="E177" s="7" t="s">
        <v>17</v>
      </c>
      <c r="F177" s="10"/>
      <c r="G177" s="12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2.75">
      <c r="A178" s="2" t="s">
        <v>2253</v>
      </c>
      <c r="B178" s="31" t="s">
        <v>2254</v>
      </c>
      <c r="C178" s="4" t="s">
        <v>12</v>
      </c>
      <c r="D178" s="6" t="s">
        <v>1621</v>
      </c>
      <c r="E178" s="8"/>
      <c r="F178" s="10"/>
      <c r="G178" s="12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2.75">
      <c r="A179" s="2" t="s">
        <v>2261</v>
      </c>
      <c r="B179" s="31" t="s">
        <v>2262</v>
      </c>
      <c r="C179" s="4" t="s">
        <v>12</v>
      </c>
      <c r="D179" s="6" t="s">
        <v>1621</v>
      </c>
      <c r="E179" s="8"/>
      <c r="F179" s="10"/>
      <c r="G179" s="12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2.75">
      <c r="A180" s="2" t="s">
        <v>2266</v>
      </c>
      <c r="B180" s="31" t="s">
        <v>2268</v>
      </c>
      <c r="C180" s="4" t="s">
        <v>14</v>
      </c>
      <c r="D180" s="6"/>
      <c r="E180" s="7" t="s">
        <v>80</v>
      </c>
      <c r="F180" s="10"/>
      <c r="G180" s="12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8">
      <c r="A181" s="52" t="s">
        <v>2273</v>
      </c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2.75">
      <c r="A182" s="2" t="s">
        <v>2275</v>
      </c>
      <c r="B182" s="31" t="s">
        <v>2276</v>
      </c>
      <c r="C182" s="4" t="s">
        <v>14</v>
      </c>
      <c r="D182" s="6"/>
      <c r="E182" s="34"/>
      <c r="F182" s="10"/>
      <c r="G182" s="12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2.75">
      <c r="A183" s="2" t="s">
        <v>2280</v>
      </c>
      <c r="B183" s="31" t="s">
        <v>2281</v>
      </c>
      <c r="C183" s="4" t="s">
        <v>14</v>
      </c>
      <c r="D183" s="6"/>
      <c r="E183" s="7" t="s">
        <v>17</v>
      </c>
      <c r="F183" s="10"/>
      <c r="G183" s="12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2.75">
      <c r="A184" s="2" t="s">
        <v>2287</v>
      </c>
      <c r="B184" s="31" t="s">
        <v>2288</v>
      </c>
      <c r="C184" s="4" t="s">
        <v>14</v>
      </c>
      <c r="D184" s="6"/>
      <c r="E184" s="7" t="s">
        <v>80</v>
      </c>
      <c r="F184" s="10" t="s">
        <v>1259</v>
      </c>
      <c r="G184" s="12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2.75">
      <c r="A185" s="2" t="s">
        <v>2294</v>
      </c>
      <c r="B185" s="31" t="s">
        <v>2296</v>
      </c>
      <c r="C185" s="4" t="s">
        <v>14</v>
      </c>
      <c r="D185" s="6"/>
      <c r="E185" s="34"/>
      <c r="F185" s="10"/>
      <c r="G185" s="12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2.75">
      <c r="A186" s="2" t="s">
        <v>2302</v>
      </c>
      <c r="B186" s="31" t="s">
        <v>2304</v>
      </c>
      <c r="C186" s="4" t="s">
        <v>14</v>
      </c>
      <c r="D186" s="6" t="s">
        <v>2306</v>
      </c>
      <c r="E186" s="7" t="s">
        <v>17</v>
      </c>
      <c r="F186" s="10"/>
      <c r="G186" s="12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2.75">
      <c r="A187" s="2" t="s">
        <v>2311</v>
      </c>
      <c r="B187" s="31" t="s">
        <v>2312</v>
      </c>
      <c r="C187" s="4" t="s">
        <v>14</v>
      </c>
      <c r="D187" s="6"/>
      <c r="E187" s="34"/>
      <c r="F187" s="10" t="s">
        <v>2313</v>
      </c>
      <c r="G187" s="12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2.75">
      <c r="A188" s="2" t="s">
        <v>2319</v>
      </c>
      <c r="B188" s="31" t="s">
        <v>2321</v>
      </c>
      <c r="C188" s="4" t="s">
        <v>122</v>
      </c>
      <c r="D188" s="6" t="s">
        <v>2322</v>
      </c>
      <c r="E188" s="7" t="s">
        <v>17</v>
      </c>
      <c r="F188" s="10" t="s">
        <v>776</v>
      </c>
      <c r="G188" s="12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2.75">
      <c r="A189" s="2" t="s">
        <v>2327</v>
      </c>
      <c r="B189" s="31" t="s">
        <v>2328</v>
      </c>
      <c r="C189" s="4" t="s">
        <v>122</v>
      </c>
      <c r="D189" s="6"/>
      <c r="E189" s="7" t="s">
        <v>17</v>
      </c>
      <c r="F189" s="10" t="s">
        <v>776</v>
      </c>
      <c r="G189" s="12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2.75">
      <c r="A190" s="2" t="s">
        <v>2334</v>
      </c>
      <c r="B190" s="31" t="s">
        <v>2335</v>
      </c>
      <c r="C190" s="4" t="s">
        <v>122</v>
      </c>
      <c r="D190" s="6"/>
      <c r="E190" s="7" t="s">
        <v>17</v>
      </c>
      <c r="F190" s="10" t="s">
        <v>2338</v>
      </c>
      <c r="G190" s="12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2.75">
      <c r="A191" s="2" t="s">
        <v>2342</v>
      </c>
      <c r="B191" s="31" t="s">
        <v>2343</v>
      </c>
      <c r="C191" s="4" t="s">
        <v>122</v>
      </c>
      <c r="D191" s="6"/>
      <c r="E191" s="7" t="s">
        <v>17</v>
      </c>
      <c r="F191" s="10"/>
      <c r="G191" s="12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2.75">
      <c r="A192" s="2" t="s">
        <v>2349</v>
      </c>
      <c r="B192" s="31" t="s">
        <v>2350</v>
      </c>
      <c r="C192" s="4" t="s">
        <v>14</v>
      </c>
      <c r="D192" s="6"/>
      <c r="E192" s="8"/>
      <c r="F192" s="10"/>
      <c r="G192" s="12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2.75">
      <c r="A193" s="2" t="s">
        <v>2353</v>
      </c>
      <c r="B193" s="31" t="s">
        <v>2354</v>
      </c>
      <c r="C193" s="4" t="s">
        <v>14</v>
      </c>
      <c r="D193" s="6"/>
      <c r="E193" s="8"/>
      <c r="F193" s="10"/>
      <c r="G193" s="12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2.75">
      <c r="A194" s="2" t="s">
        <v>2355</v>
      </c>
      <c r="B194" s="31" t="s">
        <v>2356</v>
      </c>
      <c r="C194" s="4" t="s">
        <v>14</v>
      </c>
      <c r="D194" s="6"/>
      <c r="E194" s="8"/>
      <c r="F194" s="10"/>
      <c r="G194" s="12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2.75">
      <c r="A195" s="2" t="s">
        <v>2359</v>
      </c>
      <c r="B195" s="31" t="s">
        <v>2360</v>
      </c>
      <c r="C195" s="4" t="s">
        <v>14</v>
      </c>
      <c r="D195" s="6"/>
      <c r="E195" s="8"/>
      <c r="F195" s="10"/>
      <c r="G195" s="12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2.75">
      <c r="A196" s="2" t="s">
        <v>2363</v>
      </c>
      <c r="B196" s="31" t="s">
        <v>2364</v>
      </c>
      <c r="C196" s="4" t="s">
        <v>14</v>
      </c>
      <c r="D196" s="6" t="s">
        <v>2365</v>
      </c>
      <c r="E196" s="8"/>
      <c r="F196" s="10"/>
      <c r="G196" s="12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2.75">
      <c r="A197" s="2" t="s">
        <v>2368</v>
      </c>
      <c r="B197" s="31" t="s">
        <v>2369</v>
      </c>
      <c r="C197" s="4" t="s">
        <v>14</v>
      </c>
      <c r="D197" s="6"/>
      <c r="E197" s="8"/>
      <c r="F197" s="10"/>
      <c r="G197" s="12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2.75">
      <c r="A198" s="2" t="s">
        <v>2372</v>
      </c>
      <c r="B198" s="31" t="s">
        <v>2374</v>
      </c>
      <c r="C198" s="4" t="s">
        <v>38</v>
      </c>
      <c r="D198" s="6" t="s">
        <v>2375</v>
      </c>
      <c r="E198" s="7" t="s">
        <v>17</v>
      </c>
      <c r="F198" s="10" t="s">
        <v>141</v>
      </c>
      <c r="G198" s="12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2.75">
      <c r="A199" s="2" t="s">
        <v>2378</v>
      </c>
      <c r="B199" s="31" t="s">
        <v>2379</v>
      </c>
      <c r="C199" s="4" t="s">
        <v>38</v>
      </c>
      <c r="D199" s="6" t="s">
        <v>2381</v>
      </c>
      <c r="E199" s="8"/>
      <c r="F199" s="10"/>
      <c r="G199" s="12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8">
      <c r="A200" s="52" t="s">
        <v>2383</v>
      </c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2.75">
      <c r="A201" s="2" t="s">
        <v>2386</v>
      </c>
      <c r="B201" s="31" t="s">
        <v>2387</v>
      </c>
      <c r="C201" s="4" t="s">
        <v>14</v>
      </c>
      <c r="D201" s="6" t="s">
        <v>2388</v>
      </c>
      <c r="E201" s="8"/>
      <c r="F201" s="10"/>
      <c r="G201" s="12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2.75">
      <c r="A202" s="2" t="s">
        <v>2391</v>
      </c>
      <c r="B202" s="31" t="s">
        <v>2393</v>
      </c>
      <c r="C202" s="4" t="s">
        <v>14</v>
      </c>
      <c r="D202" s="6" t="s">
        <v>2394</v>
      </c>
      <c r="E202" s="7" t="s">
        <v>17</v>
      </c>
      <c r="F202" s="10" t="s">
        <v>88</v>
      </c>
      <c r="G202" s="12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2.75">
      <c r="A203" s="2" t="s">
        <v>2398</v>
      </c>
      <c r="B203" s="31" t="s">
        <v>2401</v>
      </c>
      <c r="C203" s="4" t="s">
        <v>14</v>
      </c>
      <c r="D203" s="6" t="s">
        <v>2402</v>
      </c>
      <c r="E203" s="8"/>
      <c r="F203" s="10"/>
      <c r="G203" s="12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2.75">
      <c r="A204" s="2" t="s">
        <v>2405</v>
      </c>
      <c r="B204" s="31" t="s">
        <v>2406</v>
      </c>
      <c r="C204" s="4" t="s">
        <v>14</v>
      </c>
      <c r="D204" s="6" t="s">
        <v>2407</v>
      </c>
      <c r="E204" s="8"/>
      <c r="F204" s="10"/>
      <c r="G204" s="12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2.75">
      <c r="A205" s="2" t="s">
        <v>2410</v>
      </c>
      <c r="B205" s="31" t="s">
        <v>2411</v>
      </c>
      <c r="C205" s="4" t="s">
        <v>14</v>
      </c>
      <c r="D205" s="6" t="s">
        <v>2413</v>
      </c>
      <c r="E205" s="8"/>
      <c r="F205" s="10"/>
      <c r="G205" s="12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2.75">
      <c r="A206" s="2" t="s">
        <v>2415</v>
      </c>
      <c r="B206" s="31" t="s">
        <v>1780</v>
      </c>
      <c r="C206" s="4" t="s">
        <v>14</v>
      </c>
      <c r="D206" s="6" t="s">
        <v>2417</v>
      </c>
      <c r="E206" s="7" t="s">
        <v>17</v>
      </c>
      <c r="F206" s="10"/>
      <c r="G206" s="12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2.75">
      <c r="A207" s="2" t="s">
        <v>2421</v>
      </c>
      <c r="B207" s="31" t="s">
        <v>2422</v>
      </c>
      <c r="C207" s="4" t="s">
        <v>14</v>
      </c>
      <c r="D207" s="6" t="s">
        <v>2402</v>
      </c>
      <c r="E207" s="8"/>
      <c r="F207" s="10"/>
      <c r="G207" s="12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2.75">
      <c r="A208" s="2" t="s">
        <v>2426</v>
      </c>
      <c r="B208" s="31" t="s">
        <v>2427</v>
      </c>
      <c r="C208" s="4" t="s">
        <v>14</v>
      </c>
      <c r="D208" s="6" t="s">
        <v>2428</v>
      </c>
      <c r="E208" s="8"/>
      <c r="F208" s="10" t="s">
        <v>2429</v>
      </c>
      <c r="G208" s="12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2.75">
      <c r="A209" s="2" t="s">
        <v>2432</v>
      </c>
      <c r="B209" s="31" t="s">
        <v>2433</v>
      </c>
      <c r="C209" s="4" t="s">
        <v>14</v>
      </c>
      <c r="D209" s="6" t="s">
        <v>2388</v>
      </c>
      <c r="E209" s="7" t="s">
        <v>80</v>
      </c>
      <c r="F209" s="10"/>
      <c r="G209" s="12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2.75">
      <c r="A210" s="2" t="s">
        <v>2437</v>
      </c>
      <c r="B210" s="31" t="s">
        <v>2438</v>
      </c>
      <c r="C210" s="4" t="s">
        <v>14</v>
      </c>
      <c r="D210" s="6" t="s">
        <v>2402</v>
      </c>
      <c r="E210" s="8"/>
      <c r="F210" s="10"/>
      <c r="G210" s="12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2.75">
      <c r="A211" s="2" t="s">
        <v>2443</v>
      </c>
      <c r="B211" s="31" t="s">
        <v>2445</v>
      </c>
      <c r="C211" s="4" t="s">
        <v>38</v>
      </c>
      <c r="D211" s="6" t="s">
        <v>2447</v>
      </c>
      <c r="E211" s="7" t="s">
        <v>17</v>
      </c>
      <c r="F211" s="10" t="s">
        <v>141</v>
      </c>
      <c r="G211" s="12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2.75">
      <c r="A212" s="2" t="s">
        <v>2452</v>
      </c>
      <c r="B212" s="31" t="s">
        <v>2453</v>
      </c>
      <c r="C212" s="4" t="s">
        <v>38</v>
      </c>
      <c r="D212" s="6" t="s">
        <v>2447</v>
      </c>
      <c r="E212" s="8"/>
      <c r="F212" s="10" t="s">
        <v>141</v>
      </c>
      <c r="G212" s="12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8">
      <c r="A213" s="52" t="s">
        <v>2460</v>
      </c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2.75">
      <c r="A214" s="2" t="s">
        <v>2464</v>
      </c>
      <c r="B214" s="31" t="s">
        <v>2465</v>
      </c>
      <c r="C214" s="4" t="s">
        <v>14</v>
      </c>
      <c r="D214" s="6" t="s">
        <v>2402</v>
      </c>
      <c r="E214" s="8"/>
      <c r="F214" s="10" t="s">
        <v>2467</v>
      </c>
      <c r="G214" s="12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2.75">
      <c r="A215" s="2" t="s">
        <v>2472</v>
      </c>
      <c r="B215" s="31" t="s">
        <v>2473</v>
      </c>
      <c r="C215" s="4" t="s">
        <v>14</v>
      </c>
      <c r="D215" s="6" t="s">
        <v>2475</v>
      </c>
      <c r="E215" s="8"/>
      <c r="F215" s="10"/>
      <c r="G215" s="12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2.75">
      <c r="A216" s="2" t="s">
        <v>2479</v>
      </c>
      <c r="B216" s="31" t="s">
        <v>2387</v>
      </c>
      <c r="C216" s="4" t="s">
        <v>14</v>
      </c>
      <c r="D216" s="6" t="s">
        <v>2480</v>
      </c>
      <c r="E216" s="7" t="s">
        <v>17</v>
      </c>
      <c r="F216" s="10"/>
      <c r="G216" s="12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2.75">
      <c r="A217" s="2" t="s">
        <v>2486</v>
      </c>
      <c r="B217" s="31" t="s">
        <v>2487</v>
      </c>
      <c r="C217" s="4" t="s">
        <v>14</v>
      </c>
      <c r="D217" s="6" t="s">
        <v>2488</v>
      </c>
      <c r="E217" s="7" t="s">
        <v>17</v>
      </c>
      <c r="F217" s="10"/>
      <c r="G217" s="12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2.75">
      <c r="A218" s="2" t="s">
        <v>2493</v>
      </c>
      <c r="B218" s="31" t="s">
        <v>2495</v>
      </c>
      <c r="C218" s="4" t="s">
        <v>14</v>
      </c>
      <c r="D218" s="6" t="s">
        <v>2496</v>
      </c>
      <c r="E218" s="7" t="s">
        <v>17</v>
      </c>
      <c r="F218" s="10"/>
      <c r="G218" s="12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2.75">
      <c r="A219" s="2" t="s">
        <v>2502</v>
      </c>
      <c r="B219" s="31" t="s">
        <v>2504</v>
      </c>
      <c r="C219" s="4" t="s">
        <v>14</v>
      </c>
      <c r="D219" s="6" t="s">
        <v>2505</v>
      </c>
      <c r="E219" s="7" t="s">
        <v>17</v>
      </c>
      <c r="F219" s="10"/>
      <c r="G219" s="12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2.75">
      <c r="A220" s="2" t="s">
        <v>2509</v>
      </c>
      <c r="B220" s="31" t="s">
        <v>2511</v>
      </c>
      <c r="C220" s="4" t="s">
        <v>14</v>
      </c>
      <c r="D220" s="6" t="s">
        <v>2515</v>
      </c>
      <c r="E220" s="7" t="s">
        <v>17</v>
      </c>
      <c r="F220" s="10"/>
      <c r="G220" s="12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2.75">
      <c r="A221" s="2" t="s">
        <v>2519</v>
      </c>
      <c r="B221" s="31" t="s">
        <v>2521</v>
      </c>
      <c r="C221" s="4" t="s">
        <v>14</v>
      </c>
      <c r="D221" s="6" t="s">
        <v>2524</v>
      </c>
      <c r="E221" s="8"/>
      <c r="F221" s="10"/>
      <c r="G221" s="12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2.75">
      <c r="A222" s="2" t="s">
        <v>2528</v>
      </c>
      <c r="B222" s="2" t="s">
        <v>2529</v>
      </c>
      <c r="C222" s="4" t="s">
        <v>14</v>
      </c>
      <c r="D222" s="6" t="s">
        <v>2532</v>
      </c>
      <c r="E222" s="7" t="s">
        <v>441</v>
      </c>
      <c r="F222" s="10" t="s">
        <v>88</v>
      </c>
      <c r="G222" s="12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8">
      <c r="A223" s="52" t="s">
        <v>2535</v>
      </c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2.75">
      <c r="A224" s="2" t="s">
        <v>2536</v>
      </c>
      <c r="B224" s="31" t="s">
        <v>2537</v>
      </c>
      <c r="C224" s="4" t="s">
        <v>14</v>
      </c>
      <c r="D224" s="6"/>
      <c r="E224" s="8"/>
      <c r="F224" s="10"/>
      <c r="G224" s="12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2.75">
      <c r="A225" s="2" t="s">
        <v>2540</v>
      </c>
      <c r="B225" s="31" t="s">
        <v>2541</v>
      </c>
      <c r="C225" s="4" t="s">
        <v>122</v>
      </c>
      <c r="D225" s="6" t="s">
        <v>2542</v>
      </c>
      <c r="E225" s="7" t="s">
        <v>17</v>
      </c>
      <c r="F225" s="10"/>
      <c r="G225" s="12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2.75">
      <c r="A226" s="2" t="s">
        <v>2545</v>
      </c>
      <c r="B226" s="31" t="s">
        <v>2546</v>
      </c>
      <c r="C226" s="4" t="s">
        <v>14</v>
      </c>
      <c r="D226" s="6"/>
      <c r="E226" s="8"/>
      <c r="F226" s="10"/>
      <c r="G226" s="12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2.75">
      <c r="A227" s="2" t="s">
        <v>2551</v>
      </c>
      <c r="B227" s="31" t="s">
        <v>2552</v>
      </c>
      <c r="C227" s="4" t="s">
        <v>122</v>
      </c>
      <c r="D227" s="6" t="s">
        <v>2553</v>
      </c>
      <c r="E227" s="7" t="s">
        <v>17</v>
      </c>
      <c r="F227" s="10" t="s">
        <v>2556</v>
      </c>
      <c r="G227" s="12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8">
      <c r="A228" s="52" t="s">
        <v>782</v>
      </c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2.75">
      <c r="A229" s="2" t="s">
        <v>2557</v>
      </c>
      <c r="B229" s="31" t="s">
        <v>2559</v>
      </c>
      <c r="C229" s="4" t="s">
        <v>14</v>
      </c>
      <c r="D229" s="6" t="s">
        <v>2561</v>
      </c>
      <c r="E229" s="8"/>
      <c r="F229" s="10"/>
      <c r="G229" s="12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2.75">
      <c r="A230" s="2" t="s">
        <v>2563</v>
      </c>
      <c r="B230" s="31" t="s">
        <v>2565</v>
      </c>
      <c r="C230" s="4" t="s">
        <v>14</v>
      </c>
      <c r="D230" s="6" t="s">
        <v>2566</v>
      </c>
      <c r="E230" s="8"/>
      <c r="F230" s="10"/>
      <c r="G230" s="12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2.75">
      <c r="A231" s="2" t="s">
        <v>2567</v>
      </c>
      <c r="B231" s="31" t="s">
        <v>2568</v>
      </c>
      <c r="C231" s="4" t="s">
        <v>14</v>
      </c>
      <c r="D231" s="6" t="s">
        <v>2570</v>
      </c>
      <c r="E231" s="7" t="s">
        <v>17</v>
      </c>
      <c r="F231" s="10"/>
      <c r="G231" s="12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2.75">
      <c r="A232" s="2" t="s">
        <v>2573</v>
      </c>
      <c r="B232" s="31" t="s">
        <v>2574</v>
      </c>
      <c r="C232" s="4" t="s">
        <v>14</v>
      </c>
      <c r="D232" s="6" t="s">
        <v>2576</v>
      </c>
      <c r="E232" s="8"/>
      <c r="F232" s="10"/>
      <c r="G232" s="12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2.75">
      <c r="A233" s="2" t="s">
        <v>2577</v>
      </c>
      <c r="B233" s="31" t="s">
        <v>2579</v>
      </c>
      <c r="C233" s="4" t="s">
        <v>14</v>
      </c>
      <c r="D233" s="6" t="s">
        <v>2581</v>
      </c>
      <c r="E233" s="8"/>
      <c r="F233" s="10"/>
      <c r="G233" s="12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2.75">
      <c r="A234" s="2" t="s">
        <v>2583</v>
      </c>
      <c r="B234" s="31" t="s">
        <v>2585</v>
      </c>
      <c r="C234" s="4" t="s">
        <v>14</v>
      </c>
      <c r="D234" s="6" t="s">
        <v>2586</v>
      </c>
      <c r="E234" s="8"/>
      <c r="F234" s="10"/>
      <c r="G234" s="12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2.75">
      <c r="A235" s="2" t="s">
        <v>2587</v>
      </c>
      <c r="B235" s="31" t="s">
        <v>2588</v>
      </c>
      <c r="C235" s="4" t="s">
        <v>14</v>
      </c>
      <c r="D235" s="6" t="s">
        <v>2591</v>
      </c>
      <c r="E235" s="8"/>
      <c r="F235" s="10"/>
      <c r="G235" s="12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2.75">
      <c r="A236" s="2" t="s">
        <v>2592</v>
      </c>
      <c r="B236" s="31" t="s">
        <v>2593</v>
      </c>
      <c r="C236" s="4" t="s">
        <v>14</v>
      </c>
      <c r="D236" s="6" t="s">
        <v>2596</v>
      </c>
      <c r="E236" s="8"/>
      <c r="F236" s="10"/>
      <c r="G236" s="12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2.75">
      <c r="A237" s="2" t="s">
        <v>2597</v>
      </c>
      <c r="B237" s="31" t="s">
        <v>2598</v>
      </c>
      <c r="C237" s="4" t="s">
        <v>14</v>
      </c>
      <c r="D237" s="6" t="s">
        <v>2576</v>
      </c>
      <c r="E237" s="8"/>
      <c r="F237" s="10"/>
      <c r="G237" s="12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25.5">
      <c r="A238" s="2" t="s">
        <v>2602</v>
      </c>
      <c r="B238" s="31" t="s">
        <v>2603</v>
      </c>
      <c r="C238" s="4" t="s">
        <v>122</v>
      </c>
      <c r="D238" s="6" t="s">
        <v>2604</v>
      </c>
      <c r="E238" s="8"/>
      <c r="F238" s="10"/>
      <c r="G238" s="12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2.75">
      <c r="A239" s="2" t="s">
        <v>2608</v>
      </c>
      <c r="B239" s="31" t="s">
        <v>2387</v>
      </c>
      <c r="C239" s="4" t="s">
        <v>38</v>
      </c>
      <c r="D239" s="6" t="s">
        <v>2609</v>
      </c>
      <c r="E239" s="8"/>
      <c r="F239" s="10" t="s">
        <v>2610</v>
      </c>
      <c r="G239" s="20" t="str">
        <f>HYPERLINK("http://codeforces.com/contest/448/submission/7139644","observation: all divisors of divisors of a number are divisors of that number, generate Divisors DAG in O(cubic_root(x)^2 + sqrt(x))")</f>
        <v>observation: all divisors of divisors of a number are divisors of that number, generate Divisors DAG in O(cubic_root(x)^2 + sqrt(x))</v>
      </c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23.25">
      <c r="A240" s="50" t="s">
        <v>2624</v>
      </c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2.75">
      <c r="A241" s="2" t="s">
        <v>2628</v>
      </c>
      <c r="B241" s="2" t="s">
        <v>2630</v>
      </c>
      <c r="C241" s="4" t="s">
        <v>14</v>
      </c>
      <c r="D241" s="6" t="s">
        <v>1513</v>
      </c>
      <c r="E241" s="34"/>
      <c r="F241" s="12"/>
      <c r="G241" s="12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2.75">
      <c r="A242" s="2" t="s">
        <v>2635</v>
      </c>
      <c r="B242" s="2" t="s">
        <v>2636</v>
      </c>
      <c r="C242" s="4" t="s">
        <v>14</v>
      </c>
      <c r="D242" s="6"/>
      <c r="E242" s="34"/>
      <c r="F242" s="12"/>
      <c r="G242" s="12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2.75">
      <c r="A243" s="2" t="s">
        <v>2640</v>
      </c>
      <c r="B243" s="2" t="s">
        <v>2641</v>
      </c>
      <c r="C243" s="4" t="s">
        <v>14</v>
      </c>
      <c r="D243" s="6" t="s">
        <v>2643</v>
      </c>
      <c r="E243" s="34"/>
      <c r="F243" s="12"/>
      <c r="G243" s="12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2.75">
      <c r="A244" s="2" t="s">
        <v>2647</v>
      </c>
      <c r="B244" s="2" t="s">
        <v>2624</v>
      </c>
      <c r="C244" s="4" t="s">
        <v>122</v>
      </c>
      <c r="D244" s="6" t="s">
        <v>2648</v>
      </c>
      <c r="E244" s="34"/>
      <c r="F244" s="12"/>
      <c r="G244" s="12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2.75">
      <c r="A245" s="2" t="s">
        <v>2653</v>
      </c>
      <c r="B245" s="2" t="s">
        <v>2630</v>
      </c>
      <c r="C245" s="4" t="s">
        <v>122</v>
      </c>
      <c r="D245" s="6" t="s">
        <v>2655</v>
      </c>
      <c r="E245" s="34"/>
      <c r="F245" s="2" t="s">
        <v>88</v>
      </c>
      <c r="G245" s="12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2.75">
      <c r="A246" s="2" t="s">
        <v>2661</v>
      </c>
      <c r="B246" s="2" t="s">
        <v>2662</v>
      </c>
      <c r="C246" s="4" t="s">
        <v>14</v>
      </c>
      <c r="D246" s="6"/>
      <c r="E246" s="34"/>
      <c r="F246" s="2"/>
      <c r="G246" s="12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2.75">
      <c r="A247" s="2" t="s">
        <v>2668</v>
      </c>
      <c r="B247" s="2" t="s">
        <v>2669</v>
      </c>
      <c r="C247" s="4" t="s">
        <v>122</v>
      </c>
      <c r="D247" s="6" t="s">
        <v>2670</v>
      </c>
      <c r="E247" s="8"/>
      <c r="F247" s="2"/>
      <c r="G247" s="12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2.75">
      <c r="A248" s="2" t="s">
        <v>2674</v>
      </c>
      <c r="B248" s="2" t="s">
        <v>2676</v>
      </c>
      <c r="C248" s="4" t="s">
        <v>122</v>
      </c>
      <c r="D248" s="6" t="s">
        <v>1365</v>
      </c>
      <c r="E248" s="8"/>
      <c r="F248" s="2"/>
      <c r="G248" s="12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2.75">
      <c r="A249" s="2" t="s">
        <v>2679</v>
      </c>
      <c r="B249" s="2" t="s">
        <v>2624</v>
      </c>
      <c r="C249" s="4" t="s">
        <v>122</v>
      </c>
      <c r="D249" s="6" t="s">
        <v>1365</v>
      </c>
      <c r="E249" s="8"/>
      <c r="F249" s="12"/>
      <c r="G249" s="12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23.25">
      <c r="A250" s="51" t="s">
        <v>2682</v>
      </c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2.75">
      <c r="A251" s="2" t="s">
        <v>2689</v>
      </c>
      <c r="B251" s="2" t="s">
        <v>2691</v>
      </c>
      <c r="C251" s="4" t="s">
        <v>14</v>
      </c>
      <c r="D251" s="6" t="s">
        <v>2693</v>
      </c>
      <c r="E251" s="8"/>
      <c r="F251" s="2"/>
      <c r="G251" s="12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2.75">
      <c r="A252" s="2" t="s">
        <v>2696</v>
      </c>
      <c r="B252" s="2" t="s">
        <v>2697</v>
      </c>
      <c r="C252" s="4" t="s">
        <v>14</v>
      </c>
      <c r="D252" s="6" t="s">
        <v>1643</v>
      </c>
      <c r="E252" s="8"/>
      <c r="F252" s="2"/>
      <c r="G252" s="12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2.75">
      <c r="A253" s="2" t="s">
        <v>2700</v>
      </c>
      <c r="B253" s="2" t="s">
        <v>2701</v>
      </c>
      <c r="C253" s="4" t="s">
        <v>14</v>
      </c>
      <c r="D253" s="6" t="s">
        <v>2702</v>
      </c>
      <c r="E253" s="8"/>
      <c r="F253" s="2"/>
      <c r="G253" s="12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2.75">
      <c r="A254" s="2" t="s">
        <v>2705</v>
      </c>
      <c r="B254" s="2" t="s">
        <v>2706</v>
      </c>
      <c r="C254" s="4" t="s">
        <v>14</v>
      </c>
      <c r="D254" s="6" t="s">
        <v>1643</v>
      </c>
      <c r="E254" s="8"/>
      <c r="F254" s="2" t="s">
        <v>2707</v>
      </c>
      <c r="G254" s="12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2.75">
      <c r="A255" s="2" t="s">
        <v>2710</v>
      </c>
      <c r="B255" s="2" t="s">
        <v>2711</v>
      </c>
      <c r="C255" s="4" t="s">
        <v>14</v>
      </c>
      <c r="D255" s="6"/>
      <c r="E255" s="8"/>
      <c r="F255" s="2"/>
      <c r="G255" s="12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2.75">
      <c r="A256" s="2" t="s">
        <v>2715</v>
      </c>
      <c r="B256" s="2" t="s">
        <v>2716</v>
      </c>
      <c r="C256" s="4" t="s">
        <v>14</v>
      </c>
      <c r="D256" s="6"/>
      <c r="E256" s="8"/>
      <c r="F256" s="2"/>
      <c r="G256" s="12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2.75">
      <c r="A257" s="2" t="s">
        <v>2719</v>
      </c>
      <c r="B257" s="2" t="s">
        <v>2720</v>
      </c>
      <c r="C257" s="4" t="s">
        <v>122</v>
      </c>
      <c r="D257" s="6" t="s">
        <v>2721</v>
      </c>
      <c r="E257" s="8"/>
      <c r="F257" s="2"/>
      <c r="G257" s="12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2.75">
      <c r="A258" s="2" t="s">
        <v>2724</v>
      </c>
      <c r="B258" s="2" t="s">
        <v>2725</v>
      </c>
      <c r="C258" s="4" t="s">
        <v>122</v>
      </c>
      <c r="D258" s="6" t="s">
        <v>2726</v>
      </c>
      <c r="E258" s="8"/>
      <c r="F258" s="2"/>
      <c r="G258" s="12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2.75">
      <c r="A259" s="2" t="s">
        <v>2729</v>
      </c>
      <c r="B259" s="2" t="s">
        <v>2731</v>
      </c>
      <c r="C259" s="4" t="s">
        <v>122</v>
      </c>
      <c r="D259" s="6" t="s">
        <v>1361</v>
      </c>
      <c r="E259" s="8"/>
      <c r="F259" s="2"/>
      <c r="G259" s="12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2.75">
      <c r="A260" s="2" t="s">
        <v>2733</v>
      </c>
      <c r="B260" s="2" t="s">
        <v>2734</v>
      </c>
      <c r="C260" s="4" t="s">
        <v>122</v>
      </c>
      <c r="D260" s="6" t="s">
        <v>2736</v>
      </c>
      <c r="E260" s="8"/>
      <c r="F260" s="2"/>
      <c r="G260" s="12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2.75">
      <c r="A261" s="2" t="s">
        <v>2740</v>
      </c>
      <c r="B261" s="2" t="s">
        <v>2741</v>
      </c>
      <c r="C261" s="4" t="s">
        <v>38</v>
      </c>
      <c r="D261" s="6" t="s">
        <v>2742</v>
      </c>
      <c r="E261" s="8"/>
      <c r="F261" s="2" t="s">
        <v>2745</v>
      </c>
      <c r="G261" s="12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2.75">
      <c r="A262" s="2" t="s">
        <v>2746</v>
      </c>
      <c r="B262" s="2" t="s">
        <v>2747</v>
      </c>
      <c r="C262" s="4" t="s">
        <v>38</v>
      </c>
      <c r="D262" s="6" t="s">
        <v>2748</v>
      </c>
      <c r="E262" s="8"/>
      <c r="F262" s="2"/>
      <c r="G262" s="12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8">
      <c r="A263" s="49" t="s">
        <v>2749</v>
      </c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2.75">
      <c r="A264" s="2" t="s">
        <v>2750</v>
      </c>
      <c r="B264" s="2" t="s">
        <v>2751</v>
      </c>
      <c r="C264" s="4" t="s">
        <v>14</v>
      </c>
      <c r="D264" s="6" t="s">
        <v>1728</v>
      </c>
      <c r="E264" s="8"/>
      <c r="F264" s="2"/>
      <c r="G264" s="12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2.75">
      <c r="A265" s="2" t="s">
        <v>2752</v>
      </c>
      <c r="B265" s="2" t="s">
        <v>2753</v>
      </c>
      <c r="C265" s="4" t="s">
        <v>14</v>
      </c>
      <c r="D265" s="6" t="s">
        <v>2754</v>
      </c>
      <c r="E265" s="8"/>
      <c r="F265" s="10" t="s">
        <v>1458</v>
      </c>
      <c r="G265" s="20" t="str">
        <f>HYPERLINK("https://community.topcoder.com/stat?c=problem_statement&amp;pm=10033","↗")</f>
        <v>↗</v>
      </c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2.75">
      <c r="A266" s="2" t="s">
        <v>2755</v>
      </c>
      <c r="B266" s="2" t="s">
        <v>2756</v>
      </c>
      <c r="C266" s="4" t="s">
        <v>122</v>
      </c>
      <c r="D266" s="6" t="s">
        <v>2757</v>
      </c>
      <c r="E266" s="8"/>
      <c r="F266" s="2"/>
      <c r="G266" s="12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2.75">
      <c r="A267" s="2" t="s">
        <v>2758</v>
      </c>
      <c r="B267" s="2" t="s">
        <v>2759</v>
      </c>
      <c r="C267" s="4" t="s">
        <v>38</v>
      </c>
      <c r="D267" s="6" t="s">
        <v>2760</v>
      </c>
      <c r="E267" s="8"/>
      <c r="F267" s="20" t="str">
        <f>HYPERLINK("http://www.spoj.com/problems/CT16E/","Solve it on SPOJ with Java")</f>
        <v>Solve it on SPOJ with Java</v>
      </c>
      <c r="G267" s="12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23.25">
      <c r="A268" s="50" t="s">
        <v>2761</v>
      </c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8">
      <c r="A269" s="49" t="s">
        <v>2762</v>
      </c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2.75">
      <c r="A270" s="2" t="s">
        <v>2763</v>
      </c>
      <c r="B270" s="2" t="s">
        <v>2764</v>
      </c>
      <c r="C270" s="4" t="s">
        <v>122</v>
      </c>
      <c r="D270" s="6" t="s">
        <v>2765</v>
      </c>
      <c r="E270" s="34"/>
      <c r="F270" s="12"/>
      <c r="G270" s="12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2.75">
      <c r="A271" s="2" t="s">
        <v>2766</v>
      </c>
      <c r="B271" s="2" t="s">
        <v>2767</v>
      </c>
      <c r="C271" s="4" t="s">
        <v>14</v>
      </c>
      <c r="D271" s="6" t="s">
        <v>2768</v>
      </c>
      <c r="E271" s="34"/>
      <c r="F271" s="12"/>
      <c r="G271" s="12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2.75">
      <c r="A272" s="2" t="s">
        <v>2769</v>
      </c>
      <c r="B272" s="2" t="s">
        <v>2770</v>
      </c>
      <c r="C272" s="4" t="s">
        <v>122</v>
      </c>
      <c r="D272" s="6" t="s">
        <v>2771</v>
      </c>
      <c r="E272" s="34"/>
      <c r="F272" s="12"/>
      <c r="G272" s="12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2.75">
      <c r="A273" s="2" t="s">
        <v>2772</v>
      </c>
      <c r="B273" s="2" t="s">
        <v>2773</v>
      </c>
      <c r="C273" s="4" t="s">
        <v>122</v>
      </c>
      <c r="D273" s="6" t="s">
        <v>2774</v>
      </c>
      <c r="E273" s="34"/>
      <c r="F273" s="12"/>
      <c r="G273" s="12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2.75">
      <c r="A274" s="2" t="s">
        <v>2775</v>
      </c>
      <c r="B274" s="2" t="s">
        <v>2776</v>
      </c>
      <c r="C274" s="4" t="s">
        <v>122</v>
      </c>
      <c r="D274" s="6" t="s">
        <v>2777</v>
      </c>
      <c r="E274" s="34"/>
      <c r="F274" s="12"/>
      <c r="G274" s="12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2.75">
      <c r="A275" s="2" t="s">
        <v>2778</v>
      </c>
      <c r="B275" s="2" t="s">
        <v>2779</v>
      </c>
      <c r="C275" s="4" t="s">
        <v>14</v>
      </c>
      <c r="D275" s="6" t="s">
        <v>1397</v>
      </c>
      <c r="E275" s="34"/>
      <c r="F275" s="12"/>
      <c r="G275" s="12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2.75">
      <c r="A276" s="2" t="s">
        <v>2780</v>
      </c>
      <c r="B276" s="2" t="s">
        <v>2781</v>
      </c>
      <c r="C276" s="4" t="s">
        <v>14</v>
      </c>
      <c r="D276" s="6" t="s">
        <v>1397</v>
      </c>
      <c r="E276" s="34"/>
      <c r="F276" s="12"/>
      <c r="G276" s="12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2.75">
      <c r="A277" s="2" t="s">
        <v>2782</v>
      </c>
      <c r="B277" s="2" t="s">
        <v>2783</v>
      </c>
      <c r="C277" s="4" t="s">
        <v>14</v>
      </c>
      <c r="D277" s="6" t="s">
        <v>2771</v>
      </c>
      <c r="E277" s="34"/>
      <c r="F277" s="12"/>
      <c r="G277" s="12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2.75">
      <c r="A278" s="2" t="s">
        <v>2784</v>
      </c>
      <c r="B278" s="2" t="s">
        <v>2785</v>
      </c>
      <c r="C278" s="4" t="s">
        <v>122</v>
      </c>
      <c r="D278" s="6" t="s">
        <v>2777</v>
      </c>
      <c r="E278" s="34"/>
      <c r="F278" s="12"/>
      <c r="G278" s="12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2.75">
      <c r="A279" s="2" t="s">
        <v>2786</v>
      </c>
      <c r="B279" s="2" t="s">
        <v>2787</v>
      </c>
      <c r="C279" s="4" t="s">
        <v>122</v>
      </c>
      <c r="D279" s="6" t="s">
        <v>2788</v>
      </c>
      <c r="E279" s="34"/>
      <c r="F279" s="12"/>
      <c r="G279" s="12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2.75">
      <c r="A280" s="2" t="s">
        <v>2789</v>
      </c>
      <c r="B280" s="2" t="s">
        <v>2790</v>
      </c>
      <c r="C280" s="4" t="s">
        <v>122</v>
      </c>
      <c r="D280" s="6" t="s">
        <v>1397</v>
      </c>
      <c r="E280" s="34"/>
      <c r="F280" s="12"/>
      <c r="G280" s="12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2.75">
      <c r="A281" s="2" t="s">
        <v>2791</v>
      </c>
      <c r="B281" s="2" t="s">
        <v>2792</v>
      </c>
      <c r="C281" s="4" t="s">
        <v>122</v>
      </c>
      <c r="D281" s="6" t="s">
        <v>2793</v>
      </c>
      <c r="E281" s="34"/>
      <c r="F281" s="12"/>
      <c r="G281" s="12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2.75">
      <c r="A282" s="2" t="s">
        <v>2794</v>
      </c>
      <c r="B282" s="2" t="s">
        <v>2795</v>
      </c>
      <c r="C282" s="4" t="s">
        <v>122</v>
      </c>
      <c r="D282" s="6" t="s">
        <v>2796</v>
      </c>
      <c r="E282" s="34"/>
      <c r="F282" s="12"/>
      <c r="G282" s="12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2.75">
      <c r="A283" s="2" t="s">
        <v>2752</v>
      </c>
      <c r="B283" s="2" t="s">
        <v>2797</v>
      </c>
      <c r="C283" s="4" t="s">
        <v>38</v>
      </c>
      <c r="D283" s="6" t="s">
        <v>2771</v>
      </c>
      <c r="E283" s="34"/>
      <c r="F283" s="12"/>
      <c r="G283" s="12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8">
      <c r="A284" s="49" t="s">
        <v>2798</v>
      </c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2.75">
      <c r="A285" s="2" t="s">
        <v>2799</v>
      </c>
      <c r="B285" s="2" t="s">
        <v>2800</v>
      </c>
      <c r="C285" s="4" t="s">
        <v>12</v>
      </c>
      <c r="D285" s="6"/>
      <c r="E285" s="34"/>
      <c r="F285" s="12"/>
      <c r="G285" s="12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2.75">
      <c r="A286" s="2" t="s">
        <v>2801</v>
      </c>
      <c r="B286" s="2" t="s">
        <v>2802</v>
      </c>
      <c r="C286" s="4" t="s">
        <v>14</v>
      </c>
      <c r="D286" s="6"/>
      <c r="E286" s="34"/>
      <c r="F286" s="12"/>
      <c r="G286" s="12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2.75">
      <c r="A287" s="2" t="s">
        <v>2752</v>
      </c>
      <c r="B287" s="2" t="s">
        <v>2803</v>
      </c>
      <c r="C287" s="4" t="s">
        <v>38</v>
      </c>
      <c r="D287" s="6" t="s">
        <v>2804</v>
      </c>
      <c r="E287" s="34"/>
      <c r="F287" s="12"/>
      <c r="G287" s="12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8">
      <c r="A288" s="49" t="s">
        <v>2805</v>
      </c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2.75">
      <c r="A289" s="2" t="s">
        <v>2806</v>
      </c>
      <c r="B289" s="2" t="s">
        <v>2807</v>
      </c>
      <c r="C289" s="4" t="s">
        <v>14</v>
      </c>
      <c r="D289" s="6"/>
      <c r="E289" s="34"/>
      <c r="F289" s="12"/>
      <c r="G289" s="12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2.75">
      <c r="A290" s="2" t="s">
        <v>2808</v>
      </c>
      <c r="B290" s="2" t="s">
        <v>2809</v>
      </c>
      <c r="C290" s="4" t="s">
        <v>14</v>
      </c>
      <c r="D290" s="6"/>
      <c r="E290" s="34"/>
      <c r="F290" s="12"/>
      <c r="G290" s="12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2.75">
      <c r="A291" s="2" t="s">
        <v>2810</v>
      </c>
      <c r="B291" s="2" t="s">
        <v>2811</v>
      </c>
      <c r="C291" s="4" t="s">
        <v>122</v>
      </c>
      <c r="D291" s="6"/>
      <c r="E291" s="34"/>
      <c r="F291" s="12"/>
      <c r="G291" s="12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2.75">
      <c r="A292" s="2" t="s">
        <v>2812</v>
      </c>
      <c r="B292" s="2" t="s">
        <v>2813</v>
      </c>
      <c r="C292" s="4" t="s">
        <v>14</v>
      </c>
      <c r="D292" s="6"/>
      <c r="E292" s="34"/>
      <c r="F292" s="12"/>
      <c r="G292" s="12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2.75">
      <c r="A293" s="2" t="s">
        <v>2814</v>
      </c>
      <c r="B293" s="2" t="s">
        <v>2815</v>
      </c>
      <c r="C293" s="4" t="s">
        <v>122</v>
      </c>
      <c r="D293" s="6" t="s">
        <v>2816</v>
      </c>
      <c r="E293" s="34"/>
      <c r="F293" s="12"/>
      <c r="G293" s="12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2.75">
      <c r="A294" s="2" t="s">
        <v>2817</v>
      </c>
      <c r="B294" s="2" t="s">
        <v>2818</v>
      </c>
      <c r="C294" s="4" t="s">
        <v>122</v>
      </c>
      <c r="D294" s="6"/>
      <c r="E294" s="34"/>
      <c r="F294" s="12"/>
      <c r="G294" s="12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2.75">
      <c r="A295" s="2" t="s">
        <v>2819</v>
      </c>
      <c r="B295" s="2" t="s">
        <v>2820</v>
      </c>
      <c r="C295" s="4" t="s">
        <v>38</v>
      </c>
      <c r="D295" s="6" t="s">
        <v>1397</v>
      </c>
      <c r="E295" s="34"/>
      <c r="F295" s="10"/>
      <c r="G295" s="12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2.75">
      <c r="A296" s="2" t="s">
        <v>2752</v>
      </c>
      <c r="B296" s="2" t="s">
        <v>2821</v>
      </c>
      <c r="C296" s="4" t="s">
        <v>38</v>
      </c>
      <c r="D296" s="6" t="s">
        <v>1350</v>
      </c>
      <c r="E296" s="34"/>
      <c r="F296" s="20" t="str">
        <f>HYPERLINK("https://community.topcoder.com/stat?c=problem_solution&amp;rm=262996&amp;rd=10010&amp;pm=6856&amp;cr=10574855","nice solution")</f>
        <v>nice solution</v>
      </c>
      <c r="G296" s="12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2.75">
      <c r="A297" s="2" t="s">
        <v>2752</v>
      </c>
      <c r="B297" s="2" t="s">
        <v>2822</v>
      </c>
      <c r="C297" s="4" t="s">
        <v>38</v>
      </c>
      <c r="D297" s="6"/>
      <c r="E297" s="34"/>
      <c r="F297" s="12"/>
      <c r="G297" s="12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8">
      <c r="A298" s="49" t="s">
        <v>782</v>
      </c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2.75">
      <c r="A299" s="2" t="s">
        <v>2823</v>
      </c>
      <c r="B299" s="2" t="s">
        <v>2824</v>
      </c>
      <c r="C299" s="4" t="s">
        <v>14</v>
      </c>
      <c r="D299" s="6" t="s">
        <v>2825</v>
      </c>
      <c r="E299" s="34"/>
      <c r="F299" s="12"/>
      <c r="G299" s="12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2.75">
      <c r="A300" s="2" t="s">
        <v>2826</v>
      </c>
      <c r="B300" s="2" t="s">
        <v>2827</v>
      </c>
      <c r="C300" s="4" t="s">
        <v>14</v>
      </c>
      <c r="D300" s="6" t="s">
        <v>180</v>
      </c>
      <c r="E300" s="34"/>
      <c r="F300" s="12"/>
      <c r="G300" s="12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2.75">
      <c r="A301" s="2" t="s">
        <v>2828</v>
      </c>
      <c r="B301" s="2" t="s">
        <v>2829</v>
      </c>
      <c r="C301" s="4" t="s">
        <v>122</v>
      </c>
      <c r="D301" s="6" t="s">
        <v>2771</v>
      </c>
      <c r="E301" s="34"/>
      <c r="F301" s="12"/>
      <c r="G301" s="12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2.75">
      <c r="A302" s="1" t="s">
        <v>2830</v>
      </c>
      <c r="B302" s="1" t="s">
        <v>2612</v>
      </c>
      <c r="C302" s="3" t="s">
        <v>122</v>
      </c>
      <c r="D302" s="5" t="s">
        <v>72</v>
      </c>
      <c r="E302" s="8"/>
      <c r="F302" s="1"/>
      <c r="G302" s="9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.75">
      <c r="A303" s="1" t="s">
        <v>2831</v>
      </c>
      <c r="B303" s="1" t="s">
        <v>2832</v>
      </c>
      <c r="C303" s="3" t="s">
        <v>122</v>
      </c>
      <c r="D303" s="5" t="s">
        <v>2771</v>
      </c>
      <c r="E303" s="8"/>
      <c r="F303" s="1"/>
      <c r="G303" s="9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.75">
      <c r="A304" s="1" t="s">
        <v>2833</v>
      </c>
      <c r="B304" s="1" t="s">
        <v>2834</v>
      </c>
      <c r="C304" s="3" t="s">
        <v>122</v>
      </c>
      <c r="D304" s="5"/>
      <c r="E304" s="8"/>
      <c r="F304" s="1" t="s">
        <v>2835</v>
      </c>
      <c r="G304" s="9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.75">
      <c r="A305" s="1" t="s">
        <v>2836</v>
      </c>
      <c r="B305" s="1" t="s">
        <v>2837</v>
      </c>
      <c r="C305" s="3" t="s">
        <v>38</v>
      </c>
      <c r="D305" s="5" t="s">
        <v>201</v>
      </c>
      <c r="E305" s="8"/>
      <c r="F305" s="1"/>
      <c r="G305" s="9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23.25">
      <c r="A306" s="50" t="s">
        <v>1621</v>
      </c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2.75">
      <c r="A307" s="2" t="s">
        <v>2838</v>
      </c>
      <c r="B307" s="2" t="s">
        <v>2839</v>
      </c>
      <c r="C307" s="4" t="s">
        <v>12</v>
      </c>
      <c r="D307" s="6" t="s">
        <v>2840</v>
      </c>
      <c r="E307" s="34"/>
      <c r="F307" s="12"/>
      <c r="G307" s="12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2.75">
      <c r="A308" s="2" t="s">
        <v>2841</v>
      </c>
      <c r="B308" s="2" t="s">
        <v>2842</v>
      </c>
      <c r="C308" s="4" t="s">
        <v>14</v>
      </c>
      <c r="D308" s="6" t="s">
        <v>2843</v>
      </c>
      <c r="E308" s="34"/>
      <c r="F308" s="12"/>
      <c r="G308" s="12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2.75">
      <c r="A309" s="2" t="s">
        <v>2844</v>
      </c>
      <c r="B309" s="2" t="s">
        <v>2845</v>
      </c>
      <c r="C309" s="4" t="s">
        <v>14</v>
      </c>
      <c r="D309" s="6" t="s">
        <v>2846</v>
      </c>
      <c r="E309" s="34"/>
      <c r="F309" s="12"/>
      <c r="G309" s="12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2.75">
      <c r="A310" s="2" t="s">
        <v>2847</v>
      </c>
      <c r="B310" s="2" t="s">
        <v>2848</v>
      </c>
      <c r="C310" s="4" t="s">
        <v>14</v>
      </c>
      <c r="D310" s="6" t="s">
        <v>2849</v>
      </c>
      <c r="E310" s="34"/>
      <c r="F310" s="2" t="s">
        <v>2850</v>
      </c>
      <c r="G310" s="12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23.25">
      <c r="A311" s="50" t="s">
        <v>782</v>
      </c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2.75">
      <c r="A312" s="2" t="s">
        <v>2851</v>
      </c>
      <c r="B312" s="2" t="s">
        <v>2852</v>
      </c>
      <c r="C312" s="4" t="s">
        <v>38</v>
      </c>
      <c r="D312" s="6" t="s">
        <v>2853</v>
      </c>
      <c r="E312" s="34"/>
      <c r="F312" s="12"/>
      <c r="G312" s="12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2.75">
      <c r="A313" s="2" t="s">
        <v>2854</v>
      </c>
      <c r="B313" s="2" t="s">
        <v>2855</v>
      </c>
      <c r="C313" s="4" t="s">
        <v>122</v>
      </c>
      <c r="D313" s="6" t="s">
        <v>2856</v>
      </c>
      <c r="E313" s="8"/>
      <c r="F313" s="2" t="s">
        <v>2857</v>
      </c>
      <c r="G313" s="12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8">
      <c r="A314" s="44" t="s">
        <v>2858</v>
      </c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2.75">
      <c r="A315" s="2" t="s">
        <v>2859</v>
      </c>
      <c r="B315" s="2" t="s">
        <v>2860</v>
      </c>
      <c r="C315" s="4" t="s">
        <v>122</v>
      </c>
      <c r="D315" s="6"/>
      <c r="E315" s="7" t="s">
        <v>508</v>
      </c>
      <c r="F315" s="12"/>
      <c r="G315" s="12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</sheetData>
  <mergeCells count="38">
    <mergeCell ref="A263:Z263"/>
    <mergeCell ref="A42:Z42"/>
    <mergeCell ref="A39:Z39"/>
    <mergeCell ref="A56:Z56"/>
    <mergeCell ref="A58:Z58"/>
    <mergeCell ref="A314:Z314"/>
    <mergeCell ref="A78:Z78"/>
    <mergeCell ref="A111:Z111"/>
    <mergeCell ref="A112:Z112"/>
    <mergeCell ref="A82:Z82"/>
    <mergeCell ref="A93:Z93"/>
    <mergeCell ref="A90:Z90"/>
    <mergeCell ref="A128:Z128"/>
    <mergeCell ref="A175:Z175"/>
    <mergeCell ref="A154:Z154"/>
    <mergeCell ref="A181:Z181"/>
    <mergeCell ref="A268:Z268"/>
    <mergeCell ref="A269:Z269"/>
    <mergeCell ref="A213:Z213"/>
    <mergeCell ref="A223:Z223"/>
    <mergeCell ref="A228:Z228"/>
    <mergeCell ref="A306:Z306"/>
    <mergeCell ref="A298:Z298"/>
    <mergeCell ref="A284:Z284"/>
    <mergeCell ref="A288:Z288"/>
    <mergeCell ref="A311:Z311"/>
    <mergeCell ref="A2:Z2"/>
    <mergeCell ref="A1:Z1"/>
    <mergeCell ref="A31:Z31"/>
    <mergeCell ref="A240:Z240"/>
    <mergeCell ref="A250:Z250"/>
    <mergeCell ref="A200:Z200"/>
    <mergeCell ref="A3:Z3"/>
    <mergeCell ref="A9:Z9"/>
    <mergeCell ref="A67:Z67"/>
    <mergeCell ref="A55:Z55"/>
    <mergeCell ref="A28:Z28"/>
    <mergeCell ref="A24:Z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7CC3"/>
  </sheetPr>
  <dimension ref="A1:Z66"/>
  <sheetViews>
    <sheetView topLeftCell="A28" workbookViewId="0">
      <selection sqref="A1:Z1"/>
    </sheetView>
  </sheetViews>
  <sheetFormatPr defaultColWidth="14.42578125" defaultRowHeight="15.75" customHeight="1"/>
  <cols>
    <col min="1" max="1" width="12.140625" customWidth="1"/>
    <col min="2" max="2" width="35.85546875" customWidth="1"/>
    <col min="4" max="4" width="39.85546875" customWidth="1"/>
    <col min="6" max="6" width="28.5703125" customWidth="1"/>
  </cols>
  <sheetData>
    <row r="1" spans="1:26" ht="15.75" customHeight="1">
      <c r="A1" s="48" t="s">
        <v>1507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5.75" customHeight="1">
      <c r="A2" s="50" t="s">
        <v>1508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5.75" customHeight="1">
      <c r="A3" s="2" t="s">
        <v>1511</v>
      </c>
      <c r="B3" s="2" t="s">
        <v>1512</v>
      </c>
      <c r="C3" s="4" t="s">
        <v>14</v>
      </c>
      <c r="D3" s="6" t="s">
        <v>1513</v>
      </c>
      <c r="E3" s="7" t="s">
        <v>29</v>
      </c>
      <c r="F3" s="12"/>
      <c r="G3" s="1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>
      <c r="A4" s="50" t="s">
        <v>1520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5.75" customHeight="1">
      <c r="A5" s="2" t="s">
        <v>1524</v>
      </c>
      <c r="B5" s="2" t="s">
        <v>1525</v>
      </c>
      <c r="C5" s="4" t="s">
        <v>14</v>
      </c>
      <c r="D5" s="6"/>
      <c r="E5" s="34"/>
      <c r="F5" s="12"/>
      <c r="G5" s="12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>
      <c r="A6" s="2" t="s">
        <v>1531</v>
      </c>
      <c r="B6" s="2" t="s">
        <v>1532</v>
      </c>
      <c r="C6" s="4" t="s">
        <v>14</v>
      </c>
      <c r="D6" s="6" t="s">
        <v>1533</v>
      </c>
      <c r="E6" s="34"/>
      <c r="F6" s="12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>
      <c r="A7" s="2" t="s">
        <v>1534</v>
      </c>
      <c r="B7" s="2" t="s">
        <v>1535</v>
      </c>
      <c r="C7" s="4" t="s">
        <v>14</v>
      </c>
      <c r="D7" s="6" t="s">
        <v>1542</v>
      </c>
      <c r="E7" s="34"/>
      <c r="F7" s="12"/>
      <c r="G7" s="12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>
      <c r="A8" s="2" t="s">
        <v>1545</v>
      </c>
      <c r="B8" s="2" t="s">
        <v>1548</v>
      </c>
      <c r="C8" s="4" t="s">
        <v>14</v>
      </c>
      <c r="D8" s="6"/>
      <c r="E8" s="34"/>
      <c r="F8" s="12"/>
      <c r="G8" s="1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>
      <c r="A9" s="2" t="s">
        <v>1550</v>
      </c>
      <c r="B9" s="2" t="s">
        <v>1551</v>
      </c>
      <c r="C9" s="4" t="s">
        <v>122</v>
      </c>
      <c r="D9" s="36"/>
      <c r="E9" s="34"/>
      <c r="F9" s="12"/>
      <c r="G9" s="12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>
      <c r="A10" s="2" t="s">
        <v>1563</v>
      </c>
      <c r="B10" s="2" t="s">
        <v>1564</v>
      </c>
      <c r="C10" s="4" t="s">
        <v>122</v>
      </c>
      <c r="D10" s="6" t="s">
        <v>1132</v>
      </c>
      <c r="E10" s="34"/>
      <c r="F10" s="12"/>
      <c r="G10" s="12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>
      <c r="A11" s="50" t="s">
        <v>1569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5.75" customHeight="1">
      <c r="A12" s="2" t="s">
        <v>1573</v>
      </c>
      <c r="B12" s="2" t="s">
        <v>1574</v>
      </c>
      <c r="C12" s="4" t="s">
        <v>14</v>
      </c>
      <c r="D12" s="6" t="s">
        <v>1575</v>
      </c>
      <c r="E12" s="34"/>
      <c r="F12" s="12"/>
      <c r="G12" s="12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>
      <c r="A13" s="2" t="s">
        <v>1578</v>
      </c>
      <c r="B13" s="2" t="s">
        <v>1579</v>
      </c>
      <c r="C13" s="4" t="s">
        <v>1580</v>
      </c>
      <c r="D13" s="6" t="s">
        <v>1582</v>
      </c>
      <c r="E13" s="34"/>
      <c r="F13" s="12"/>
      <c r="G13" s="12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>
      <c r="A14" s="33" t="s">
        <v>1584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>
      <c r="A15" s="2" t="s">
        <v>1590</v>
      </c>
      <c r="B15" s="2" t="s">
        <v>1591</v>
      </c>
      <c r="C15" s="4" t="s">
        <v>14</v>
      </c>
      <c r="D15" s="6"/>
      <c r="E15" s="34"/>
      <c r="F15" s="12"/>
      <c r="G15" s="12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>
      <c r="A16" s="50" t="s">
        <v>1598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5.75" customHeight="1">
      <c r="A17" s="2" t="s">
        <v>1600</v>
      </c>
      <c r="B17" s="2" t="s">
        <v>1601</v>
      </c>
      <c r="C17" s="4" t="s">
        <v>14</v>
      </c>
      <c r="D17" s="6" t="s">
        <v>1602</v>
      </c>
      <c r="E17" s="34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>
      <c r="A18" s="2" t="s">
        <v>1604</v>
      </c>
      <c r="B18" s="2" t="s">
        <v>1606</v>
      </c>
      <c r="C18" s="4" t="s">
        <v>14</v>
      </c>
      <c r="D18" s="6" t="s">
        <v>72</v>
      </c>
      <c r="E18" s="34"/>
      <c r="F18" s="12"/>
      <c r="G18" s="12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>
      <c r="A19" s="2" t="s">
        <v>1610</v>
      </c>
      <c r="B19" s="2" t="s">
        <v>1612</v>
      </c>
      <c r="C19" s="4" t="s">
        <v>14</v>
      </c>
      <c r="D19" s="6" t="s">
        <v>1614</v>
      </c>
      <c r="E19" s="34"/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>
      <c r="A20" s="44" t="s">
        <v>1617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5.75" customHeight="1">
      <c r="A21" s="2" t="s">
        <v>1622</v>
      </c>
      <c r="B21" s="2" t="s">
        <v>1623</v>
      </c>
      <c r="C21" s="4" t="s">
        <v>14</v>
      </c>
      <c r="D21" s="6" t="s">
        <v>1624</v>
      </c>
      <c r="E21" s="34"/>
      <c r="F21" s="12"/>
      <c r="G21" s="12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>
      <c r="A22" s="2" t="s">
        <v>1630</v>
      </c>
      <c r="B22" s="2" t="s">
        <v>1631</v>
      </c>
      <c r="C22" s="4" t="s">
        <v>14</v>
      </c>
      <c r="D22" s="6" t="s">
        <v>1624</v>
      </c>
      <c r="E22" s="34"/>
      <c r="F22" s="12"/>
      <c r="G22" s="12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>
      <c r="A23" s="2" t="s">
        <v>1637</v>
      </c>
      <c r="B23" s="2" t="s">
        <v>1638</v>
      </c>
      <c r="C23" s="4" t="s">
        <v>14</v>
      </c>
      <c r="D23" s="6"/>
      <c r="E23" s="34"/>
      <c r="F23" s="12"/>
      <c r="G23" s="12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2.75">
      <c r="A24" s="2" t="s">
        <v>1644</v>
      </c>
      <c r="B24" s="2" t="s">
        <v>1645</v>
      </c>
      <c r="C24" s="4" t="s">
        <v>14</v>
      </c>
      <c r="D24" s="6" t="s">
        <v>1648</v>
      </c>
      <c r="E24" s="34"/>
      <c r="F24" s="12"/>
      <c r="G24" s="12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2.75">
      <c r="A25" s="2" t="s">
        <v>1651</v>
      </c>
      <c r="B25" s="2" t="s">
        <v>1652</v>
      </c>
      <c r="C25" s="4" t="s">
        <v>14</v>
      </c>
      <c r="D25" s="6" t="s">
        <v>1653</v>
      </c>
      <c r="E25" s="34"/>
      <c r="F25" s="12"/>
      <c r="G25" s="12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2.75">
      <c r="A26" s="2" t="s">
        <v>1656</v>
      </c>
      <c r="B26" s="2" t="s">
        <v>1657</v>
      </c>
      <c r="C26" s="4" t="s">
        <v>14</v>
      </c>
      <c r="D26" s="6" t="s">
        <v>1658</v>
      </c>
      <c r="E26" s="34"/>
      <c r="F26" s="12"/>
      <c r="G26" s="12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2.75">
      <c r="A27" s="2" t="s">
        <v>1663</v>
      </c>
      <c r="B27" s="2" t="s">
        <v>1664</v>
      </c>
      <c r="C27" s="4" t="s">
        <v>14</v>
      </c>
      <c r="D27" s="6" t="s">
        <v>247</v>
      </c>
      <c r="E27" s="34"/>
      <c r="F27" s="12"/>
      <c r="G27" s="12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2.75">
      <c r="A28" s="2" t="s">
        <v>1669</v>
      </c>
      <c r="B28" s="2" t="s">
        <v>1670</v>
      </c>
      <c r="C28" s="4" t="s">
        <v>14</v>
      </c>
      <c r="D28" s="6" t="s">
        <v>1671</v>
      </c>
      <c r="E28" s="34"/>
      <c r="F28" s="12"/>
      <c r="G28" s="12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2.75">
      <c r="A29" s="2" t="s">
        <v>1678</v>
      </c>
      <c r="B29" s="2" t="s">
        <v>1679</v>
      </c>
      <c r="C29" s="4" t="s">
        <v>122</v>
      </c>
      <c r="D29" s="6"/>
      <c r="E29" s="34"/>
      <c r="F29" s="12"/>
      <c r="G29" s="12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2.75">
      <c r="A30" s="2" t="s">
        <v>1685</v>
      </c>
      <c r="B30" s="2" t="s">
        <v>1687</v>
      </c>
      <c r="C30" s="4" t="s">
        <v>122</v>
      </c>
      <c r="D30" s="6" t="s">
        <v>1688</v>
      </c>
      <c r="E30" s="34"/>
      <c r="F30" s="12"/>
      <c r="G30" s="12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2.75">
      <c r="A31" s="2" t="s">
        <v>1693</v>
      </c>
      <c r="B31" s="2" t="s">
        <v>1695</v>
      </c>
      <c r="C31" s="4" t="s">
        <v>38</v>
      </c>
      <c r="D31" s="6" t="s">
        <v>1696</v>
      </c>
      <c r="E31" s="34"/>
      <c r="F31" s="12"/>
      <c r="G31" s="12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">
      <c r="A32" s="44" t="s">
        <v>1700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2.75">
      <c r="A33" s="2" t="s">
        <v>1704</v>
      </c>
      <c r="B33" s="2" t="s">
        <v>1706</v>
      </c>
      <c r="C33" s="4" t="s">
        <v>14</v>
      </c>
      <c r="D33" s="6"/>
      <c r="E33" s="34"/>
      <c r="F33" s="2" t="s">
        <v>1709</v>
      </c>
      <c r="G33" s="12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">
      <c r="A34" s="44" t="s">
        <v>1713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2.75">
      <c r="A35" s="2" t="s">
        <v>1716</v>
      </c>
      <c r="B35" s="2" t="s">
        <v>1718</v>
      </c>
      <c r="C35" s="4" t="s">
        <v>14</v>
      </c>
      <c r="D35" s="6" t="s">
        <v>1720</v>
      </c>
      <c r="E35" s="34"/>
      <c r="F35" s="12"/>
      <c r="G35" s="12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2.75">
      <c r="A36" s="2" t="s">
        <v>1722</v>
      </c>
      <c r="B36" s="2" t="s">
        <v>1726</v>
      </c>
      <c r="C36" s="4" t="s">
        <v>14</v>
      </c>
      <c r="D36" s="6" t="s">
        <v>1720</v>
      </c>
      <c r="E36" s="34"/>
      <c r="F36" s="12"/>
      <c r="G36" s="12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2.75">
      <c r="A37" s="2" t="s">
        <v>1730</v>
      </c>
      <c r="B37" s="2" t="s">
        <v>1732</v>
      </c>
      <c r="C37" s="4" t="s">
        <v>14</v>
      </c>
      <c r="D37" s="6" t="s">
        <v>1734</v>
      </c>
      <c r="E37" s="34"/>
      <c r="F37" s="12"/>
      <c r="G37" s="12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2.75">
      <c r="A38" s="2" t="s">
        <v>1735</v>
      </c>
      <c r="B38" s="2" t="s">
        <v>1736</v>
      </c>
      <c r="C38" s="4" t="s">
        <v>14</v>
      </c>
      <c r="D38" s="6" t="s">
        <v>1720</v>
      </c>
      <c r="E38" s="34"/>
      <c r="F38" s="12"/>
      <c r="G38" s="12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2.75">
      <c r="A39" s="2" t="s">
        <v>1737</v>
      </c>
      <c r="B39" s="2" t="s">
        <v>1738</v>
      </c>
      <c r="C39" s="4" t="s">
        <v>14</v>
      </c>
      <c r="D39" s="6" t="s">
        <v>1720</v>
      </c>
      <c r="E39" s="34"/>
      <c r="F39" s="2" t="s">
        <v>1739</v>
      </c>
      <c r="G39" s="12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3.25">
      <c r="A40" s="50" t="s">
        <v>1743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8">
      <c r="A41" s="44" t="s">
        <v>1747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2.75">
      <c r="A42" s="2" t="s">
        <v>1748</v>
      </c>
      <c r="B42" s="2" t="s">
        <v>1749</v>
      </c>
      <c r="C42" s="4" t="s">
        <v>14</v>
      </c>
      <c r="D42" s="6" t="s">
        <v>1751</v>
      </c>
      <c r="E42" s="34"/>
      <c r="F42" s="2"/>
      <c r="G42" s="12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2.75">
      <c r="A43" s="2" t="s">
        <v>1758</v>
      </c>
      <c r="B43" s="2" t="s">
        <v>1759</v>
      </c>
      <c r="C43" s="4" t="s">
        <v>14</v>
      </c>
      <c r="D43" s="6" t="s">
        <v>1592</v>
      </c>
      <c r="E43" s="34"/>
      <c r="F43" s="2"/>
      <c r="G43" s="12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.75">
      <c r="A44" s="2" t="s">
        <v>1765</v>
      </c>
      <c r="B44" s="2" t="s">
        <v>1767</v>
      </c>
      <c r="C44" s="4" t="s">
        <v>122</v>
      </c>
      <c r="D44" s="6" t="s">
        <v>1768</v>
      </c>
      <c r="E44" s="34"/>
      <c r="F44" s="2" t="s">
        <v>1769</v>
      </c>
      <c r="G44" s="12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">
      <c r="A45" s="44" t="s">
        <v>1775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2.75">
      <c r="A46" s="2" t="s">
        <v>1778</v>
      </c>
      <c r="B46" s="2" t="s">
        <v>1779</v>
      </c>
      <c r="C46" s="4" t="s">
        <v>14</v>
      </c>
      <c r="D46" s="6" t="s">
        <v>1781</v>
      </c>
      <c r="E46" s="34"/>
      <c r="F46" s="2" t="s">
        <v>1782</v>
      </c>
      <c r="G46" s="12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2.75">
      <c r="A47" s="2" t="s">
        <v>1788</v>
      </c>
      <c r="B47" s="2" t="s">
        <v>1791</v>
      </c>
      <c r="C47" s="4" t="s">
        <v>38</v>
      </c>
      <c r="D47" s="6" t="s">
        <v>1792</v>
      </c>
      <c r="E47" s="34"/>
      <c r="F47" s="2" t="s">
        <v>1793</v>
      </c>
      <c r="G47" s="12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">
      <c r="A48" s="44" t="s">
        <v>1796</v>
      </c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2.75">
      <c r="A49" s="2" t="s">
        <v>1797</v>
      </c>
      <c r="B49" s="2" t="s">
        <v>1798</v>
      </c>
      <c r="C49" s="4" t="s">
        <v>14</v>
      </c>
      <c r="D49" s="6" t="s">
        <v>1799</v>
      </c>
      <c r="E49" s="34"/>
      <c r="F49" s="2" t="s">
        <v>1800</v>
      </c>
      <c r="G49" s="12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2.75">
      <c r="A50" s="2" t="s">
        <v>1801</v>
      </c>
      <c r="B50" s="2" t="s">
        <v>1802</v>
      </c>
      <c r="C50" s="4" t="s">
        <v>14</v>
      </c>
      <c r="D50" s="6" t="s">
        <v>1803</v>
      </c>
      <c r="E50" s="34"/>
      <c r="F50" s="2"/>
      <c r="G50" s="12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.75">
      <c r="A51" s="2" t="s">
        <v>1809</v>
      </c>
      <c r="B51" s="2" t="s">
        <v>1810</v>
      </c>
      <c r="C51" s="4" t="s">
        <v>14</v>
      </c>
      <c r="D51" s="6" t="s">
        <v>1781</v>
      </c>
      <c r="E51" s="34"/>
      <c r="F51" s="2"/>
      <c r="G51" s="12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2.75">
      <c r="A52" s="2" t="s">
        <v>1816</v>
      </c>
      <c r="B52" s="2" t="s">
        <v>1817</v>
      </c>
      <c r="C52" s="4" t="s">
        <v>122</v>
      </c>
      <c r="D52" s="6" t="s">
        <v>1818</v>
      </c>
      <c r="E52" s="34"/>
      <c r="F52" s="2" t="s">
        <v>1821</v>
      </c>
      <c r="G52" s="12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2.75">
      <c r="A53" s="2" t="s">
        <v>1824</v>
      </c>
      <c r="B53" s="2" t="s">
        <v>1825</v>
      </c>
      <c r="C53" s="4" t="s">
        <v>38</v>
      </c>
      <c r="D53" s="6" t="s">
        <v>1826</v>
      </c>
      <c r="E53" s="34"/>
      <c r="F53" s="2"/>
      <c r="G53" s="12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23.25">
      <c r="A54" s="50" t="s">
        <v>782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2.75">
      <c r="A55" s="2" t="s">
        <v>1835</v>
      </c>
      <c r="B55" s="2" t="s">
        <v>1836</v>
      </c>
      <c r="C55" s="4" t="s">
        <v>14</v>
      </c>
      <c r="D55" s="6" t="s">
        <v>72</v>
      </c>
      <c r="E55" s="7" t="s">
        <v>80</v>
      </c>
      <c r="F55" s="2"/>
      <c r="G55" s="12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2.75">
      <c r="A56" s="2" t="s">
        <v>1843</v>
      </c>
      <c r="B56" s="2" t="s">
        <v>1845</v>
      </c>
      <c r="C56" s="4" t="s">
        <v>14</v>
      </c>
      <c r="D56" s="6" t="s">
        <v>1846</v>
      </c>
      <c r="E56" s="34"/>
      <c r="F56" s="2"/>
      <c r="G56" s="12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2.75">
      <c r="A57" s="2" t="s">
        <v>1853</v>
      </c>
      <c r="B57" s="2" t="s">
        <v>1855</v>
      </c>
      <c r="C57" s="4" t="s">
        <v>14</v>
      </c>
      <c r="D57" s="6" t="s">
        <v>1856</v>
      </c>
      <c r="E57" s="34"/>
      <c r="F57" s="2"/>
      <c r="G57" s="12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2.75">
      <c r="A58" s="2" t="s">
        <v>1862</v>
      </c>
      <c r="B58" s="2" t="s">
        <v>1864</v>
      </c>
      <c r="C58" s="4" t="s">
        <v>14</v>
      </c>
      <c r="D58" s="6" t="s">
        <v>1866</v>
      </c>
      <c r="E58" s="34"/>
      <c r="F58" s="2"/>
      <c r="G58" s="12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2.75">
      <c r="A59" s="2" t="s">
        <v>1870</v>
      </c>
      <c r="B59" s="2" t="s">
        <v>1871</v>
      </c>
      <c r="C59" s="4" t="s">
        <v>14</v>
      </c>
      <c r="D59" s="6" t="s">
        <v>1872</v>
      </c>
      <c r="E59" s="34"/>
      <c r="F59" s="2"/>
      <c r="G59" s="12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2.75">
      <c r="A60" s="2" t="s">
        <v>1877</v>
      </c>
      <c r="B60" s="2" t="s">
        <v>1878</v>
      </c>
      <c r="C60" s="4" t="s">
        <v>14</v>
      </c>
      <c r="D60" s="6" t="s">
        <v>1879</v>
      </c>
      <c r="E60" s="34"/>
      <c r="F60" s="2"/>
      <c r="G60" s="12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.75">
      <c r="A61" s="2" t="s">
        <v>1886</v>
      </c>
      <c r="B61" s="2" t="s">
        <v>1887</v>
      </c>
      <c r="C61" s="4" t="s">
        <v>14</v>
      </c>
      <c r="D61" s="6"/>
      <c r="E61" s="34"/>
      <c r="F61" s="2" t="s">
        <v>1888</v>
      </c>
      <c r="G61" s="12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2.75">
      <c r="A62" s="2" t="s">
        <v>1892</v>
      </c>
      <c r="B62" s="2" t="s">
        <v>1893</v>
      </c>
      <c r="C62" s="4" t="s">
        <v>14</v>
      </c>
      <c r="D62" s="6" t="s">
        <v>1894</v>
      </c>
      <c r="E62" s="34"/>
      <c r="F62" s="2"/>
      <c r="G62" s="12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2.75">
      <c r="A63" s="2" t="s">
        <v>1899</v>
      </c>
      <c r="B63" s="2" t="s">
        <v>1900</v>
      </c>
      <c r="C63" s="4" t="s">
        <v>122</v>
      </c>
      <c r="D63" s="6" t="s">
        <v>1901</v>
      </c>
      <c r="E63" s="34"/>
      <c r="F63" s="2"/>
      <c r="G63" s="12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2.75">
      <c r="A64" s="2" t="s">
        <v>1907</v>
      </c>
      <c r="B64" s="2" t="s">
        <v>1908</v>
      </c>
      <c r="C64" s="4" t="s">
        <v>122</v>
      </c>
      <c r="D64" s="6" t="s">
        <v>1909</v>
      </c>
      <c r="E64" s="34"/>
      <c r="F64" s="2"/>
      <c r="G64" s="12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8">
      <c r="A65" s="44" t="s">
        <v>1911</v>
      </c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2.75">
      <c r="A66" s="2" t="s">
        <v>1912</v>
      </c>
      <c r="B66" s="6" t="s">
        <v>1914</v>
      </c>
      <c r="C66" s="4" t="s">
        <v>122</v>
      </c>
      <c r="D66" s="6"/>
      <c r="E66" s="34"/>
      <c r="F66" s="2" t="s">
        <v>872</v>
      </c>
      <c r="G66" s="12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</sheetData>
  <mergeCells count="14">
    <mergeCell ref="A54:Z54"/>
    <mergeCell ref="A65:Z65"/>
    <mergeCell ref="A32:Z32"/>
    <mergeCell ref="A1:Z1"/>
    <mergeCell ref="A45:Z45"/>
    <mergeCell ref="A48:Z48"/>
    <mergeCell ref="A20:Z20"/>
    <mergeCell ref="A2:Z2"/>
    <mergeCell ref="A4:Z4"/>
    <mergeCell ref="A41:Z41"/>
    <mergeCell ref="A34:Z34"/>
    <mergeCell ref="A40:Z40"/>
    <mergeCell ref="A16:Z16"/>
    <mergeCell ref="A11:Z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AA84F"/>
  </sheetPr>
  <dimension ref="A1:Z87"/>
  <sheetViews>
    <sheetView topLeftCell="A22" workbookViewId="0">
      <selection sqref="A1:Z1"/>
    </sheetView>
  </sheetViews>
  <sheetFormatPr defaultColWidth="14.42578125" defaultRowHeight="15.75" customHeight="1"/>
  <cols>
    <col min="1" max="1" width="12.140625" customWidth="1"/>
    <col min="2" max="2" width="35.85546875" customWidth="1"/>
    <col min="4" max="4" width="39.85546875" customWidth="1"/>
    <col min="6" max="6" width="28.5703125" customWidth="1"/>
  </cols>
  <sheetData>
    <row r="1" spans="1:26" ht="15.75" customHeight="1">
      <c r="A1" s="48" t="s">
        <v>1986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5.75" customHeight="1">
      <c r="A2" s="50" t="s">
        <v>1992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5.75" customHeight="1">
      <c r="A3" s="2" t="s">
        <v>1993</v>
      </c>
      <c r="B3" s="2" t="s">
        <v>1994</v>
      </c>
      <c r="C3" s="4" t="s">
        <v>12</v>
      </c>
      <c r="D3" s="36"/>
      <c r="E3" s="8"/>
      <c r="F3" s="12"/>
      <c r="G3" s="1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>
      <c r="A4" s="1" t="s">
        <v>1997</v>
      </c>
      <c r="B4" s="1" t="s">
        <v>1998</v>
      </c>
      <c r="C4" s="3" t="s">
        <v>14</v>
      </c>
      <c r="D4" s="5" t="s">
        <v>72</v>
      </c>
      <c r="E4" s="16"/>
      <c r="F4" s="16"/>
      <c r="G4" s="9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>
      <c r="A5" s="2" t="s">
        <v>2002</v>
      </c>
      <c r="B5" s="2" t="s">
        <v>2003</v>
      </c>
      <c r="C5" s="4" t="s">
        <v>122</v>
      </c>
      <c r="D5" s="6" t="s">
        <v>2006</v>
      </c>
      <c r="E5" s="7" t="s">
        <v>2007</v>
      </c>
      <c r="F5" s="2" t="s">
        <v>2009</v>
      </c>
      <c r="G5" s="12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>
      <c r="A6" s="2" t="s">
        <v>2013</v>
      </c>
      <c r="B6" s="2" t="s">
        <v>2015</v>
      </c>
      <c r="C6" s="4" t="s">
        <v>14</v>
      </c>
      <c r="D6" s="6" t="s">
        <v>2018</v>
      </c>
      <c r="E6" s="7" t="s">
        <v>2020</v>
      </c>
      <c r="F6" s="12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>
      <c r="A7" s="31" t="s">
        <v>2025</v>
      </c>
      <c r="B7" s="2" t="s">
        <v>2027</v>
      </c>
      <c r="C7" s="4" t="s">
        <v>14</v>
      </c>
      <c r="D7" s="6" t="s">
        <v>2028</v>
      </c>
      <c r="E7" s="8"/>
      <c r="F7" s="12"/>
      <c r="G7" s="12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>
      <c r="A8" s="2" t="s">
        <v>2033</v>
      </c>
      <c r="B8" s="2" t="s">
        <v>2034</v>
      </c>
      <c r="C8" s="4" t="s">
        <v>122</v>
      </c>
      <c r="D8" s="6" t="s">
        <v>2035</v>
      </c>
      <c r="E8" s="7" t="s">
        <v>2036</v>
      </c>
      <c r="F8" s="2" t="s">
        <v>1259</v>
      </c>
      <c r="G8" s="1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>
      <c r="A9" s="31" t="s">
        <v>2042</v>
      </c>
      <c r="B9" s="2" t="s">
        <v>2043</v>
      </c>
      <c r="C9" s="4" t="s">
        <v>122</v>
      </c>
      <c r="D9" s="6"/>
      <c r="E9" s="7" t="s">
        <v>2046</v>
      </c>
      <c r="F9" s="12"/>
      <c r="G9" s="12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>
      <c r="A10" s="2" t="s">
        <v>2049</v>
      </c>
      <c r="B10" s="2" t="s">
        <v>2050</v>
      </c>
      <c r="C10" s="4" t="s">
        <v>122</v>
      </c>
      <c r="D10" s="6"/>
      <c r="E10" s="7" t="s">
        <v>2020</v>
      </c>
      <c r="F10" s="12"/>
      <c r="G10" s="12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>
      <c r="A11" s="2" t="s">
        <v>2057</v>
      </c>
      <c r="B11" s="2" t="s">
        <v>2058</v>
      </c>
      <c r="C11" s="4" t="s">
        <v>122</v>
      </c>
      <c r="D11" s="6" t="s">
        <v>2059</v>
      </c>
      <c r="E11" s="7" t="s">
        <v>2036</v>
      </c>
      <c r="F11" s="2" t="s">
        <v>2060</v>
      </c>
      <c r="G11" s="12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>
      <c r="A12" s="2" t="s">
        <v>2063</v>
      </c>
      <c r="B12" s="2" t="s">
        <v>2066</v>
      </c>
      <c r="C12" s="4" t="s">
        <v>14</v>
      </c>
      <c r="D12" s="6" t="s">
        <v>2068</v>
      </c>
      <c r="E12" s="8"/>
      <c r="F12" s="2"/>
      <c r="G12" s="12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>
      <c r="A13" s="2" t="s">
        <v>2072</v>
      </c>
      <c r="B13" s="2" t="s">
        <v>2073</v>
      </c>
      <c r="C13" s="4" t="s">
        <v>14</v>
      </c>
      <c r="D13" s="6"/>
      <c r="E13" s="8"/>
      <c r="F13" s="12"/>
      <c r="G13" s="12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>
      <c r="A14" s="2" t="s">
        <v>2078</v>
      </c>
      <c r="B14" s="2" t="s">
        <v>2080</v>
      </c>
      <c r="C14" s="4" t="s">
        <v>122</v>
      </c>
      <c r="D14" s="6"/>
      <c r="E14" s="8"/>
      <c r="F14" s="2"/>
      <c r="G14" s="12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>
      <c r="A15" s="2" t="s">
        <v>2082</v>
      </c>
      <c r="B15" s="2" t="s">
        <v>2085</v>
      </c>
      <c r="C15" s="4" t="s">
        <v>14</v>
      </c>
      <c r="D15" s="36"/>
      <c r="E15" s="8"/>
      <c r="F15" s="2"/>
      <c r="G15" s="12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>
      <c r="A16" s="2" t="s">
        <v>2089</v>
      </c>
      <c r="B16" s="2" t="s">
        <v>2091</v>
      </c>
      <c r="C16" s="4" t="s">
        <v>38</v>
      </c>
      <c r="D16" s="6" t="s">
        <v>2093</v>
      </c>
      <c r="E16" s="7" t="s">
        <v>2046</v>
      </c>
      <c r="F16" s="2"/>
      <c r="G16" s="12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>
      <c r="A17" s="2" t="s">
        <v>2100</v>
      </c>
      <c r="B17" s="2" t="s">
        <v>2101</v>
      </c>
      <c r="C17" s="4" t="s">
        <v>38</v>
      </c>
      <c r="D17" s="36"/>
      <c r="E17" s="7" t="s">
        <v>2007</v>
      </c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>
      <c r="A18" s="31" t="s">
        <v>2107</v>
      </c>
      <c r="B18" s="2" t="s">
        <v>2108</v>
      </c>
      <c r="C18" s="4" t="s">
        <v>122</v>
      </c>
      <c r="D18" s="6" t="s">
        <v>2111</v>
      </c>
      <c r="E18" s="7" t="s">
        <v>2020</v>
      </c>
      <c r="F18" s="12"/>
      <c r="G18" s="12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>
      <c r="A19" s="31" t="s">
        <v>2117</v>
      </c>
      <c r="B19" s="2" t="s">
        <v>2119</v>
      </c>
      <c r="C19" s="4" t="s">
        <v>122</v>
      </c>
      <c r="D19" s="6" t="s">
        <v>735</v>
      </c>
      <c r="E19" s="7" t="s">
        <v>2020</v>
      </c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>
      <c r="A20" s="31" t="s">
        <v>2124</v>
      </c>
      <c r="B20" s="2" t="s">
        <v>2125</v>
      </c>
      <c r="C20" s="4" t="s">
        <v>122</v>
      </c>
      <c r="D20" s="6" t="s">
        <v>735</v>
      </c>
      <c r="E20" s="7" t="s">
        <v>2046</v>
      </c>
      <c r="F20" s="12"/>
      <c r="G20" s="12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>
      <c r="A21" s="2" t="s">
        <v>2130</v>
      </c>
      <c r="B21" s="2" t="s">
        <v>2132</v>
      </c>
      <c r="C21" s="4" t="s">
        <v>14</v>
      </c>
      <c r="D21" s="36"/>
      <c r="E21" s="7" t="s">
        <v>2046</v>
      </c>
      <c r="F21" s="12"/>
      <c r="G21" s="12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>
      <c r="A22" s="2" t="s">
        <v>2140</v>
      </c>
      <c r="B22" s="2" t="s">
        <v>2142</v>
      </c>
      <c r="C22" s="4" t="s">
        <v>14</v>
      </c>
      <c r="D22" s="6" t="s">
        <v>2143</v>
      </c>
      <c r="E22" s="8"/>
      <c r="F22" s="12"/>
      <c r="G22" s="12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>
      <c r="A23" s="2" t="s">
        <v>2148</v>
      </c>
      <c r="B23" s="2" t="s">
        <v>2150</v>
      </c>
      <c r="C23" s="4" t="s">
        <v>14</v>
      </c>
      <c r="D23" s="6" t="s">
        <v>1196</v>
      </c>
      <c r="E23" s="8"/>
      <c r="F23" s="12"/>
      <c r="G23" s="12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2.75">
      <c r="A24" s="2" t="s">
        <v>2154</v>
      </c>
      <c r="B24" s="2" t="s">
        <v>2155</v>
      </c>
      <c r="C24" s="4" t="s">
        <v>14</v>
      </c>
      <c r="D24" s="6" t="s">
        <v>72</v>
      </c>
      <c r="E24" s="8"/>
      <c r="F24" s="12"/>
      <c r="G24" s="12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2.75">
      <c r="A25" s="2" t="s">
        <v>2160</v>
      </c>
      <c r="B25" s="2" t="s">
        <v>2161</v>
      </c>
      <c r="C25" s="4" t="s">
        <v>38</v>
      </c>
      <c r="D25" s="6" t="s">
        <v>2162</v>
      </c>
      <c r="E25" s="8"/>
      <c r="F25" s="2" t="s">
        <v>538</v>
      </c>
      <c r="G25" s="12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25.5">
      <c r="A26" s="2" t="s">
        <v>2167</v>
      </c>
      <c r="B26" s="2" t="s">
        <v>2169</v>
      </c>
      <c r="C26" s="4" t="s">
        <v>14</v>
      </c>
      <c r="D26" s="6" t="s">
        <v>2171</v>
      </c>
      <c r="E26" s="8"/>
      <c r="F26" s="2" t="s">
        <v>340</v>
      </c>
      <c r="G26" s="12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2.75">
      <c r="A27" s="2" t="s">
        <v>2178</v>
      </c>
      <c r="B27" s="2" t="s">
        <v>2180</v>
      </c>
      <c r="C27" s="4" t="s">
        <v>14</v>
      </c>
      <c r="D27" s="6" t="s">
        <v>72</v>
      </c>
      <c r="E27" s="8"/>
      <c r="F27" s="2"/>
      <c r="G27" s="12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2.75">
      <c r="A28" s="2" t="s">
        <v>2185</v>
      </c>
      <c r="B28" s="2" t="s">
        <v>2187</v>
      </c>
      <c r="C28" s="4" t="s">
        <v>122</v>
      </c>
      <c r="D28" s="6" t="s">
        <v>2188</v>
      </c>
      <c r="E28" s="8"/>
      <c r="F28" s="2" t="s">
        <v>2190</v>
      </c>
      <c r="G28" s="12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2.75">
      <c r="A29" s="2" t="s">
        <v>2193</v>
      </c>
      <c r="B29" s="2" t="s">
        <v>2194</v>
      </c>
      <c r="C29" s="4" t="s">
        <v>122</v>
      </c>
      <c r="D29" s="6" t="s">
        <v>2196</v>
      </c>
      <c r="E29" s="8"/>
      <c r="F29" s="2"/>
      <c r="G29" s="12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2.75">
      <c r="A30" s="2" t="s">
        <v>2201</v>
      </c>
      <c r="B30" s="2" t="s">
        <v>2203</v>
      </c>
      <c r="C30" s="4" t="s">
        <v>122</v>
      </c>
      <c r="D30" s="6" t="s">
        <v>2205</v>
      </c>
      <c r="E30" s="8"/>
      <c r="F30" s="2"/>
      <c r="G30" s="12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2.75">
      <c r="A31" s="2" t="s">
        <v>1199</v>
      </c>
      <c r="B31" s="2" t="s">
        <v>2209</v>
      </c>
      <c r="C31" s="4" t="s">
        <v>38</v>
      </c>
      <c r="D31" s="6" t="s">
        <v>2188</v>
      </c>
      <c r="E31" s="8"/>
      <c r="F31" s="2"/>
      <c r="G31" s="12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23.25">
      <c r="A32" s="50" t="s">
        <v>2215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2.75">
      <c r="A33" s="2" t="s">
        <v>2217</v>
      </c>
      <c r="B33" s="2" t="s">
        <v>2218</v>
      </c>
      <c r="C33" s="4" t="s">
        <v>14</v>
      </c>
      <c r="D33" s="6" t="s">
        <v>2219</v>
      </c>
      <c r="E33" s="7" t="s">
        <v>2007</v>
      </c>
      <c r="F33" s="12"/>
      <c r="G33" s="12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2.75">
      <c r="A34" s="2" t="s">
        <v>2223</v>
      </c>
      <c r="B34" s="2" t="s">
        <v>2224</v>
      </c>
      <c r="C34" s="4" t="s">
        <v>12</v>
      </c>
      <c r="D34" s="36"/>
      <c r="E34" s="8"/>
      <c r="F34" s="12"/>
      <c r="G34" s="12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2.75">
      <c r="A35" s="2" t="s">
        <v>2231</v>
      </c>
      <c r="B35" s="2" t="s">
        <v>2232</v>
      </c>
      <c r="C35" s="4" t="s">
        <v>14</v>
      </c>
      <c r="D35" s="36"/>
      <c r="E35" s="7" t="s">
        <v>2020</v>
      </c>
      <c r="F35" s="12"/>
      <c r="G35" s="12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2.75">
      <c r="A36" s="2" t="s">
        <v>2238</v>
      </c>
      <c r="B36" s="2" t="s">
        <v>2240</v>
      </c>
      <c r="C36" s="4" t="s">
        <v>122</v>
      </c>
      <c r="D36" s="36"/>
      <c r="E36" s="7" t="s">
        <v>2007</v>
      </c>
      <c r="F36" s="12"/>
      <c r="G36" s="12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2.75">
      <c r="A37" s="2" t="s">
        <v>2243</v>
      </c>
      <c r="B37" s="2" t="s">
        <v>2245</v>
      </c>
      <c r="C37" s="4" t="s">
        <v>14</v>
      </c>
      <c r="D37" s="36"/>
      <c r="E37" s="7" t="s">
        <v>2020</v>
      </c>
      <c r="F37" s="12"/>
      <c r="G37" s="12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2.75">
      <c r="A38" s="2" t="s">
        <v>2251</v>
      </c>
      <c r="B38" s="2" t="s">
        <v>2252</v>
      </c>
      <c r="C38" s="4" t="s">
        <v>122</v>
      </c>
      <c r="D38" s="36"/>
      <c r="E38" s="7" t="s">
        <v>2046</v>
      </c>
      <c r="F38" s="12"/>
      <c r="G38" s="12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2.75">
      <c r="A39" s="2" t="s">
        <v>2257</v>
      </c>
      <c r="B39" s="2" t="s">
        <v>2258</v>
      </c>
      <c r="C39" s="4" t="s">
        <v>122</v>
      </c>
      <c r="D39" s="6" t="s">
        <v>2260</v>
      </c>
      <c r="E39" s="7" t="s">
        <v>2036</v>
      </c>
      <c r="F39" s="12"/>
      <c r="G39" s="12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2.75">
      <c r="A40" s="2" t="s">
        <v>2265</v>
      </c>
      <c r="B40" s="2" t="s">
        <v>2267</v>
      </c>
      <c r="C40" s="4" t="s">
        <v>122</v>
      </c>
      <c r="D40" s="36"/>
      <c r="E40" s="7" t="s">
        <v>2020</v>
      </c>
      <c r="F40" s="12"/>
      <c r="G40" s="12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2.75">
      <c r="A41" s="2" t="s">
        <v>2271</v>
      </c>
      <c r="B41" s="2" t="s">
        <v>2272</v>
      </c>
      <c r="C41" s="4" t="s">
        <v>14</v>
      </c>
      <c r="D41" s="36"/>
      <c r="E41" s="8"/>
      <c r="F41" s="12"/>
      <c r="G41" s="12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2.75">
      <c r="A42" s="2" t="s">
        <v>2278</v>
      </c>
      <c r="B42" s="2" t="s">
        <v>2279</v>
      </c>
      <c r="C42" s="4" t="s">
        <v>12</v>
      </c>
      <c r="D42" s="36"/>
      <c r="E42" s="7" t="s">
        <v>2036</v>
      </c>
      <c r="F42" s="12"/>
      <c r="G42" s="12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2.75">
      <c r="A43" s="2" t="s">
        <v>2285</v>
      </c>
      <c r="B43" s="2" t="s">
        <v>2286</v>
      </c>
      <c r="C43" s="4" t="s">
        <v>38</v>
      </c>
      <c r="D43" s="36"/>
      <c r="E43" s="7" t="s">
        <v>2046</v>
      </c>
      <c r="F43" s="12"/>
      <c r="G43" s="12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.75">
      <c r="A44" s="2" t="s">
        <v>2292</v>
      </c>
      <c r="B44" s="2" t="s">
        <v>2293</v>
      </c>
      <c r="C44" s="4" t="s">
        <v>122</v>
      </c>
      <c r="D44" s="36"/>
      <c r="E44" s="34"/>
      <c r="F44" s="12"/>
      <c r="G44" s="12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2.75">
      <c r="A45" s="2" t="s">
        <v>2299</v>
      </c>
      <c r="B45" s="2" t="s">
        <v>2300</v>
      </c>
      <c r="C45" s="4" t="s">
        <v>122</v>
      </c>
      <c r="D45" s="6" t="s">
        <v>2301</v>
      </c>
      <c r="E45" s="34"/>
      <c r="F45" s="12"/>
      <c r="G45" s="12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2.75">
      <c r="A46" s="2" t="s">
        <v>2308</v>
      </c>
      <c r="B46" s="2" t="s">
        <v>2309</v>
      </c>
      <c r="C46" s="4" t="s">
        <v>14</v>
      </c>
      <c r="D46" s="6" t="s">
        <v>2260</v>
      </c>
      <c r="E46" s="34"/>
      <c r="F46" s="2" t="s">
        <v>2310</v>
      </c>
      <c r="G46" s="12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2.75">
      <c r="A47" s="2" t="s">
        <v>2314</v>
      </c>
      <c r="B47" s="2" t="s">
        <v>2315</v>
      </c>
      <c r="C47" s="4" t="s">
        <v>122</v>
      </c>
      <c r="D47" s="6"/>
      <c r="E47" s="34"/>
      <c r="F47" s="2" t="s">
        <v>2318</v>
      </c>
      <c r="G47" s="12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23.25">
      <c r="A48" s="50" t="s">
        <v>2323</v>
      </c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2.75">
      <c r="A49" s="2" t="s">
        <v>2329</v>
      </c>
      <c r="B49" s="2" t="s">
        <v>2330</v>
      </c>
      <c r="C49" s="4" t="s">
        <v>14</v>
      </c>
      <c r="D49" s="36"/>
      <c r="E49" s="8"/>
      <c r="F49" s="12"/>
      <c r="G49" s="12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2.75">
      <c r="A50" s="2" t="s">
        <v>2336</v>
      </c>
      <c r="B50" s="2" t="s">
        <v>2340</v>
      </c>
      <c r="C50" s="4" t="s">
        <v>122</v>
      </c>
      <c r="D50" s="36"/>
      <c r="E50" s="7" t="s">
        <v>2020</v>
      </c>
      <c r="F50" s="12"/>
      <c r="G50" s="12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.75">
      <c r="A51" s="2" t="s">
        <v>2346</v>
      </c>
      <c r="B51" s="31" t="s">
        <v>2348</v>
      </c>
      <c r="C51" s="4" t="s">
        <v>122</v>
      </c>
      <c r="D51" s="36"/>
      <c r="E51" s="7" t="s">
        <v>2007</v>
      </c>
      <c r="F51" s="12"/>
      <c r="G51" s="12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2.75">
      <c r="A52" s="2" t="s">
        <v>2351</v>
      </c>
      <c r="B52" s="2" t="s">
        <v>2352</v>
      </c>
      <c r="C52" s="4" t="s">
        <v>122</v>
      </c>
      <c r="D52" s="36"/>
      <c r="E52" s="7" t="s">
        <v>2046</v>
      </c>
      <c r="F52" s="12"/>
      <c r="G52" s="12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2.75">
      <c r="A53" s="2" t="s">
        <v>2357</v>
      </c>
      <c r="B53" s="2" t="s">
        <v>2358</v>
      </c>
      <c r="C53" s="4" t="s">
        <v>122</v>
      </c>
      <c r="D53" s="36"/>
      <c r="E53" s="7" t="s">
        <v>2036</v>
      </c>
      <c r="F53" s="12"/>
      <c r="G53" s="12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2.75">
      <c r="A54" s="2" t="s">
        <v>2361</v>
      </c>
      <c r="B54" s="2" t="s">
        <v>2362</v>
      </c>
      <c r="C54" s="4" t="s">
        <v>14</v>
      </c>
      <c r="D54" s="36"/>
      <c r="E54" s="7" t="s">
        <v>2007</v>
      </c>
      <c r="F54" s="12"/>
      <c r="G54" s="12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2.75">
      <c r="A55" s="2" t="s">
        <v>2366</v>
      </c>
      <c r="B55" s="2" t="s">
        <v>2367</v>
      </c>
      <c r="C55" s="4" t="s">
        <v>14</v>
      </c>
      <c r="D55" s="6" t="s">
        <v>2370</v>
      </c>
      <c r="E55" s="34"/>
      <c r="F55" s="12"/>
      <c r="G55" s="12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2.75">
      <c r="A56" s="2" t="s">
        <v>2371</v>
      </c>
      <c r="B56" s="2" t="s">
        <v>2373</v>
      </c>
      <c r="C56" s="4" t="s">
        <v>14</v>
      </c>
      <c r="D56" s="6" t="s">
        <v>72</v>
      </c>
      <c r="E56" s="34"/>
      <c r="F56" s="12"/>
      <c r="G56" s="12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2.75">
      <c r="A57" s="2" t="s">
        <v>2376</v>
      </c>
      <c r="B57" s="2" t="s">
        <v>2377</v>
      </c>
      <c r="C57" s="4" t="s">
        <v>14</v>
      </c>
      <c r="D57" s="6" t="s">
        <v>2380</v>
      </c>
      <c r="E57" s="34"/>
      <c r="F57" s="12"/>
      <c r="G57" s="12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2.75">
      <c r="A58" s="2" t="s">
        <v>2382</v>
      </c>
      <c r="B58" s="2" t="s">
        <v>2384</v>
      </c>
      <c r="C58" s="4" t="s">
        <v>14</v>
      </c>
      <c r="D58" s="6" t="s">
        <v>468</v>
      </c>
      <c r="E58" s="7" t="s">
        <v>80</v>
      </c>
      <c r="F58" s="2" t="s">
        <v>2385</v>
      </c>
      <c r="G58" s="12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23.25">
      <c r="A59" s="50" t="s">
        <v>2389</v>
      </c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2.75">
      <c r="A60" s="2" t="s">
        <v>2390</v>
      </c>
      <c r="B60" s="2" t="s">
        <v>2392</v>
      </c>
      <c r="C60" s="4" t="s">
        <v>14</v>
      </c>
      <c r="D60" s="36"/>
      <c r="E60" s="7" t="s">
        <v>2007</v>
      </c>
      <c r="F60" s="12"/>
      <c r="G60" s="12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.75">
      <c r="A61" s="2" t="s">
        <v>2395</v>
      </c>
      <c r="B61" s="2" t="s">
        <v>2396</v>
      </c>
      <c r="C61" s="4" t="s">
        <v>14</v>
      </c>
      <c r="D61" s="6" t="s">
        <v>2397</v>
      </c>
      <c r="E61" s="34"/>
      <c r="F61" s="12"/>
      <c r="G61" s="12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2.75">
      <c r="A62" s="2" t="s">
        <v>2399</v>
      </c>
      <c r="B62" s="2" t="s">
        <v>2400</v>
      </c>
      <c r="C62" s="4" t="s">
        <v>14</v>
      </c>
      <c r="D62" s="6" t="s">
        <v>2397</v>
      </c>
      <c r="E62" s="8"/>
      <c r="F62" s="12"/>
      <c r="G62" s="12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2.75">
      <c r="A63" s="2" t="s">
        <v>2403</v>
      </c>
      <c r="B63" s="2" t="s">
        <v>2404</v>
      </c>
      <c r="C63" s="4" t="s">
        <v>14</v>
      </c>
      <c r="D63" s="6" t="s">
        <v>2397</v>
      </c>
      <c r="E63" s="8"/>
      <c r="F63" s="12"/>
      <c r="G63" s="12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2.75">
      <c r="A64" s="2" t="s">
        <v>2408</v>
      </c>
      <c r="B64" s="2" t="s">
        <v>2409</v>
      </c>
      <c r="C64" s="4" t="s">
        <v>122</v>
      </c>
      <c r="D64" s="36"/>
      <c r="E64" s="7" t="s">
        <v>2046</v>
      </c>
      <c r="F64" s="12"/>
      <c r="G64" s="12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2.75">
      <c r="A65" s="2" t="s">
        <v>2412</v>
      </c>
      <c r="B65" s="2" t="s">
        <v>2414</v>
      </c>
      <c r="C65" s="4" t="s">
        <v>122</v>
      </c>
      <c r="D65" s="36"/>
      <c r="E65" s="7" t="s">
        <v>2020</v>
      </c>
      <c r="F65" s="12"/>
      <c r="G65" s="12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2.75">
      <c r="A66" s="2" t="s">
        <v>2416</v>
      </c>
      <c r="B66" s="2" t="s">
        <v>2418</v>
      </c>
      <c r="C66" s="4" t="s">
        <v>122</v>
      </c>
      <c r="D66" s="6" t="s">
        <v>2419</v>
      </c>
      <c r="E66" s="8"/>
      <c r="F66" s="2" t="s">
        <v>2420</v>
      </c>
      <c r="G66" s="12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23.25">
      <c r="A67" s="50" t="s">
        <v>2423</v>
      </c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2.75">
      <c r="A68" s="2" t="s">
        <v>2424</v>
      </c>
      <c r="B68" s="2" t="s">
        <v>2425</v>
      </c>
      <c r="C68" s="4" t="s">
        <v>122</v>
      </c>
      <c r="D68" s="36"/>
      <c r="E68" s="7" t="s">
        <v>2046</v>
      </c>
      <c r="F68" s="12"/>
      <c r="G68" s="12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2.75">
      <c r="A69" s="2" t="s">
        <v>2430</v>
      </c>
      <c r="B69" s="2" t="s">
        <v>2431</v>
      </c>
      <c r="C69" s="4" t="s">
        <v>122</v>
      </c>
      <c r="D69" s="36"/>
      <c r="E69" s="7" t="s">
        <v>2007</v>
      </c>
      <c r="F69" s="12"/>
      <c r="G69" s="12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2.75">
      <c r="A70" s="31" t="s">
        <v>2434</v>
      </c>
      <c r="B70" s="2" t="s">
        <v>2435</v>
      </c>
      <c r="C70" s="4" t="s">
        <v>38</v>
      </c>
      <c r="D70" s="6" t="s">
        <v>2439</v>
      </c>
      <c r="E70" s="34"/>
      <c r="F70" s="2" t="s">
        <v>2441</v>
      </c>
      <c r="G70" s="12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2.75">
      <c r="A71" s="31" t="s">
        <v>2444</v>
      </c>
      <c r="B71" s="2" t="s">
        <v>2446</v>
      </c>
      <c r="C71" s="4" t="s">
        <v>122</v>
      </c>
      <c r="D71" s="6" t="s">
        <v>2448</v>
      </c>
      <c r="E71" s="8"/>
      <c r="F71" s="2" t="s">
        <v>88</v>
      </c>
      <c r="G71" s="12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23.25">
      <c r="A72" s="50" t="s">
        <v>2451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2.75">
      <c r="A73" s="2" t="s">
        <v>2456</v>
      </c>
      <c r="B73" s="2" t="s">
        <v>2457</v>
      </c>
      <c r="C73" s="4" t="s">
        <v>14</v>
      </c>
      <c r="D73" s="36"/>
      <c r="E73" s="7" t="s">
        <v>2007</v>
      </c>
      <c r="F73" s="12"/>
      <c r="G73" s="12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2.75">
      <c r="A74" s="2" t="s">
        <v>2461</v>
      </c>
      <c r="B74" s="2" t="s">
        <v>2462</v>
      </c>
      <c r="C74" s="4" t="s">
        <v>14</v>
      </c>
      <c r="D74" s="6" t="s">
        <v>2463</v>
      </c>
      <c r="E74" s="7" t="s">
        <v>2046</v>
      </c>
      <c r="F74" s="12"/>
      <c r="G74" s="12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2.75">
      <c r="A75" s="2" t="s">
        <v>2469</v>
      </c>
      <c r="B75" s="2" t="s">
        <v>2470</v>
      </c>
      <c r="C75" s="4" t="s">
        <v>14</v>
      </c>
      <c r="D75" s="6" t="s">
        <v>2471</v>
      </c>
      <c r="E75" s="7" t="s">
        <v>2007</v>
      </c>
      <c r="F75" s="12"/>
      <c r="G75" s="12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2.75">
      <c r="A76" s="2" t="s">
        <v>2477</v>
      </c>
      <c r="B76" s="2" t="s">
        <v>2478</v>
      </c>
      <c r="C76" s="4" t="s">
        <v>122</v>
      </c>
      <c r="D76" s="6" t="s">
        <v>2471</v>
      </c>
      <c r="E76" s="8"/>
      <c r="F76" s="12"/>
      <c r="G76" s="12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2.75">
      <c r="A77" s="2" t="s">
        <v>2484</v>
      </c>
      <c r="B77" s="2" t="s">
        <v>2485</v>
      </c>
      <c r="C77" s="4" t="s">
        <v>14</v>
      </c>
      <c r="D77" s="36"/>
      <c r="E77" s="7" t="s">
        <v>2020</v>
      </c>
      <c r="F77" s="12"/>
      <c r="G77" s="12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2.75">
      <c r="A78" s="2" t="s">
        <v>2491</v>
      </c>
      <c r="B78" s="31" t="s">
        <v>2492</v>
      </c>
      <c r="C78" s="4" t="s">
        <v>122</v>
      </c>
      <c r="D78" s="36"/>
      <c r="E78" s="8"/>
      <c r="F78" s="2" t="s">
        <v>2494</v>
      </c>
      <c r="G78" s="12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2.75">
      <c r="A79" s="2" t="s">
        <v>2499</v>
      </c>
      <c r="B79" s="31" t="s">
        <v>2501</v>
      </c>
      <c r="C79" s="4" t="s">
        <v>122</v>
      </c>
      <c r="D79" s="6" t="s">
        <v>2503</v>
      </c>
      <c r="E79" s="8"/>
      <c r="F79" s="2"/>
      <c r="G79" s="12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23.25">
      <c r="A80" s="50" t="s">
        <v>2508</v>
      </c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2.75">
      <c r="A81" s="2" t="s">
        <v>2510</v>
      </c>
      <c r="B81" s="31" t="s">
        <v>2513</v>
      </c>
      <c r="C81" s="4" t="s">
        <v>14</v>
      </c>
      <c r="D81" s="6" t="s">
        <v>2516</v>
      </c>
      <c r="E81" s="8"/>
      <c r="F81" s="2"/>
      <c r="G81" s="12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3.25">
      <c r="A82" s="50" t="s">
        <v>2518</v>
      </c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2.75">
      <c r="A83" s="2" t="s">
        <v>2520</v>
      </c>
      <c r="B83" s="31" t="s">
        <v>2522</v>
      </c>
      <c r="C83" s="4" t="s">
        <v>38</v>
      </c>
      <c r="D83" s="6" t="s">
        <v>2525</v>
      </c>
      <c r="E83" s="8"/>
      <c r="F83" s="2" t="s">
        <v>2527</v>
      </c>
      <c r="G83" s="12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7" spans="1:26" ht="20.25">
      <c r="B87" s="38"/>
    </row>
  </sheetData>
  <mergeCells count="9">
    <mergeCell ref="A80:Z80"/>
    <mergeCell ref="A82:Z82"/>
    <mergeCell ref="A59:Z59"/>
    <mergeCell ref="A1:Z1"/>
    <mergeCell ref="A2:Z2"/>
    <mergeCell ref="A72:Z72"/>
    <mergeCell ref="A67:Z67"/>
    <mergeCell ref="A48:Z48"/>
    <mergeCell ref="A32:Z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D7E6B"/>
  </sheetPr>
  <dimension ref="A1:Z1565"/>
  <sheetViews>
    <sheetView tabSelected="1" workbookViewId="0">
      <selection sqref="A1:Z1"/>
    </sheetView>
  </sheetViews>
  <sheetFormatPr defaultColWidth="14.42578125" defaultRowHeight="15.75" customHeight="1"/>
  <cols>
    <col min="1" max="1" width="12.140625" customWidth="1"/>
    <col min="2" max="2" width="35.85546875" customWidth="1"/>
    <col min="4" max="4" width="39.85546875" customWidth="1"/>
    <col min="6" max="6" width="28.5703125" customWidth="1"/>
  </cols>
  <sheetData>
    <row r="1" spans="1:26" ht="15.75" customHeight="1">
      <c r="A1" s="48" t="s">
        <v>1049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5.75" customHeight="1">
      <c r="A2" s="50" t="s">
        <v>2436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5.75" customHeight="1">
      <c r="A3" s="2" t="s">
        <v>2440</v>
      </c>
      <c r="B3" s="2" t="s">
        <v>2442</v>
      </c>
      <c r="C3" s="4" t="s">
        <v>14</v>
      </c>
      <c r="D3" s="6"/>
      <c r="E3" s="8"/>
      <c r="F3" s="12"/>
      <c r="G3" s="1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>
      <c r="A4" s="2" t="s">
        <v>2449</v>
      </c>
      <c r="B4" s="2" t="s">
        <v>2450</v>
      </c>
      <c r="C4" s="4" t="s">
        <v>14</v>
      </c>
      <c r="D4" s="6"/>
      <c r="E4" s="8"/>
      <c r="F4" s="2" t="s">
        <v>776</v>
      </c>
      <c r="G4" s="12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>
      <c r="A5" s="2" t="s">
        <v>2454</v>
      </c>
      <c r="B5" s="2" t="s">
        <v>2455</v>
      </c>
      <c r="C5" s="4" t="s">
        <v>14</v>
      </c>
      <c r="D5" s="6"/>
      <c r="E5" s="8"/>
      <c r="F5" s="2"/>
      <c r="G5" s="12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>
      <c r="A6" s="2" t="s">
        <v>2458</v>
      </c>
      <c r="B6" s="2" t="s">
        <v>2459</v>
      </c>
      <c r="C6" s="4" t="s">
        <v>14</v>
      </c>
      <c r="D6" s="6" t="s">
        <v>1643</v>
      </c>
      <c r="E6" s="8"/>
      <c r="F6" s="2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>
      <c r="A7" s="2" t="s">
        <v>2466</v>
      </c>
      <c r="B7" s="2" t="s">
        <v>2468</v>
      </c>
      <c r="C7" s="4" t="s">
        <v>14</v>
      </c>
      <c r="D7" s="6"/>
      <c r="E7" s="8"/>
      <c r="F7" s="2"/>
      <c r="G7" s="12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>
      <c r="A8" s="1" t="s">
        <v>2474</v>
      </c>
      <c r="B8" s="1" t="s">
        <v>2476</v>
      </c>
      <c r="C8" s="3" t="s">
        <v>14</v>
      </c>
      <c r="D8" s="5"/>
      <c r="E8" s="7" t="s">
        <v>17</v>
      </c>
      <c r="F8" s="9"/>
      <c r="G8" s="9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>
      <c r="A9" s="1" t="s">
        <v>2481</v>
      </c>
      <c r="B9" s="1" t="s">
        <v>2482</v>
      </c>
      <c r="C9" s="3" t="s">
        <v>14</v>
      </c>
      <c r="D9" s="5" t="s">
        <v>2483</v>
      </c>
      <c r="E9" s="7" t="s">
        <v>1959</v>
      </c>
      <c r="F9" s="9"/>
      <c r="G9" s="9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>
      <c r="A10" s="1" t="s">
        <v>2489</v>
      </c>
      <c r="B10" s="1" t="s">
        <v>2490</v>
      </c>
      <c r="C10" s="3" t="s">
        <v>14</v>
      </c>
      <c r="D10" s="5" t="s">
        <v>819</v>
      </c>
      <c r="E10" s="7" t="s">
        <v>80</v>
      </c>
      <c r="F10" s="9"/>
      <c r="G10" s="9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>
      <c r="A11" s="1" t="s">
        <v>2497</v>
      </c>
      <c r="B11" s="1" t="s">
        <v>2498</v>
      </c>
      <c r="C11" s="3" t="s">
        <v>14</v>
      </c>
      <c r="D11" s="5" t="s">
        <v>735</v>
      </c>
      <c r="E11" s="7" t="s">
        <v>80</v>
      </c>
      <c r="F11" s="1" t="s">
        <v>2500</v>
      </c>
      <c r="G11" s="9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>
      <c r="A12" s="1" t="s">
        <v>2506</v>
      </c>
      <c r="B12" s="1" t="s">
        <v>2507</v>
      </c>
      <c r="C12" s="3" t="s">
        <v>14</v>
      </c>
      <c r="D12" s="5"/>
      <c r="E12" s="8"/>
      <c r="F12" s="1"/>
      <c r="G12" s="9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>
      <c r="A13" s="1" t="s">
        <v>2512</v>
      </c>
      <c r="B13" s="1" t="s">
        <v>2514</v>
      </c>
      <c r="C13" s="3" t="s">
        <v>14</v>
      </c>
      <c r="D13" s="5" t="s">
        <v>2517</v>
      </c>
      <c r="E13" s="8"/>
      <c r="F13" s="1"/>
      <c r="G13" s="9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>
      <c r="A14" s="1" t="s">
        <v>2523</v>
      </c>
      <c r="B14" s="1" t="s">
        <v>2526</v>
      </c>
      <c r="C14" s="3" t="s">
        <v>14</v>
      </c>
      <c r="D14" s="5" t="s">
        <v>2517</v>
      </c>
      <c r="E14" s="8"/>
      <c r="F14" s="1"/>
      <c r="G14" s="9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>
      <c r="A15" s="1" t="s">
        <v>2530</v>
      </c>
      <c r="B15" s="1" t="s">
        <v>2531</v>
      </c>
      <c r="C15" s="3" t="s">
        <v>14</v>
      </c>
      <c r="D15" s="5"/>
      <c r="E15" s="8"/>
      <c r="F15" s="1"/>
      <c r="G15" s="9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>
      <c r="A16" s="1" t="s">
        <v>2533</v>
      </c>
      <c r="B16" s="1" t="s">
        <v>2534</v>
      </c>
      <c r="C16" s="3" t="s">
        <v>14</v>
      </c>
      <c r="D16" s="5"/>
      <c r="E16" s="8"/>
      <c r="F16" s="1"/>
      <c r="G16" s="9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>
      <c r="A17" s="1" t="s">
        <v>2538</v>
      </c>
      <c r="B17" s="1" t="s">
        <v>2539</v>
      </c>
      <c r="C17" s="3" t="s">
        <v>14</v>
      </c>
      <c r="D17" s="5"/>
      <c r="E17" s="8"/>
      <c r="F17" s="1"/>
      <c r="G17" s="9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>
      <c r="A18" s="1" t="s">
        <v>2543</v>
      </c>
      <c r="B18" s="1" t="s">
        <v>2544</v>
      </c>
      <c r="C18" s="3" t="s">
        <v>14</v>
      </c>
      <c r="D18" s="5"/>
      <c r="E18" s="16"/>
      <c r="F18" s="16"/>
      <c r="G18" s="9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>
      <c r="A19" s="1" t="s">
        <v>2547</v>
      </c>
      <c r="B19" s="1" t="s">
        <v>2548</v>
      </c>
      <c r="C19" s="3" t="s">
        <v>14</v>
      </c>
      <c r="D19" s="5"/>
      <c r="E19" s="16"/>
      <c r="F19" s="16"/>
      <c r="G19" s="9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>
      <c r="A20" s="1" t="s">
        <v>2549</v>
      </c>
      <c r="B20" s="1" t="s">
        <v>2550</v>
      </c>
      <c r="C20" s="3" t="s">
        <v>14</v>
      </c>
      <c r="D20" s="5"/>
      <c r="E20" s="16"/>
      <c r="F20" s="16"/>
      <c r="G20" s="9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>
      <c r="A21" s="1" t="s">
        <v>2554</v>
      </c>
      <c r="B21" s="1" t="s">
        <v>2555</v>
      </c>
      <c r="C21" s="3" t="s">
        <v>14</v>
      </c>
      <c r="D21" s="5"/>
      <c r="E21" s="16"/>
      <c r="F21" s="16"/>
      <c r="G21" s="9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>
      <c r="A22" s="1" t="s">
        <v>2558</v>
      </c>
      <c r="B22" s="1" t="s">
        <v>2560</v>
      </c>
      <c r="C22" s="3" t="s">
        <v>14</v>
      </c>
      <c r="D22" s="5"/>
      <c r="E22" s="16"/>
      <c r="F22" s="16"/>
      <c r="G22" s="9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>
      <c r="A23" s="1" t="s">
        <v>2562</v>
      </c>
      <c r="B23" s="1" t="s">
        <v>2564</v>
      </c>
      <c r="C23" s="3" t="s">
        <v>14</v>
      </c>
      <c r="D23" s="5"/>
      <c r="E23" s="16"/>
      <c r="F23" s="16"/>
      <c r="G23" s="9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>
      <c r="A24" s="1" t="s">
        <v>2569</v>
      </c>
      <c r="B24" s="1" t="s">
        <v>2571</v>
      </c>
      <c r="C24" s="3" t="s">
        <v>14</v>
      </c>
      <c r="D24" s="5"/>
      <c r="E24" s="16"/>
      <c r="F24" s="16"/>
      <c r="G24" s="9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.75">
      <c r="A25" s="1" t="s">
        <v>2572</v>
      </c>
      <c r="B25" s="1" t="s">
        <v>2575</v>
      </c>
      <c r="C25" s="3" t="s">
        <v>14</v>
      </c>
      <c r="D25" s="5"/>
      <c r="E25" s="16"/>
      <c r="F25" s="16"/>
      <c r="G25" s="9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.75">
      <c r="A26" s="1" t="s">
        <v>2578</v>
      </c>
      <c r="B26" s="1" t="s">
        <v>2580</v>
      </c>
      <c r="C26" s="3" t="s">
        <v>14</v>
      </c>
      <c r="D26" s="5"/>
      <c r="E26" s="16"/>
      <c r="F26" s="16"/>
      <c r="G26" s="9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.75">
      <c r="A27" s="1" t="s">
        <v>2582</v>
      </c>
      <c r="B27" s="1" t="s">
        <v>2584</v>
      </c>
      <c r="C27" s="3" t="s">
        <v>14</v>
      </c>
      <c r="D27" s="5"/>
      <c r="E27" s="16"/>
      <c r="F27" s="16"/>
      <c r="G27" s="9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.75">
      <c r="A28" s="1" t="s">
        <v>2589</v>
      </c>
      <c r="B28" s="1" t="s">
        <v>2590</v>
      </c>
      <c r="C28" s="3" t="s">
        <v>14</v>
      </c>
      <c r="D28" s="5"/>
      <c r="E28" s="16"/>
      <c r="F28" s="16"/>
      <c r="G28" s="9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.75">
      <c r="A29" s="2" t="s">
        <v>2594</v>
      </c>
      <c r="B29" s="2" t="s">
        <v>2595</v>
      </c>
      <c r="C29" s="4" t="s">
        <v>14</v>
      </c>
      <c r="D29" s="6"/>
      <c r="E29" s="34"/>
      <c r="F29" s="12"/>
      <c r="G29" s="12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2.75">
      <c r="A30" s="2" t="s">
        <v>2599</v>
      </c>
      <c r="B30" s="2" t="s">
        <v>2600</v>
      </c>
      <c r="C30" s="4" t="s">
        <v>14</v>
      </c>
      <c r="D30" s="6" t="s">
        <v>1327</v>
      </c>
      <c r="E30" s="7" t="s">
        <v>181</v>
      </c>
      <c r="F30" s="2" t="s">
        <v>2601</v>
      </c>
      <c r="G30" s="12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2.75">
      <c r="A31" s="1" t="s">
        <v>2605</v>
      </c>
      <c r="B31" s="1" t="s">
        <v>2606</v>
      </c>
      <c r="C31" s="3" t="s">
        <v>122</v>
      </c>
      <c r="D31" s="5" t="s">
        <v>2607</v>
      </c>
      <c r="E31" s="7" t="s">
        <v>181</v>
      </c>
      <c r="F31" s="1"/>
      <c r="G31" s="9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.75">
      <c r="A32" s="1" t="s">
        <v>2611</v>
      </c>
      <c r="B32" s="1" t="s">
        <v>2612</v>
      </c>
      <c r="C32" s="3" t="s">
        <v>122</v>
      </c>
      <c r="D32" s="5" t="s">
        <v>312</v>
      </c>
      <c r="E32" s="7" t="s">
        <v>181</v>
      </c>
      <c r="F32" s="1"/>
      <c r="G32" s="9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.75">
      <c r="A33" s="1" t="s">
        <v>2614</v>
      </c>
      <c r="B33" s="1" t="s">
        <v>2615</v>
      </c>
      <c r="C33" s="3" t="s">
        <v>122</v>
      </c>
      <c r="D33" s="5" t="s">
        <v>2616</v>
      </c>
      <c r="E33" s="7" t="s">
        <v>181</v>
      </c>
      <c r="F33" s="1"/>
      <c r="G33" s="9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.75">
      <c r="A34" s="1" t="s">
        <v>2620</v>
      </c>
      <c r="B34" s="1" t="s">
        <v>2621</v>
      </c>
      <c r="C34" s="3" t="s">
        <v>122</v>
      </c>
      <c r="D34" s="5" t="s">
        <v>2318</v>
      </c>
      <c r="E34" s="7" t="s">
        <v>181</v>
      </c>
      <c r="F34" s="1"/>
      <c r="G34" s="9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.75">
      <c r="A35" s="1" t="s">
        <v>2625</v>
      </c>
      <c r="B35" s="1" t="s">
        <v>2627</v>
      </c>
      <c r="C35" s="3" t="s">
        <v>122</v>
      </c>
      <c r="D35" s="5" t="s">
        <v>2629</v>
      </c>
      <c r="E35" s="8"/>
      <c r="F35" s="1"/>
      <c r="G35" s="9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.75">
      <c r="A36" s="1" t="s">
        <v>2633</v>
      </c>
      <c r="B36" s="1" t="s">
        <v>2634</v>
      </c>
      <c r="C36" s="3" t="s">
        <v>122</v>
      </c>
      <c r="D36" s="5" t="s">
        <v>2616</v>
      </c>
      <c r="E36" s="8"/>
      <c r="F36" s="1"/>
      <c r="G36" s="9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.75">
      <c r="A37" s="1" t="s">
        <v>2638</v>
      </c>
      <c r="B37" s="1" t="s">
        <v>2639</v>
      </c>
      <c r="C37" s="3" t="s">
        <v>38</v>
      </c>
      <c r="D37" s="5" t="s">
        <v>2642</v>
      </c>
      <c r="E37" s="8"/>
      <c r="F37" s="1"/>
      <c r="G37" s="9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23.25">
      <c r="A38" s="50" t="s">
        <v>2646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2.75">
      <c r="A39" s="2" t="s">
        <v>2649</v>
      </c>
      <c r="B39" s="2" t="s">
        <v>2650</v>
      </c>
      <c r="C39" s="4" t="s">
        <v>14</v>
      </c>
      <c r="D39" s="6"/>
      <c r="E39" s="8"/>
      <c r="F39" s="12"/>
      <c r="G39" s="12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2.75">
      <c r="A40" s="2" t="s">
        <v>2656</v>
      </c>
      <c r="B40" s="2" t="s">
        <v>2657</v>
      </c>
      <c r="C40" s="4" t="s">
        <v>14</v>
      </c>
      <c r="D40" s="6"/>
      <c r="E40" s="8"/>
      <c r="F40" s="12"/>
      <c r="G40" s="12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2.75">
      <c r="A41" s="2" t="s">
        <v>2665</v>
      </c>
      <c r="B41" s="2" t="s">
        <v>2666</v>
      </c>
      <c r="C41" s="4" t="s">
        <v>14</v>
      </c>
      <c r="D41" s="6"/>
      <c r="E41" s="8"/>
      <c r="F41" s="12"/>
      <c r="G41" s="12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2.75">
      <c r="A42" s="2" t="s">
        <v>2675</v>
      </c>
      <c r="B42" s="2" t="s">
        <v>2677</v>
      </c>
      <c r="C42" s="4" t="s">
        <v>14</v>
      </c>
      <c r="D42" s="6"/>
      <c r="E42" s="8"/>
      <c r="F42" s="12"/>
      <c r="G42" s="12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2.75">
      <c r="A43" s="2" t="s">
        <v>2678</v>
      </c>
      <c r="B43" s="2" t="s">
        <v>2680</v>
      </c>
      <c r="C43" s="4" t="s">
        <v>14</v>
      </c>
      <c r="D43" s="6" t="s">
        <v>586</v>
      </c>
      <c r="E43" s="8"/>
      <c r="F43" s="2" t="s">
        <v>2681</v>
      </c>
      <c r="G43" s="12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.75">
      <c r="A44" s="2" t="s">
        <v>2683</v>
      </c>
      <c r="B44" s="2" t="s">
        <v>2684</v>
      </c>
      <c r="C44" s="4" t="s">
        <v>14</v>
      </c>
      <c r="D44" s="6"/>
      <c r="E44" s="8"/>
      <c r="F44" s="2"/>
      <c r="G44" s="12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2.75">
      <c r="A45" s="2" t="s">
        <v>2685</v>
      </c>
      <c r="B45" s="2" t="s">
        <v>2686</v>
      </c>
      <c r="C45" s="4" t="s">
        <v>14</v>
      </c>
      <c r="D45" s="6"/>
      <c r="E45" s="8"/>
      <c r="F45" s="2"/>
      <c r="G45" s="12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2.75">
      <c r="A46" s="2" t="s">
        <v>2687</v>
      </c>
      <c r="B46" s="2" t="s">
        <v>2688</v>
      </c>
      <c r="C46" s="4" t="s">
        <v>122</v>
      </c>
      <c r="D46" s="6"/>
      <c r="E46" s="8"/>
      <c r="F46" s="12"/>
      <c r="G46" s="12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2.75">
      <c r="A47" s="2" t="s">
        <v>2690</v>
      </c>
      <c r="B47" s="2" t="s">
        <v>2692</v>
      </c>
      <c r="C47" s="4" t="s">
        <v>122</v>
      </c>
      <c r="D47" s="6"/>
      <c r="E47" s="8"/>
      <c r="F47" s="12"/>
      <c r="G47" s="12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2.75">
      <c r="A48" s="2" t="s">
        <v>2694</v>
      </c>
      <c r="B48" s="2" t="s">
        <v>2695</v>
      </c>
      <c r="C48" s="4" t="s">
        <v>122</v>
      </c>
      <c r="D48" s="6" t="s">
        <v>735</v>
      </c>
      <c r="E48" s="8"/>
      <c r="F48" s="12"/>
      <c r="G48" s="12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2.75">
      <c r="A49" s="2" t="s">
        <v>2698</v>
      </c>
      <c r="B49" s="2" t="s">
        <v>2699</v>
      </c>
      <c r="C49" s="4" t="s">
        <v>122</v>
      </c>
      <c r="D49" s="6"/>
      <c r="E49" s="8"/>
      <c r="F49" s="12"/>
      <c r="G49" s="12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2.75">
      <c r="A50" s="2" t="s">
        <v>2703</v>
      </c>
      <c r="B50" s="2" t="s">
        <v>2704</v>
      </c>
      <c r="C50" s="4" t="s">
        <v>122</v>
      </c>
      <c r="D50" s="6" t="s">
        <v>735</v>
      </c>
      <c r="E50" s="8"/>
      <c r="F50" s="12"/>
      <c r="G50" s="12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.75">
      <c r="A51" s="2" t="s">
        <v>2708</v>
      </c>
      <c r="B51" s="2" t="s">
        <v>2709</v>
      </c>
      <c r="C51" s="4" t="s">
        <v>122</v>
      </c>
      <c r="D51" s="6"/>
      <c r="E51" s="8"/>
      <c r="F51" s="2" t="s">
        <v>302</v>
      </c>
      <c r="G51" s="12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2.75">
      <c r="A52" s="1" t="s">
        <v>2712</v>
      </c>
      <c r="B52" s="1" t="s">
        <v>2713</v>
      </c>
      <c r="C52" s="3" t="s">
        <v>38</v>
      </c>
      <c r="D52" s="5" t="s">
        <v>2714</v>
      </c>
      <c r="E52" s="14"/>
      <c r="F52" s="1" t="s">
        <v>2717</v>
      </c>
      <c r="G52" s="10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23.25">
      <c r="A53" s="50" t="s">
        <v>2718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2.75">
      <c r="A54" s="2" t="s">
        <v>2722</v>
      </c>
      <c r="B54" s="2" t="s">
        <v>2723</v>
      </c>
      <c r="C54" s="4" t="s">
        <v>14</v>
      </c>
      <c r="D54" s="6" t="s">
        <v>2517</v>
      </c>
      <c r="E54" s="8"/>
      <c r="F54" s="12"/>
      <c r="G54" s="12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2.75">
      <c r="A55" s="2" t="s">
        <v>2727</v>
      </c>
      <c r="B55" s="2" t="s">
        <v>2728</v>
      </c>
      <c r="C55" s="4" t="s">
        <v>122</v>
      </c>
      <c r="D55" s="6" t="s">
        <v>2730</v>
      </c>
      <c r="E55" s="8"/>
      <c r="F55" s="12"/>
      <c r="G55" s="12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23.25">
      <c r="A56" s="50" t="s">
        <v>2732</v>
      </c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2.75">
      <c r="A57" s="2" t="s">
        <v>2735</v>
      </c>
      <c r="B57" s="2" t="s">
        <v>2737</v>
      </c>
      <c r="C57" s="4" t="s">
        <v>12</v>
      </c>
      <c r="D57" s="6"/>
      <c r="E57" s="8"/>
      <c r="F57" s="12"/>
      <c r="G57" s="12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2.75">
      <c r="A58" s="2" t="s">
        <v>2738</v>
      </c>
      <c r="B58" s="2" t="s">
        <v>2739</v>
      </c>
      <c r="C58" s="4" t="s">
        <v>12</v>
      </c>
      <c r="D58" s="6"/>
      <c r="E58" s="8"/>
      <c r="F58" s="12"/>
      <c r="G58" s="12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2.75">
      <c r="A59" s="2" t="s">
        <v>2743</v>
      </c>
      <c r="B59" s="2" t="s">
        <v>2744</v>
      </c>
      <c r="C59" s="4" t="s">
        <v>14</v>
      </c>
      <c r="D59" s="6"/>
      <c r="E59" s="8"/>
      <c r="F59" s="12"/>
      <c r="G59" s="12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22" spans="1:7" ht="12.75">
      <c r="A622" s="39"/>
      <c r="B622" s="39"/>
      <c r="C622" s="40"/>
      <c r="D622" s="41"/>
      <c r="E622" s="42"/>
      <c r="F622" s="39"/>
      <c r="G622" s="39"/>
    </row>
    <row r="623" spans="1:7" ht="12.75">
      <c r="A623" s="39"/>
      <c r="B623" s="39"/>
      <c r="C623" s="40"/>
      <c r="D623" s="41"/>
      <c r="E623" s="42"/>
      <c r="F623" s="39"/>
      <c r="G623" s="39"/>
    </row>
    <row r="624" spans="1:7" ht="12.75">
      <c r="A624" s="39"/>
      <c r="C624" s="40"/>
      <c r="D624" s="41"/>
      <c r="E624" s="42"/>
      <c r="F624" s="39"/>
      <c r="G624" s="39"/>
    </row>
    <row r="625" spans="1:7" ht="12.75">
      <c r="A625" s="39"/>
      <c r="B625" s="39"/>
      <c r="C625" s="40"/>
      <c r="D625" s="41"/>
      <c r="E625" s="42"/>
      <c r="F625" s="39"/>
      <c r="G625" s="39"/>
    </row>
    <row r="626" spans="1:7" ht="12.75">
      <c r="A626" s="39"/>
      <c r="B626" s="43"/>
      <c r="C626" s="40"/>
      <c r="D626" s="41"/>
      <c r="E626" s="42"/>
      <c r="F626" s="39"/>
      <c r="G626" s="39"/>
    </row>
    <row r="627" spans="1:7" ht="12.75">
      <c r="A627" s="39"/>
      <c r="B627" s="39"/>
      <c r="C627" s="40"/>
      <c r="D627" s="41"/>
      <c r="E627" s="42"/>
      <c r="F627" s="39"/>
      <c r="G627" s="39"/>
    </row>
    <row r="628" spans="1:7" ht="12.75">
      <c r="A628" s="39"/>
      <c r="B628" s="39"/>
      <c r="C628" s="40"/>
      <c r="D628" s="41"/>
      <c r="E628" s="42"/>
      <c r="F628" s="39"/>
      <c r="G628" s="39"/>
    </row>
    <row r="629" spans="1:7" ht="12.75">
      <c r="A629" s="39"/>
      <c r="B629" s="39"/>
      <c r="C629" s="40"/>
      <c r="D629" s="41"/>
      <c r="E629" s="42"/>
      <c r="F629" s="39"/>
      <c r="G629" s="39"/>
    </row>
    <row r="630" spans="1:7" ht="12.75">
      <c r="A630" s="39"/>
      <c r="B630" s="39"/>
      <c r="C630" s="40"/>
      <c r="D630" s="41"/>
      <c r="E630" s="42"/>
      <c r="F630" s="39"/>
      <c r="G630" s="39"/>
    </row>
    <row r="631" spans="1:7" ht="12.75">
      <c r="A631" s="39"/>
      <c r="B631" s="39"/>
      <c r="C631" s="40"/>
      <c r="D631" s="41"/>
      <c r="E631" s="42"/>
      <c r="F631" s="39"/>
      <c r="G631" s="39"/>
    </row>
    <row r="632" spans="1:7" ht="12.75">
      <c r="A632" s="39"/>
      <c r="B632" s="39"/>
      <c r="C632" s="40"/>
      <c r="D632" s="41"/>
      <c r="E632" s="42"/>
      <c r="F632" s="39"/>
      <c r="G632" s="39"/>
    </row>
    <row r="633" spans="1:7" ht="12.75">
      <c r="A633" s="39"/>
      <c r="B633" s="39"/>
      <c r="C633" s="40"/>
      <c r="D633" s="41"/>
      <c r="E633" s="42"/>
      <c r="F633" s="39"/>
      <c r="G633" s="39"/>
    </row>
    <row r="634" spans="1:7" ht="12.75">
      <c r="A634" s="39"/>
      <c r="B634" s="39"/>
      <c r="C634" s="40"/>
      <c r="D634" s="41"/>
      <c r="E634" s="42"/>
      <c r="F634" s="39"/>
      <c r="G634" s="39"/>
    </row>
    <row r="635" spans="1:7" ht="12.75">
      <c r="A635" s="39"/>
      <c r="B635" s="39"/>
      <c r="C635" s="40"/>
      <c r="D635" s="41"/>
      <c r="E635" s="42"/>
      <c r="F635" s="39"/>
      <c r="G635" s="39"/>
    </row>
    <row r="636" spans="1:7" ht="12.75">
      <c r="A636" s="39"/>
      <c r="B636" s="39"/>
      <c r="C636" s="40"/>
      <c r="D636" s="41"/>
      <c r="E636" s="42"/>
      <c r="F636" s="39"/>
      <c r="G636" s="39"/>
    </row>
    <row r="637" spans="1:7" ht="12.75">
      <c r="A637" s="39"/>
      <c r="B637" s="39"/>
      <c r="C637" s="40"/>
      <c r="D637" s="41"/>
      <c r="E637" s="42"/>
      <c r="F637" s="39"/>
      <c r="G637" s="39"/>
    </row>
    <row r="638" spans="1:7" ht="12.75">
      <c r="A638" s="39"/>
      <c r="B638" s="39"/>
      <c r="C638" s="40"/>
      <c r="D638" s="41"/>
      <c r="E638" s="42"/>
      <c r="F638" s="39"/>
      <c r="G638" s="39"/>
    </row>
    <row r="639" spans="1:7" ht="12.75">
      <c r="A639" s="39"/>
      <c r="B639" s="39"/>
      <c r="C639" s="40"/>
      <c r="D639" s="41"/>
      <c r="E639" s="42"/>
      <c r="F639" s="39"/>
      <c r="G639" s="39"/>
    </row>
    <row r="640" spans="1:7" ht="12.75">
      <c r="A640" s="39"/>
      <c r="B640" s="39"/>
      <c r="C640" s="40"/>
      <c r="D640" s="41"/>
      <c r="E640" s="42"/>
      <c r="F640" s="39"/>
      <c r="G640" s="39"/>
    </row>
    <row r="641" spans="1:7" ht="12.75">
      <c r="A641" s="39"/>
      <c r="B641" s="39"/>
      <c r="C641" s="40"/>
      <c r="D641" s="41"/>
      <c r="E641" s="42"/>
      <c r="F641" s="39"/>
      <c r="G641" s="39"/>
    </row>
    <row r="642" spans="1:7" ht="12.75">
      <c r="A642" s="39"/>
      <c r="B642" s="39"/>
      <c r="C642" s="40"/>
      <c r="D642" s="41"/>
      <c r="E642" s="42"/>
      <c r="F642" s="39"/>
      <c r="G642" s="39"/>
    </row>
    <row r="643" spans="1:7" ht="12.75">
      <c r="A643" s="39"/>
      <c r="B643" s="39"/>
      <c r="C643" s="40"/>
      <c r="D643" s="41"/>
      <c r="E643" s="42"/>
      <c r="F643" s="39"/>
      <c r="G643" s="39"/>
    </row>
    <row r="644" spans="1:7" ht="12.75">
      <c r="A644" s="39"/>
      <c r="B644" s="39"/>
      <c r="C644" s="40"/>
      <c r="D644" s="41"/>
      <c r="E644" s="42"/>
      <c r="F644" s="39"/>
      <c r="G644" s="39"/>
    </row>
    <row r="645" spans="1:7" ht="12.75">
      <c r="A645" s="39"/>
      <c r="B645" s="39"/>
      <c r="C645" s="40"/>
      <c r="D645" s="41"/>
      <c r="E645" s="42"/>
      <c r="F645" s="39"/>
      <c r="G645" s="39"/>
    </row>
    <row r="646" spans="1:7" ht="12.75">
      <c r="A646" s="39"/>
      <c r="B646" s="39"/>
      <c r="C646" s="40"/>
      <c r="D646" s="41"/>
      <c r="E646" s="42"/>
      <c r="F646" s="39"/>
      <c r="G646" s="39"/>
    </row>
    <row r="647" spans="1:7" ht="12.75">
      <c r="A647" s="39"/>
      <c r="B647" s="39"/>
      <c r="C647" s="40"/>
      <c r="D647" s="41"/>
      <c r="E647" s="42"/>
      <c r="F647" s="39"/>
      <c r="G647" s="39"/>
    </row>
    <row r="648" spans="1:7" ht="12.75">
      <c r="A648" s="39"/>
      <c r="B648" s="39"/>
      <c r="C648" s="40"/>
      <c r="D648" s="41"/>
      <c r="E648" s="42"/>
      <c r="F648" s="39"/>
      <c r="G648" s="39"/>
    </row>
    <row r="649" spans="1:7" ht="12.75">
      <c r="A649" s="39"/>
      <c r="B649" s="39"/>
      <c r="C649" s="40"/>
      <c r="D649" s="41"/>
      <c r="E649" s="42"/>
      <c r="F649" s="39"/>
      <c r="G649" s="39"/>
    </row>
    <row r="650" spans="1:7" ht="12.75">
      <c r="A650" s="39"/>
      <c r="B650" s="39"/>
      <c r="C650" s="40"/>
      <c r="D650" s="41"/>
      <c r="E650" s="42"/>
      <c r="F650" s="39"/>
      <c r="G650" s="39"/>
    </row>
    <row r="651" spans="1:7" ht="12.75">
      <c r="A651" s="39"/>
      <c r="B651" s="39"/>
      <c r="C651" s="40"/>
      <c r="D651" s="41"/>
      <c r="E651" s="42"/>
      <c r="F651" s="39"/>
      <c r="G651" s="39"/>
    </row>
    <row r="652" spans="1:7" ht="12.75">
      <c r="A652" s="39"/>
      <c r="B652" s="39"/>
      <c r="C652" s="40"/>
      <c r="D652" s="41"/>
      <c r="E652" s="42"/>
      <c r="F652" s="39"/>
      <c r="G652" s="39"/>
    </row>
    <row r="653" spans="1:7" ht="12.75">
      <c r="A653" s="39"/>
      <c r="B653" s="39"/>
      <c r="C653" s="40"/>
      <c r="D653" s="41"/>
      <c r="E653" s="42"/>
      <c r="F653" s="39"/>
      <c r="G653" s="39"/>
    </row>
    <row r="654" spans="1:7" ht="12.75">
      <c r="A654" s="39"/>
      <c r="B654" s="39"/>
      <c r="C654" s="40"/>
      <c r="D654" s="41"/>
      <c r="E654" s="42"/>
      <c r="F654" s="39"/>
      <c r="G654" s="39"/>
    </row>
    <row r="655" spans="1:7" ht="12.75">
      <c r="A655" s="39"/>
      <c r="B655" s="39"/>
      <c r="C655" s="40"/>
      <c r="D655" s="41"/>
      <c r="E655" s="42"/>
      <c r="F655" s="39"/>
      <c r="G655" s="39"/>
    </row>
    <row r="656" spans="1:7" ht="12.75">
      <c r="A656" s="39"/>
      <c r="B656" s="39"/>
      <c r="C656" s="40"/>
      <c r="D656" s="41"/>
      <c r="E656" s="42"/>
      <c r="F656" s="39"/>
      <c r="G656" s="39"/>
    </row>
    <row r="657" spans="1:7" ht="12.75">
      <c r="A657" s="39"/>
      <c r="B657" s="39"/>
      <c r="C657" s="40"/>
      <c r="D657" s="41"/>
      <c r="E657" s="42"/>
      <c r="F657" s="39"/>
      <c r="G657" s="39"/>
    </row>
    <row r="658" spans="1:7" ht="12.75">
      <c r="A658" s="39"/>
      <c r="B658" s="39"/>
      <c r="C658" s="40"/>
      <c r="D658" s="41"/>
      <c r="E658" s="42"/>
      <c r="F658" s="39"/>
      <c r="G658" s="39"/>
    </row>
    <row r="659" spans="1:7" ht="12.75">
      <c r="A659" s="39"/>
      <c r="B659" s="39"/>
      <c r="C659" s="40"/>
      <c r="D659" s="41"/>
      <c r="E659" s="42"/>
      <c r="F659" s="39"/>
      <c r="G659" s="39"/>
    </row>
    <row r="660" spans="1:7" ht="12.75">
      <c r="A660" s="39"/>
      <c r="B660" s="39"/>
      <c r="C660" s="40"/>
      <c r="D660" s="41"/>
      <c r="E660" s="42"/>
      <c r="F660" s="39"/>
      <c r="G660" s="39"/>
    </row>
    <row r="661" spans="1:7" ht="12.75">
      <c r="A661" s="39"/>
      <c r="B661" s="39"/>
      <c r="C661" s="40"/>
      <c r="D661" s="41"/>
      <c r="E661" s="42"/>
      <c r="F661" s="39"/>
      <c r="G661" s="39"/>
    </row>
    <row r="662" spans="1:7" ht="12.75">
      <c r="A662" s="39"/>
      <c r="B662" s="39"/>
      <c r="C662" s="40"/>
      <c r="D662" s="41"/>
      <c r="E662" s="42"/>
      <c r="F662" s="39"/>
      <c r="G662" s="39"/>
    </row>
    <row r="663" spans="1:7" ht="12.75">
      <c r="A663" s="39"/>
      <c r="B663" s="39"/>
      <c r="C663" s="40"/>
      <c r="D663" s="41"/>
      <c r="E663" s="42"/>
      <c r="F663" s="39"/>
      <c r="G663" s="39"/>
    </row>
    <row r="664" spans="1:7" ht="12.75">
      <c r="A664" s="39"/>
      <c r="B664" s="39"/>
      <c r="C664" s="40"/>
      <c r="D664" s="41"/>
      <c r="E664" s="42"/>
      <c r="F664" s="39"/>
      <c r="G664" s="39"/>
    </row>
    <row r="665" spans="1:7" ht="12.75">
      <c r="A665" s="39"/>
      <c r="B665" s="39"/>
      <c r="C665" s="40"/>
      <c r="D665" s="41"/>
      <c r="E665" s="42"/>
      <c r="F665" s="39"/>
      <c r="G665" s="39"/>
    </row>
    <row r="666" spans="1:7" ht="12.75">
      <c r="A666" s="39"/>
      <c r="B666" s="39"/>
      <c r="C666" s="40"/>
      <c r="D666" s="41"/>
      <c r="E666" s="42"/>
      <c r="F666" s="39"/>
      <c r="G666" s="39"/>
    </row>
    <row r="667" spans="1:7" ht="12.75">
      <c r="A667" s="39"/>
      <c r="B667" s="39"/>
      <c r="C667" s="40"/>
      <c r="D667" s="41"/>
      <c r="E667" s="42"/>
      <c r="F667" s="39"/>
      <c r="G667" s="39"/>
    </row>
    <row r="668" spans="1:7" ht="12.75">
      <c r="A668" s="39"/>
      <c r="B668" s="39"/>
      <c r="C668" s="40"/>
      <c r="D668" s="41"/>
      <c r="E668" s="42"/>
      <c r="F668" s="39"/>
      <c r="G668" s="39"/>
    </row>
    <row r="669" spans="1:7" ht="12.75">
      <c r="A669" s="39"/>
      <c r="B669" s="39"/>
      <c r="C669" s="40"/>
      <c r="D669" s="41"/>
      <c r="E669" s="42"/>
      <c r="F669" s="39"/>
      <c r="G669" s="39"/>
    </row>
    <row r="670" spans="1:7" ht="12.75">
      <c r="A670" s="39"/>
      <c r="B670" s="39"/>
      <c r="C670" s="40"/>
      <c r="D670" s="41"/>
      <c r="E670" s="42"/>
      <c r="F670" s="39"/>
      <c r="G670" s="39"/>
    </row>
    <row r="671" spans="1:7" ht="12.75">
      <c r="A671" s="39"/>
      <c r="B671" s="39"/>
      <c r="C671" s="40"/>
      <c r="D671" s="41"/>
      <c r="E671" s="42"/>
      <c r="F671" s="39"/>
      <c r="G671" s="39"/>
    </row>
    <row r="672" spans="1:7" ht="12.75">
      <c r="A672" s="39"/>
      <c r="B672" s="39"/>
      <c r="C672" s="40"/>
      <c r="D672" s="41"/>
      <c r="E672" s="42"/>
      <c r="F672" s="39"/>
      <c r="G672" s="39"/>
    </row>
    <row r="673" spans="1:7" ht="12.75">
      <c r="A673" s="39"/>
      <c r="B673" s="39"/>
      <c r="C673" s="40"/>
      <c r="D673" s="41"/>
      <c r="E673" s="42"/>
      <c r="F673" s="39"/>
      <c r="G673" s="39"/>
    </row>
    <row r="674" spans="1:7" ht="12.75">
      <c r="A674" s="39"/>
      <c r="B674" s="39"/>
      <c r="C674" s="40"/>
      <c r="D674" s="41"/>
      <c r="E674" s="42"/>
      <c r="F674" s="39"/>
      <c r="G674" s="39"/>
    </row>
    <row r="675" spans="1:7" ht="12.75">
      <c r="A675" s="39"/>
      <c r="B675" s="39"/>
      <c r="C675" s="40"/>
      <c r="D675" s="41"/>
      <c r="E675" s="42"/>
      <c r="F675" s="39"/>
      <c r="G675" s="39"/>
    </row>
    <row r="676" spans="1:7" ht="12.75">
      <c r="A676" s="39"/>
      <c r="B676" s="39"/>
      <c r="C676" s="40"/>
      <c r="D676" s="41"/>
      <c r="E676" s="42"/>
      <c r="F676" s="39"/>
      <c r="G676" s="39"/>
    </row>
    <row r="677" spans="1:7" ht="12.75">
      <c r="A677" s="39"/>
      <c r="B677" s="39"/>
      <c r="C677" s="40"/>
      <c r="D677" s="41"/>
      <c r="E677" s="42"/>
      <c r="F677" s="39"/>
      <c r="G677" s="39"/>
    </row>
    <row r="678" spans="1:7" ht="12.75">
      <c r="A678" s="39"/>
      <c r="B678" s="39"/>
      <c r="C678" s="40"/>
      <c r="D678" s="41"/>
      <c r="E678" s="42"/>
      <c r="F678" s="39"/>
      <c r="G678" s="39"/>
    </row>
    <row r="679" spans="1:7" ht="12.75">
      <c r="A679" s="39"/>
      <c r="B679" s="39"/>
      <c r="C679" s="40"/>
      <c r="D679" s="41"/>
      <c r="E679" s="42"/>
      <c r="F679" s="39"/>
      <c r="G679" s="39"/>
    </row>
    <row r="680" spans="1:7" ht="12.75">
      <c r="A680" s="39"/>
      <c r="B680" s="39"/>
      <c r="C680" s="40"/>
      <c r="D680" s="41"/>
      <c r="E680" s="42"/>
      <c r="F680" s="39"/>
      <c r="G680" s="39"/>
    </row>
    <row r="681" spans="1:7" ht="12.75">
      <c r="A681" s="39"/>
      <c r="B681" s="39"/>
      <c r="C681" s="40"/>
      <c r="D681" s="41"/>
      <c r="E681" s="42"/>
      <c r="F681" s="39"/>
      <c r="G681" s="39"/>
    </row>
    <row r="682" spans="1:7" ht="12.75">
      <c r="A682" s="39"/>
      <c r="B682" s="39"/>
      <c r="C682" s="40"/>
      <c r="D682" s="41"/>
      <c r="E682" s="42"/>
      <c r="F682" s="39"/>
      <c r="G682" s="39"/>
    </row>
    <row r="683" spans="1:7" ht="12.75">
      <c r="A683" s="39"/>
      <c r="B683" s="39"/>
      <c r="C683" s="40"/>
      <c r="D683" s="41"/>
      <c r="E683" s="42"/>
      <c r="F683" s="39"/>
      <c r="G683" s="39"/>
    </row>
    <row r="684" spans="1:7" ht="12.75">
      <c r="A684" s="39"/>
      <c r="B684" s="39"/>
      <c r="C684" s="40"/>
      <c r="D684" s="41"/>
      <c r="E684" s="42"/>
      <c r="F684" s="39"/>
      <c r="G684" s="39"/>
    </row>
    <row r="685" spans="1:7" ht="12.75">
      <c r="A685" s="39"/>
      <c r="B685" s="39"/>
      <c r="C685" s="40"/>
      <c r="D685" s="41"/>
      <c r="E685" s="42"/>
      <c r="F685" s="39"/>
      <c r="G685" s="39"/>
    </row>
    <row r="686" spans="1:7" ht="12.75">
      <c r="A686" s="39"/>
      <c r="B686" s="39"/>
      <c r="C686" s="40"/>
      <c r="D686" s="41"/>
      <c r="E686" s="42"/>
      <c r="F686" s="39"/>
      <c r="G686" s="39"/>
    </row>
    <row r="687" spans="1:7" ht="12.75">
      <c r="A687" s="39"/>
      <c r="B687" s="39"/>
      <c r="C687" s="40"/>
      <c r="D687" s="41"/>
      <c r="E687" s="42"/>
      <c r="F687" s="39"/>
      <c r="G687" s="39"/>
    </row>
    <row r="688" spans="1:7" ht="12.75">
      <c r="A688" s="39"/>
      <c r="B688" s="39"/>
      <c r="C688" s="40"/>
      <c r="D688" s="41"/>
      <c r="E688" s="42"/>
      <c r="F688" s="39"/>
      <c r="G688" s="39"/>
    </row>
    <row r="689" spans="1:7" ht="12.75">
      <c r="A689" s="39"/>
      <c r="B689" s="39"/>
      <c r="C689" s="40"/>
      <c r="D689" s="41"/>
      <c r="E689" s="42"/>
      <c r="F689" s="39"/>
      <c r="G689" s="39"/>
    </row>
    <row r="690" spans="1:7" ht="12.75">
      <c r="A690" s="39"/>
      <c r="B690" s="39"/>
      <c r="C690" s="40"/>
      <c r="D690" s="41"/>
      <c r="E690" s="42"/>
      <c r="F690" s="39"/>
      <c r="G690" s="39"/>
    </row>
    <row r="691" spans="1:7" ht="12.75">
      <c r="A691" s="39"/>
      <c r="B691" s="39"/>
      <c r="C691" s="40"/>
      <c r="D691" s="41"/>
      <c r="E691" s="42"/>
      <c r="F691" s="39"/>
      <c r="G691" s="39"/>
    </row>
    <row r="692" spans="1:7" ht="12.75">
      <c r="A692" s="39"/>
      <c r="B692" s="39"/>
      <c r="C692" s="40"/>
      <c r="D692" s="41"/>
      <c r="E692" s="42"/>
      <c r="F692" s="39"/>
      <c r="G692" s="39"/>
    </row>
    <row r="693" spans="1:7" ht="12.75">
      <c r="A693" s="39"/>
      <c r="B693" s="39"/>
      <c r="C693" s="40"/>
      <c r="D693" s="41"/>
      <c r="E693" s="42"/>
      <c r="F693" s="39"/>
      <c r="G693" s="39"/>
    </row>
    <row r="694" spans="1:7" ht="12.75">
      <c r="A694" s="39"/>
      <c r="B694" s="39"/>
      <c r="C694" s="40"/>
      <c r="D694" s="41"/>
      <c r="E694" s="42"/>
      <c r="F694" s="39"/>
      <c r="G694" s="39"/>
    </row>
    <row r="695" spans="1:7" ht="12.75">
      <c r="A695" s="39"/>
      <c r="B695" s="39"/>
      <c r="C695" s="40"/>
      <c r="D695" s="41"/>
      <c r="E695" s="42"/>
      <c r="F695" s="39"/>
      <c r="G695" s="39"/>
    </row>
    <row r="696" spans="1:7" ht="12.75">
      <c r="A696" s="39"/>
      <c r="B696" s="39"/>
      <c r="C696" s="40"/>
      <c r="D696" s="41"/>
      <c r="E696" s="42"/>
      <c r="F696" s="39"/>
      <c r="G696" s="39"/>
    </row>
    <row r="697" spans="1:7" ht="12.75">
      <c r="A697" s="39"/>
      <c r="B697" s="39"/>
      <c r="C697" s="40"/>
      <c r="D697" s="41"/>
      <c r="E697" s="42"/>
      <c r="F697" s="39"/>
      <c r="G697" s="39"/>
    </row>
    <row r="698" spans="1:7" ht="12.75">
      <c r="A698" s="39"/>
      <c r="B698" s="39"/>
      <c r="C698" s="40"/>
      <c r="D698" s="41"/>
      <c r="E698" s="42"/>
      <c r="F698" s="39"/>
      <c r="G698" s="39"/>
    </row>
    <row r="699" spans="1:7" ht="12.75">
      <c r="A699" s="39"/>
      <c r="B699" s="39"/>
      <c r="C699" s="40"/>
      <c r="D699" s="41"/>
      <c r="E699" s="42"/>
      <c r="F699" s="39"/>
      <c r="G699" s="39"/>
    </row>
    <row r="700" spans="1:7" ht="12.75">
      <c r="A700" s="39"/>
      <c r="B700" s="39"/>
      <c r="C700" s="40"/>
      <c r="D700" s="41"/>
      <c r="E700" s="42"/>
      <c r="F700" s="39"/>
      <c r="G700" s="39"/>
    </row>
    <row r="701" spans="1:7" ht="12.75">
      <c r="A701" s="39"/>
      <c r="B701" s="39"/>
      <c r="C701" s="40"/>
      <c r="D701" s="41"/>
      <c r="E701" s="42"/>
      <c r="F701" s="39"/>
      <c r="G701" s="39"/>
    </row>
    <row r="702" spans="1:7" ht="12.75">
      <c r="A702" s="39"/>
      <c r="B702" s="39"/>
      <c r="C702" s="40"/>
      <c r="D702" s="41"/>
      <c r="E702" s="42"/>
      <c r="F702" s="39"/>
      <c r="G702" s="39"/>
    </row>
    <row r="703" spans="1:7" ht="12.75">
      <c r="A703" s="39"/>
      <c r="B703" s="39"/>
      <c r="C703" s="40"/>
      <c r="D703" s="41"/>
      <c r="E703" s="42"/>
      <c r="F703" s="39"/>
      <c r="G703" s="39"/>
    </row>
    <row r="704" spans="1:7" ht="12.75">
      <c r="A704" s="39"/>
      <c r="B704" s="39"/>
      <c r="C704" s="40"/>
      <c r="D704" s="41"/>
      <c r="E704" s="42"/>
      <c r="F704" s="39"/>
      <c r="G704" s="39"/>
    </row>
    <row r="705" spans="1:7" ht="12.75">
      <c r="A705" s="39"/>
      <c r="B705" s="39"/>
      <c r="C705" s="40"/>
      <c r="D705" s="41"/>
      <c r="E705" s="42"/>
      <c r="F705" s="39"/>
      <c r="G705" s="39"/>
    </row>
    <row r="706" spans="1:7" ht="12.75">
      <c r="A706" s="39"/>
      <c r="B706" s="39"/>
      <c r="C706" s="40"/>
      <c r="D706" s="41"/>
      <c r="E706" s="42"/>
      <c r="F706" s="39"/>
      <c r="G706" s="39"/>
    </row>
    <row r="707" spans="1:7" ht="12.75">
      <c r="A707" s="39"/>
      <c r="B707" s="39"/>
      <c r="C707" s="40"/>
      <c r="D707" s="41"/>
      <c r="E707" s="42"/>
      <c r="F707" s="39"/>
      <c r="G707" s="39"/>
    </row>
    <row r="708" spans="1:7" ht="12.75">
      <c r="A708" s="39"/>
      <c r="B708" s="39"/>
      <c r="C708" s="40"/>
      <c r="D708" s="41"/>
      <c r="E708" s="42"/>
      <c r="F708" s="39"/>
      <c r="G708" s="39"/>
    </row>
    <row r="709" spans="1:7" ht="12.75">
      <c r="A709" s="39"/>
      <c r="B709" s="39"/>
      <c r="C709" s="40"/>
      <c r="D709" s="41"/>
      <c r="E709" s="42"/>
      <c r="F709" s="39"/>
      <c r="G709" s="39"/>
    </row>
    <row r="710" spans="1:7" ht="12.75">
      <c r="A710" s="39"/>
      <c r="B710" s="39"/>
      <c r="C710" s="40"/>
      <c r="D710" s="41"/>
      <c r="E710" s="42"/>
      <c r="F710" s="39"/>
      <c r="G710" s="39"/>
    </row>
    <row r="711" spans="1:7" ht="12.75">
      <c r="A711" s="39"/>
      <c r="B711" s="39"/>
      <c r="C711" s="40"/>
      <c r="D711" s="41"/>
      <c r="E711" s="42"/>
      <c r="F711" s="39"/>
      <c r="G711" s="39"/>
    </row>
    <row r="712" spans="1:7" ht="12.75">
      <c r="A712" s="39"/>
      <c r="B712" s="39"/>
      <c r="C712" s="40"/>
      <c r="D712" s="41"/>
      <c r="E712" s="42"/>
      <c r="F712" s="39"/>
      <c r="G712" s="39"/>
    </row>
    <row r="713" spans="1:7" ht="12.75">
      <c r="A713" s="39"/>
      <c r="B713" s="39"/>
      <c r="C713" s="40"/>
      <c r="D713" s="41"/>
      <c r="E713" s="42"/>
      <c r="F713" s="39"/>
      <c r="G713" s="39"/>
    </row>
    <row r="714" spans="1:7" ht="12.75">
      <c r="A714" s="39"/>
      <c r="B714" s="39"/>
      <c r="C714" s="40"/>
      <c r="D714" s="41"/>
      <c r="E714" s="42"/>
      <c r="F714" s="39"/>
      <c r="G714" s="39"/>
    </row>
    <row r="715" spans="1:7" ht="12.75">
      <c r="A715" s="39"/>
      <c r="B715" s="39"/>
      <c r="C715" s="40"/>
      <c r="D715" s="41"/>
      <c r="E715" s="42"/>
      <c r="F715" s="39"/>
      <c r="G715" s="39"/>
    </row>
    <row r="716" spans="1:7" ht="12.75">
      <c r="A716" s="39"/>
      <c r="B716" s="39"/>
      <c r="C716" s="40"/>
      <c r="D716" s="41"/>
      <c r="E716" s="42"/>
      <c r="F716" s="39"/>
      <c r="G716" s="39"/>
    </row>
    <row r="717" spans="1:7" ht="12.75">
      <c r="A717" s="39"/>
      <c r="B717" s="39"/>
      <c r="C717" s="40"/>
      <c r="D717" s="41"/>
      <c r="E717" s="42"/>
      <c r="F717" s="39"/>
      <c r="G717" s="39"/>
    </row>
    <row r="718" spans="1:7" ht="12.75">
      <c r="A718" s="39"/>
      <c r="B718" s="39"/>
      <c r="C718" s="40"/>
      <c r="D718" s="41"/>
      <c r="E718" s="42"/>
      <c r="F718" s="39"/>
      <c r="G718" s="39"/>
    </row>
    <row r="719" spans="1:7" ht="12.75">
      <c r="A719" s="39"/>
      <c r="B719" s="39"/>
      <c r="C719" s="40"/>
      <c r="D719" s="41"/>
      <c r="E719" s="42"/>
      <c r="F719" s="39"/>
      <c r="G719" s="39"/>
    </row>
    <row r="720" spans="1:7" ht="12.75">
      <c r="A720" s="39"/>
      <c r="B720" s="39"/>
      <c r="C720" s="40"/>
      <c r="D720" s="41"/>
      <c r="E720" s="42"/>
      <c r="F720" s="39"/>
      <c r="G720" s="39"/>
    </row>
    <row r="721" spans="1:7" ht="12.75">
      <c r="A721" s="39"/>
      <c r="B721" s="39"/>
      <c r="C721" s="40"/>
      <c r="D721" s="41"/>
      <c r="E721" s="42"/>
      <c r="F721" s="39"/>
      <c r="G721" s="39"/>
    </row>
    <row r="722" spans="1:7" ht="12.75">
      <c r="A722" s="39"/>
      <c r="B722" s="39"/>
      <c r="C722" s="40"/>
      <c r="D722" s="41"/>
      <c r="E722" s="42"/>
      <c r="F722" s="39"/>
      <c r="G722" s="39"/>
    </row>
    <row r="723" spans="1:7" ht="12.75">
      <c r="A723" s="39"/>
      <c r="B723" s="39"/>
      <c r="C723" s="40"/>
      <c r="D723" s="41"/>
      <c r="E723" s="42"/>
      <c r="F723" s="39"/>
      <c r="G723" s="39"/>
    </row>
    <row r="724" spans="1:7" ht="12.75">
      <c r="A724" s="39"/>
      <c r="B724" s="39"/>
      <c r="C724" s="40"/>
      <c r="D724" s="41"/>
      <c r="E724" s="42"/>
      <c r="F724" s="39"/>
      <c r="G724" s="39"/>
    </row>
    <row r="725" spans="1:7" ht="12.75">
      <c r="A725" s="39"/>
      <c r="B725" s="39"/>
      <c r="C725" s="40"/>
      <c r="D725" s="41"/>
      <c r="E725" s="42"/>
      <c r="F725" s="39"/>
      <c r="G725" s="39"/>
    </row>
    <row r="726" spans="1:7" ht="12.75">
      <c r="A726" s="39"/>
      <c r="B726" s="39"/>
      <c r="C726" s="40"/>
      <c r="D726" s="41"/>
      <c r="E726" s="42"/>
      <c r="F726" s="39"/>
      <c r="G726" s="39"/>
    </row>
    <row r="727" spans="1:7" ht="12.75">
      <c r="A727" s="39"/>
      <c r="B727" s="39"/>
      <c r="C727" s="40"/>
      <c r="D727" s="41"/>
      <c r="E727" s="42"/>
      <c r="F727" s="39"/>
      <c r="G727" s="39"/>
    </row>
    <row r="728" spans="1:7" ht="12.75">
      <c r="A728" s="39"/>
      <c r="B728" s="39"/>
      <c r="C728" s="40"/>
      <c r="D728" s="41"/>
      <c r="E728" s="42"/>
      <c r="F728" s="39"/>
      <c r="G728" s="39"/>
    </row>
    <row r="729" spans="1:7" ht="12.75">
      <c r="A729" s="39"/>
      <c r="B729" s="39"/>
      <c r="C729" s="40"/>
      <c r="D729" s="41"/>
      <c r="E729" s="42"/>
      <c r="F729" s="39"/>
      <c r="G729" s="39"/>
    </row>
    <row r="730" spans="1:7" ht="12.75">
      <c r="A730" s="39"/>
      <c r="B730" s="39"/>
      <c r="C730" s="40"/>
      <c r="D730" s="41"/>
      <c r="E730" s="42"/>
      <c r="F730" s="39"/>
      <c r="G730" s="39"/>
    </row>
    <row r="731" spans="1:7" ht="12.75">
      <c r="A731" s="39"/>
      <c r="B731" s="39"/>
      <c r="C731" s="40"/>
      <c r="D731" s="41"/>
      <c r="E731" s="42"/>
      <c r="F731" s="39"/>
      <c r="G731" s="39"/>
    </row>
    <row r="732" spans="1:7" ht="12.75">
      <c r="A732" s="39"/>
      <c r="B732" s="39"/>
      <c r="C732" s="40"/>
      <c r="D732" s="41"/>
      <c r="E732" s="42"/>
      <c r="F732" s="39"/>
      <c r="G732" s="39"/>
    </row>
    <row r="733" spans="1:7" ht="12.75">
      <c r="A733" s="39"/>
      <c r="B733" s="39"/>
      <c r="C733" s="40"/>
      <c r="D733" s="41"/>
      <c r="E733" s="42"/>
      <c r="F733" s="39"/>
      <c r="G733" s="39"/>
    </row>
    <row r="734" spans="1:7" ht="12.75">
      <c r="A734" s="39"/>
      <c r="B734" s="39"/>
      <c r="C734" s="40"/>
      <c r="D734" s="41"/>
      <c r="E734" s="42"/>
      <c r="F734" s="39"/>
      <c r="G734" s="39"/>
    </row>
    <row r="735" spans="1:7" ht="12.75">
      <c r="A735" s="39"/>
      <c r="B735" s="39"/>
      <c r="C735" s="40"/>
      <c r="D735" s="41"/>
      <c r="E735" s="42"/>
      <c r="F735" s="39"/>
      <c r="G735" s="39"/>
    </row>
    <row r="736" spans="1:7" ht="12.75">
      <c r="A736" s="39"/>
      <c r="B736" s="39"/>
      <c r="C736" s="40"/>
      <c r="D736" s="41"/>
      <c r="E736" s="42"/>
      <c r="F736" s="39"/>
      <c r="G736" s="39"/>
    </row>
    <row r="737" spans="1:7" ht="12.75">
      <c r="A737" s="39"/>
      <c r="B737" s="39"/>
      <c r="C737" s="40"/>
      <c r="D737" s="41"/>
      <c r="E737" s="42"/>
      <c r="F737" s="39"/>
      <c r="G737" s="39"/>
    </row>
    <row r="738" spans="1:7" ht="12.75">
      <c r="A738" s="39"/>
      <c r="B738" s="39"/>
      <c r="C738" s="40"/>
      <c r="D738" s="41"/>
      <c r="E738" s="42"/>
      <c r="F738" s="39"/>
      <c r="G738" s="39"/>
    </row>
    <row r="739" spans="1:7" ht="12.75">
      <c r="A739" s="39"/>
      <c r="B739" s="39"/>
      <c r="C739" s="40"/>
      <c r="D739" s="41"/>
      <c r="E739" s="42"/>
      <c r="F739" s="39"/>
      <c r="G739" s="39"/>
    </row>
    <row r="740" spans="1:7" ht="12.75">
      <c r="A740" s="39"/>
      <c r="B740" s="39"/>
      <c r="C740" s="40"/>
      <c r="D740" s="41"/>
      <c r="E740" s="42"/>
      <c r="F740" s="39"/>
      <c r="G740" s="39"/>
    </row>
    <row r="741" spans="1:7" ht="12.75">
      <c r="A741" s="39"/>
      <c r="B741" s="39"/>
      <c r="C741" s="40"/>
      <c r="D741" s="41"/>
      <c r="E741" s="42"/>
      <c r="F741" s="39"/>
      <c r="G741" s="39"/>
    </row>
    <row r="742" spans="1:7" ht="12.75">
      <c r="A742" s="39"/>
      <c r="B742" s="39"/>
      <c r="C742" s="40"/>
      <c r="D742" s="41"/>
      <c r="E742" s="42"/>
      <c r="F742" s="39"/>
      <c r="G742" s="39"/>
    </row>
    <row r="743" spans="1:7" ht="12.75">
      <c r="A743" s="39"/>
      <c r="B743" s="39"/>
      <c r="C743" s="40"/>
      <c r="D743" s="41"/>
      <c r="E743" s="42"/>
      <c r="F743" s="39"/>
      <c r="G743" s="39"/>
    </row>
    <row r="744" spans="1:7" ht="12.75">
      <c r="A744" s="39"/>
      <c r="B744" s="39"/>
      <c r="C744" s="40"/>
      <c r="D744" s="41"/>
      <c r="E744" s="42"/>
      <c r="F744" s="39"/>
      <c r="G744" s="39"/>
    </row>
    <row r="745" spans="1:7" ht="12.75">
      <c r="A745" s="39"/>
      <c r="B745" s="39"/>
      <c r="C745" s="40"/>
      <c r="D745" s="41"/>
      <c r="E745" s="42"/>
      <c r="F745" s="39"/>
      <c r="G745" s="39"/>
    </row>
    <row r="746" spans="1:7" ht="12.75">
      <c r="A746" s="39"/>
      <c r="B746" s="39"/>
      <c r="C746" s="40"/>
      <c r="D746" s="41"/>
      <c r="E746" s="42"/>
      <c r="F746" s="39"/>
      <c r="G746" s="39"/>
    </row>
    <row r="747" spans="1:7" ht="12.75">
      <c r="A747" s="39"/>
      <c r="B747" s="39"/>
      <c r="C747" s="40"/>
      <c r="D747" s="41"/>
      <c r="E747" s="42"/>
      <c r="F747" s="39"/>
      <c r="G747" s="39"/>
    </row>
    <row r="748" spans="1:7" ht="12.75">
      <c r="A748" s="39"/>
      <c r="B748" s="39"/>
      <c r="C748" s="40"/>
      <c r="D748" s="41"/>
      <c r="E748" s="42"/>
      <c r="F748" s="39"/>
      <c r="G748" s="39"/>
    </row>
    <row r="749" spans="1:7" ht="12.75">
      <c r="A749" s="39"/>
      <c r="B749" s="39"/>
      <c r="C749" s="40"/>
      <c r="D749" s="41"/>
      <c r="E749" s="42"/>
      <c r="F749" s="39"/>
      <c r="G749" s="39"/>
    </row>
    <row r="750" spans="1:7" ht="12.75">
      <c r="A750" s="39"/>
      <c r="B750" s="39"/>
      <c r="C750" s="40"/>
      <c r="D750" s="41"/>
      <c r="E750" s="42"/>
      <c r="F750" s="39"/>
      <c r="G750" s="39"/>
    </row>
    <row r="751" spans="1:7" ht="12.75">
      <c r="A751" s="39"/>
      <c r="B751" s="39"/>
      <c r="C751" s="40"/>
      <c r="D751" s="41"/>
      <c r="E751" s="42"/>
      <c r="F751" s="39"/>
      <c r="G751" s="39"/>
    </row>
    <row r="752" spans="1:7" ht="12.75">
      <c r="A752" s="39"/>
      <c r="B752" s="39"/>
      <c r="C752" s="40"/>
      <c r="D752" s="41"/>
      <c r="E752" s="42"/>
      <c r="F752" s="39"/>
      <c r="G752" s="39"/>
    </row>
    <row r="753" spans="1:7" ht="12.75">
      <c r="A753" s="39"/>
      <c r="B753" s="39"/>
      <c r="C753" s="40"/>
      <c r="D753" s="41"/>
      <c r="E753" s="42"/>
      <c r="F753" s="39"/>
      <c r="G753" s="39"/>
    </row>
    <row r="754" spans="1:7" ht="12.75">
      <c r="A754" s="39"/>
      <c r="B754" s="39"/>
      <c r="C754" s="40"/>
      <c r="D754" s="41"/>
      <c r="E754" s="42"/>
      <c r="F754" s="39"/>
      <c r="G754" s="39"/>
    </row>
    <row r="755" spans="1:7" ht="12.75">
      <c r="A755" s="39"/>
      <c r="B755" s="39"/>
      <c r="C755" s="40"/>
      <c r="D755" s="41"/>
      <c r="E755" s="42"/>
      <c r="F755" s="39"/>
      <c r="G755" s="39"/>
    </row>
    <row r="756" spans="1:7" ht="12.75">
      <c r="A756" s="39"/>
      <c r="B756" s="39"/>
      <c r="C756" s="40"/>
      <c r="D756" s="41"/>
      <c r="E756" s="42"/>
      <c r="F756" s="39"/>
      <c r="G756" s="39"/>
    </row>
    <row r="757" spans="1:7" ht="12.75">
      <c r="A757" s="39"/>
      <c r="B757" s="39"/>
      <c r="C757" s="40"/>
      <c r="D757" s="41"/>
      <c r="E757" s="42"/>
      <c r="F757" s="39"/>
      <c r="G757" s="39"/>
    </row>
    <row r="758" spans="1:7" ht="12.75">
      <c r="A758" s="39"/>
      <c r="B758" s="39"/>
      <c r="C758" s="40"/>
      <c r="D758" s="41"/>
      <c r="E758" s="42"/>
      <c r="F758" s="39"/>
      <c r="G758" s="39"/>
    </row>
    <row r="759" spans="1:7" ht="12.75">
      <c r="A759" s="39"/>
      <c r="B759" s="39"/>
      <c r="C759" s="40"/>
      <c r="D759" s="41"/>
      <c r="E759" s="42"/>
      <c r="F759" s="39"/>
      <c r="G759" s="39"/>
    </row>
    <row r="760" spans="1:7" ht="12.75">
      <c r="A760" s="39"/>
      <c r="B760" s="39"/>
      <c r="C760" s="40"/>
      <c r="D760" s="41"/>
      <c r="E760" s="42"/>
      <c r="F760" s="39"/>
      <c r="G760" s="39"/>
    </row>
    <row r="761" spans="1:7" ht="12.75">
      <c r="A761" s="39"/>
      <c r="B761" s="39"/>
      <c r="C761" s="40"/>
      <c r="D761" s="41"/>
      <c r="E761" s="42"/>
      <c r="F761" s="39"/>
      <c r="G761" s="39"/>
    </row>
    <row r="762" spans="1:7" ht="12.75">
      <c r="A762" s="39"/>
      <c r="B762" s="39"/>
      <c r="C762" s="40"/>
      <c r="D762" s="41"/>
      <c r="E762" s="42"/>
      <c r="F762" s="39"/>
      <c r="G762" s="39"/>
    </row>
    <row r="763" spans="1:7" ht="12.75">
      <c r="A763" s="39"/>
      <c r="B763" s="39"/>
      <c r="C763" s="40"/>
      <c r="D763" s="41"/>
      <c r="E763" s="42"/>
      <c r="F763" s="39"/>
      <c r="G763" s="39"/>
    </row>
    <row r="764" spans="1:7" ht="12.75">
      <c r="A764" s="39"/>
      <c r="B764" s="39"/>
      <c r="C764" s="40"/>
      <c r="D764" s="41"/>
      <c r="E764" s="42"/>
      <c r="F764" s="39"/>
      <c r="G764" s="39"/>
    </row>
    <row r="765" spans="1:7" ht="12.75">
      <c r="A765" s="39"/>
      <c r="B765" s="39"/>
      <c r="C765" s="40"/>
      <c r="D765" s="41"/>
      <c r="E765" s="42"/>
      <c r="F765" s="39"/>
      <c r="G765" s="39"/>
    </row>
    <row r="766" spans="1:7" ht="12.75">
      <c r="A766" s="39"/>
      <c r="B766" s="39"/>
      <c r="C766" s="40"/>
      <c r="D766" s="41"/>
      <c r="E766" s="42"/>
      <c r="F766" s="39"/>
      <c r="G766" s="39"/>
    </row>
    <row r="767" spans="1:7" ht="12.75">
      <c r="A767" s="39"/>
      <c r="B767" s="39"/>
      <c r="C767" s="40"/>
      <c r="D767" s="41"/>
      <c r="E767" s="42"/>
      <c r="F767" s="39"/>
      <c r="G767" s="39"/>
    </row>
    <row r="768" spans="1:7" ht="12.75">
      <c r="A768" s="39"/>
      <c r="B768" s="39"/>
      <c r="C768" s="40"/>
      <c r="D768" s="41"/>
      <c r="E768" s="42"/>
      <c r="F768" s="39"/>
      <c r="G768" s="39"/>
    </row>
    <row r="769" spans="1:7" ht="12.75">
      <c r="A769" s="39"/>
      <c r="B769" s="39"/>
      <c r="C769" s="40"/>
      <c r="D769" s="41"/>
      <c r="E769" s="42"/>
      <c r="F769" s="39"/>
      <c r="G769" s="39"/>
    </row>
    <row r="770" spans="1:7" ht="12.75">
      <c r="A770" s="39"/>
      <c r="B770" s="39"/>
      <c r="C770" s="40"/>
      <c r="D770" s="41"/>
      <c r="E770" s="42"/>
      <c r="F770" s="39"/>
      <c r="G770" s="39"/>
    </row>
    <row r="771" spans="1:7" ht="12.75">
      <c r="A771" s="39"/>
      <c r="B771" s="39"/>
      <c r="C771" s="40"/>
      <c r="D771" s="41"/>
      <c r="E771" s="42"/>
      <c r="F771" s="39"/>
      <c r="G771" s="39"/>
    </row>
    <row r="772" spans="1:7" ht="12.75">
      <c r="A772" s="39"/>
      <c r="B772" s="39"/>
      <c r="C772" s="40"/>
      <c r="D772" s="41"/>
      <c r="E772" s="42"/>
      <c r="F772" s="39"/>
      <c r="G772" s="39"/>
    </row>
    <row r="773" spans="1:7" ht="12.75">
      <c r="A773" s="39"/>
      <c r="B773" s="39"/>
      <c r="C773" s="40"/>
      <c r="D773" s="41"/>
      <c r="E773" s="42"/>
      <c r="F773" s="39"/>
      <c r="G773" s="39"/>
    </row>
    <row r="774" spans="1:7" ht="12.75">
      <c r="A774" s="39"/>
      <c r="B774" s="39"/>
      <c r="C774" s="40"/>
      <c r="D774" s="41"/>
      <c r="E774" s="42"/>
      <c r="F774" s="39"/>
      <c r="G774" s="39"/>
    </row>
    <row r="775" spans="1:7" ht="12.75">
      <c r="A775" s="39"/>
      <c r="B775" s="39"/>
      <c r="C775" s="40"/>
      <c r="D775" s="41"/>
      <c r="E775" s="42"/>
      <c r="F775" s="39"/>
      <c r="G775" s="39"/>
    </row>
    <row r="776" spans="1:7" ht="12.75">
      <c r="A776" s="39"/>
      <c r="B776" s="39"/>
      <c r="C776" s="40"/>
      <c r="D776" s="41"/>
      <c r="E776" s="42"/>
      <c r="F776" s="39"/>
      <c r="G776" s="39"/>
    </row>
    <row r="777" spans="1:7" ht="12.75">
      <c r="A777" s="39"/>
      <c r="B777" s="39"/>
      <c r="C777" s="40"/>
      <c r="D777" s="41"/>
      <c r="E777" s="42"/>
      <c r="F777" s="39"/>
      <c r="G777" s="39"/>
    </row>
    <row r="778" spans="1:7" ht="12.75">
      <c r="A778" s="39"/>
      <c r="B778" s="39"/>
      <c r="C778" s="40"/>
      <c r="D778" s="41"/>
      <c r="E778" s="42"/>
      <c r="F778" s="39"/>
      <c r="G778" s="39"/>
    </row>
    <row r="779" spans="1:7" ht="12.75">
      <c r="A779" s="39"/>
      <c r="B779" s="39"/>
      <c r="C779" s="40"/>
      <c r="D779" s="41"/>
      <c r="E779" s="42"/>
      <c r="F779" s="39"/>
      <c r="G779" s="39"/>
    </row>
    <row r="780" spans="1:7" ht="12.75">
      <c r="A780" s="39"/>
      <c r="B780" s="39"/>
      <c r="C780" s="40"/>
      <c r="D780" s="41"/>
      <c r="E780" s="42"/>
      <c r="F780" s="39"/>
      <c r="G780" s="39"/>
    </row>
    <row r="781" spans="1:7" ht="12.75">
      <c r="A781" s="39"/>
      <c r="B781" s="39"/>
      <c r="C781" s="40"/>
      <c r="D781" s="41"/>
      <c r="E781" s="42"/>
      <c r="F781" s="39"/>
      <c r="G781" s="39"/>
    </row>
    <row r="782" spans="1:7" ht="12.75">
      <c r="A782" s="39"/>
      <c r="B782" s="39"/>
      <c r="C782" s="40"/>
      <c r="D782" s="41"/>
      <c r="E782" s="42"/>
      <c r="F782" s="39"/>
      <c r="G782" s="39"/>
    </row>
    <row r="783" spans="1:7" ht="12.75">
      <c r="A783" s="39"/>
      <c r="B783" s="39"/>
      <c r="C783" s="40"/>
      <c r="D783" s="41"/>
      <c r="E783" s="42"/>
      <c r="F783" s="39"/>
      <c r="G783" s="39"/>
    </row>
    <row r="784" spans="1:7" ht="12.75">
      <c r="A784" s="39"/>
      <c r="B784" s="39"/>
      <c r="C784" s="40"/>
      <c r="D784" s="41"/>
      <c r="E784" s="42"/>
      <c r="F784" s="39"/>
      <c r="G784" s="39"/>
    </row>
    <row r="785" spans="1:7" ht="12.75">
      <c r="A785" s="39"/>
      <c r="B785" s="39"/>
      <c r="C785" s="40"/>
      <c r="D785" s="41"/>
      <c r="E785" s="42"/>
      <c r="F785" s="39"/>
      <c r="G785" s="39"/>
    </row>
    <row r="786" spans="1:7" ht="12.75">
      <c r="A786" s="39"/>
      <c r="B786" s="39"/>
      <c r="C786" s="40"/>
      <c r="D786" s="41"/>
      <c r="E786" s="42"/>
      <c r="F786" s="39"/>
      <c r="G786" s="39"/>
    </row>
    <row r="787" spans="1:7" ht="12.75">
      <c r="A787" s="39"/>
      <c r="B787" s="39"/>
      <c r="C787" s="40"/>
      <c r="D787" s="41"/>
      <c r="E787" s="42"/>
      <c r="F787" s="39"/>
      <c r="G787" s="39"/>
    </row>
    <row r="788" spans="1:7" ht="12.75">
      <c r="A788" s="39"/>
      <c r="B788" s="39"/>
      <c r="C788" s="40"/>
      <c r="D788" s="41"/>
      <c r="E788" s="42"/>
      <c r="F788" s="39"/>
      <c r="G788" s="39"/>
    </row>
    <row r="789" spans="1:7" ht="12.75">
      <c r="A789" s="39"/>
      <c r="B789" s="39"/>
      <c r="C789" s="40"/>
      <c r="D789" s="41"/>
      <c r="E789" s="42"/>
      <c r="F789" s="39"/>
      <c r="G789" s="39"/>
    </row>
    <row r="790" spans="1:7" ht="12.75">
      <c r="A790" s="39"/>
      <c r="B790" s="39"/>
      <c r="C790" s="40"/>
      <c r="D790" s="41"/>
      <c r="E790" s="42"/>
      <c r="F790" s="39"/>
      <c r="G790" s="39"/>
    </row>
    <row r="791" spans="1:7" ht="12.75">
      <c r="A791" s="39"/>
      <c r="B791" s="39"/>
      <c r="C791" s="40"/>
      <c r="D791" s="41"/>
      <c r="E791" s="42"/>
      <c r="F791" s="39"/>
      <c r="G791" s="39"/>
    </row>
    <row r="792" spans="1:7" ht="12.75">
      <c r="A792" s="39"/>
      <c r="B792" s="39"/>
      <c r="C792" s="40"/>
      <c r="D792" s="41"/>
      <c r="E792" s="42"/>
      <c r="F792" s="39"/>
      <c r="G792" s="39"/>
    </row>
    <row r="793" spans="1:7" ht="12.75">
      <c r="A793" s="39"/>
      <c r="B793" s="39"/>
      <c r="C793" s="40"/>
      <c r="D793" s="41"/>
      <c r="E793" s="42"/>
      <c r="F793" s="39"/>
      <c r="G793" s="39"/>
    </row>
    <row r="794" spans="1:7" ht="12.75">
      <c r="A794" s="39"/>
      <c r="B794" s="39"/>
      <c r="C794" s="40"/>
      <c r="D794" s="41"/>
      <c r="E794" s="42"/>
      <c r="F794" s="39"/>
      <c r="G794" s="39"/>
    </row>
    <row r="795" spans="1:7" ht="12.75">
      <c r="A795" s="39"/>
      <c r="B795" s="39"/>
      <c r="C795" s="40"/>
      <c r="D795" s="41"/>
      <c r="E795" s="42"/>
      <c r="F795" s="39"/>
      <c r="G795" s="39"/>
    </row>
    <row r="796" spans="1:7" ht="12.75">
      <c r="A796" s="39"/>
      <c r="B796" s="39"/>
      <c r="C796" s="40"/>
      <c r="D796" s="41"/>
      <c r="E796" s="42"/>
      <c r="F796" s="39"/>
      <c r="G796" s="39"/>
    </row>
    <row r="797" spans="1:7" ht="12.75">
      <c r="A797" s="39"/>
      <c r="B797" s="39"/>
      <c r="C797" s="40"/>
      <c r="D797" s="41"/>
      <c r="E797" s="42"/>
      <c r="F797" s="39"/>
      <c r="G797" s="39"/>
    </row>
    <row r="798" spans="1:7" ht="12.75">
      <c r="A798" s="39"/>
      <c r="B798" s="39"/>
      <c r="C798" s="40"/>
      <c r="D798" s="41"/>
      <c r="E798" s="42"/>
      <c r="F798" s="39"/>
      <c r="G798" s="39"/>
    </row>
    <row r="799" spans="1:7" ht="12.75">
      <c r="A799" s="39"/>
      <c r="B799" s="39"/>
      <c r="C799" s="40"/>
      <c r="D799" s="41"/>
      <c r="E799" s="42"/>
      <c r="F799" s="39"/>
      <c r="G799" s="39"/>
    </row>
    <row r="800" spans="1:7" ht="12.75">
      <c r="A800" s="39"/>
      <c r="B800" s="39"/>
      <c r="C800" s="40"/>
      <c r="D800" s="41"/>
      <c r="E800" s="42"/>
      <c r="F800" s="39"/>
      <c r="G800" s="39"/>
    </row>
    <row r="801" spans="1:7" ht="12.75">
      <c r="A801" s="39"/>
      <c r="B801" s="39"/>
      <c r="C801" s="40"/>
      <c r="D801" s="41"/>
      <c r="E801" s="42"/>
      <c r="F801" s="39"/>
      <c r="G801" s="39"/>
    </row>
    <row r="802" spans="1:7" ht="12.75">
      <c r="A802" s="39"/>
      <c r="B802" s="39"/>
      <c r="C802" s="40"/>
      <c r="D802" s="41"/>
      <c r="E802" s="42"/>
      <c r="F802" s="39"/>
      <c r="G802" s="39"/>
    </row>
    <row r="803" spans="1:7" ht="12.75">
      <c r="A803" s="39"/>
      <c r="B803" s="39"/>
      <c r="C803" s="40"/>
      <c r="D803" s="41"/>
      <c r="E803" s="42"/>
      <c r="F803" s="39"/>
      <c r="G803" s="39"/>
    </row>
    <row r="804" spans="1:7" ht="12.75">
      <c r="A804" s="39"/>
      <c r="B804" s="39"/>
      <c r="C804" s="40"/>
      <c r="D804" s="41"/>
      <c r="E804" s="42"/>
      <c r="F804" s="39"/>
      <c r="G804" s="39"/>
    </row>
    <row r="805" spans="1:7" ht="12.75">
      <c r="A805" s="39"/>
      <c r="B805" s="39"/>
      <c r="C805" s="40"/>
      <c r="D805" s="41"/>
      <c r="E805" s="42"/>
      <c r="F805" s="39"/>
      <c r="G805" s="39"/>
    </row>
    <row r="806" spans="1:7" ht="12.75">
      <c r="A806" s="39"/>
      <c r="B806" s="39"/>
      <c r="C806" s="40"/>
      <c r="D806" s="41"/>
      <c r="E806" s="42"/>
      <c r="F806" s="39"/>
      <c r="G806" s="39"/>
    </row>
    <row r="807" spans="1:7" ht="12.75">
      <c r="A807" s="39"/>
      <c r="B807" s="39"/>
      <c r="C807" s="40"/>
      <c r="D807" s="41"/>
      <c r="E807" s="42"/>
      <c r="F807" s="39"/>
      <c r="G807" s="39"/>
    </row>
    <row r="808" spans="1:7" ht="12.75">
      <c r="A808" s="39"/>
      <c r="B808" s="39"/>
      <c r="C808" s="40"/>
      <c r="D808" s="41"/>
      <c r="E808" s="42"/>
      <c r="F808" s="39"/>
      <c r="G808" s="39"/>
    </row>
    <row r="809" spans="1:7" ht="12.75">
      <c r="A809" s="39"/>
      <c r="B809" s="39"/>
      <c r="C809" s="40"/>
      <c r="D809" s="41"/>
      <c r="E809" s="42"/>
      <c r="F809" s="39"/>
      <c r="G809" s="39"/>
    </row>
    <row r="810" spans="1:7" ht="12.75">
      <c r="A810" s="39"/>
      <c r="B810" s="39"/>
      <c r="C810" s="40"/>
      <c r="D810" s="41"/>
      <c r="E810" s="42"/>
      <c r="F810" s="39"/>
      <c r="G810" s="39"/>
    </row>
    <row r="811" spans="1:7" ht="12.75">
      <c r="A811" s="39"/>
      <c r="B811" s="39"/>
      <c r="C811" s="40"/>
      <c r="D811" s="41"/>
      <c r="E811" s="42"/>
      <c r="F811" s="39"/>
      <c r="G811" s="39"/>
    </row>
    <row r="812" spans="1:7" ht="12.75">
      <c r="A812" s="39"/>
      <c r="B812" s="39"/>
      <c r="C812" s="40"/>
      <c r="D812" s="41"/>
      <c r="E812" s="42"/>
      <c r="F812" s="39"/>
      <c r="G812" s="39"/>
    </row>
    <row r="813" spans="1:7" ht="12.75">
      <c r="A813" s="39"/>
      <c r="B813" s="39"/>
      <c r="C813" s="40"/>
      <c r="D813" s="41"/>
      <c r="E813" s="42"/>
      <c r="F813" s="39"/>
      <c r="G813" s="39"/>
    </row>
    <row r="814" spans="1:7" ht="12.75">
      <c r="A814" s="39"/>
      <c r="B814" s="39"/>
      <c r="C814" s="40"/>
      <c r="D814" s="41"/>
      <c r="E814" s="42"/>
      <c r="F814" s="39"/>
      <c r="G814" s="39"/>
    </row>
    <row r="815" spans="1:7" ht="12.75">
      <c r="A815" s="39"/>
      <c r="B815" s="39"/>
      <c r="C815" s="40"/>
      <c r="D815" s="41"/>
      <c r="E815" s="42"/>
      <c r="F815" s="39"/>
      <c r="G815" s="39"/>
    </row>
    <row r="816" spans="1:7" ht="12.75">
      <c r="A816" s="39"/>
      <c r="B816" s="39"/>
      <c r="C816" s="40"/>
      <c r="D816" s="41"/>
      <c r="E816" s="42"/>
      <c r="F816" s="39"/>
      <c r="G816" s="39"/>
    </row>
    <row r="817" spans="1:7" ht="12.75">
      <c r="A817" s="39"/>
      <c r="B817" s="39"/>
      <c r="C817" s="40"/>
      <c r="D817" s="41"/>
      <c r="E817" s="42"/>
      <c r="F817" s="39"/>
      <c r="G817" s="39"/>
    </row>
    <row r="818" spans="1:7" ht="12.75">
      <c r="A818" s="39"/>
      <c r="B818" s="39"/>
      <c r="C818" s="40"/>
      <c r="D818" s="41"/>
      <c r="E818" s="42"/>
      <c r="F818" s="39"/>
      <c r="G818" s="39"/>
    </row>
    <row r="819" spans="1:7" ht="12.75">
      <c r="A819" s="39"/>
      <c r="B819" s="39"/>
      <c r="C819" s="40"/>
      <c r="D819" s="41"/>
      <c r="E819" s="42"/>
      <c r="F819" s="39"/>
      <c r="G819" s="39"/>
    </row>
    <row r="820" spans="1:7" ht="12.75">
      <c r="A820" s="39"/>
      <c r="B820" s="39"/>
      <c r="C820" s="40"/>
      <c r="D820" s="41"/>
      <c r="E820" s="42"/>
      <c r="F820" s="39"/>
      <c r="G820" s="39"/>
    </row>
    <row r="821" spans="1:7" ht="12.75">
      <c r="A821" s="39"/>
      <c r="B821" s="39"/>
      <c r="C821" s="40"/>
      <c r="D821" s="41"/>
      <c r="E821" s="42"/>
      <c r="F821" s="39"/>
      <c r="G821" s="39"/>
    </row>
    <row r="822" spans="1:7" ht="12.75">
      <c r="A822" s="39"/>
      <c r="B822" s="39"/>
      <c r="C822" s="40"/>
      <c r="D822" s="41"/>
      <c r="E822" s="42"/>
      <c r="F822" s="39"/>
      <c r="G822" s="39"/>
    </row>
    <row r="823" spans="1:7" ht="12.75">
      <c r="A823" s="39"/>
      <c r="B823" s="39"/>
      <c r="C823" s="40"/>
      <c r="D823" s="41"/>
      <c r="E823" s="42"/>
      <c r="F823" s="39"/>
      <c r="G823" s="39"/>
    </row>
    <row r="824" spans="1:7" ht="12.75">
      <c r="A824" s="39"/>
      <c r="B824" s="39"/>
      <c r="C824" s="40"/>
      <c r="D824" s="41"/>
      <c r="E824" s="42"/>
      <c r="F824" s="39"/>
      <c r="G824" s="39"/>
    </row>
    <row r="825" spans="1:7" ht="12.75">
      <c r="A825" s="39"/>
      <c r="B825" s="39"/>
      <c r="C825" s="40"/>
      <c r="D825" s="41"/>
      <c r="E825" s="42"/>
      <c r="F825" s="39"/>
      <c r="G825" s="39"/>
    </row>
    <row r="826" spans="1:7" ht="12.75">
      <c r="A826" s="39"/>
      <c r="B826" s="39"/>
      <c r="C826" s="40"/>
      <c r="D826" s="41"/>
      <c r="E826" s="42"/>
      <c r="F826" s="39"/>
      <c r="G826" s="39"/>
    </row>
    <row r="827" spans="1:7" ht="12.75">
      <c r="A827" s="39"/>
      <c r="B827" s="39"/>
      <c r="C827" s="40"/>
      <c r="D827" s="41"/>
      <c r="E827" s="42"/>
      <c r="F827" s="39"/>
      <c r="G827" s="39"/>
    </row>
    <row r="828" spans="1:7" ht="12.75">
      <c r="A828" s="39"/>
      <c r="B828" s="39"/>
      <c r="C828" s="40"/>
      <c r="D828" s="41"/>
      <c r="E828" s="42"/>
      <c r="F828" s="39"/>
      <c r="G828" s="39"/>
    </row>
    <row r="829" spans="1:7" ht="12.75">
      <c r="A829" s="39"/>
      <c r="B829" s="39"/>
      <c r="C829" s="40"/>
      <c r="D829" s="41"/>
      <c r="E829" s="42"/>
      <c r="F829" s="39"/>
      <c r="G829" s="39"/>
    </row>
    <row r="830" spans="1:7" ht="12.75">
      <c r="A830" s="39"/>
      <c r="B830" s="39"/>
      <c r="C830" s="40"/>
      <c r="D830" s="41"/>
      <c r="E830" s="42"/>
      <c r="F830" s="39"/>
      <c r="G830" s="39"/>
    </row>
    <row r="831" spans="1:7" ht="12.75">
      <c r="A831" s="39"/>
      <c r="B831" s="39"/>
      <c r="C831" s="40"/>
      <c r="D831" s="41"/>
      <c r="E831" s="42"/>
      <c r="F831" s="39"/>
      <c r="G831" s="39"/>
    </row>
    <row r="832" spans="1:7" ht="12.75">
      <c r="A832" s="39"/>
      <c r="B832" s="39"/>
      <c r="C832" s="40"/>
      <c r="D832" s="41"/>
      <c r="E832" s="42"/>
      <c r="F832" s="39"/>
      <c r="G832" s="39"/>
    </row>
    <row r="833" spans="1:7" ht="12.75">
      <c r="A833" s="39"/>
      <c r="B833" s="39"/>
      <c r="C833" s="40"/>
      <c r="D833" s="41"/>
      <c r="E833" s="42"/>
      <c r="F833" s="39"/>
      <c r="G833" s="39"/>
    </row>
    <row r="834" spans="1:7" ht="12.75">
      <c r="A834" s="39"/>
      <c r="B834" s="39"/>
      <c r="C834" s="40"/>
      <c r="D834" s="41"/>
      <c r="E834" s="42"/>
      <c r="F834" s="39"/>
      <c r="G834" s="39"/>
    </row>
    <row r="835" spans="1:7" ht="12.75">
      <c r="A835" s="39"/>
      <c r="B835" s="39"/>
      <c r="C835" s="40"/>
      <c r="D835" s="41"/>
      <c r="E835" s="42"/>
      <c r="F835" s="39"/>
      <c r="G835" s="39"/>
    </row>
    <row r="836" spans="1:7" ht="12.75">
      <c r="A836" s="39"/>
      <c r="B836" s="39"/>
      <c r="C836" s="40"/>
      <c r="D836" s="41"/>
      <c r="E836" s="42"/>
      <c r="F836" s="39"/>
      <c r="G836" s="39"/>
    </row>
    <row r="837" spans="1:7" ht="12.75">
      <c r="A837" s="39"/>
      <c r="B837" s="39"/>
      <c r="C837" s="40"/>
      <c r="D837" s="41"/>
      <c r="E837" s="42"/>
      <c r="F837" s="39"/>
      <c r="G837" s="39"/>
    </row>
    <row r="838" spans="1:7" ht="12.75">
      <c r="A838" s="39"/>
      <c r="B838" s="39"/>
      <c r="C838" s="40"/>
      <c r="D838" s="41"/>
      <c r="E838" s="42"/>
      <c r="F838" s="39"/>
      <c r="G838" s="39"/>
    </row>
    <row r="839" spans="1:7" ht="12.75">
      <c r="A839" s="39"/>
      <c r="B839" s="39"/>
      <c r="C839" s="40"/>
      <c r="D839" s="41"/>
      <c r="E839" s="42"/>
      <c r="F839" s="39"/>
      <c r="G839" s="39"/>
    </row>
    <row r="840" spans="1:7" ht="12.75">
      <c r="A840" s="39"/>
      <c r="B840" s="39"/>
      <c r="C840" s="40"/>
      <c r="D840" s="41"/>
      <c r="E840" s="42"/>
      <c r="F840" s="39"/>
      <c r="G840" s="39"/>
    </row>
    <row r="841" spans="1:7" ht="12.75">
      <c r="A841" s="39"/>
      <c r="B841" s="39"/>
      <c r="C841" s="40"/>
      <c r="D841" s="41"/>
      <c r="E841" s="42"/>
      <c r="F841" s="39"/>
      <c r="G841" s="39"/>
    </row>
    <row r="842" spans="1:7" ht="12.75">
      <c r="A842" s="39"/>
      <c r="B842" s="39"/>
      <c r="C842" s="40"/>
      <c r="D842" s="41"/>
      <c r="E842" s="42"/>
      <c r="F842" s="39"/>
      <c r="G842" s="39"/>
    </row>
    <row r="843" spans="1:7" ht="12.75">
      <c r="A843" s="39"/>
      <c r="B843" s="39"/>
      <c r="C843" s="40"/>
      <c r="D843" s="41"/>
      <c r="E843" s="42"/>
      <c r="F843" s="39"/>
      <c r="G843" s="39"/>
    </row>
    <row r="844" spans="1:7" ht="12.75">
      <c r="A844" s="39"/>
      <c r="B844" s="39"/>
      <c r="C844" s="40"/>
      <c r="D844" s="41"/>
      <c r="E844" s="42"/>
      <c r="F844" s="39"/>
      <c r="G844" s="39"/>
    </row>
    <row r="845" spans="1:7" ht="12.75">
      <c r="A845" s="39"/>
      <c r="B845" s="39"/>
      <c r="C845" s="40"/>
      <c r="D845" s="41"/>
      <c r="E845" s="42"/>
      <c r="F845" s="39"/>
      <c r="G845" s="39"/>
    </row>
    <row r="846" spans="1:7" ht="12.75">
      <c r="A846" s="39"/>
      <c r="B846" s="39"/>
      <c r="C846" s="40"/>
      <c r="D846" s="41"/>
      <c r="E846" s="42"/>
      <c r="F846" s="39"/>
      <c r="G846" s="39"/>
    </row>
    <row r="847" spans="1:7" ht="12.75">
      <c r="A847" s="39"/>
      <c r="B847" s="39"/>
      <c r="C847" s="40"/>
      <c r="D847" s="41"/>
      <c r="E847" s="42"/>
      <c r="F847" s="39"/>
      <c r="G847" s="39"/>
    </row>
    <row r="848" spans="1:7" ht="12.75">
      <c r="A848" s="39"/>
      <c r="B848" s="39"/>
      <c r="C848" s="40"/>
      <c r="D848" s="41"/>
      <c r="E848" s="42"/>
      <c r="F848" s="39"/>
      <c r="G848" s="39"/>
    </row>
    <row r="849" spans="1:7" ht="12.75">
      <c r="A849" s="39"/>
      <c r="B849" s="39"/>
      <c r="C849" s="40"/>
      <c r="D849" s="41"/>
      <c r="E849" s="42"/>
      <c r="F849" s="39"/>
      <c r="G849" s="39"/>
    </row>
    <row r="850" spans="1:7" ht="12.75">
      <c r="A850" s="39"/>
      <c r="B850" s="39"/>
      <c r="C850" s="40"/>
      <c r="D850" s="41"/>
      <c r="E850" s="42"/>
      <c r="F850" s="39"/>
      <c r="G850" s="39"/>
    </row>
    <row r="851" spans="1:7" ht="12.75">
      <c r="A851" s="39"/>
      <c r="B851" s="39"/>
      <c r="C851" s="40"/>
      <c r="D851" s="41"/>
      <c r="E851" s="42"/>
      <c r="F851" s="39"/>
      <c r="G851" s="39"/>
    </row>
    <row r="852" spans="1:7" ht="12.75">
      <c r="A852" s="39"/>
      <c r="B852" s="39"/>
      <c r="C852" s="40"/>
      <c r="D852" s="41"/>
      <c r="E852" s="42"/>
      <c r="F852" s="39"/>
      <c r="G852" s="39"/>
    </row>
    <row r="853" spans="1:7" ht="12.75">
      <c r="A853" s="39"/>
      <c r="B853" s="39"/>
      <c r="C853" s="40"/>
      <c r="D853" s="41"/>
      <c r="E853" s="42"/>
      <c r="F853" s="39"/>
      <c r="G853" s="39"/>
    </row>
    <row r="854" spans="1:7" ht="12.75">
      <c r="A854" s="39"/>
      <c r="B854" s="39"/>
      <c r="C854" s="40"/>
      <c r="D854" s="41"/>
      <c r="E854" s="42"/>
      <c r="F854" s="39"/>
      <c r="G854" s="39"/>
    </row>
    <row r="855" spans="1:7" ht="12.75">
      <c r="A855" s="39"/>
      <c r="B855" s="39"/>
      <c r="C855" s="40"/>
      <c r="D855" s="41"/>
      <c r="E855" s="42"/>
      <c r="F855" s="39"/>
      <c r="G855" s="39"/>
    </row>
    <row r="856" spans="1:7" ht="12.75">
      <c r="A856" s="39"/>
      <c r="B856" s="39"/>
      <c r="C856" s="40"/>
      <c r="D856" s="41"/>
      <c r="E856" s="42"/>
      <c r="F856" s="39"/>
      <c r="G856" s="39"/>
    </row>
    <row r="857" spans="1:7" ht="12.75">
      <c r="A857" s="39"/>
      <c r="B857" s="39"/>
      <c r="C857" s="40"/>
      <c r="D857" s="41"/>
      <c r="E857" s="42"/>
      <c r="F857" s="39"/>
      <c r="G857" s="39"/>
    </row>
    <row r="858" spans="1:7" ht="12.75">
      <c r="A858" s="39"/>
      <c r="B858" s="39"/>
      <c r="C858" s="40"/>
      <c r="D858" s="41"/>
      <c r="E858" s="42"/>
      <c r="F858" s="39"/>
      <c r="G858" s="39"/>
    </row>
    <row r="859" spans="1:7" ht="12.75">
      <c r="A859" s="39"/>
      <c r="B859" s="39"/>
      <c r="C859" s="40"/>
      <c r="D859" s="41"/>
      <c r="E859" s="42"/>
      <c r="F859" s="39"/>
      <c r="G859" s="39"/>
    </row>
    <row r="860" spans="1:7" ht="12.75">
      <c r="A860" s="39"/>
      <c r="B860" s="39"/>
      <c r="C860" s="40"/>
      <c r="D860" s="41"/>
      <c r="E860" s="42"/>
      <c r="F860" s="39"/>
      <c r="G860" s="39"/>
    </row>
    <row r="861" spans="1:7" ht="12.75">
      <c r="A861" s="39"/>
      <c r="B861" s="39"/>
      <c r="C861" s="40"/>
      <c r="D861" s="41"/>
      <c r="E861" s="42"/>
      <c r="F861" s="39"/>
      <c r="G861" s="39"/>
    </row>
    <row r="862" spans="1:7" ht="12.75">
      <c r="A862" s="39"/>
      <c r="B862" s="39"/>
      <c r="C862" s="40"/>
      <c r="D862" s="41"/>
      <c r="E862" s="42"/>
      <c r="F862" s="39"/>
      <c r="G862" s="39"/>
    </row>
    <row r="863" spans="1:7" ht="12.75">
      <c r="A863" s="39"/>
      <c r="B863" s="39"/>
      <c r="C863" s="40"/>
      <c r="D863" s="41"/>
      <c r="E863" s="42"/>
      <c r="F863" s="39"/>
      <c r="G863" s="39"/>
    </row>
    <row r="864" spans="1:7" ht="12.75">
      <c r="A864" s="39"/>
      <c r="B864" s="39"/>
      <c r="C864" s="40"/>
      <c r="D864" s="41"/>
      <c r="E864" s="42"/>
      <c r="F864" s="39"/>
      <c r="G864" s="39"/>
    </row>
    <row r="865" spans="1:7" ht="12.75">
      <c r="A865" s="39"/>
      <c r="B865" s="39"/>
      <c r="C865" s="40"/>
      <c r="D865" s="41"/>
      <c r="E865" s="42"/>
      <c r="F865" s="39"/>
      <c r="G865" s="39"/>
    </row>
    <row r="866" spans="1:7" ht="12.75">
      <c r="A866" s="39"/>
      <c r="B866" s="39"/>
      <c r="C866" s="40"/>
      <c r="D866" s="41"/>
      <c r="E866" s="42"/>
      <c r="F866" s="39"/>
      <c r="G866" s="39"/>
    </row>
    <row r="867" spans="1:7" ht="12.75">
      <c r="A867" s="39"/>
      <c r="B867" s="39"/>
      <c r="C867" s="40"/>
      <c r="D867" s="41"/>
      <c r="E867" s="42"/>
      <c r="F867" s="39"/>
      <c r="G867" s="39"/>
    </row>
    <row r="868" spans="1:7" ht="12.75">
      <c r="A868" s="39"/>
      <c r="B868" s="39"/>
      <c r="C868" s="40"/>
      <c r="D868" s="41"/>
      <c r="E868" s="42"/>
      <c r="F868" s="39"/>
      <c r="G868" s="39"/>
    </row>
    <row r="869" spans="1:7" ht="12.75">
      <c r="A869" s="39"/>
      <c r="B869" s="39"/>
      <c r="C869" s="40"/>
      <c r="D869" s="41"/>
      <c r="E869" s="42"/>
      <c r="F869" s="39"/>
      <c r="G869" s="39"/>
    </row>
    <row r="870" spans="1:7" ht="12.75">
      <c r="A870" s="39"/>
      <c r="B870" s="39"/>
      <c r="C870" s="40"/>
      <c r="D870" s="41"/>
      <c r="E870" s="42"/>
      <c r="F870" s="39"/>
      <c r="G870" s="39"/>
    </row>
    <row r="871" spans="1:7" ht="12.75">
      <c r="A871" s="39"/>
      <c r="B871" s="39"/>
      <c r="C871" s="40"/>
      <c r="D871" s="41"/>
      <c r="E871" s="42"/>
      <c r="F871" s="39"/>
      <c r="G871" s="39"/>
    </row>
    <row r="872" spans="1:7" ht="12.75">
      <c r="A872" s="39"/>
      <c r="B872" s="39"/>
      <c r="C872" s="40"/>
      <c r="D872" s="41"/>
      <c r="E872" s="42"/>
      <c r="F872" s="39"/>
      <c r="G872" s="39"/>
    </row>
    <row r="873" spans="1:7" ht="12.75">
      <c r="A873" s="39"/>
      <c r="B873" s="39"/>
      <c r="C873" s="40"/>
      <c r="D873" s="41"/>
      <c r="E873" s="42"/>
      <c r="F873" s="39"/>
      <c r="G873" s="39"/>
    </row>
    <row r="874" spans="1:7" ht="12.75">
      <c r="A874" s="39"/>
      <c r="B874" s="39"/>
      <c r="C874" s="40"/>
      <c r="D874" s="41"/>
      <c r="E874" s="42"/>
      <c r="F874" s="39"/>
      <c r="G874" s="39"/>
    </row>
    <row r="875" spans="1:7" ht="12.75">
      <c r="A875" s="39"/>
      <c r="B875" s="39"/>
      <c r="C875" s="40"/>
      <c r="D875" s="41"/>
      <c r="E875" s="42"/>
      <c r="F875" s="39"/>
      <c r="G875" s="39"/>
    </row>
    <row r="876" spans="1:7" ht="12.75">
      <c r="A876" s="39"/>
      <c r="B876" s="39"/>
      <c r="C876" s="40"/>
      <c r="D876" s="41"/>
      <c r="E876" s="42"/>
      <c r="F876" s="39"/>
      <c r="G876" s="39"/>
    </row>
    <row r="877" spans="1:7" ht="12.75">
      <c r="A877" s="39"/>
      <c r="B877" s="39"/>
      <c r="C877" s="40"/>
      <c r="D877" s="41"/>
      <c r="E877" s="42"/>
      <c r="F877" s="39"/>
      <c r="G877" s="39"/>
    </row>
    <row r="878" spans="1:7" ht="12.75">
      <c r="A878" s="39"/>
      <c r="B878" s="39"/>
      <c r="C878" s="40"/>
      <c r="D878" s="41"/>
      <c r="E878" s="42"/>
      <c r="F878" s="39"/>
      <c r="G878" s="39"/>
    </row>
    <row r="879" spans="1:7" ht="12.75">
      <c r="A879" s="39"/>
      <c r="B879" s="39"/>
      <c r="C879" s="40"/>
      <c r="D879" s="41"/>
      <c r="E879" s="42"/>
      <c r="F879" s="39"/>
      <c r="G879" s="39"/>
    </row>
    <row r="880" spans="1:7" ht="12.75">
      <c r="A880" s="39"/>
      <c r="B880" s="39"/>
      <c r="C880" s="40"/>
      <c r="D880" s="41"/>
      <c r="E880" s="42"/>
      <c r="F880" s="39"/>
      <c r="G880" s="39"/>
    </row>
    <row r="881" spans="1:7" ht="12.75">
      <c r="A881" s="39"/>
      <c r="B881" s="39"/>
      <c r="C881" s="40"/>
      <c r="D881" s="41"/>
      <c r="E881" s="42"/>
      <c r="F881" s="39"/>
      <c r="G881" s="39"/>
    </row>
    <row r="882" spans="1:7" ht="12.75">
      <c r="A882" s="39"/>
      <c r="B882" s="39"/>
      <c r="C882" s="40"/>
      <c r="D882" s="41"/>
      <c r="E882" s="42"/>
      <c r="F882" s="39"/>
      <c r="G882" s="39"/>
    </row>
    <row r="883" spans="1:7" ht="12.75">
      <c r="A883" s="39"/>
      <c r="B883" s="39"/>
      <c r="C883" s="40"/>
      <c r="D883" s="41"/>
      <c r="E883" s="42"/>
      <c r="F883" s="39"/>
      <c r="G883" s="39"/>
    </row>
    <row r="884" spans="1:7" ht="12.75">
      <c r="A884" s="39"/>
      <c r="B884" s="39"/>
      <c r="C884" s="40"/>
      <c r="D884" s="41"/>
      <c r="E884" s="42"/>
      <c r="F884" s="39"/>
      <c r="G884" s="39"/>
    </row>
    <row r="885" spans="1:7" ht="12.75">
      <c r="A885" s="39"/>
      <c r="B885" s="39"/>
      <c r="C885" s="40"/>
      <c r="D885" s="41"/>
      <c r="E885" s="42"/>
      <c r="F885" s="39"/>
      <c r="G885" s="39"/>
    </row>
    <row r="886" spans="1:7" ht="12.75">
      <c r="A886" s="39"/>
      <c r="B886" s="39"/>
      <c r="C886" s="40"/>
      <c r="D886" s="41"/>
      <c r="E886" s="42"/>
      <c r="F886" s="39"/>
      <c r="G886" s="39"/>
    </row>
    <row r="887" spans="1:7" ht="12.75">
      <c r="A887" s="39"/>
      <c r="B887" s="39"/>
      <c r="C887" s="40"/>
      <c r="D887" s="41"/>
      <c r="E887" s="42"/>
      <c r="F887" s="39"/>
      <c r="G887" s="39"/>
    </row>
    <row r="888" spans="1:7" ht="12.75">
      <c r="A888" s="39"/>
      <c r="B888" s="39"/>
      <c r="C888" s="40"/>
      <c r="D888" s="41"/>
      <c r="E888" s="42"/>
      <c r="F888" s="39"/>
      <c r="G888" s="39"/>
    </row>
    <row r="889" spans="1:7" ht="12.75">
      <c r="A889" s="39"/>
      <c r="B889" s="39"/>
      <c r="C889" s="40"/>
      <c r="D889" s="41"/>
      <c r="E889" s="42"/>
      <c r="F889" s="39"/>
      <c r="G889" s="39"/>
    </row>
    <row r="890" spans="1:7" ht="12.75">
      <c r="A890" s="39"/>
      <c r="B890" s="39"/>
      <c r="C890" s="40"/>
      <c r="D890" s="41"/>
      <c r="E890" s="42"/>
      <c r="F890" s="39"/>
      <c r="G890" s="39"/>
    </row>
    <row r="891" spans="1:7" ht="12.75">
      <c r="A891" s="39"/>
      <c r="B891" s="39"/>
      <c r="C891" s="40"/>
      <c r="D891" s="41"/>
      <c r="E891" s="42"/>
      <c r="F891" s="39"/>
      <c r="G891" s="39"/>
    </row>
    <row r="892" spans="1:7" ht="12.75">
      <c r="A892" s="39"/>
      <c r="B892" s="39"/>
      <c r="C892" s="40"/>
      <c r="D892" s="41"/>
      <c r="E892" s="42"/>
      <c r="F892" s="39"/>
      <c r="G892" s="39"/>
    </row>
    <row r="893" spans="1:7" ht="12.75">
      <c r="A893" s="39"/>
      <c r="B893" s="39"/>
      <c r="C893" s="40"/>
      <c r="D893" s="41"/>
      <c r="E893" s="42"/>
      <c r="F893" s="39"/>
      <c r="G893" s="39"/>
    </row>
    <row r="894" spans="1:7" ht="12.75">
      <c r="A894" s="39"/>
      <c r="B894" s="39"/>
      <c r="C894" s="40"/>
      <c r="D894" s="41"/>
      <c r="E894" s="42"/>
      <c r="F894" s="39"/>
      <c r="G894" s="39"/>
    </row>
    <row r="895" spans="1:7" ht="12.75">
      <c r="A895" s="39"/>
      <c r="B895" s="39"/>
      <c r="C895" s="40"/>
      <c r="D895" s="41"/>
      <c r="E895" s="42"/>
      <c r="F895" s="39"/>
      <c r="G895" s="39"/>
    </row>
    <row r="896" spans="1:7" ht="12.75">
      <c r="A896" s="39"/>
      <c r="B896" s="39"/>
      <c r="C896" s="40"/>
      <c r="D896" s="41"/>
      <c r="E896" s="42"/>
      <c r="F896" s="39"/>
      <c r="G896" s="39"/>
    </row>
    <row r="897" spans="1:7" ht="12.75">
      <c r="A897" s="39"/>
      <c r="B897" s="39"/>
      <c r="C897" s="40"/>
      <c r="D897" s="41"/>
      <c r="E897" s="42"/>
      <c r="F897" s="39"/>
      <c r="G897" s="39"/>
    </row>
    <row r="898" spans="1:7" ht="12.75">
      <c r="A898" s="39"/>
      <c r="B898" s="39"/>
      <c r="C898" s="40"/>
      <c r="D898" s="41"/>
      <c r="E898" s="42"/>
      <c r="F898" s="39"/>
      <c r="G898" s="39"/>
    </row>
    <row r="899" spans="1:7" ht="12.75">
      <c r="A899" s="39"/>
      <c r="B899" s="39"/>
      <c r="C899" s="40"/>
      <c r="D899" s="41"/>
      <c r="E899" s="42"/>
      <c r="F899" s="39"/>
      <c r="G899" s="39"/>
    </row>
    <row r="900" spans="1:7" ht="12.75">
      <c r="A900" s="39"/>
      <c r="B900" s="39"/>
      <c r="C900" s="40"/>
      <c r="D900" s="41"/>
      <c r="E900" s="42"/>
      <c r="F900" s="39"/>
      <c r="G900" s="39"/>
    </row>
    <row r="901" spans="1:7" ht="12.75">
      <c r="A901" s="39"/>
      <c r="B901" s="39"/>
      <c r="C901" s="40"/>
      <c r="D901" s="41"/>
      <c r="E901" s="42"/>
      <c r="F901" s="39"/>
      <c r="G901" s="39"/>
    </row>
    <row r="902" spans="1:7" ht="12.75">
      <c r="A902" s="39"/>
      <c r="B902" s="39"/>
      <c r="C902" s="40"/>
      <c r="D902" s="41"/>
      <c r="E902" s="42"/>
      <c r="F902" s="39"/>
      <c r="G902" s="39"/>
    </row>
    <row r="903" spans="1:7" ht="12.75">
      <c r="A903" s="39"/>
      <c r="B903" s="39"/>
      <c r="C903" s="40"/>
      <c r="D903" s="41"/>
      <c r="E903" s="42"/>
      <c r="F903" s="39"/>
      <c r="G903" s="39"/>
    </row>
    <row r="904" spans="1:7" ht="12.75">
      <c r="A904" s="39"/>
      <c r="B904" s="39"/>
      <c r="C904" s="40"/>
      <c r="D904" s="41"/>
      <c r="E904" s="42"/>
      <c r="F904" s="39"/>
      <c r="G904" s="39"/>
    </row>
    <row r="905" spans="1:7" ht="12.75">
      <c r="A905" s="39"/>
      <c r="B905" s="39"/>
      <c r="C905" s="40"/>
      <c r="D905" s="41"/>
      <c r="E905" s="42"/>
      <c r="F905" s="39"/>
      <c r="G905" s="39"/>
    </row>
    <row r="906" spans="1:7" ht="12.75">
      <c r="A906" s="39"/>
      <c r="B906" s="39"/>
      <c r="C906" s="40"/>
      <c r="D906" s="41"/>
      <c r="E906" s="42"/>
      <c r="F906" s="39"/>
      <c r="G906" s="39"/>
    </row>
    <row r="907" spans="1:7" ht="12.75">
      <c r="A907" s="39"/>
      <c r="B907" s="39"/>
      <c r="C907" s="40"/>
      <c r="D907" s="41"/>
      <c r="E907" s="42"/>
      <c r="F907" s="39"/>
      <c r="G907" s="39"/>
    </row>
    <row r="908" spans="1:7" ht="12.75">
      <c r="A908" s="39"/>
      <c r="B908" s="39"/>
      <c r="C908" s="40"/>
      <c r="D908" s="41"/>
      <c r="E908" s="42"/>
      <c r="F908" s="39"/>
      <c r="G908" s="39"/>
    </row>
    <row r="909" spans="1:7" ht="12.75">
      <c r="A909" s="39"/>
      <c r="B909" s="39"/>
      <c r="C909" s="40"/>
      <c r="D909" s="41"/>
      <c r="E909" s="42"/>
      <c r="F909" s="39"/>
      <c r="G909" s="39"/>
    </row>
    <row r="910" spans="1:7" ht="12.75">
      <c r="A910" s="39"/>
      <c r="B910" s="39"/>
      <c r="C910" s="40"/>
      <c r="D910" s="41"/>
      <c r="E910" s="42"/>
      <c r="F910" s="39"/>
      <c r="G910" s="39"/>
    </row>
    <row r="911" spans="1:7" ht="12.75">
      <c r="A911" s="39"/>
      <c r="B911" s="39"/>
      <c r="C911" s="40"/>
      <c r="D911" s="41"/>
      <c r="E911" s="42"/>
      <c r="F911" s="39"/>
      <c r="G911" s="39"/>
    </row>
    <row r="912" spans="1:7" ht="12.75">
      <c r="A912" s="39"/>
      <c r="B912" s="39"/>
      <c r="C912" s="40"/>
      <c r="D912" s="41"/>
      <c r="E912" s="42"/>
      <c r="F912" s="39"/>
      <c r="G912" s="39"/>
    </row>
    <row r="913" spans="1:7" ht="12.75">
      <c r="A913" s="39"/>
      <c r="B913" s="39"/>
      <c r="C913" s="40"/>
      <c r="D913" s="41"/>
      <c r="E913" s="42"/>
      <c r="F913" s="39"/>
      <c r="G913" s="39"/>
    </row>
    <row r="914" spans="1:7" ht="12.75">
      <c r="A914" s="39"/>
      <c r="B914" s="39"/>
      <c r="C914" s="40"/>
      <c r="D914" s="41"/>
      <c r="E914" s="42"/>
      <c r="F914" s="39"/>
      <c r="G914" s="39"/>
    </row>
    <row r="915" spans="1:7" ht="12.75">
      <c r="A915" s="39"/>
      <c r="B915" s="39"/>
      <c r="C915" s="40"/>
      <c r="D915" s="41"/>
      <c r="E915" s="42"/>
      <c r="F915" s="39"/>
      <c r="G915" s="39"/>
    </row>
    <row r="916" spans="1:7" ht="12.75">
      <c r="A916" s="39"/>
      <c r="B916" s="39"/>
      <c r="C916" s="40"/>
      <c r="D916" s="41"/>
      <c r="E916" s="42"/>
      <c r="F916" s="39"/>
      <c r="G916" s="39"/>
    </row>
    <row r="917" spans="1:7" ht="12.75">
      <c r="A917" s="39"/>
      <c r="B917" s="39"/>
      <c r="C917" s="40"/>
      <c r="D917" s="41"/>
      <c r="E917" s="42"/>
      <c r="F917" s="39"/>
      <c r="G917" s="39"/>
    </row>
    <row r="918" spans="1:7" ht="12.75">
      <c r="A918" s="39"/>
      <c r="B918" s="39"/>
      <c r="C918" s="40"/>
      <c r="D918" s="41"/>
      <c r="E918" s="42"/>
      <c r="F918" s="39"/>
      <c r="G918" s="39"/>
    </row>
    <row r="919" spans="1:7" ht="12.75">
      <c r="A919" s="39"/>
      <c r="B919" s="39"/>
      <c r="C919" s="40"/>
      <c r="D919" s="41"/>
      <c r="E919" s="42"/>
      <c r="F919" s="39"/>
      <c r="G919" s="39"/>
    </row>
    <row r="920" spans="1:7" ht="12.75">
      <c r="A920" s="39"/>
      <c r="B920" s="39"/>
      <c r="C920" s="40"/>
      <c r="D920" s="41"/>
      <c r="E920" s="42"/>
      <c r="F920" s="39"/>
      <c r="G920" s="39"/>
    </row>
    <row r="921" spans="1:7" ht="12.75">
      <c r="A921" s="39"/>
      <c r="B921" s="39"/>
      <c r="C921" s="40"/>
      <c r="D921" s="41"/>
      <c r="E921" s="42"/>
      <c r="F921" s="39"/>
      <c r="G921" s="39"/>
    </row>
    <row r="922" spans="1:7" ht="12.75">
      <c r="A922" s="39"/>
      <c r="B922" s="39"/>
      <c r="C922" s="40"/>
      <c r="D922" s="41"/>
      <c r="E922" s="42"/>
      <c r="F922" s="39"/>
      <c r="G922" s="39"/>
    </row>
    <row r="923" spans="1:7" ht="12.75">
      <c r="A923" s="39"/>
      <c r="B923" s="39"/>
      <c r="C923" s="40"/>
      <c r="D923" s="41"/>
      <c r="E923" s="42"/>
      <c r="F923" s="39"/>
      <c r="G923" s="39"/>
    </row>
    <row r="924" spans="1:7" ht="12.75">
      <c r="A924" s="39"/>
      <c r="B924" s="39"/>
      <c r="C924" s="40"/>
      <c r="D924" s="41"/>
      <c r="E924" s="42"/>
      <c r="F924" s="39"/>
      <c r="G924" s="39"/>
    </row>
    <row r="925" spans="1:7" ht="12.75">
      <c r="A925" s="39"/>
      <c r="B925" s="39"/>
      <c r="C925" s="40"/>
      <c r="D925" s="41"/>
      <c r="E925" s="42"/>
      <c r="F925" s="39"/>
      <c r="G925" s="39"/>
    </row>
    <row r="926" spans="1:7" ht="12.75">
      <c r="A926" s="39"/>
      <c r="B926" s="39"/>
      <c r="C926" s="40"/>
      <c r="D926" s="41"/>
      <c r="E926" s="42"/>
      <c r="F926" s="39"/>
      <c r="G926" s="39"/>
    </row>
    <row r="927" spans="1:7" ht="12.75">
      <c r="A927" s="39"/>
      <c r="B927" s="39"/>
      <c r="C927" s="40"/>
      <c r="D927" s="41"/>
      <c r="E927" s="42"/>
      <c r="F927" s="39"/>
      <c r="G927" s="39"/>
    </row>
    <row r="928" spans="1:7" ht="12.75">
      <c r="A928" s="39"/>
      <c r="B928" s="39"/>
      <c r="C928" s="40"/>
      <c r="D928" s="41"/>
      <c r="E928" s="42"/>
      <c r="F928" s="39"/>
      <c r="G928" s="39"/>
    </row>
    <row r="929" spans="1:7" ht="12.75">
      <c r="A929" s="39"/>
      <c r="B929" s="39"/>
      <c r="C929" s="40"/>
      <c r="D929" s="41"/>
      <c r="E929" s="42"/>
      <c r="F929" s="39"/>
      <c r="G929" s="39"/>
    </row>
    <row r="930" spans="1:7" ht="12.75">
      <c r="A930" s="39"/>
      <c r="B930" s="39"/>
      <c r="C930" s="40"/>
      <c r="D930" s="41"/>
      <c r="E930" s="42"/>
      <c r="F930" s="39"/>
      <c r="G930" s="39"/>
    </row>
    <row r="931" spans="1:7" ht="12.75">
      <c r="A931" s="39"/>
      <c r="B931" s="39"/>
      <c r="C931" s="40"/>
      <c r="D931" s="41"/>
      <c r="E931" s="42"/>
      <c r="F931" s="39"/>
      <c r="G931" s="39"/>
    </row>
    <row r="932" spans="1:7" ht="12.75">
      <c r="A932" s="39"/>
      <c r="B932" s="39"/>
      <c r="C932" s="40"/>
      <c r="D932" s="41"/>
      <c r="E932" s="42"/>
      <c r="F932" s="39"/>
      <c r="G932" s="39"/>
    </row>
    <row r="933" spans="1:7" ht="12.75">
      <c r="A933" s="39"/>
      <c r="B933" s="39"/>
      <c r="C933" s="40"/>
      <c r="D933" s="41"/>
      <c r="E933" s="42"/>
      <c r="F933" s="39"/>
      <c r="G933" s="39"/>
    </row>
    <row r="934" spans="1:7" ht="12.75">
      <c r="A934" s="39"/>
      <c r="B934" s="39"/>
      <c r="C934" s="40"/>
      <c r="D934" s="41"/>
      <c r="E934" s="42"/>
      <c r="F934" s="39"/>
      <c r="G934" s="39"/>
    </row>
    <row r="935" spans="1:7" ht="12.75">
      <c r="A935" s="39"/>
      <c r="B935" s="39"/>
      <c r="C935" s="40"/>
      <c r="D935" s="41"/>
      <c r="E935" s="42"/>
      <c r="F935" s="39"/>
      <c r="G935" s="39"/>
    </row>
    <row r="936" spans="1:7" ht="12.75">
      <c r="A936" s="39"/>
      <c r="B936" s="39"/>
      <c r="C936" s="40"/>
      <c r="D936" s="41"/>
      <c r="E936" s="42"/>
      <c r="F936" s="39"/>
      <c r="G936" s="39"/>
    </row>
    <row r="937" spans="1:7" ht="12.75">
      <c r="A937" s="39"/>
      <c r="B937" s="39"/>
      <c r="C937" s="40"/>
      <c r="D937" s="41"/>
      <c r="E937" s="42"/>
      <c r="F937" s="39"/>
      <c r="G937" s="39"/>
    </row>
    <row r="938" spans="1:7" ht="12.75">
      <c r="A938" s="39"/>
      <c r="B938" s="39"/>
      <c r="C938" s="40"/>
      <c r="D938" s="41"/>
      <c r="E938" s="42"/>
      <c r="F938" s="39"/>
      <c r="G938" s="39"/>
    </row>
    <row r="939" spans="1:7" ht="12.75">
      <c r="A939" s="39"/>
      <c r="B939" s="39"/>
      <c r="C939" s="40"/>
      <c r="D939" s="41"/>
      <c r="E939" s="42"/>
      <c r="F939" s="39"/>
      <c r="G939" s="39"/>
    </row>
    <row r="940" spans="1:7" ht="12.75">
      <c r="A940" s="39"/>
      <c r="B940" s="39"/>
      <c r="C940" s="40"/>
      <c r="D940" s="41"/>
      <c r="E940" s="42"/>
      <c r="F940" s="39"/>
      <c r="G940" s="39"/>
    </row>
    <row r="941" spans="1:7" ht="12.75">
      <c r="A941" s="39"/>
      <c r="B941" s="39"/>
      <c r="C941" s="40"/>
      <c r="D941" s="41"/>
      <c r="E941" s="42"/>
      <c r="F941" s="39"/>
      <c r="G941" s="39"/>
    </row>
    <row r="942" spans="1:7" ht="12.75">
      <c r="A942" s="39"/>
      <c r="B942" s="39"/>
      <c r="C942" s="40"/>
      <c r="D942" s="41"/>
      <c r="E942" s="42"/>
      <c r="F942" s="39"/>
      <c r="G942" s="39"/>
    </row>
    <row r="943" spans="1:7" ht="12.75">
      <c r="A943" s="39"/>
      <c r="B943" s="39"/>
      <c r="C943" s="40"/>
      <c r="D943" s="41"/>
      <c r="E943" s="42"/>
      <c r="F943" s="39"/>
      <c r="G943" s="39"/>
    </row>
    <row r="944" spans="1:7" ht="12.75">
      <c r="A944" s="39"/>
      <c r="B944" s="39"/>
      <c r="C944" s="40"/>
      <c r="D944" s="41"/>
      <c r="E944" s="42"/>
      <c r="F944" s="39"/>
      <c r="G944" s="39"/>
    </row>
    <row r="945" spans="1:7" ht="12.75">
      <c r="A945" s="39"/>
      <c r="B945" s="39"/>
      <c r="C945" s="40"/>
      <c r="D945" s="41"/>
      <c r="E945" s="42"/>
      <c r="F945" s="39"/>
      <c r="G945" s="39"/>
    </row>
    <row r="946" spans="1:7" ht="12.75">
      <c r="A946" s="39"/>
      <c r="B946" s="39"/>
      <c r="C946" s="40"/>
      <c r="D946" s="41"/>
      <c r="E946" s="42"/>
      <c r="F946" s="39"/>
      <c r="G946" s="39"/>
    </row>
    <row r="947" spans="1:7" ht="12.75">
      <c r="A947" s="39"/>
      <c r="B947" s="39"/>
      <c r="C947" s="40"/>
      <c r="D947" s="41"/>
      <c r="E947" s="42"/>
      <c r="F947" s="39"/>
      <c r="G947" s="39"/>
    </row>
    <row r="948" spans="1:7" ht="12.75">
      <c r="A948" s="39"/>
      <c r="B948" s="39"/>
      <c r="C948" s="40"/>
      <c r="D948" s="41"/>
      <c r="E948" s="42"/>
      <c r="F948" s="39"/>
      <c r="G948" s="39"/>
    </row>
    <row r="949" spans="1:7" ht="12.75">
      <c r="A949" s="39"/>
      <c r="B949" s="39"/>
      <c r="C949" s="40"/>
      <c r="D949" s="41"/>
      <c r="E949" s="42"/>
      <c r="F949" s="39"/>
      <c r="G949" s="39"/>
    </row>
    <row r="950" spans="1:7" ht="12.75">
      <c r="A950" s="39"/>
      <c r="B950" s="39"/>
      <c r="C950" s="40"/>
      <c r="D950" s="41"/>
      <c r="E950" s="42"/>
      <c r="F950" s="39"/>
      <c r="G950" s="39"/>
    </row>
    <row r="951" spans="1:7" ht="12.75">
      <c r="A951" s="39"/>
      <c r="B951" s="39"/>
      <c r="C951" s="40"/>
      <c r="D951" s="41"/>
      <c r="E951" s="42"/>
      <c r="F951" s="39"/>
      <c r="G951" s="39"/>
    </row>
    <row r="952" spans="1:7" ht="12.75">
      <c r="A952" s="39"/>
      <c r="B952" s="39"/>
      <c r="C952" s="40"/>
      <c r="D952" s="41"/>
      <c r="E952" s="42"/>
      <c r="F952" s="39"/>
      <c r="G952" s="39"/>
    </row>
    <row r="953" spans="1:7" ht="12.75">
      <c r="A953" s="39"/>
      <c r="B953" s="39"/>
      <c r="C953" s="40"/>
      <c r="D953" s="41"/>
      <c r="E953" s="42"/>
      <c r="F953" s="39"/>
      <c r="G953" s="39"/>
    </row>
    <row r="954" spans="1:7" ht="12.75">
      <c r="A954" s="39"/>
      <c r="B954" s="39"/>
      <c r="C954" s="40"/>
      <c r="D954" s="41"/>
      <c r="E954" s="42"/>
      <c r="F954" s="39"/>
      <c r="G954" s="39"/>
    </row>
    <row r="955" spans="1:7" ht="12.75">
      <c r="A955" s="39"/>
      <c r="B955" s="39"/>
      <c r="C955" s="40"/>
      <c r="D955" s="41"/>
      <c r="E955" s="42"/>
      <c r="F955" s="39"/>
      <c r="G955" s="39"/>
    </row>
    <row r="956" spans="1:7" ht="12.75">
      <c r="A956" s="39"/>
      <c r="B956" s="39"/>
      <c r="C956" s="40"/>
      <c r="D956" s="41"/>
      <c r="E956" s="42"/>
      <c r="F956" s="39"/>
      <c r="G956" s="39"/>
    </row>
    <row r="957" spans="1:7" ht="12.75">
      <c r="A957" s="39"/>
      <c r="B957" s="39"/>
      <c r="C957" s="40"/>
      <c r="D957" s="41"/>
      <c r="E957" s="42"/>
      <c r="F957" s="39"/>
      <c r="G957" s="39"/>
    </row>
    <row r="958" spans="1:7" ht="12.75">
      <c r="A958" s="39"/>
      <c r="B958" s="39"/>
      <c r="C958" s="40"/>
      <c r="D958" s="41"/>
      <c r="E958" s="42"/>
      <c r="F958" s="39"/>
      <c r="G958" s="39"/>
    </row>
    <row r="959" spans="1:7" ht="12.75">
      <c r="A959" s="39"/>
      <c r="B959" s="39"/>
      <c r="C959" s="40"/>
      <c r="D959" s="41"/>
      <c r="E959" s="42"/>
      <c r="F959" s="39"/>
      <c r="G959" s="39"/>
    </row>
    <row r="960" spans="1:7" ht="12.75">
      <c r="A960" s="39"/>
      <c r="B960" s="39"/>
      <c r="C960" s="40"/>
      <c r="D960" s="41"/>
      <c r="E960" s="42"/>
      <c r="F960" s="39"/>
      <c r="G960" s="39"/>
    </row>
    <row r="961" spans="1:7" ht="12.75">
      <c r="A961" s="39"/>
      <c r="B961" s="39"/>
      <c r="C961" s="40"/>
      <c r="D961" s="41"/>
      <c r="E961" s="42"/>
      <c r="F961" s="39"/>
      <c r="G961" s="39"/>
    </row>
    <row r="962" spans="1:7" ht="12.75">
      <c r="A962" s="39"/>
      <c r="B962" s="39"/>
      <c r="C962" s="40"/>
      <c r="D962" s="41"/>
      <c r="E962" s="42"/>
      <c r="F962" s="39"/>
      <c r="G962" s="39"/>
    </row>
    <row r="963" spans="1:7" ht="12.75">
      <c r="A963" s="39"/>
      <c r="B963" s="39"/>
      <c r="C963" s="40"/>
      <c r="D963" s="41"/>
      <c r="E963" s="42"/>
      <c r="F963" s="39"/>
      <c r="G963" s="39"/>
    </row>
    <row r="964" spans="1:7" ht="12.75">
      <c r="A964" s="39"/>
      <c r="B964" s="39"/>
      <c r="C964" s="40"/>
      <c r="D964" s="41"/>
      <c r="E964" s="42"/>
      <c r="F964" s="39"/>
      <c r="G964" s="39"/>
    </row>
    <row r="965" spans="1:7" ht="12.75">
      <c r="A965" s="39"/>
      <c r="B965" s="39"/>
      <c r="C965" s="40"/>
      <c r="D965" s="41"/>
      <c r="E965" s="42"/>
      <c r="F965" s="39"/>
      <c r="G965" s="39"/>
    </row>
    <row r="966" spans="1:7" ht="12.75">
      <c r="A966" s="39"/>
      <c r="B966" s="39"/>
      <c r="C966" s="40"/>
      <c r="D966" s="41"/>
      <c r="E966" s="42"/>
      <c r="F966" s="39"/>
      <c r="G966" s="39"/>
    </row>
    <row r="967" spans="1:7" ht="12.75">
      <c r="A967" s="39"/>
      <c r="B967" s="39"/>
      <c r="C967" s="40"/>
      <c r="D967" s="41"/>
      <c r="E967" s="42"/>
      <c r="F967" s="39"/>
      <c r="G967" s="39"/>
    </row>
    <row r="968" spans="1:7" ht="12.75">
      <c r="A968" s="39"/>
      <c r="B968" s="39"/>
      <c r="C968" s="40"/>
      <c r="D968" s="41"/>
      <c r="E968" s="42"/>
      <c r="F968" s="39"/>
      <c r="G968" s="39"/>
    </row>
    <row r="969" spans="1:7" ht="12.75">
      <c r="A969" s="39"/>
      <c r="B969" s="39"/>
      <c r="C969" s="40"/>
      <c r="D969" s="41"/>
      <c r="E969" s="42"/>
      <c r="F969" s="39"/>
      <c r="G969" s="39"/>
    </row>
    <row r="970" spans="1:7" ht="12.75">
      <c r="A970" s="39"/>
      <c r="B970" s="39"/>
      <c r="C970" s="40"/>
      <c r="D970" s="41"/>
      <c r="E970" s="42"/>
      <c r="F970" s="39"/>
      <c r="G970" s="39"/>
    </row>
    <row r="971" spans="1:7" ht="12.75">
      <c r="A971" s="39"/>
      <c r="B971" s="39"/>
      <c r="C971" s="40"/>
      <c r="D971" s="41"/>
      <c r="E971" s="42"/>
      <c r="F971" s="39"/>
      <c r="G971" s="39"/>
    </row>
    <row r="972" spans="1:7" ht="12.75">
      <c r="A972" s="39"/>
      <c r="B972" s="39"/>
      <c r="C972" s="40"/>
      <c r="D972" s="41"/>
      <c r="E972" s="42"/>
      <c r="F972" s="39"/>
      <c r="G972" s="39"/>
    </row>
    <row r="973" spans="1:7" ht="12.75">
      <c r="A973" s="39"/>
      <c r="B973" s="39"/>
      <c r="C973" s="40"/>
      <c r="D973" s="41"/>
      <c r="E973" s="42"/>
      <c r="F973" s="39"/>
      <c r="G973" s="39"/>
    </row>
    <row r="974" spans="1:7" ht="12.75">
      <c r="A974" s="39"/>
      <c r="B974" s="39"/>
      <c r="C974" s="40"/>
      <c r="D974" s="41"/>
      <c r="E974" s="42"/>
      <c r="F974" s="39"/>
      <c r="G974" s="39"/>
    </row>
    <row r="975" spans="1:7" ht="12.75">
      <c r="A975" s="39"/>
      <c r="B975" s="39"/>
      <c r="C975" s="40"/>
      <c r="D975" s="41"/>
      <c r="E975" s="42"/>
      <c r="F975" s="39"/>
      <c r="G975" s="39"/>
    </row>
    <row r="976" spans="1:7" ht="12.75">
      <c r="A976" s="39"/>
      <c r="B976" s="39"/>
      <c r="C976" s="40"/>
      <c r="D976" s="41"/>
      <c r="E976" s="42"/>
      <c r="F976" s="39"/>
      <c r="G976" s="39"/>
    </row>
    <row r="977" spans="1:7" ht="12.75">
      <c r="A977" s="39"/>
      <c r="B977" s="39"/>
      <c r="C977" s="40"/>
      <c r="D977" s="41"/>
      <c r="E977" s="42"/>
      <c r="F977" s="39"/>
      <c r="G977" s="39"/>
    </row>
    <row r="978" spans="1:7" ht="12.75">
      <c r="A978" s="39"/>
      <c r="B978" s="39"/>
      <c r="C978" s="40"/>
      <c r="D978" s="41"/>
      <c r="E978" s="42"/>
      <c r="F978" s="39"/>
      <c r="G978" s="39"/>
    </row>
    <row r="979" spans="1:7" ht="12.75">
      <c r="A979" s="39"/>
      <c r="B979" s="39"/>
      <c r="C979" s="40"/>
      <c r="D979" s="41"/>
      <c r="E979" s="42"/>
      <c r="F979" s="39"/>
      <c r="G979" s="39"/>
    </row>
    <row r="980" spans="1:7" ht="12.75">
      <c r="A980" s="39"/>
      <c r="B980" s="39"/>
      <c r="C980" s="40"/>
      <c r="D980" s="41"/>
      <c r="E980" s="42"/>
      <c r="F980" s="39"/>
      <c r="G980" s="39"/>
    </row>
    <row r="981" spans="1:7" ht="12.75">
      <c r="A981" s="39"/>
      <c r="B981" s="39"/>
      <c r="C981" s="40"/>
      <c r="D981" s="41"/>
      <c r="E981" s="42"/>
      <c r="F981" s="39"/>
      <c r="G981" s="39"/>
    </row>
    <row r="982" spans="1:7" ht="12.75">
      <c r="A982" s="39"/>
      <c r="B982" s="39"/>
      <c r="C982" s="40"/>
      <c r="D982" s="41"/>
      <c r="E982" s="42"/>
      <c r="F982" s="39"/>
      <c r="G982" s="39"/>
    </row>
    <row r="983" spans="1:7" ht="12.75">
      <c r="A983" s="39"/>
      <c r="B983" s="39"/>
      <c r="C983" s="40"/>
      <c r="D983" s="41"/>
      <c r="E983" s="42"/>
      <c r="F983" s="39"/>
      <c r="G983" s="39"/>
    </row>
    <row r="984" spans="1:7" ht="12.75">
      <c r="A984" s="39"/>
      <c r="B984" s="39"/>
      <c r="C984" s="40"/>
      <c r="D984" s="41"/>
      <c r="E984" s="42"/>
      <c r="F984" s="39"/>
      <c r="G984" s="39"/>
    </row>
    <row r="985" spans="1:7" ht="12.75">
      <c r="A985" s="39"/>
      <c r="B985" s="39"/>
      <c r="C985" s="40"/>
      <c r="D985" s="41"/>
      <c r="E985" s="42"/>
      <c r="F985" s="39"/>
      <c r="G985" s="39"/>
    </row>
    <row r="986" spans="1:7" ht="12.75">
      <c r="A986" s="39"/>
      <c r="B986" s="39"/>
      <c r="C986" s="40"/>
      <c r="D986" s="41"/>
      <c r="E986" s="42"/>
      <c r="F986" s="39"/>
      <c r="G986" s="39"/>
    </row>
    <row r="987" spans="1:7" ht="12.75">
      <c r="A987" s="39"/>
      <c r="B987" s="39"/>
      <c r="C987" s="40"/>
      <c r="D987" s="41"/>
      <c r="E987" s="42"/>
      <c r="F987" s="39"/>
      <c r="G987" s="39"/>
    </row>
    <row r="988" spans="1:7" ht="12.75">
      <c r="A988" s="39"/>
      <c r="B988" s="39"/>
      <c r="C988" s="40"/>
      <c r="D988" s="41"/>
      <c r="E988" s="42"/>
      <c r="F988" s="39"/>
      <c r="G988" s="39"/>
    </row>
    <row r="989" spans="1:7" ht="12.75">
      <c r="A989" s="39"/>
      <c r="B989" s="39"/>
      <c r="C989" s="40"/>
      <c r="D989" s="41"/>
      <c r="E989" s="42"/>
      <c r="F989" s="39"/>
      <c r="G989" s="39"/>
    </row>
    <row r="990" spans="1:7" ht="12.75">
      <c r="A990" s="39"/>
      <c r="B990" s="39"/>
      <c r="C990" s="40"/>
      <c r="D990" s="41"/>
      <c r="E990" s="42"/>
      <c r="F990" s="39"/>
      <c r="G990" s="39"/>
    </row>
    <row r="991" spans="1:7" ht="12.75">
      <c r="A991" s="39"/>
      <c r="B991" s="39"/>
      <c r="C991" s="40"/>
      <c r="D991" s="41"/>
      <c r="E991" s="42"/>
      <c r="F991" s="39"/>
      <c r="G991" s="39"/>
    </row>
    <row r="992" spans="1:7" ht="12.75">
      <c r="A992" s="39"/>
      <c r="B992" s="39"/>
      <c r="C992" s="40"/>
      <c r="D992" s="41"/>
      <c r="E992" s="42"/>
      <c r="F992" s="39"/>
      <c r="G992" s="39"/>
    </row>
    <row r="993" spans="1:7" ht="12.75">
      <c r="A993" s="39"/>
      <c r="B993" s="39"/>
      <c r="C993" s="40"/>
      <c r="D993" s="41"/>
      <c r="E993" s="42"/>
      <c r="F993" s="39"/>
      <c r="G993" s="39"/>
    </row>
    <row r="994" spans="1:7" ht="12.75">
      <c r="A994" s="39"/>
      <c r="B994" s="39"/>
      <c r="C994" s="40"/>
      <c r="D994" s="41"/>
      <c r="E994" s="42"/>
      <c r="F994" s="39"/>
      <c r="G994" s="39"/>
    </row>
    <row r="995" spans="1:7" ht="12.75">
      <c r="A995" s="39"/>
      <c r="B995" s="39"/>
      <c r="C995" s="40"/>
      <c r="D995" s="41"/>
      <c r="E995" s="42"/>
      <c r="F995" s="39"/>
      <c r="G995" s="39"/>
    </row>
    <row r="996" spans="1:7" ht="12.75">
      <c r="A996" s="39"/>
      <c r="B996" s="39"/>
      <c r="C996" s="40"/>
      <c r="D996" s="41"/>
      <c r="E996" s="42"/>
      <c r="F996" s="39"/>
      <c r="G996" s="39"/>
    </row>
    <row r="997" spans="1:7" ht="12.75">
      <c r="A997" s="39"/>
      <c r="B997" s="39"/>
      <c r="C997" s="40"/>
      <c r="D997" s="41"/>
      <c r="E997" s="42"/>
      <c r="F997" s="39"/>
      <c r="G997" s="39"/>
    </row>
    <row r="998" spans="1:7" ht="12.75">
      <c r="A998" s="39"/>
      <c r="B998" s="39"/>
      <c r="C998" s="40"/>
      <c r="D998" s="41"/>
      <c r="E998" s="42"/>
      <c r="F998" s="39"/>
      <c r="G998" s="39"/>
    </row>
    <row r="999" spans="1:7" ht="12.75">
      <c r="A999" s="39"/>
      <c r="B999" s="39"/>
      <c r="C999" s="40"/>
      <c r="D999" s="41"/>
      <c r="E999" s="42"/>
      <c r="F999" s="39"/>
      <c r="G999" s="39"/>
    </row>
    <row r="1000" spans="1:7" ht="12.75">
      <c r="A1000" s="39"/>
      <c r="B1000" s="39"/>
      <c r="C1000" s="40"/>
      <c r="D1000" s="41"/>
      <c r="E1000" s="42"/>
      <c r="F1000" s="39"/>
      <c r="G1000" s="39"/>
    </row>
    <row r="1001" spans="1:7" ht="12.75">
      <c r="A1001" s="39"/>
      <c r="B1001" s="39"/>
      <c r="C1001" s="40"/>
      <c r="D1001" s="41"/>
      <c r="E1001" s="42"/>
      <c r="F1001" s="39"/>
      <c r="G1001" s="39"/>
    </row>
    <row r="1002" spans="1:7" ht="12.75">
      <c r="A1002" s="39"/>
      <c r="B1002" s="39"/>
      <c r="C1002" s="40"/>
      <c r="D1002" s="41"/>
      <c r="E1002" s="42"/>
      <c r="F1002" s="39"/>
      <c r="G1002" s="39"/>
    </row>
    <row r="1003" spans="1:7" ht="12.75">
      <c r="A1003" s="39"/>
      <c r="B1003" s="39"/>
      <c r="C1003" s="40"/>
      <c r="D1003" s="41"/>
      <c r="E1003" s="42"/>
      <c r="F1003" s="39"/>
      <c r="G1003" s="39"/>
    </row>
    <row r="1004" spans="1:7" ht="12.75">
      <c r="A1004" s="39"/>
      <c r="B1004" s="39"/>
      <c r="C1004" s="40"/>
      <c r="D1004" s="41"/>
      <c r="E1004" s="42"/>
      <c r="F1004" s="39"/>
      <c r="G1004" s="39"/>
    </row>
    <row r="1005" spans="1:7" ht="12.75">
      <c r="A1005" s="39"/>
      <c r="B1005" s="39"/>
      <c r="C1005" s="40"/>
      <c r="D1005" s="41"/>
      <c r="E1005" s="42"/>
      <c r="F1005" s="39"/>
      <c r="G1005" s="39"/>
    </row>
    <row r="1006" spans="1:7" ht="12.75">
      <c r="A1006" s="39"/>
      <c r="B1006" s="39"/>
      <c r="C1006" s="40"/>
      <c r="D1006" s="41"/>
      <c r="E1006" s="42"/>
      <c r="F1006" s="39"/>
      <c r="G1006" s="39"/>
    </row>
    <row r="1007" spans="1:7" ht="12.75">
      <c r="A1007" s="39"/>
      <c r="B1007" s="39"/>
      <c r="C1007" s="40"/>
      <c r="D1007" s="41"/>
      <c r="E1007" s="42"/>
      <c r="F1007" s="39"/>
      <c r="G1007" s="39"/>
    </row>
    <row r="1008" spans="1:7" ht="12.75">
      <c r="A1008" s="39"/>
      <c r="B1008" s="39"/>
      <c r="C1008" s="40"/>
      <c r="D1008" s="41"/>
      <c r="E1008" s="42"/>
      <c r="F1008" s="39"/>
      <c r="G1008" s="39"/>
    </row>
    <row r="1009" spans="1:7" ht="12.75">
      <c r="A1009" s="39"/>
      <c r="B1009" s="39"/>
      <c r="C1009" s="40"/>
      <c r="D1009" s="41"/>
      <c r="E1009" s="42"/>
      <c r="F1009" s="39"/>
      <c r="G1009" s="39"/>
    </row>
    <row r="1010" spans="1:7" ht="12.75">
      <c r="A1010" s="39"/>
      <c r="B1010" s="39"/>
      <c r="C1010" s="40"/>
      <c r="D1010" s="41"/>
      <c r="E1010" s="42"/>
      <c r="F1010" s="39"/>
      <c r="G1010" s="39"/>
    </row>
    <row r="1011" spans="1:7" ht="12.75">
      <c r="A1011" s="39"/>
      <c r="B1011" s="39"/>
      <c r="C1011" s="40"/>
      <c r="D1011" s="41"/>
      <c r="E1011" s="42"/>
      <c r="F1011" s="39"/>
      <c r="G1011" s="39"/>
    </row>
    <row r="1012" spans="1:7" ht="12.75">
      <c r="A1012" s="39"/>
      <c r="B1012" s="39"/>
      <c r="C1012" s="40"/>
      <c r="D1012" s="41"/>
      <c r="E1012" s="42"/>
      <c r="F1012" s="39"/>
      <c r="G1012" s="39"/>
    </row>
    <row r="1013" spans="1:7" ht="12.75">
      <c r="A1013" s="39"/>
      <c r="B1013" s="39"/>
      <c r="C1013" s="40"/>
      <c r="D1013" s="41"/>
      <c r="E1013" s="42"/>
      <c r="F1013" s="39"/>
      <c r="G1013" s="39"/>
    </row>
    <row r="1014" spans="1:7" ht="12.75">
      <c r="A1014" s="39"/>
      <c r="B1014" s="39"/>
      <c r="C1014" s="40"/>
      <c r="D1014" s="41"/>
      <c r="E1014" s="42"/>
      <c r="F1014" s="39"/>
      <c r="G1014" s="39"/>
    </row>
    <row r="1015" spans="1:7" ht="12.75">
      <c r="A1015" s="39"/>
      <c r="B1015" s="39"/>
      <c r="C1015" s="40"/>
      <c r="D1015" s="41"/>
      <c r="E1015" s="42"/>
      <c r="F1015" s="39"/>
      <c r="G1015" s="39"/>
    </row>
    <row r="1016" spans="1:7" ht="12.75">
      <c r="A1016" s="39"/>
      <c r="B1016" s="39"/>
      <c r="C1016" s="40"/>
      <c r="D1016" s="41"/>
      <c r="E1016" s="42"/>
      <c r="F1016" s="39"/>
      <c r="G1016" s="39"/>
    </row>
    <row r="1017" spans="1:7" ht="12.75">
      <c r="A1017" s="39"/>
      <c r="B1017" s="39"/>
      <c r="C1017" s="40"/>
      <c r="D1017" s="41"/>
      <c r="E1017" s="42"/>
      <c r="F1017" s="39"/>
      <c r="G1017" s="39"/>
    </row>
    <row r="1018" spans="1:7" ht="12.75">
      <c r="A1018" s="39"/>
      <c r="B1018" s="39"/>
      <c r="C1018" s="40"/>
      <c r="D1018" s="41"/>
      <c r="E1018" s="42"/>
      <c r="F1018" s="39"/>
      <c r="G1018" s="39"/>
    </row>
    <row r="1019" spans="1:7" ht="12.75">
      <c r="A1019" s="39"/>
      <c r="B1019" s="39"/>
      <c r="C1019" s="40"/>
      <c r="D1019" s="41"/>
      <c r="E1019" s="42"/>
      <c r="F1019" s="39"/>
      <c r="G1019" s="39"/>
    </row>
    <row r="1020" spans="1:7" ht="12.75">
      <c r="A1020" s="39"/>
      <c r="B1020" s="39"/>
      <c r="C1020" s="40"/>
      <c r="D1020" s="41"/>
      <c r="E1020" s="42"/>
      <c r="F1020" s="39"/>
      <c r="G1020" s="39"/>
    </row>
    <row r="1021" spans="1:7" ht="12.75">
      <c r="A1021" s="39"/>
      <c r="B1021" s="39"/>
      <c r="C1021" s="40"/>
      <c r="D1021" s="41"/>
      <c r="E1021" s="42"/>
      <c r="F1021" s="39"/>
      <c r="G1021" s="39"/>
    </row>
    <row r="1022" spans="1:7" ht="12.75">
      <c r="A1022" s="39"/>
      <c r="B1022" s="39"/>
      <c r="C1022" s="40"/>
      <c r="D1022" s="41"/>
      <c r="E1022" s="42"/>
      <c r="F1022" s="39"/>
      <c r="G1022" s="39"/>
    </row>
    <row r="1023" spans="1:7" ht="12.75">
      <c r="A1023" s="39"/>
      <c r="B1023" s="39"/>
      <c r="C1023" s="40"/>
      <c r="D1023" s="41"/>
      <c r="E1023" s="42"/>
      <c r="F1023" s="39"/>
      <c r="G1023" s="39"/>
    </row>
    <row r="1024" spans="1:7" ht="12.75">
      <c r="A1024" s="39"/>
      <c r="B1024" s="39"/>
      <c r="C1024" s="40"/>
      <c r="D1024" s="41"/>
      <c r="E1024" s="42"/>
      <c r="F1024" s="39"/>
      <c r="G1024" s="39"/>
    </row>
    <row r="1025" spans="1:7" ht="12.75">
      <c r="A1025" s="39"/>
      <c r="B1025" s="39"/>
      <c r="C1025" s="40"/>
      <c r="D1025" s="41"/>
      <c r="E1025" s="42"/>
      <c r="F1025" s="39"/>
      <c r="G1025" s="39"/>
    </row>
    <row r="1026" spans="1:7" ht="12.75">
      <c r="A1026" s="39"/>
      <c r="B1026" s="39"/>
      <c r="C1026" s="40"/>
      <c r="D1026" s="41"/>
      <c r="E1026" s="42"/>
      <c r="F1026" s="39"/>
      <c r="G1026" s="39"/>
    </row>
    <row r="1027" spans="1:7" ht="12.75">
      <c r="A1027" s="39"/>
      <c r="B1027" s="39"/>
      <c r="C1027" s="40"/>
      <c r="D1027" s="41"/>
      <c r="E1027" s="42"/>
      <c r="F1027" s="39"/>
      <c r="G1027" s="39"/>
    </row>
    <row r="1028" spans="1:7" ht="12.75">
      <c r="A1028" s="39"/>
      <c r="B1028" s="39"/>
      <c r="C1028" s="40"/>
      <c r="D1028" s="41"/>
      <c r="E1028" s="42"/>
      <c r="F1028" s="39"/>
      <c r="G1028" s="39"/>
    </row>
    <row r="1029" spans="1:7" ht="12.75">
      <c r="A1029" s="39"/>
      <c r="B1029" s="39"/>
      <c r="C1029" s="40"/>
      <c r="D1029" s="41"/>
      <c r="E1029" s="42"/>
      <c r="F1029" s="39"/>
      <c r="G1029" s="39"/>
    </row>
    <row r="1030" spans="1:7" ht="12.75">
      <c r="A1030" s="39"/>
      <c r="B1030" s="39"/>
      <c r="C1030" s="40"/>
      <c r="D1030" s="41"/>
      <c r="E1030" s="42"/>
      <c r="F1030" s="39"/>
      <c r="G1030" s="39"/>
    </row>
    <row r="1031" spans="1:7" ht="12.75">
      <c r="A1031" s="39"/>
      <c r="B1031" s="39"/>
      <c r="C1031" s="40"/>
      <c r="D1031" s="41"/>
      <c r="E1031" s="42"/>
      <c r="F1031" s="39"/>
      <c r="G1031" s="39"/>
    </row>
    <row r="1032" spans="1:7" ht="12.75">
      <c r="A1032" s="39"/>
      <c r="B1032" s="39"/>
      <c r="C1032" s="40"/>
      <c r="D1032" s="41"/>
      <c r="E1032" s="42"/>
      <c r="F1032" s="39"/>
      <c r="G1032" s="39"/>
    </row>
    <row r="1033" spans="1:7" ht="12.75">
      <c r="A1033" s="39"/>
      <c r="B1033" s="39"/>
      <c r="C1033" s="40"/>
      <c r="D1033" s="41"/>
      <c r="E1033" s="42"/>
      <c r="F1033" s="39"/>
      <c r="G1033" s="39"/>
    </row>
    <row r="1034" spans="1:7" ht="12.75">
      <c r="A1034" s="39"/>
      <c r="B1034" s="39"/>
      <c r="C1034" s="40"/>
      <c r="D1034" s="41"/>
      <c r="E1034" s="42"/>
      <c r="F1034" s="39"/>
      <c r="G1034" s="39"/>
    </row>
    <row r="1035" spans="1:7" ht="12.75">
      <c r="A1035" s="39"/>
      <c r="B1035" s="39"/>
      <c r="C1035" s="40"/>
      <c r="D1035" s="41"/>
      <c r="E1035" s="42"/>
      <c r="F1035" s="39"/>
      <c r="G1035" s="39"/>
    </row>
    <row r="1036" spans="1:7" ht="12.75">
      <c r="A1036" s="39"/>
      <c r="B1036" s="39"/>
      <c r="C1036" s="40"/>
      <c r="D1036" s="41"/>
      <c r="E1036" s="42"/>
      <c r="F1036" s="39"/>
      <c r="G1036" s="39"/>
    </row>
    <row r="1037" spans="1:7" ht="12.75">
      <c r="A1037" s="39"/>
      <c r="B1037" s="39"/>
      <c r="C1037" s="40"/>
      <c r="D1037" s="41"/>
      <c r="E1037" s="42"/>
      <c r="F1037" s="39"/>
      <c r="G1037" s="39"/>
    </row>
    <row r="1038" spans="1:7" ht="12.75">
      <c r="A1038" s="39"/>
      <c r="B1038" s="39"/>
      <c r="C1038" s="40"/>
      <c r="D1038" s="41"/>
      <c r="E1038" s="42"/>
      <c r="F1038" s="39"/>
      <c r="G1038" s="39"/>
    </row>
    <row r="1039" spans="1:7" ht="12.75">
      <c r="A1039" s="39"/>
      <c r="B1039" s="39"/>
      <c r="C1039" s="40"/>
      <c r="D1039" s="41"/>
      <c r="E1039" s="42"/>
      <c r="F1039" s="39"/>
      <c r="G1039" s="39"/>
    </row>
    <row r="1040" spans="1:7" ht="12.75">
      <c r="A1040" s="39"/>
      <c r="B1040" s="39"/>
      <c r="C1040" s="40"/>
      <c r="D1040" s="41"/>
      <c r="E1040" s="42"/>
      <c r="F1040" s="39"/>
      <c r="G1040" s="39"/>
    </row>
    <row r="1041" spans="1:7" ht="12.75">
      <c r="A1041" s="39"/>
      <c r="B1041" s="39"/>
      <c r="C1041" s="40"/>
      <c r="D1041" s="41"/>
      <c r="E1041" s="42"/>
      <c r="F1041" s="39"/>
      <c r="G1041" s="39"/>
    </row>
    <row r="1042" spans="1:7" ht="12.75">
      <c r="A1042" s="39"/>
      <c r="B1042" s="39"/>
      <c r="C1042" s="40"/>
      <c r="D1042" s="41"/>
      <c r="E1042" s="42"/>
      <c r="F1042" s="39"/>
      <c r="G1042" s="39"/>
    </row>
    <row r="1043" spans="1:7" ht="12.75">
      <c r="A1043" s="39"/>
      <c r="B1043" s="39"/>
      <c r="C1043" s="40"/>
      <c r="D1043" s="41"/>
      <c r="E1043" s="42"/>
      <c r="F1043" s="39"/>
      <c r="G1043" s="39"/>
    </row>
    <row r="1044" spans="1:7" ht="12.75">
      <c r="A1044" s="39"/>
      <c r="B1044" s="39"/>
      <c r="C1044" s="40"/>
      <c r="D1044" s="41"/>
      <c r="E1044" s="42"/>
      <c r="F1044" s="39"/>
      <c r="G1044" s="39"/>
    </row>
    <row r="1045" spans="1:7" ht="12.75">
      <c r="A1045" s="39"/>
      <c r="B1045" s="39"/>
      <c r="C1045" s="40"/>
      <c r="D1045" s="41"/>
      <c r="E1045" s="42"/>
      <c r="F1045" s="39"/>
      <c r="G1045" s="39"/>
    </row>
    <row r="1046" spans="1:7" ht="12.75">
      <c r="A1046" s="39"/>
      <c r="B1046" s="39"/>
      <c r="C1046" s="40"/>
      <c r="D1046" s="41"/>
      <c r="E1046" s="42"/>
      <c r="F1046" s="39"/>
      <c r="G1046" s="39"/>
    </row>
    <row r="1047" spans="1:7" ht="12.75">
      <c r="A1047" s="39"/>
      <c r="B1047" s="39"/>
      <c r="C1047" s="40"/>
      <c r="D1047" s="41"/>
      <c r="E1047" s="42"/>
      <c r="F1047" s="39"/>
      <c r="G1047" s="39"/>
    </row>
    <row r="1048" spans="1:7" ht="12.75">
      <c r="A1048" s="39"/>
      <c r="B1048" s="39"/>
      <c r="C1048" s="40"/>
      <c r="D1048" s="41"/>
      <c r="E1048" s="42"/>
      <c r="F1048" s="39"/>
      <c r="G1048" s="39"/>
    </row>
    <row r="1049" spans="1:7" ht="12.75">
      <c r="A1049" s="39"/>
      <c r="B1049" s="39"/>
      <c r="C1049" s="40"/>
      <c r="D1049" s="41"/>
      <c r="E1049" s="42"/>
      <c r="F1049" s="39"/>
      <c r="G1049" s="39"/>
    </row>
    <row r="1050" spans="1:7" ht="12.75">
      <c r="A1050" s="39"/>
      <c r="B1050" s="39"/>
      <c r="C1050" s="40"/>
      <c r="D1050" s="41"/>
      <c r="E1050" s="42"/>
      <c r="F1050" s="39"/>
      <c r="G1050" s="39"/>
    </row>
    <row r="1051" spans="1:7" ht="12.75">
      <c r="A1051" s="39"/>
      <c r="B1051" s="39"/>
      <c r="C1051" s="40"/>
      <c r="D1051" s="41"/>
      <c r="E1051" s="42"/>
      <c r="F1051" s="39"/>
      <c r="G1051" s="39"/>
    </row>
    <row r="1052" spans="1:7" ht="12.75">
      <c r="A1052" s="39"/>
      <c r="B1052" s="39"/>
      <c r="C1052" s="40"/>
      <c r="D1052" s="41"/>
      <c r="E1052" s="42"/>
      <c r="F1052" s="39"/>
      <c r="G1052" s="39"/>
    </row>
    <row r="1053" spans="1:7" ht="12.75">
      <c r="A1053" s="39"/>
      <c r="B1053" s="39"/>
      <c r="C1053" s="40"/>
      <c r="D1053" s="41"/>
      <c r="E1053" s="42"/>
      <c r="F1053" s="39"/>
      <c r="G1053" s="39"/>
    </row>
    <row r="1054" spans="1:7" ht="12.75">
      <c r="A1054" s="39"/>
      <c r="B1054" s="39"/>
      <c r="C1054" s="40"/>
      <c r="D1054" s="41"/>
      <c r="E1054" s="42"/>
      <c r="F1054" s="39"/>
      <c r="G1054" s="39"/>
    </row>
    <row r="1055" spans="1:7" ht="12.75">
      <c r="A1055" s="39"/>
      <c r="B1055" s="39"/>
      <c r="C1055" s="40"/>
      <c r="D1055" s="41"/>
      <c r="E1055" s="42"/>
      <c r="F1055" s="39"/>
      <c r="G1055" s="39"/>
    </row>
    <row r="1056" spans="1:7" ht="12.75">
      <c r="A1056" s="39"/>
      <c r="B1056" s="39"/>
      <c r="C1056" s="40"/>
      <c r="D1056" s="41"/>
      <c r="E1056" s="42"/>
      <c r="F1056" s="39"/>
      <c r="G1056" s="39"/>
    </row>
    <row r="1057" spans="1:7" ht="12.75">
      <c r="A1057" s="39"/>
      <c r="B1057" s="39"/>
      <c r="C1057" s="40"/>
      <c r="D1057" s="41"/>
      <c r="E1057" s="42"/>
      <c r="F1057" s="39"/>
      <c r="G1057" s="39"/>
    </row>
    <row r="1058" spans="1:7" ht="12.75">
      <c r="A1058" s="39"/>
      <c r="B1058" s="39"/>
      <c r="C1058" s="40"/>
      <c r="D1058" s="41"/>
      <c r="E1058" s="42"/>
      <c r="F1058" s="39"/>
      <c r="G1058" s="39"/>
    </row>
    <row r="1059" spans="1:7" ht="12.75">
      <c r="A1059" s="39"/>
      <c r="B1059" s="39"/>
      <c r="C1059" s="40"/>
      <c r="D1059" s="41"/>
      <c r="E1059" s="42"/>
      <c r="F1059" s="39"/>
      <c r="G1059" s="39"/>
    </row>
    <row r="1060" spans="1:7" ht="12.75">
      <c r="A1060" s="39"/>
      <c r="B1060" s="39"/>
      <c r="C1060" s="40"/>
      <c r="D1060" s="41"/>
      <c r="E1060" s="42"/>
      <c r="F1060" s="39"/>
      <c r="G1060" s="39"/>
    </row>
    <row r="1061" spans="1:7" ht="12.75">
      <c r="A1061" s="39"/>
      <c r="B1061" s="39"/>
      <c r="C1061" s="40"/>
      <c r="D1061" s="41"/>
      <c r="E1061" s="42"/>
      <c r="F1061" s="39"/>
      <c r="G1061" s="39"/>
    </row>
    <row r="1062" spans="1:7" ht="12.75">
      <c r="A1062" s="39"/>
      <c r="B1062" s="39"/>
      <c r="C1062" s="40"/>
      <c r="D1062" s="41"/>
      <c r="E1062" s="42"/>
      <c r="F1062" s="39"/>
      <c r="G1062" s="39"/>
    </row>
    <row r="1063" spans="1:7" ht="12.75">
      <c r="A1063" s="39"/>
      <c r="B1063" s="39"/>
      <c r="C1063" s="40"/>
      <c r="D1063" s="41"/>
      <c r="E1063" s="42"/>
      <c r="F1063" s="39"/>
      <c r="G1063" s="39"/>
    </row>
    <row r="1064" spans="1:7" ht="12.75">
      <c r="A1064" s="39"/>
      <c r="B1064" s="39"/>
      <c r="C1064" s="40"/>
      <c r="D1064" s="41"/>
      <c r="E1064" s="42"/>
      <c r="F1064" s="39"/>
      <c r="G1064" s="39"/>
    </row>
    <row r="1065" spans="1:7" ht="12.75">
      <c r="A1065" s="39"/>
      <c r="B1065" s="39"/>
      <c r="C1065" s="40"/>
      <c r="D1065" s="41"/>
      <c r="E1065" s="42"/>
      <c r="F1065" s="39"/>
      <c r="G1065" s="39"/>
    </row>
    <row r="1066" spans="1:7" ht="12.75">
      <c r="A1066" s="39"/>
      <c r="B1066" s="39"/>
      <c r="C1066" s="40"/>
      <c r="D1066" s="41"/>
      <c r="E1066" s="42"/>
      <c r="F1066" s="39"/>
      <c r="G1066" s="39"/>
    </row>
    <row r="1067" spans="1:7" ht="12.75">
      <c r="A1067" s="39"/>
      <c r="B1067" s="39"/>
      <c r="C1067" s="40"/>
      <c r="D1067" s="41"/>
      <c r="E1067" s="42"/>
      <c r="F1067" s="39"/>
      <c r="G1067" s="39"/>
    </row>
    <row r="1068" spans="1:7" ht="12.75">
      <c r="A1068" s="39"/>
      <c r="B1068" s="39"/>
      <c r="C1068" s="40"/>
      <c r="D1068" s="41"/>
      <c r="E1068" s="42"/>
      <c r="F1068" s="39"/>
      <c r="G1068" s="39"/>
    </row>
    <row r="1069" spans="1:7" ht="12.75">
      <c r="A1069" s="39"/>
      <c r="B1069" s="39"/>
      <c r="C1069" s="40"/>
      <c r="D1069" s="41"/>
      <c r="E1069" s="42"/>
      <c r="F1069" s="39"/>
      <c r="G1069" s="39"/>
    </row>
    <row r="1070" spans="1:7" ht="12.75">
      <c r="A1070" s="39"/>
      <c r="B1070" s="39"/>
      <c r="C1070" s="40"/>
      <c r="D1070" s="41"/>
      <c r="E1070" s="42"/>
      <c r="F1070" s="39"/>
      <c r="G1070" s="39"/>
    </row>
    <row r="1071" spans="1:7" ht="12.75">
      <c r="A1071" s="39"/>
      <c r="B1071" s="39"/>
      <c r="C1071" s="40"/>
      <c r="D1071" s="41"/>
      <c r="E1071" s="42"/>
      <c r="F1071" s="39"/>
      <c r="G1071" s="39"/>
    </row>
    <row r="1072" spans="1:7" ht="12.75">
      <c r="A1072" s="39"/>
      <c r="B1072" s="39"/>
      <c r="C1072" s="40"/>
      <c r="D1072" s="41"/>
      <c r="E1072" s="42"/>
      <c r="F1072" s="39"/>
      <c r="G1072" s="39"/>
    </row>
    <row r="1073" spans="1:7" ht="12.75">
      <c r="A1073" s="39"/>
      <c r="B1073" s="39"/>
      <c r="C1073" s="40"/>
      <c r="D1073" s="41"/>
      <c r="E1073" s="42"/>
      <c r="F1073" s="39"/>
      <c r="G1073" s="39"/>
    </row>
    <row r="1074" spans="1:7" ht="12.75">
      <c r="A1074" s="39"/>
      <c r="B1074" s="39"/>
      <c r="C1074" s="40"/>
      <c r="D1074" s="41"/>
      <c r="E1074" s="42"/>
      <c r="F1074" s="39"/>
      <c r="G1074" s="39"/>
    </row>
    <row r="1075" spans="1:7" ht="12.75">
      <c r="A1075" s="39"/>
      <c r="B1075" s="39"/>
      <c r="C1075" s="40"/>
      <c r="D1075" s="41"/>
      <c r="E1075" s="42"/>
      <c r="F1075" s="39"/>
      <c r="G1075" s="39"/>
    </row>
    <row r="1076" spans="1:7" ht="12.75">
      <c r="A1076" s="39"/>
      <c r="B1076" s="39"/>
      <c r="C1076" s="40"/>
      <c r="D1076" s="41"/>
      <c r="E1076" s="42"/>
      <c r="F1076" s="39"/>
      <c r="G1076" s="39"/>
    </row>
    <row r="1077" spans="1:7" ht="12.75">
      <c r="A1077" s="39"/>
      <c r="B1077" s="39"/>
      <c r="C1077" s="40"/>
      <c r="D1077" s="41"/>
      <c r="E1077" s="42"/>
      <c r="F1077" s="39"/>
      <c r="G1077" s="39"/>
    </row>
    <row r="1078" spans="1:7" ht="12.75">
      <c r="A1078" s="39"/>
      <c r="B1078" s="39"/>
      <c r="C1078" s="40"/>
      <c r="D1078" s="41"/>
      <c r="E1078" s="42"/>
      <c r="F1078" s="39"/>
      <c r="G1078" s="39"/>
    </row>
    <row r="1079" spans="1:7" ht="12.75">
      <c r="A1079" s="39"/>
      <c r="B1079" s="39"/>
      <c r="C1079" s="40"/>
      <c r="D1079" s="41"/>
      <c r="E1079" s="42"/>
      <c r="F1079" s="39"/>
      <c r="G1079" s="39"/>
    </row>
    <row r="1080" spans="1:7" ht="12.75">
      <c r="A1080" s="39"/>
      <c r="B1080" s="39"/>
      <c r="C1080" s="40"/>
      <c r="D1080" s="41"/>
      <c r="E1080" s="42"/>
      <c r="F1080" s="39"/>
      <c r="G1080" s="39"/>
    </row>
    <row r="1081" spans="1:7" ht="12.75">
      <c r="A1081" s="39"/>
      <c r="B1081" s="39"/>
      <c r="C1081" s="40"/>
      <c r="D1081" s="41"/>
      <c r="E1081" s="42"/>
      <c r="F1081" s="39"/>
      <c r="G1081" s="39"/>
    </row>
    <row r="1082" spans="1:7" ht="12.75">
      <c r="A1082" s="39"/>
      <c r="B1082" s="39"/>
      <c r="C1082" s="40"/>
      <c r="D1082" s="41"/>
      <c r="E1082" s="42"/>
      <c r="F1082" s="39"/>
      <c r="G1082" s="39"/>
    </row>
    <row r="1083" spans="1:7" ht="12.75">
      <c r="A1083" s="39"/>
      <c r="B1083" s="39"/>
      <c r="C1083" s="40"/>
      <c r="D1083" s="41"/>
      <c r="E1083" s="42"/>
      <c r="F1083" s="39"/>
      <c r="G1083" s="39"/>
    </row>
    <row r="1084" spans="1:7" ht="12.75">
      <c r="A1084" s="39"/>
      <c r="B1084" s="39"/>
      <c r="C1084" s="40"/>
      <c r="D1084" s="41"/>
      <c r="E1084" s="42"/>
      <c r="F1084" s="39"/>
      <c r="G1084" s="39"/>
    </row>
    <row r="1085" spans="1:7" ht="12.75">
      <c r="A1085" s="39"/>
      <c r="B1085" s="39"/>
      <c r="C1085" s="40"/>
      <c r="D1085" s="41"/>
      <c r="E1085" s="42"/>
      <c r="F1085" s="39"/>
      <c r="G1085" s="39"/>
    </row>
    <row r="1086" spans="1:7" ht="12.75">
      <c r="A1086" s="39"/>
      <c r="B1086" s="39"/>
      <c r="C1086" s="40"/>
      <c r="D1086" s="41"/>
      <c r="E1086" s="42"/>
      <c r="F1086" s="39"/>
      <c r="G1086" s="39"/>
    </row>
    <row r="1087" spans="1:7" ht="12.75">
      <c r="A1087" s="39"/>
      <c r="B1087" s="39"/>
      <c r="C1087" s="40"/>
      <c r="D1087" s="41"/>
      <c r="E1087" s="42"/>
      <c r="F1087" s="39"/>
      <c r="G1087" s="39"/>
    </row>
    <row r="1088" spans="1:7" ht="12.75">
      <c r="A1088" s="39"/>
      <c r="B1088" s="39"/>
      <c r="C1088" s="40"/>
      <c r="D1088" s="41"/>
      <c r="E1088" s="42"/>
      <c r="F1088" s="39"/>
      <c r="G1088" s="39"/>
    </row>
    <row r="1089" spans="1:7" ht="12.75">
      <c r="A1089" s="39"/>
      <c r="B1089" s="39"/>
      <c r="C1089" s="40"/>
      <c r="D1089" s="41"/>
      <c r="E1089" s="42"/>
      <c r="F1089" s="39"/>
      <c r="G1089" s="39"/>
    </row>
    <row r="1090" spans="1:7" ht="12.75">
      <c r="A1090" s="39"/>
      <c r="B1090" s="39"/>
      <c r="C1090" s="40"/>
      <c r="D1090" s="41"/>
      <c r="E1090" s="42"/>
      <c r="F1090" s="39"/>
      <c r="G1090" s="39"/>
    </row>
    <row r="1091" spans="1:7" ht="12.75">
      <c r="A1091" s="39"/>
      <c r="B1091" s="39"/>
      <c r="C1091" s="40"/>
      <c r="D1091" s="41"/>
      <c r="E1091" s="42"/>
      <c r="F1091" s="39"/>
      <c r="G1091" s="39"/>
    </row>
    <row r="1092" spans="1:7" ht="12.75">
      <c r="A1092" s="39"/>
      <c r="B1092" s="39"/>
      <c r="C1092" s="40"/>
      <c r="D1092" s="41"/>
      <c r="E1092" s="42"/>
      <c r="F1092" s="39"/>
      <c r="G1092" s="39"/>
    </row>
    <row r="1093" spans="1:7" ht="12.75">
      <c r="A1093" s="39"/>
      <c r="B1093" s="39"/>
      <c r="C1093" s="40"/>
      <c r="D1093" s="41"/>
      <c r="E1093" s="42"/>
      <c r="F1093" s="39"/>
      <c r="G1093" s="39"/>
    </row>
    <row r="1094" spans="1:7" ht="12.75">
      <c r="A1094" s="39"/>
      <c r="B1094" s="39"/>
      <c r="C1094" s="40"/>
      <c r="D1094" s="41"/>
      <c r="E1094" s="42"/>
      <c r="F1094" s="39"/>
      <c r="G1094" s="39"/>
    </row>
    <row r="1095" spans="1:7" ht="12.75">
      <c r="A1095" s="39"/>
      <c r="B1095" s="39"/>
      <c r="C1095" s="40"/>
      <c r="D1095" s="41"/>
      <c r="E1095" s="42"/>
      <c r="F1095" s="39"/>
      <c r="G1095" s="39"/>
    </row>
    <row r="1096" spans="1:7" ht="12.75">
      <c r="A1096" s="39"/>
      <c r="B1096" s="39"/>
      <c r="C1096" s="40"/>
      <c r="D1096" s="41"/>
      <c r="E1096" s="42"/>
      <c r="F1096" s="39"/>
      <c r="G1096" s="39"/>
    </row>
    <row r="1097" spans="1:7" ht="12.75">
      <c r="A1097" s="39"/>
      <c r="B1097" s="39"/>
      <c r="C1097" s="40"/>
      <c r="D1097" s="41"/>
      <c r="E1097" s="42"/>
      <c r="F1097" s="39"/>
      <c r="G1097" s="39"/>
    </row>
    <row r="1098" spans="1:7" ht="12.75">
      <c r="A1098" s="39"/>
      <c r="B1098" s="39"/>
      <c r="C1098" s="40"/>
      <c r="D1098" s="41"/>
      <c r="E1098" s="42"/>
      <c r="F1098" s="39"/>
      <c r="G1098" s="39"/>
    </row>
    <row r="1099" spans="1:7" ht="12.75">
      <c r="A1099" s="39"/>
      <c r="B1099" s="39"/>
      <c r="C1099" s="40"/>
      <c r="D1099" s="41"/>
      <c r="E1099" s="42"/>
      <c r="F1099" s="39"/>
      <c r="G1099" s="39"/>
    </row>
    <row r="1100" spans="1:7" ht="12.75">
      <c r="A1100" s="39"/>
      <c r="B1100" s="39"/>
      <c r="C1100" s="40"/>
      <c r="D1100" s="41"/>
      <c r="E1100" s="42"/>
      <c r="F1100" s="39"/>
      <c r="G1100" s="39"/>
    </row>
    <row r="1101" spans="1:7" ht="12.75">
      <c r="A1101" s="39"/>
      <c r="B1101" s="39"/>
      <c r="C1101" s="40"/>
      <c r="D1101" s="41"/>
      <c r="E1101" s="42"/>
      <c r="F1101" s="39"/>
      <c r="G1101" s="39"/>
    </row>
    <row r="1102" spans="1:7" ht="12.75">
      <c r="A1102" s="39"/>
      <c r="B1102" s="39"/>
      <c r="C1102" s="40"/>
      <c r="D1102" s="41"/>
      <c r="E1102" s="42"/>
      <c r="F1102" s="39"/>
      <c r="G1102" s="39"/>
    </row>
    <row r="1103" spans="1:7" ht="12.75">
      <c r="A1103" s="39"/>
      <c r="B1103" s="39"/>
      <c r="C1103" s="40"/>
      <c r="D1103" s="41"/>
      <c r="E1103" s="42"/>
      <c r="F1103" s="39"/>
      <c r="G1103" s="39"/>
    </row>
    <row r="1104" spans="1:7" ht="12.75">
      <c r="A1104" s="39"/>
      <c r="B1104" s="39"/>
      <c r="C1104" s="40"/>
      <c r="D1104" s="41"/>
      <c r="E1104" s="42"/>
      <c r="F1104" s="39"/>
      <c r="G1104" s="39"/>
    </row>
    <row r="1105" spans="1:7" ht="12.75">
      <c r="A1105" s="39"/>
      <c r="B1105" s="39"/>
      <c r="C1105" s="40"/>
      <c r="D1105" s="41"/>
      <c r="E1105" s="42"/>
      <c r="F1105" s="39"/>
      <c r="G1105" s="39"/>
    </row>
    <row r="1106" spans="1:7" ht="12.75">
      <c r="A1106" s="39"/>
      <c r="B1106" s="39"/>
      <c r="C1106" s="40"/>
      <c r="D1106" s="41"/>
      <c r="E1106" s="42"/>
      <c r="F1106" s="39"/>
      <c r="G1106" s="39"/>
    </row>
    <row r="1107" spans="1:7" ht="12.75">
      <c r="A1107" s="39"/>
      <c r="B1107" s="39"/>
      <c r="C1107" s="40"/>
      <c r="D1107" s="41"/>
      <c r="E1107" s="42"/>
      <c r="F1107" s="39"/>
      <c r="G1107" s="39"/>
    </row>
    <row r="1108" spans="1:7" ht="12.75">
      <c r="A1108" s="39"/>
      <c r="B1108" s="39"/>
      <c r="C1108" s="40"/>
      <c r="D1108" s="41"/>
      <c r="E1108" s="42"/>
      <c r="F1108" s="39"/>
      <c r="G1108" s="39"/>
    </row>
    <row r="1109" spans="1:7" ht="12.75">
      <c r="A1109" s="39"/>
      <c r="B1109" s="39"/>
      <c r="C1109" s="40"/>
      <c r="D1109" s="41"/>
      <c r="E1109" s="42"/>
      <c r="F1109" s="39"/>
      <c r="G1109" s="39"/>
    </row>
    <row r="1110" spans="1:7" ht="12.75">
      <c r="A1110" s="39"/>
      <c r="B1110" s="39"/>
      <c r="C1110" s="40"/>
      <c r="D1110" s="41"/>
      <c r="E1110" s="42"/>
      <c r="F1110" s="39"/>
      <c r="G1110" s="39"/>
    </row>
    <row r="1111" spans="1:7" ht="12.75">
      <c r="A1111" s="39"/>
      <c r="B1111" s="39"/>
      <c r="C1111" s="40"/>
      <c r="D1111" s="41"/>
      <c r="E1111" s="42"/>
      <c r="F1111" s="39"/>
      <c r="G1111" s="39"/>
    </row>
    <row r="1112" spans="1:7" ht="12.75">
      <c r="A1112" s="39"/>
      <c r="B1112" s="39"/>
      <c r="C1112" s="40"/>
      <c r="D1112" s="41"/>
      <c r="E1112" s="42"/>
      <c r="F1112" s="39"/>
      <c r="G1112" s="39"/>
    </row>
    <row r="1113" spans="1:7" ht="12.75">
      <c r="A1113" s="39"/>
      <c r="B1113" s="39"/>
      <c r="C1113" s="40"/>
      <c r="D1113" s="41"/>
      <c r="E1113" s="42"/>
      <c r="F1113" s="39"/>
      <c r="G1113" s="39"/>
    </row>
    <row r="1114" spans="1:7" ht="12.75">
      <c r="A1114" s="39"/>
      <c r="B1114" s="39"/>
      <c r="C1114" s="40"/>
      <c r="D1114" s="41"/>
      <c r="E1114" s="42"/>
      <c r="F1114" s="39"/>
      <c r="G1114" s="39"/>
    </row>
    <row r="1115" spans="1:7" ht="12.75">
      <c r="A1115" s="39"/>
      <c r="B1115" s="39"/>
      <c r="C1115" s="40"/>
      <c r="D1115" s="41"/>
      <c r="E1115" s="42"/>
      <c r="F1115" s="39"/>
      <c r="G1115" s="39"/>
    </row>
    <row r="1116" spans="1:7" ht="12.75">
      <c r="A1116" s="39"/>
      <c r="B1116" s="39"/>
      <c r="C1116" s="40"/>
      <c r="D1116" s="41"/>
      <c r="E1116" s="42"/>
      <c r="F1116" s="39"/>
      <c r="G1116" s="39"/>
    </row>
    <row r="1117" spans="1:7" ht="12.75">
      <c r="A1117" s="39"/>
      <c r="B1117" s="39"/>
      <c r="C1117" s="40"/>
      <c r="D1117" s="41"/>
      <c r="E1117" s="42"/>
      <c r="F1117" s="39"/>
      <c r="G1117" s="39"/>
    </row>
    <row r="1118" spans="1:7" ht="12.75">
      <c r="A1118" s="39"/>
      <c r="B1118" s="39"/>
      <c r="C1118" s="40"/>
      <c r="D1118" s="41"/>
      <c r="E1118" s="42"/>
      <c r="F1118" s="39"/>
      <c r="G1118" s="39"/>
    </row>
    <row r="1119" spans="1:7" ht="12.75">
      <c r="A1119" s="39"/>
      <c r="B1119" s="39"/>
      <c r="C1119" s="40"/>
      <c r="D1119" s="41"/>
      <c r="E1119" s="42"/>
      <c r="F1119" s="39"/>
      <c r="G1119" s="39"/>
    </row>
    <row r="1120" spans="1:7" ht="12.75">
      <c r="A1120" s="39"/>
      <c r="B1120" s="39"/>
      <c r="C1120" s="40"/>
      <c r="D1120" s="41"/>
      <c r="E1120" s="42"/>
      <c r="F1120" s="39"/>
      <c r="G1120" s="39"/>
    </row>
    <row r="1121" spans="1:7" ht="12.75">
      <c r="A1121" s="39"/>
      <c r="B1121" s="39"/>
      <c r="C1121" s="40"/>
      <c r="D1121" s="41"/>
      <c r="E1121" s="42"/>
      <c r="F1121" s="39"/>
      <c r="G1121" s="39"/>
    </row>
    <row r="1122" spans="1:7" ht="12.75">
      <c r="A1122" s="39"/>
      <c r="B1122" s="39"/>
      <c r="C1122" s="40"/>
      <c r="D1122" s="41"/>
      <c r="E1122" s="42"/>
      <c r="F1122" s="39"/>
      <c r="G1122" s="39"/>
    </row>
    <row r="1123" spans="1:7" ht="12.75">
      <c r="A1123" s="39"/>
      <c r="B1123" s="39"/>
      <c r="C1123" s="40"/>
      <c r="D1123" s="41"/>
      <c r="E1123" s="42"/>
      <c r="F1123" s="39"/>
      <c r="G1123" s="39"/>
    </row>
    <row r="1124" spans="1:7" ht="12.75">
      <c r="A1124" s="39"/>
      <c r="B1124" s="39"/>
      <c r="C1124" s="40"/>
      <c r="D1124" s="41"/>
      <c r="E1124" s="42"/>
      <c r="F1124" s="39"/>
      <c r="G1124" s="39"/>
    </row>
    <row r="1125" spans="1:7" ht="12.75">
      <c r="A1125" s="39"/>
      <c r="B1125" s="39"/>
      <c r="C1125" s="40"/>
      <c r="D1125" s="41"/>
      <c r="E1125" s="42"/>
      <c r="F1125" s="39"/>
      <c r="G1125" s="39"/>
    </row>
    <row r="1126" spans="1:7" ht="12.75">
      <c r="A1126" s="39"/>
      <c r="B1126" s="39"/>
      <c r="C1126" s="40"/>
      <c r="D1126" s="41"/>
      <c r="E1126" s="42"/>
      <c r="F1126" s="39"/>
      <c r="G1126" s="39"/>
    </row>
    <row r="1127" spans="1:7" ht="12.75">
      <c r="A1127" s="39"/>
      <c r="B1127" s="39"/>
      <c r="C1127" s="40"/>
      <c r="D1127" s="41"/>
      <c r="E1127" s="42"/>
      <c r="F1127" s="39"/>
      <c r="G1127" s="39"/>
    </row>
    <row r="1128" spans="1:7" ht="12.75">
      <c r="A1128" s="39"/>
      <c r="B1128" s="39"/>
      <c r="C1128" s="40"/>
      <c r="D1128" s="41"/>
      <c r="E1128" s="42"/>
      <c r="F1128" s="39"/>
      <c r="G1128" s="39"/>
    </row>
    <row r="1129" spans="1:7" ht="12.75">
      <c r="A1129" s="39"/>
      <c r="B1129" s="39"/>
      <c r="C1129" s="40"/>
      <c r="D1129" s="41"/>
      <c r="E1129" s="42"/>
      <c r="F1129" s="39"/>
      <c r="G1129" s="39"/>
    </row>
    <row r="1130" spans="1:7" ht="12.75">
      <c r="A1130" s="39"/>
      <c r="B1130" s="39"/>
      <c r="C1130" s="40"/>
      <c r="D1130" s="41"/>
      <c r="E1130" s="42"/>
      <c r="F1130" s="39"/>
      <c r="G1130" s="39"/>
    </row>
    <row r="1131" spans="1:7" ht="12.75">
      <c r="A1131" s="39"/>
      <c r="B1131" s="39"/>
      <c r="C1131" s="40"/>
      <c r="D1131" s="41"/>
      <c r="E1131" s="42"/>
      <c r="F1131" s="39"/>
      <c r="G1131" s="39"/>
    </row>
    <row r="1132" spans="1:7" ht="12.75">
      <c r="A1132" s="39"/>
      <c r="B1132" s="39"/>
      <c r="C1132" s="40"/>
      <c r="D1132" s="41"/>
      <c r="E1132" s="42"/>
      <c r="F1132" s="39"/>
      <c r="G1132" s="39"/>
    </row>
    <row r="1133" spans="1:7" ht="12.75">
      <c r="A1133" s="39"/>
      <c r="B1133" s="39"/>
      <c r="C1133" s="40"/>
      <c r="D1133" s="41"/>
      <c r="E1133" s="42"/>
      <c r="F1133" s="39"/>
      <c r="G1133" s="39"/>
    </row>
    <row r="1134" spans="1:7" ht="12.75">
      <c r="A1134" s="39"/>
      <c r="B1134" s="39"/>
      <c r="C1134" s="40"/>
      <c r="D1134" s="41"/>
      <c r="E1134" s="42"/>
      <c r="F1134" s="39"/>
      <c r="G1134" s="39"/>
    </row>
    <row r="1135" spans="1:7" ht="12.75">
      <c r="A1135" s="39"/>
      <c r="B1135" s="39"/>
      <c r="C1135" s="40"/>
      <c r="D1135" s="41"/>
      <c r="E1135" s="42"/>
      <c r="F1135" s="39"/>
      <c r="G1135" s="39"/>
    </row>
    <row r="1136" spans="1:7" ht="12.75">
      <c r="A1136" s="39"/>
      <c r="B1136" s="39"/>
      <c r="C1136" s="40"/>
      <c r="D1136" s="41"/>
      <c r="E1136" s="42"/>
      <c r="F1136" s="39"/>
      <c r="G1136" s="39"/>
    </row>
    <row r="1137" spans="1:7" ht="12.75">
      <c r="A1137" s="39"/>
      <c r="B1137" s="39"/>
      <c r="C1137" s="40"/>
      <c r="D1137" s="41"/>
      <c r="E1137" s="42"/>
      <c r="F1137" s="39"/>
      <c r="G1137" s="39"/>
    </row>
    <row r="1138" spans="1:7" ht="12.75">
      <c r="A1138" s="39"/>
      <c r="B1138" s="39"/>
      <c r="C1138" s="40"/>
      <c r="D1138" s="41"/>
      <c r="E1138" s="42"/>
      <c r="F1138" s="39"/>
      <c r="G1138" s="39"/>
    </row>
    <row r="1139" spans="1:7" ht="12.75">
      <c r="A1139" s="39"/>
      <c r="B1139" s="39"/>
      <c r="C1139" s="40"/>
      <c r="D1139" s="41"/>
      <c r="E1139" s="42"/>
      <c r="F1139" s="39"/>
      <c r="G1139" s="39"/>
    </row>
    <row r="1140" spans="1:7" ht="12.75">
      <c r="A1140" s="39"/>
      <c r="B1140" s="39"/>
      <c r="C1140" s="40"/>
      <c r="D1140" s="41"/>
      <c r="E1140" s="42"/>
      <c r="F1140" s="39"/>
      <c r="G1140" s="39"/>
    </row>
    <row r="1141" spans="1:7" ht="12.75">
      <c r="A1141" s="39"/>
      <c r="B1141" s="39"/>
      <c r="C1141" s="40"/>
      <c r="D1141" s="41"/>
      <c r="E1141" s="42"/>
      <c r="F1141" s="39"/>
      <c r="G1141" s="39"/>
    </row>
    <row r="1142" spans="1:7" ht="12.75">
      <c r="A1142" s="39"/>
      <c r="B1142" s="39"/>
      <c r="C1142" s="40"/>
      <c r="D1142" s="41"/>
      <c r="E1142" s="42"/>
      <c r="F1142" s="39"/>
      <c r="G1142" s="39"/>
    </row>
    <row r="1143" spans="1:7" ht="12.75">
      <c r="A1143" s="39"/>
      <c r="B1143" s="39"/>
      <c r="C1143" s="40"/>
      <c r="D1143" s="41"/>
      <c r="E1143" s="42"/>
      <c r="F1143" s="39"/>
      <c r="G1143" s="39"/>
    </row>
    <row r="1144" spans="1:7" ht="12.75">
      <c r="A1144" s="39"/>
      <c r="B1144" s="39"/>
      <c r="C1144" s="40"/>
      <c r="D1144" s="41"/>
      <c r="E1144" s="42"/>
      <c r="F1144" s="39"/>
      <c r="G1144" s="39"/>
    </row>
    <row r="1145" spans="1:7" ht="12.75">
      <c r="A1145" s="39"/>
      <c r="B1145" s="39"/>
      <c r="C1145" s="40"/>
      <c r="D1145" s="41"/>
      <c r="E1145" s="42"/>
      <c r="F1145" s="39"/>
      <c r="G1145" s="39"/>
    </row>
    <row r="1146" spans="1:7" ht="12.75">
      <c r="A1146" s="39"/>
      <c r="B1146" s="39"/>
      <c r="C1146" s="40"/>
      <c r="D1146" s="41"/>
      <c r="E1146" s="42"/>
      <c r="F1146" s="39"/>
      <c r="G1146" s="39"/>
    </row>
    <row r="1147" spans="1:7" ht="12.75">
      <c r="A1147" s="39"/>
      <c r="B1147" s="39"/>
      <c r="C1147" s="40"/>
      <c r="D1147" s="41"/>
      <c r="E1147" s="42"/>
      <c r="F1147" s="39"/>
      <c r="G1147" s="39"/>
    </row>
    <row r="1148" spans="1:7" ht="12.75">
      <c r="A1148" s="39"/>
      <c r="B1148" s="39"/>
      <c r="C1148" s="40"/>
      <c r="D1148" s="41"/>
      <c r="E1148" s="42"/>
      <c r="F1148" s="39"/>
      <c r="G1148" s="39"/>
    </row>
    <row r="1149" spans="1:7" ht="12.75">
      <c r="A1149" s="39"/>
      <c r="B1149" s="39"/>
      <c r="C1149" s="40"/>
      <c r="D1149" s="41"/>
      <c r="E1149" s="42"/>
      <c r="F1149" s="39"/>
      <c r="G1149" s="39"/>
    </row>
    <row r="1150" spans="1:7" ht="12.75">
      <c r="A1150" s="39"/>
      <c r="B1150" s="39"/>
      <c r="C1150" s="40"/>
      <c r="D1150" s="41"/>
      <c r="E1150" s="42"/>
      <c r="F1150" s="39"/>
      <c r="G1150" s="39"/>
    </row>
    <row r="1151" spans="1:7" ht="12.75">
      <c r="A1151" s="39"/>
      <c r="B1151" s="39"/>
      <c r="C1151" s="40"/>
      <c r="D1151" s="41"/>
      <c r="E1151" s="42"/>
      <c r="F1151" s="39"/>
      <c r="G1151" s="39"/>
    </row>
    <row r="1152" spans="1:7" ht="12.75">
      <c r="A1152" s="39"/>
      <c r="B1152" s="39"/>
      <c r="C1152" s="40"/>
      <c r="D1152" s="41"/>
      <c r="E1152" s="42"/>
      <c r="F1152" s="39"/>
      <c r="G1152" s="39"/>
    </row>
    <row r="1153" spans="1:7" ht="12.75">
      <c r="A1153" s="39"/>
      <c r="B1153" s="39"/>
      <c r="C1153" s="40"/>
      <c r="D1153" s="41"/>
      <c r="E1153" s="42"/>
      <c r="F1153" s="39"/>
      <c r="G1153" s="39"/>
    </row>
    <row r="1154" spans="1:7" ht="12.75">
      <c r="A1154" s="39"/>
      <c r="B1154" s="39"/>
      <c r="C1154" s="40"/>
      <c r="D1154" s="41"/>
      <c r="E1154" s="42"/>
      <c r="F1154" s="39"/>
      <c r="G1154" s="39"/>
    </row>
    <row r="1155" spans="1:7" ht="12.75">
      <c r="A1155" s="39"/>
      <c r="B1155" s="39"/>
      <c r="C1155" s="40"/>
      <c r="D1155" s="41"/>
      <c r="E1155" s="42"/>
      <c r="F1155" s="39"/>
      <c r="G1155" s="39"/>
    </row>
    <row r="1156" spans="1:7" ht="12.75">
      <c r="A1156" s="39"/>
      <c r="B1156" s="39"/>
      <c r="C1156" s="40"/>
      <c r="D1156" s="41"/>
      <c r="E1156" s="42"/>
      <c r="F1156" s="39"/>
      <c r="G1156" s="39"/>
    </row>
    <row r="1157" spans="1:7" ht="12.75">
      <c r="A1157" s="39"/>
      <c r="B1157" s="39"/>
      <c r="C1157" s="40"/>
      <c r="D1157" s="41"/>
      <c r="E1157" s="42"/>
      <c r="F1157" s="39"/>
      <c r="G1157" s="39"/>
    </row>
    <row r="1158" spans="1:7" ht="12.75">
      <c r="A1158" s="39"/>
      <c r="B1158" s="39"/>
      <c r="C1158" s="40"/>
      <c r="D1158" s="41"/>
      <c r="E1158" s="42"/>
      <c r="F1158" s="39"/>
      <c r="G1158" s="39"/>
    </row>
    <row r="1159" spans="1:7" ht="12.75">
      <c r="A1159" s="39"/>
      <c r="B1159" s="39"/>
      <c r="C1159" s="40"/>
      <c r="D1159" s="41"/>
      <c r="E1159" s="42"/>
      <c r="F1159" s="39"/>
      <c r="G1159" s="39"/>
    </row>
    <row r="1160" spans="1:7" ht="12.75">
      <c r="A1160" s="39"/>
      <c r="B1160" s="39"/>
      <c r="C1160" s="40"/>
      <c r="D1160" s="41"/>
      <c r="E1160" s="42"/>
      <c r="F1160" s="39"/>
      <c r="G1160" s="39"/>
    </row>
    <row r="1161" spans="1:7" ht="12.75">
      <c r="A1161" s="39"/>
      <c r="B1161" s="39"/>
      <c r="C1161" s="40"/>
      <c r="D1161" s="41"/>
      <c r="E1161" s="42"/>
      <c r="F1161" s="39"/>
      <c r="G1161" s="39"/>
    </row>
    <row r="1162" spans="1:7" ht="12.75">
      <c r="A1162" s="39"/>
      <c r="B1162" s="39"/>
      <c r="C1162" s="40"/>
      <c r="D1162" s="41"/>
      <c r="E1162" s="42"/>
      <c r="F1162" s="39"/>
      <c r="G1162" s="39"/>
    </row>
    <row r="1163" spans="1:7" ht="12.75">
      <c r="A1163" s="39"/>
      <c r="B1163" s="39"/>
      <c r="C1163" s="40"/>
      <c r="D1163" s="41"/>
      <c r="E1163" s="42"/>
      <c r="F1163" s="39"/>
      <c r="G1163" s="39"/>
    </row>
    <row r="1164" spans="1:7" ht="12.75">
      <c r="A1164" s="39"/>
      <c r="B1164" s="39"/>
      <c r="C1164" s="40"/>
      <c r="D1164" s="41"/>
      <c r="E1164" s="42"/>
      <c r="F1164" s="39"/>
      <c r="G1164" s="39"/>
    </row>
    <row r="1165" spans="1:7" ht="12.75">
      <c r="A1165" s="39"/>
      <c r="B1165" s="39"/>
      <c r="C1165" s="40"/>
      <c r="D1165" s="41"/>
      <c r="E1165" s="42"/>
      <c r="F1165" s="39"/>
      <c r="G1165" s="39"/>
    </row>
    <row r="1166" spans="1:7" ht="12.75">
      <c r="A1166" s="39"/>
      <c r="B1166" s="39"/>
      <c r="C1166" s="40"/>
      <c r="D1166" s="41"/>
      <c r="E1166" s="42"/>
      <c r="F1166" s="39"/>
      <c r="G1166" s="39"/>
    </row>
    <row r="1167" spans="1:7" ht="12.75">
      <c r="A1167" s="39"/>
      <c r="B1167" s="39"/>
      <c r="C1167" s="40"/>
      <c r="D1167" s="41"/>
      <c r="E1167" s="42"/>
      <c r="F1167" s="39"/>
      <c r="G1167" s="39"/>
    </row>
    <row r="1168" spans="1:7" ht="12.75">
      <c r="A1168" s="39"/>
      <c r="B1168" s="39"/>
      <c r="C1168" s="40"/>
      <c r="D1168" s="41"/>
      <c r="E1168" s="42"/>
      <c r="F1168" s="39"/>
      <c r="G1168" s="39"/>
    </row>
    <row r="1169" spans="1:7" ht="12.75">
      <c r="A1169" s="39"/>
      <c r="B1169" s="39"/>
      <c r="C1169" s="40"/>
      <c r="D1169" s="41"/>
      <c r="E1169" s="42"/>
      <c r="F1169" s="39"/>
      <c r="G1169" s="39"/>
    </row>
    <row r="1170" spans="1:7" ht="12.75">
      <c r="A1170" s="39"/>
      <c r="B1170" s="39"/>
      <c r="C1170" s="40"/>
      <c r="D1170" s="41"/>
      <c r="E1170" s="42"/>
      <c r="F1170" s="39"/>
      <c r="G1170" s="39"/>
    </row>
    <row r="1171" spans="1:7" ht="12.75">
      <c r="A1171" s="39"/>
      <c r="B1171" s="39"/>
      <c r="C1171" s="40"/>
      <c r="D1171" s="41"/>
      <c r="E1171" s="42"/>
      <c r="F1171" s="39"/>
      <c r="G1171" s="39"/>
    </row>
    <row r="1172" spans="1:7" ht="12.75">
      <c r="A1172" s="39"/>
      <c r="B1172" s="39"/>
      <c r="C1172" s="40"/>
      <c r="D1172" s="41"/>
      <c r="E1172" s="42"/>
      <c r="F1172" s="39"/>
      <c r="G1172" s="39"/>
    </row>
    <row r="1173" spans="1:7" ht="12.75">
      <c r="A1173" s="39"/>
      <c r="B1173" s="39"/>
      <c r="C1173" s="40"/>
      <c r="D1173" s="41"/>
      <c r="E1173" s="42"/>
      <c r="F1173" s="39"/>
      <c r="G1173" s="39"/>
    </row>
    <row r="1174" spans="1:7" ht="12.75">
      <c r="A1174" s="39"/>
      <c r="B1174" s="39"/>
      <c r="C1174" s="40"/>
      <c r="D1174" s="41"/>
      <c r="E1174" s="42"/>
      <c r="F1174" s="39"/>
      <c r="G1174" s="39"/>
    </row>
    <row r="1175" spans="1:7" ht="12.75">
      <c r="A1175" s="39"/>
      <c r="B1175" s="39"/>
      <c r="C1175" s="40"/>
      <c r="D1175" s="41"/>
      <c r="E1175" s="42"/>
      <c r="F1175" s="39"/>
      <c r="G1175" s="39"/>
    </row>
    <row r="1176" spans="1:7" ht="12.75">
      <c r="A1176" s="39"/>
      <c r="B1176" s="39"/>
      <c r="C1176" s="40"/>
      <c r="D1176" s="41"/>
      <c r="E1176" s="42"/>
      <c r="F1176" s="39"/>
      <c r="G1176" s="39"/>
    </row>
    <row r="1177" spans="1:7" ht="12.75">
      <c r="A1177" s="39"/>
      <c r="B1177" s="39"/>
      <c r="C1177" s="40"/>
      <c r="D1177" s="41"/>
      <c r="E1177" s="42"/>
      <c r="F1177" s="39"/>
      <c r="G1177" s="39"/>
    </row>
    <row r="1178" spans="1:7" ht="12.75">
      <c r="A1178" s="39"/>
      <c r="B1178" s="39"/>
      <c r="C1178" s="40"/>
      <c r="D1178" s="41"/>
      <c r="E1178" s="42"/>
      <c r="F1178" s="39"/>
      <c r="G1178" s="39"/>
    </row>
    <row r="1179" spans="1:7" ht="12.75">
      <c r="A1179" s="39"/>
      <c r="B1179" s="39"/>
      <c r="C1179" s="40"/>
      <c r="D1179" s="41"/>
      <c r="E1179" s="42"/>
      <c r="F1179" s="39"/>
      <c r="G1179" s="39"/>
    </row>
    <row r="1180" spans="1:7" ht="12.75">
      <c r="A1180" s="39"/>
      <c r="B1180" s="39"/>
      <c r="C1180" s="40"/>
      <c r="D1180" s="41"/>
      <c r="E1180" s="42"/>
      <c r="F1180" s="39"/>
      <c r="G1180" s="39"/>
    </row>
    <row r="1181" spans="1:7" ht="12.75">
      <c r="A1181" s="39"/>
      <c r="B1181" s="39"/>
      <c r="C1181" s="40"/>
      <c r="D1181" s="41"/>
      <c r="E1181" s="42"/>
      <c r="F1181" s="39"/>
      <c r="G1181" s="39"/>
    </row>
    <row r="1182" spans="1:7" ht="12.75">
      <c r="A1182" s="39"/>
      <c r="B1182" s="39"/>
      <c r="C1182" s="40"/>
      <c r="D1182" s="41"/>
      <c r="E1182" s="42"/>
      <c r="F1182" s="39"/>
      <c r="G1182" s="39"/>
    </row>
    <row r="1183" spans="1:7" ht="12.75">
      <c r="A1183" s="39"/>
      <c r="B1183" s="39"/>
      <c r="C1183" s="40"/>
      <c r="D1183" s="41"/>
      <c r="E1183" s="42"/>
      <c r="F1183" s="39"/>
      <c r="G1183" s="39"/>
    </row>
    <row r="1184" spans="1:7" ht="12.75">
      <c r="A1184" s="39"/>
      <c r="B1184" s="39"/>
      <c r="C1184" s="40"/>
      <c r="D1184" s="41"/>
      <c r="E1184" s="42"/>
      <c r="F1184" s="39"/>
      <c r="G1184" s="39"/>
    </row>
    <row r="1185" spans="1:7" ht="12.75">
      <c r="A1185" s="39"/>
      <c r="B1185" s="39"/>
      <c r="C1185" s="40"/>
      <c r="D1185" s="41"/>
      <c r="E1185" s="42"/>
      <c r="F1185" s="39"/>
      <c r="G1185" s="39"/>
    </row>
    <row r="1186" spans="1:7" ht="12.75">
      <c r="A1186" s="39"/>
      <c r="B1186" s="39"/>
      <c r="C1186" s="40"/>
      <c r="D1186" s="41"/>
      <c r="E1186" s="42"/>
      <c r="F1186" s="39"/>
      <c r="G1186" s="39"/>
    </row>
    <row r="1187" spans="1:7" ht="12.75">
      <c r="A1187" s="39"/>
      <c r="B1187" s="39"/>
      <c r="C1187" s="40"/>
      <c r="D1187" s="41"/>
      <c r="E1187" s="42"/>
      <c r="F1187" s="39"/>
      <c r="G1187" s="39"/>
    </row>
    <row r="1188" spans="1:7" ht="12.75">
      <c r="A1188" s="39"/>
      <c r="B1188" s="39"/>
      <c r="C1188" s="40"/>
      <c r="D1188" s="41"/>
      <c r="E1188" s="42"/>
      <c r="F1188" s="39"/>
      <c r="G1188" s="39"/>
    </row>
    <row r="1189" spans="1:7" ht="12.75">
      <c r="A1189" s="39"/>
      <c r="B1189" s="39"/>
      <c r="C1189" s="40"/>
      <c r="D1189" s="41"/>
      <c r="E1189" s="42"/>
      <c r="F1189" s="39"/>
      <c r="G1189" s="39"/>
    </row>
    <row r="1190" spans="1:7" ht="12.75">
      <c r="A1190" s="39"/>
      <c r="B1190" s="39"/>
      <c r="C1190" s="40"/>
      <c r="D1190" s="41"/>
      <c r="E1190" s="42"/>
      <c r="F1190" s="39"/>
      <c r="G1190" s="39"/>
    </row>
    <row r="1191" spans="1:7" ht="12.75">
      <c r="A1191" s="39"/>
      <c r="B1191" s="39"/>
      <c r="C1191" s="40"/>
      <c r="D1191" s="41"/>
      <c r="E1191" s="42"/>
      <c r="F1191" s="39"/>
      <c r="G1191" s="39"/>
    </row>
    <row r="1192" spans="1:7" ht="12.75">
      <c r="A1192" s="39"/>
      <c r="B1192" s="39"/>
      <c r="C1192" s="40"/>
      <c r="D1192" s="41"/>
      <c r="E1192" s="42"/>
      <c r="F1192" s="39"/>
      <c r="G1192" s="39"/>
    </row>
    <row r="1193" spans="1:7" ht="12.75">
      <c r="A1193" s="39"/>
      <c r="B1193" s="39"/>
      <c r="C1193" s="40"/>
      <c r="D1193" s="41"/>
      <c r="E1193" s="42"/>
      <c r="F1193" s="39"/>
      <c r="G1193" s="39"/>
    </row>
    <row r="1194" spans="1:7" ht="12.75">
      <c r="A1194" s="39"/>
      <c r="B1194" s="39"/>
      <c r="C1194" s="40"/>
      <c r="D1194" s="41"/>
      <c r="E1194" s="42"/>
      <c r="F1194" s="39"/>
      <c r="G1194" s="39"/>
    </row>
    <row r="1195" spans="1:7" ht="12.75">
      <c r="A1195" s="39"/>
      <c r="B1195" s="39"/>
      <c r="C1195" s="40"/>
      <c r="D1195" s="41"/>
      <c r="E1195" s="42"/>
      <c r="F1195" s="39"/>
      <c r="G1195" s="39"/>
    </row>
    <row r="1196" spans="1:7" ht="12.75">
      <c r="A1196" s="39"/>
      <c r="B1196" s="39"/>
      <c r="C1196" s="40"/>
      <c r="D1196" s="41"/>
      <c r="E1196" s="42"/>
      <c r="F1196" s="39"/>
      <c r="G1196" s="39"/>
    </row>
    <row r="1197" spans="1:7" ht="12.75">
      <c r="A1197" s="39"/>
      <c r="B1197" s="39"/>
      <c r="C1197" s="40"/>
      <c r="D1197" s="41"/>
      <c r="E1197" s="42"/>
      <c r="F1197" s="39"/>
      <c r="G1197" s="39"/>
    </row>
    <row r="1198" spans="1:7" ht="12.75">
      <c r="A1198" s="39"/>
      <c r="B1198" s="39"/>
      <c r="C1198" s="40"/>
      <c r="D1198" s="41"/>
      <c r="E1198" s="42"/>
      <c r="F1198" s="39"/>
      <c r="G1198" s="39"/>
    </row>
    <row r="1199" spans="1:7" ht="12.75">
      <c r="A1199" s="39"/>
      <c r="B1199" s="39"/>
      <c r="C1199" s="40"/>
      <c r="D1199" s="41"/>
      <c r="E1199" s="42"/>
      <c r="F1199" s="39"/>
      <c r="G1199" s="39"/>
    </row>
    <row r="1200" spans="1:7" ht="12.75">
      <c r="A1200" s="39"/>
      <c r="B1200" s="39"/>
      <c r="C1200" s="40"/>
      <c r="D1200" s="41"/>
      <c r="E1200" s="42"/>
      <c r="F1200" s="39"/>
      <c r="G1200" s="39"/>
    </row>
    <row r="1201" spans="1:7" ht="12.75">
      <c r="A1201" s="39"/>
      <c r="B1201" s="39"/>
      <c r="C1201" s="40"/>
      <c r="D1201" s="41"/>
      <c r="E1201" s="42"/>
      <c r="F1201" s="39"/>
      <c r="G1201" s="39"/>
    </row>
    <row r="1202" spans="1:7" ht="12.75">
      <c r="A1202" s="39"/>
      <c r="B1202" s="39"/>
      <c r="C1202" s="40"/>
      <c r="D1202" s="41"/>
      <c r="E1202" s="42"/>
      <c r="F1202" s="39"/>
      <c r="G1202" s="39"/>
    </row>
    <row r="1203" spans="1:7" ht="12.75">
      <c r="A1203" s="39"/>
      <c r="B1203" s="39"/>
      <c r="C1203" s="40"/>
      <c r="D1203" s="41"/>
      <c r="E1203" s="42"/>
      <c r="F1203" s="39"/>
      <c r="G1203" s="39"/>
    </row>
    <row r="1204" spans="1:7" ht="12.75">
      <c r="A1204" s="39"/>
      <c r="B1204" s="39"/>
      <c r="C1204" s="40"/>
      <c r="D1204" s="41"/>
      <c r="E1204" s="42"/>
      <c r="F1204" s="39"/>
      <c r="G1204" s="39"/>
    </row>
    <row r="1205" spans="1:7" ht="12.75">
      <c r="A1205" s="39"/>
      <c r="B1205" s="39"/>
      <c r="C1205" s="40"/>
      <c r="D1205" s="41"/>
      <c r="E1205" s="42"/>
      <c r="F1205" s="39"/>
      <c r="G1205" s="39"/>
    </row>
    <row r="1206" spans="1:7" ht="12.75">
      <c r="A1206" s="39"/>
      <c r="B1206" s="39"/>
      <c r="C1206" s="40"/>
      <c r="D1206" s="41"/>
      <c r="E1206" s="42"/>
      <c r="F1206" s="39"/>
      <c r="G1206" s="39"/>
    </row>
    <row r="1207" spans="1:7" ht="12.75">
      <c r="A1207" s="39"/>
      <c r="B1207" s="39"/>
      <c r="C1207" s="40"/>
      <c r="D1207" s="41"/>
      <c r="E1207" s="42"/>
      <c r="F1207" s="39"/>
      <c r="G1207" s="39"/>
    </row>
    <row r="1208" spans="1:7" ht="12.75">
      <c r="A1208" s="39"/>
      <c r="B1208" s="39"/>
      <c r="C1208" s="40"/>
      <c r="D1208" s="41"/>
      <c r="E1208" s="42"/>
      <c r="F1208" s="39"/>
      <c r="G1208" s="39"/>
    </row>
    <row r="1209" spans="1:7" ht="12.75">
      <c r="A1209" s="39"/>
      <c r="B1209" s="39"/>
      <c r="C1209" s="40"/>
      <c r="D1209" s="41"/>
      <c r="E1209" s="42"/>
      <c r="F1209" s="39"/>
      <c r="G1209" s="39"/>
    </row>
    <row r="1210" spans="1:7" ht="12.75">
      <c r="A1210" s="39"/>
      <c r="B1210" s="39"/>
      <c r="C1210" s="40"/>
      <c r="D1210" s="41"/>
      <c r="E1210" s="42"/>
      <c r="F1210" s="39"/>
      <c r="G1210" s="39"/>
    </row>
    <row r="1211" spans="1:7" ht="12.75">
      <c r="A1211" s="39"/>
      <c r="B1211" s="39"/>
      <c r="C1211" s="40"/>
      <c r="D1211" s="41"/>
      <c r="E1211" s="42"/>
      <c r="F1211" s="39"/>
      <c r="G1211" s="39"/>
    </row>
    <row r="1212" spans="1:7" ht="12.75">
      <c r="A1212" s="39"/>
      <c r="B1212" s="39"/>
      <c r="C1212" s="40"/>
      <c r="D1212" s="41"/>
      <c r="E1212" s="42"/>
      <c r="F1212" s="39"/>
      <c r="G1212" s="39"/>
    </row>
    <row r="1213" spans="1:7" ht="12.75">
      <c r="A1213" s="39"/>
      <c r="B1213" s="39"/>
      <c r="C1213" s="40"/>
      <c r="D1213" s="41"/>
      <c r="E1213" s="42"/>
      <c r="F1213" s="39"/>
      <c r="G1213" s="39"/>
    </row>
    <row r="1214" spans="1:7" ht="12.75">
      <c r="A1214" s="39"/>
      <c r="B1214" s="39"/>
      <c r="C1214" s="40"/>
      <c r="D1214" s="41"/>
      <c r="E1214" s="42"/>
      <c r="F1214" s="39"/>
      <c r="G1214" s="39"/>
    </row>
    <row r="1215" spans="1:7" ht="12.75">
      <c r="A1215" s="39"/>
      <c r="B1215" s="39"/>
      <c r="C1215" s="40"/>
      <c r="D1215" s="41"/>
      <c r="E1215" s="42"/>
      <c r="F1215" s="39"/>
      <c r="G1215" s="39"/>
    </row>
    <row r="1216" spans="1:7" ht="12.75">
      <c r="A1216" s="39"/>
      <c r="B1216" s="39"/>
      <c r="C1216" s="40"/>
      <c r="D1216" s="41"/>
      <c r="E1216" s="42"/>
      <c r="F1216" s="39"/>
      <c r="G1216" s="39"/>
    </row>
    <row r="1217" spans="1:7" ht="12.75">
      <c r="A1217" s="39"/>
      <c r="B1217" s="39"/>
      <c r="C1217" s="40"/>
      <c r="D1217" s="41"/>
      <c r="E1217" s="42"/>
      <c r="F1217" s="39"/>
      <c r="G1217" s="39"/>
    </row>
    <row r="1218" spans="1:7" ht="12.75">
      <c r="A1218" s="39"/>
      <c r="B1218" s="39"/>
      <c r="C1218" s="40"/>
      <c r="D1218" s="41"/>
      <c r="E1218" s="42"/>
      <c r="F1218" s="39"/>
      <c r="G1218" s="39"/>
    </row>
    <row r="1219" spans="1:7" ht="12.75">
      <c r="A1219" s="39"/>
      <c r="B1219" s="39"/>
      <c r="C1219" s="40"/>
      <c r="D1219" s="41"/>
      <c r="E1219" s="42"/>
      <c r="F1219" s="39"/>
      <c r="G1219" s="39"/>
    </row>
    <row r="1220" spans="1:7" ht="12.75">
      <c r="A1220" s="39"/>
      <c r="B1220" s="39"/>
      <c r="C1220" s="40"/>
      <c r="D1220" s="41"/>
      <c r="E1220" s="42"/>
      <c r="F1220" s="39"/>
      <c r="G1220" s="39"/>
    </row>
    <row r="1221" spans="1:7" ht="12.75">
      <c r="A1221" s="39"/>
      <c r="B1221" s="39"/>
      <c r="C1221" s="40"/>
      <c r="D1221" s="41"/>
      <c r="E1221" s="42"/>
      <c r="F1221" s="39"/>
      <c r="G1221" s="39"/>
    </row>
    <row r="1222" spans="1:7" ht="12.75">
      <c r="A1222" s="39"/>
      <c r="B1222" s="39"/>
      <c r="C1222" s="40"/>
      <c r="D1222" s="41"/>
      <c r="E1222" s="42"/>
      <c r="F1222" s="39"/>
      <c r="G1222" s="39"/>
    </row>
    <row r="1223" spans="1:7" ht="12.75">
      <c r="A1223" s="39"/>
      <c r="B1223" s="39"/>
      <c r="C1223" s="40"/>
      <c r="D1223" s="41"/>
      <c r="E1223" s="42"/>
      <c r="F1223" s="39"/>
      <c r="G1223" s="39"/>
    </row>
    <row r="1224" spans="1:7" ht="12.75">
      <c r="A1224" s="39"/>
      <c r="B1224" s="39"/>
      <c r="C1224" s="40"/>
      <c r="D1224" s="41"/>
      <c r="E1224" s="42"/>
      <c r="F1224" s="39"/>
      <c r="G1224" s="39"/>
    </row>
    <row r="1225" spans="1:7" ht="12.75">
      <c r="A1225" s="39"/>
      <c r="B1225" s="39"/>
      <c r="C1225" s="40"/>
      <c r="D1225" s="41"/>
      <c r="E1225" s="42"/>
      <c r="F1225" s="39"/>
      <c r="G1225" s="39"/>
    </row>
    <row r="1226" spans="1:7" ht="12.75">
      <c r="A1226" s="39"/>
      <c r="B1226" s="39"/>
      <c r="C1226" s="40"/>
      <c r="D1226" s="41"/>
      <c r="E1226" s="42"/>
      <c r="F1226" s="39"/>
      <c r="G1226" s="39"/>
    </row>
    <row r="1227" spans="1:7" ht="12.75">
      <c r="A1227" s="39"/>
      <c r="B1227" s="39"/>
      <c r="C1227" s="40"/>
      <c r="D1227" s="41"/>
      <c r="E1227" s="42"/>
      <c r="F1227" s="39"/>
      <c r="G1227" s="39"/>
    </row>
    <row r="1228" spans="1:7" ht="12.75">
      <c r="A1228" s="39"/>
      <c r="B1228" s="39"/>
      <c r="C1228" s="40"/>
      <c r="D1228" s="41"/>
      <c r="E1228" s="42"/>
      <c r="F1228" s="39"/>
      <c r="G1228" s="39"/>
    </row>
    <row r="1229" spans="1:7" ht="12.75">
      <c r="A1229" s="39"/>
      <c r="B1229" s="39"/>
      <c r="C1229" s="40"/>
      <c r="D1229" s="41"/>
      <c r="E1229" s="42"/>
      <c r="F1229" s="39"/>
      <c r="G1229" s="39"/>
    </row>
    <row r="1230" spans="1:7" ht="12.75">
      <c r="A1230" s="39"/>
      <c r="B1230" s="39"/>
      <c r="C1230" s="40"/>
      <c r="D1230" s="41"/>
      <c r="E1230" s="42"/>
      <c r="F1230" s="39"/>
      <c r="G1230" s="39"/>
    </row>
    <row r="1231" spans="1:7" ht="12.75">
      <c r="A1231" s="39"/>
      <c r="B1231" s="39"/>
      <c r="C1231" s="40"/>
      <c r="D1231" s="41"/>
      <c r="E1231" s="42"/>
      <c r="F1231" s="39"/>
      <c r="G1231" s="39"/>
    </row>
    <row r="1232" spans="1:7" ht="12.75">
      <c r="A1232" s="39"/>
      <c r="B1232" s="39"/>
      <c r="C1232" s="40"/>
      <c r="D1232" s="41"/>
      <c r="E1232" s="42"/>
      <c r="F1232" s="39"/>
      <c r="G1232" s="39"/>
    </row>
    <row r="1233" spans="1:7" ht="12.75">
      <c r="A1233" s="39"/>
      <c r="B1233" s="39"/>
      <c r="C1233" s="40"/>
      <c r="D1233" s="41"/>
      <c r="E1233" s="42"/>
      <c r="F1233" s="39"/>
      <c r="G1233" s="39"/>
    </row>
    <row r="1234" spans="1:7" ht="12.75">
      <c r="A1234" s="39"/>
      <c r="B1234" s="39"/>
      <c r="C1234" s="40"/>
      <c r="D1234" s="41"/>
      <c r="E1234" s="42"/>
      <c r="F1234" s="39"/>
      <c r="G1234" s="39"/>
    </row>
    <row r="1235" spans="1:7" ht="12.75">
      <c r="A1235" s="39"/>
      <c r="B1235" s="39"/>
      <c r="C1235" s="40"/>
      <c r="D1235" s="41"/>
      <c r="E1235" s="42"/>
      <c r="F1235" s="39"/>
      <c r="G1235" s="39"/>
    </row>
    <row r="1236" spans="1:7" ht="12.75">
      <c r="A1236" s="39"/>
      <c r="B1236" s="39"/>
      <c r="C1236" s="40"/>
      <c r="D1236" s="41"/>
      <c r="E1236" s="42"/>
      <c r="F1236" s="39"/>
      <c r="G1236" s="39"/>
    </row>
    <row r="1237" spans="1:7" ht="12.75">
      <c r="A1237" s="39"/>
      <c r="B1237" s="39"/>
      <c r="C1237" s="40"/>
      <c r="D1237" s="41"/>
      <c r="E1237" s="42"/>
      <c r="F1237" s="39"/>
      <c r="G1237" s="39"/>
    </row>
    <row r="1238" spans="1:7" ht="12.75">
      <c r="A1238" s="39"/>
      <c r="B1238" s="39"/>
      <c r="C1238" s="40"/>
      <c r="D1238" s="41"/>
      <c r="E1238" s="42"/>
      <c r="F1238" s="39"/>
      <c r="G1238" s="39"/>
    </row>
    <row r="1239" spans="1:7" ht="12.75">
      <c r="A1239" s="39"/>
      <c r="B1239" s="39"/>
      <c r="C1239" s="40"/>
      <c r="D1239" s="41"/>
      <c r="E1239" s="42"/>
      <c r="F1239" s="39"/>
      <c r="G1239" s="39"/>
    </row>
    <row r="1240" spans="1:7" ht="12.75">
      <c r="A1240" s="39"/>
      <c r="B1240" s="39"/>
      <c r="C1240" s="40"/>
      <c r="D1240" s="41"/>
      <c r="E1240" s="42"/>
      <c r="F1240" s="39"/>
      <c r="G1240" s="39"/>
    </row>
    <row r="1241" spans="1:7" ht="12.75">
      <c r="A1241" s="39"/>
      <c r="B1241" s="39"/>
      <c r="C1241" s="40"/>
      <c r="D1241" s="41"/>
      <c r="E1241" s="42"/>
      <c r="F1241" s="39"/>
      <c r="G1241" s="39"/>
    </row>
    <row r="1242" spans="1:7" ht="12.75">
      <c r="A1242" s="39"/>
      <c r="B1242" s="39"/>
      <c r="C1242" s="40"/>
      <c r="D1242" s="41"/>
      <c r="E1242" s="42"/>
      <c r="F1242" s="39"/>
      <c r="G1242" s="39"/>
    </row>
    <row r="1243" spans="1:7" ht="12.75">
      <c r="A1243" s="39"/>
      <c r="B1243" s="39"/>
      <c r="C1243" s="40"/>
      <c r="D1243" s="41"/>
      <c r="E1243" s="42"/>
      <c r="F1243" s="39"/>
      <c r="G1243" s="39"/>
    </row>
    <row r="1244" spans="1:7" ht="12.75">
      <c r="A1244" s="39"/>
      <c r="B1244" s="39"/>
      <c r="C1244" s="40"/>
      <c r="D1244" s="41"/>
      <c r="E1244" s="42"/>
      <c r="F1244" s="39"/>
      <c r="G1244" s="39"/>
    </row>
    <row r="1245" spans="1:7" ht="12.75">
      <c r="A1245" s="39"/>
      <c r="B1245" s="39"/>
      <c r="C1245" s="40"/>
      <c r="D1245" s="41"/>
      <c r="E1245" s="42"/>
      <c r="F1245" s="39"/>
      <c r="G1245" s="39"/>
    </row>
    <row r="1246" spans="1:7" ht="12.75">
      <c r="A1246" s="39"/>
      <c r="B1246" s="39"/>
      <c r="C1246" s="40"/>
      <c r="D1246" s="41"/>
      <c r="E1246" s="42"/>
      <c r="F1246" s="39"/>
      <c r="G1246" s="39"/>
    </row>
    <row r="1247" spans="1:7" ht="12.75">
      <c r="A1247" s="39"/>
      <c r="B1247" s="39"/>
      <c r="C1247" s="40"/>
      <c r="D1247" s="41"/>
      <c r="E1247" s="42"/>
      <c r="F1247" s="39"/>
      <c r="G1247" s="39"/>
    </row>
    <row r="1248" spans="1:7" ht="12.75">
      <c r="A1248" s="39"/>
      <c r="B1248" s="39"/>
      <c r="C1248" s="40"/>
      <c r="D1248" s="41"/>
      <c r="E1248" s="42"/>
      <c r="F1248" s="39"/>
      <c r="G1248" s="39"/>
    </row>
    <row r="1249" spans="1:7" ht="12.75">
      <c r="A1249" s="39"/>
      <c r="B1249" s="39"/>
      <c r="C1249" s="40"/>
      <c r="D1249" s="41"/>
      <c r="E1249" s="42"/>
      <c r="F1249" s="39"/>
      <c r="G1249" s="39"/>
    </row>
    <row r="1250" spans="1:7" ht="12.75">
      <c r="A1250" s="39"/>
      <c r="B1250" s="39"/>
      <c r="C1250" s="40"/>
      <c r="D1250" s="41"/>
      <c r="E1250" s="42"/>
      <c r="F1250" s="39"/>
      <c r="G1250" s="39"/>
    </row>
    <row r="1251" spans="1:7" ht="12.75">
      <c r="A1251" s="39"/>
      <c r="B1251" s="39"/>
      <c r="C1251" s="40"/>
      <c r="D1251" s="41"/>
      <c r="E1251" s="42"/>
      <c r="F1251" s="39"/>
      <c r="G1251" s="39"/>
    </row>
    <row r="1252" spans="1:7" ht="12.75">
      <c r="A1252" s="39"/>
      <c r="B1252" s="39"/>
      <c r="C1252" s="40"/>
      <c r="D1252" s="41"/>
      <c r="E1252" s="42"/>
      <c r="F1252" s="39"/>
      <c r="G1252" s="39"/>
    </row>
    <row r="1253" spans="1:7" ht="12.75">
      <c r="A1253" s="39"/>
      <c r="B1253" s="39"/>
      <c r="C1253" s="40"/>
      <c r="D1253" s="41"/>
      <c r="E1253" s="42"/>
      <c r="F1253" s="39"/>
      <c r="G1253" s="39"/>
    </row>
    <row r="1254" spans="1:7" ht="12.75">
      <c r="A1254" s="39"/>
      <c r="B1254" s="39"/>
      <c r="C1254" s="40"/>
      <c r="D1254" s="41"/>
      <c r="E1254" s="42"/>
      <c r="F1254" s="39"/>
      <c r="G1254" s="39"/>
    </row>
    <row r="1255" spans="1:7" ht="12.75">
      <c r="A1255" s="39"/>
      <c r="B1255" s="39"/>
      <c r="C1255" s="40"/>
      <c r="D1255" s="41"/>
      <c r="E1255" s="42"/>
      <c r="F1255" s="39"/>
      <c r="G1255" s="39"/>
    </row>
    <row r="1256" spans="1:7" ht="12.75">
      <c r="A1256" s="39"/>
      <c r="B1256" s="39"/>
      <c r="C1256" s="40"/>
      <c r="D1256" s="41"/>
      <c r="E1256" s="42"/>
      <c r="F1256" s="39"/>
      <c r="G1256" s="39"/>
    </row>
    <row r="1257" spans="1:7" ht="12.75">
      <c r="A1257" s="39"/>
      <c r="B1257" s="39"/>
      <c r="C1257" s="40"/>
      <c r="D1257" s="41"/>
      <c r="E1257" s="42"/>
      <c r="F1257" s="39"/>
      <c r="G1257" s="39"/>
    </row>
    <row r="1258" spans="1:7" ht="12.75">
      <c r="A1258" s="39"/>
      <c r="B1258" s="39"/>
      <c r="C1258" s="40"/>
      <c r="D1258" s="41"/>
      <c r="E1258" s="42"/>
      <c r="F1258" s="39"/>
      <c r="G1258" s="39"/>
    </row>
    <row r="1259" spans="1:7" ht="12.75">
      <c r="A1259" s="39"/>
      <c r="B1259" s="39"/>
      <c r="C1259" s="40"/>
      <c r="D1259" s="41"/>
      <c r="E1259" s="42"/>
      <c r="F1259" s="39"/>
      <c r="G1259" s="39"/>
    </row>
    <row r="1260" spans="1:7" ht="12.75">
      <c r="A1260" s="39"/>
      <c r="B1260" s="39"/>
      <c r="C1260" s="40"/>
      <c r="D1260" s="41"/>
      <c r="E1260" s="42"/>
      <c r="F1260" s="39"/>
      <c r="G1260" s="39"/>
    </row>
    <row r="1261" spans="1:7" ht="12.75">
      <c r="A1261" s="39"/>
      <c r="B1261" s="39"/>
      <c r="C1261" s="40"/>
      <c r="D1261" s="41"/>
      <c r="E1261" s="42"/>
      <c r="F1261" s="39"/>
      <c r="G1261" s="39"/>
    </row>
    <row r="1262" spans="1:7" ht="12.75">
      <c r="A1262" s="39"/>
      <c r="B1262" s="39"/>
      <c r="C1262" s="40"/>
      <c r="D1262" s="41"/>
      <c r="E1262" s="42"/>
      <c r="F1262" s="39"/>
      <c r="G1262" s="39"/>
    </row>
    <row r="1263" spans="1:7" ht="12.75">
      <c r="A1263" s="39"/>
      <c r="B1263" s="39"/>
      <c r="C1263" s="40"/>
      <c r="D1263" s="41"/>
      <c r="E1263" s="42"/>
      <c r="F1263" s="39"/>
      <c r="G1263" s="39"/>
    </row>
    <row r="1264" spans="1:7" ht="12.75">
      <c r="A1264" s="39"/>
      <c r="B1264" s="39"/>
      <c r="C1264" s="40"/>
      <c r="D1264" s="41"/>
      <c r="E1264" s="42"/>
      <c r="F1264" s="39"/>
      <c r="G1264" s="39"/>
    </row>
    <row r="1265" spans="1:7" ht="12.75">
      <c r="A1265" s="39"/>
      <c r="B1265" s="39"/>
      <c r="C1265" s="40"/>
      <c r="D1265" s="41"/>
      <c r="E1265" s="42"/>
      <c r="F1265" s="39"/>
      <c r="G1265" s="39"/>
    </row>
    <row r="1266" spans="1:7" ht="12.75">
      <c r="A1266" s="39"/>
      <c r="B1266" s="39"/>
      <c r="C1266" s="40"/>
      <c r="D1266" s="41"/>
      <c r="E1266" s="42"/>
      <c r="F1266" s="39"/>
      <c r="G1266" s="39"/>
    </row>
    <row r="1267" spans="1:7" ht="12.75">
      <c r="A1267" s="39"/>
      <c r="B1267" s="39"/>
      <c r="C1267" s="40"/>
      <c r="D1267" s="41"/>
      <c r="E1267" s="42"/>
      <c r="F1267" s="39"/>
      <c r="G1267" s="39"/>
    </row>
    <row r="1268" spans="1:7" ht="12.75">
      <c r="A1268" s="39"/>
      <c r="B1268" s="39"/>
      <c r="C1268" s="40"/>
      <c r="D1268" s="41"/>
      <c r="E1268" s="42"/>
      <c r="F1268" s="39"/>
      <c r="G1268" s="39"/>
    </row>
    <row r="1269" spans="1:7" ht="12.75">
      <c r="A1269" s="39"/>
      <c r="B1269" s="39"/>
      <c r="C1269" s="40"/>
      <c r="D1269" s="41"/>
      <c r="E1269" s="42"/>
      <c r="F1269" s="39"/>
      <c r="G1269" s="39"/>
    </row>
    <row r="1270" spans="1:7" ht="12.75">
      <c r="A1270" s="39"/>
      <c r="B1270" s="39"/>
      <c r="C1270" s="40"/>
      <c r="D1270" s="41"/>
      <c r="E1270" s="42"/>
      <c r="F1270" s="39"/>
      <c r="G1270" s="39"/>
    </row>
    <row r="1271" spans="1:7" ht="12.75">
      <c r="A1271" s="39"/>
      <c r="B1271" s="39"/>
      <c r="C1271" s="40"/>
      <c r="D1271" s="41"/>
      <c r="E1271" s="42"/>
      <c r="F1271" s="39"/>
      <c r="G1271" s="39"/>
    </row>
    <row r="1272" spans="1:7" ht="12.75">
      <c r="A1272" s="39"/>
      <c r="B1272" s="39"/>
      <c r="C1272" s="40"/>
      <c r="D1272" s="41"/>
      <c r="E1272" s="42"/>
      <c r="F1272" s="39"/>
      <c r="G1272" s="39"/>
    </row>
    <row r="1273" spans="1:7" ht="12.75">
      <c r="A1273" s="39"/>
      <c r="B1273" s="39"/>
      <c r="C1273" s="40"/>
      <c r="D1273" s="41"/>
      <c r="E1273" s="42"/>
      <c r="F1273" s="39"/>
      <c r="G1273" s="39"/>
    </row>
    <row r="1274" spans="1:7" ht="12.75">
      <c r="A1274" s="39"/>
      <c r="B1274" s="39"/>
      <c r="C1274" s="40"/>
      <c r="D1274" s="41"/>
      <c r="E1274" s="42"/>
      <c r="F1274" s="39"/>
      <c r="G1274" s="39"/>
    </row>
    <row r="1275" spans="1:7" ht="12.75">
      <c r="A1275" s="39"/>
      <c r="B1275" s="39"/>
      <c r="C1275" s="40"/>
      <c r="D1275" s="41"/>
      <c r="E1275" s="42"/>
      <c r="F1275" s="39"/>
      <c r="G1275" s="39"/>
    </row>
    <row r="1276" spans="1:7" ht="12.75">
      <c r="A1276" s="39"/>
      <c r="B1276" s="39"/>
      <c r="C1276" s="40"/>
      <c r="D1276" s="41"/>
      <c r="E1276" s="42"/>
      <c r="F1276" s="39"/>
      <c r="G1276" s="39"/>
    </row>
    <row r="1277" spans="1:7" ht="12.75">
      <c r="A1277" s="39"/>
      <c r="B1277" s="39"/>
      <c r="C1277" s="40"/>
      <c r="D1277" s="41"/>
      <c r="E1277" s="42"/>
      <c r="F1277" s="39"/>
      <c r="G1277" s="39"/>
    </row>
    <row r="1278" spans="1:7" ht="12.75">
      <c r="A1278" s="39"/>
      <c r="B1278" s="39"/>
      <c r="C1278" s="40"/>
      <c r="D1278" s="41"/>
      <c r="E1278" s="42"/>
      <c r="F1278" s="39"/>
      <c r="G1278" s="39"/>
    </row>
    <row r="1279" spans="1:7" ht="12.75">
      <c r="A1279" s="39"/>
      <c r="B1279" s="39"/>
      <c r="C1279" s="40"/>
      <c r="D1279" s="41"/>
      <c r="E1279" s="42"/>
      <c r="F1279" s="39"/>
      <c r="G1279" s="39"/>
    </row>
    <row r="1280" spans="1:7" ht="12.75">
      <c r="A1280" s="39"/>
      <c r="B1280" s="39"/>
      <c r="C1280" s="40"/>
      <c r="D1280" s="41"/>
      <c r="E1280" s="42"/>
      <c r="F1280" s="39"/>
      <c r="G1280" s="39"/>
    </row>
    <row r="1281" spans="1:7" ht="12.75">
      <c r="A1281" s="39"/>
      <c r="B1281" s="39"/>
      <c r="C1281" s="40"/>
      <c r="D1281" s="41"/>
      <c r="E1281" s="42"/>
      <c r="F1281" s="39"/>
      <c r="G1281" s="39"/>
    </row>
    <row r="1282" spans="1:7" ht="12.75">
      <c r="A1282" s="39"/>
      <c r="B1282" s="39"/>
      <c r="C1282" s="40"/>
      <c r="D1282" s="41"/>
      <c r="E1282" s="42"/>
      <c r="F1282" s="39"/>
      <c r="G1282" s="39"/>
    </row>
    <row r="1283" spans="1:7" ht="12.75">
      <c r="A1283" s="39"/>
      <c r="B1283" s="39"/>
      <c r="C1283" s="40"/>
      <c r="D1283" s="41"/>
      <c r="E1283" s="42"/>
      <c r="F1283" s="39"/>
      <c r="G1283" s="39"/>
    </row>
    <row r="1284" spans="1:7" ht="12.75">
      <c r="A1284" s="39"/>
      <c r="B1284" s="39"/>
      <c r="C1284" s="40"/>
      <c r="D1284" s="41"/>
      <c r="E1284" s="42"/>
      <c r="F1284" s="39"/>
      <c r="G1284" s="39"/>
    </row>
    <row r="1285" spans="1:7" ht="12.75">
      <c r="A1285" s="39"/>
      <c r="B1285" s="39"/>
      <c r="C1285" s="40"/>
      <c r="D1285" s="41"/>
      <c r="E1285" s="42"/>
      <c r="F1285" s="39"/>
      <c r="G1285" s="39"/>
    </row>
    <row r="1286" spans="1:7" ht="12.75">
      <c r="A1286" s="39"/>
      <c r="B1286" s="39"/>
      <c r="C1286" s="40"/>
      <c r="D1286" s="41"/>
      <c r="E1286" s="42"/>
      <c r="F1286" s="39"/>
      <c r="G1286" s="39"/>
    </row>
    <row r="1287" spans="1:7" ht="12.75">
      <c r="A1287" s="39"/>
      <c r="B1287" s="39"/>
      <c r="C1287" s="40"/>
      <c r="D1287" s="41"/>
      <c r="E1287" s="42"/>
      <c r="F1287" s="39"/>
      <c r="G1287" s="39"/>
    </row>
    <row r="1288" spans="1:7" ht="12.75">
      <c r="A1288" s="39"/>
      <c r="B1288" s="39"/>
      <c r="C1288" s="40"/>
      <c r="D1288" s="41"/>
      <c r="E1288" s="42"/>
      <c r="F1288" s="39"/>
      <c r="G1288" s="39"/>
    </row>
    <row r="1289" spans="1:7" ht="12.75">
      <c r="A1289" s="39"/>
      <c r="B1289" s="39"/>
      <c r="C1289" s="40"/>
      <c r="D1289" s="41"/>
      <c r="E1289" s="42"/>
      <c r="F1289" s="39"/>
      <c r="G1289" s="39"/>
    </row>
    <row r="1290" spans="1:7" ht="12.75">
      <c r="A1290" s="39"/>
      <c r="B1290" s="39"/>
      <c r="C1290" s="40"/>
      <c r="D1290" s="41"/>
      <c r="E1290" s="42"/>
      <c r="F1290" s="39"/>
      <c r="G1290" s="39"/>
    </row>
    <row r="1291" spans="1:7" ht="12.75">
      <c r="A1291" s="39"/>
      <c r="B1291" s="39"/>
      <c r="C1291" s="40"/>
      <c r="D1291" s="41"/>
      <c r="E1291" s="42"/>
      <c r="F1291" s="39"/>
      <c r="G1291" s="39"/>
    </row>
    <row r="1292" spans="1:7" ht="12.75">
      <c r="A1292" s="39"/>
      <c r="B1292" s="39"/>
      <c r="C1292" s="40"/>
      <c r="D1292" s="41"/>
      <c r="E1292" s="42"/>
      <c r="F1292" s="39"/>
      <c r="G1292" s="39"/>
    </row>
    <row r="1293" spans="1:7" ht="12.75">
      <c r="A1293" s="39"/>
      <c r="B1293" s="39"/>
      <c r="C1293" s="40"/>
      <c r="D1293" s="41"/>
      <c r="E1293" s="42"/>
      <c r="F1293" s="39"/>
      <c r="G1293" s="39"/>
    </row>
    <row r="1294" spans="1:7" ht="12.75">
      <c r="A1294" s="39"/>
      <c r="B1294" s="39"/>
      <c r="C1294" s="40"/>
      <c r="D1294" s="41"/>
      <c r="E1294" s="42"/>
      <c r="F1294" s="39"/>
      <c r="G1294" s="39"/>
    </row>
    <row r="1295" spans="1:7" ht="12.75">
      <c r="A1295" s="39"/>
      <c r="B1295" s="39"/>
      <c r="C1295" s="40"/>
      <c r="D1295" s="41"/>
      <c r="E1295" s="42"/>
      <c r="F1295" s="39"/>
      <c r="G1295" s="39"/>
    </row>
    <row r="1296" spans="1:7" ht="12.75">
      <c r="A1296" s="39"/>
      <c r="B1296" s="39"/>
      <c r="C1296" s="40"/>
      <c r="D1296" s="41"/>
      <c r="E1296" s="42"/>
      <c r="F1296" s="39"/>
      <c r="G1296" s="39"/>
    </row>
    <row r="1297" spans="1:7" ht="12.75">
      <c r="A1297" s="39"/>
      <c r="B1297" s="39"/>
      <c r="C1297" s="40"/>
      <c r="D1297" s="41"/>
      <c r="E1297" s="42"/>
      <c r="F1297" s="39"/>
      <c r="G1297" s="39"/>
    </row>
    <row r="1298" spans="1:7" ht="12.75">
      <c r="A1298" s="39"/>
      <c r="B1298" s="39"/>
      <c r="C1298" s="40"/>
      <c r="D1298" s="41"/>
      <c r="E1298" s="42"/>
      <c r="F1298" s="39"/>
      <c r="G1298" s="39"/>
    </row>
    <row r="1299" spans="1:7" ht="12.75">
      <c r="A1299" s="39"/>
      <c r="B1299" s="39"/>
      <c r="C1299" s="40"/>
      <c r="D1299" s="41"/>
      <c r="E1299" s="42"/>
      <c r="F1299" s="39"/>
      <c r="G1299" s="39"/>
    </row>
    <row r="1300" spans="1:7" ht="12.75">
      <c r="A1300" s="39"/>
      <c r="B1300" s="39"/>
      <c r="C1300" s="40"/>
      <c r="D1300" s="41"/>
      <c r="E1300" s="42"/>
      <c r="F1300" s="39"/>
      <c r="G1300" s="39"/>
    </row>
    <row r="1301" spans="1:7" ht="12.75">
      <c r="A1301" s="39"/>
      <c r="B1301" s="39"/>
      <c r="C1301" s="40"/>
      <c r="D1301" s="41"/>
      <c r="E1301" s="42"/>
      <c r="F1301" s="39"/>
      <c r="G1301" s="39"/>
    </row>
    <row r="1302" spans="1:7" ht="12.75">
      <c r="A1302" s="39"/>
      <c r="B1302" s="39"/>
      <c r="C1302" s="40"/>
      <c r="D1302" s="41"/>
      <c r="E1302" s="42"/>
      <c r="F1302" s="39"/>
      <c r="G1302" s="39"/>
    </row>
    <row r="1303" spans="1:7" ht="12.75">
      <c r="A1303" s="39"/>
      <c r="B1303" s="39"/>
      <c r="C1303" s="40"/>
      <c r="D1303" s="41"/>
      <c r="E1303" s="42"/>
      <c r="F1303" s="39"/>
      <c r="G1303" s="39"/>
    </row>
    <row r="1304" spans="1:7" ht="12.75">
      <c r="A1304" s="39"/>
      <c r="B1304" s="39"/>
      <c r="C1304" s="40"/>
      <c r="D1304" s="41"/>
      <c r="E1304" s="42"/>
      <c r="F1304" s="39"/>
      <c r="G1304" s="39"/>
    </row>
    <row r="1305" spans="1:7" ht="12.75">
      <c r="A1305" s="39"/>
      <c r="B1305" s="39"/>
      <c r="C1305" s="40"/>
      <c r="D1305" s="41"/>
      <c r="E1305" s="42"/>
      <c r="F1305" s="39"/>
      <c r="G1305" s="39"/>
    </row>
    <row r="1306" spans="1:7" ht="12.75">
      <c r="A1306" s="39"/>
      <c r="B1306" s="39"/>
      <c r="C1306" s="40"/>
      <c r="D1306" s="41"/>
      <c r="E1306" s="42"/>
      <c r="F1306" s="39"/>
      <c r="G1306" s="39"/>
    </row>
    <row r="1307" spans="1:7" ht="12.75">
      <c r="A1307" s="39"/>
      <c r="B1307" s="39"/>
      <c r="C1307" s="40"/>
      <c r="D1307" s="41"/>
      <c r="E1307" s="42"/>
      <c r="F1307" s="39"/>
      <c r="G1307" s="39"/>
    </row>
    <row r="1308" spans="1:7" ht="12.75">
      <c r="A1308" s="39"/>
      <c r="B1308" s="39"/>
      <c r="C1308" s="40"/>
      <c r="D1308" s="41"/>
      <c r="E1308" s="42"/>
      <c r="F1308" s="39"/>
      <c r="G1308" s="39"/>
    </row>
    <row r="1309" spans="1:7" ht="12.75">
      <c r="A1309" s="39"/>
      <c r="B1309" s="39"/>
      <c r="C1309" s="40"/>
      <c r="D1309" s="41"/>
      <c r="E1309" s="42"/>
      <c r="F1309" s="39"/>
      <c r="G1309" s="39"/>
    </row>
    <row r="1310" spans="1:7" ht="12.75">
      <c r="A1310" s="39"/>
      <c r="B1310" s="39"/>
      <c r="C1310" s="40"/>
      <c r="D1310" s="41"/>
      <c r="E1310" s="42"/>
      <c r="F1310" s="39"/>
      <c r="G1310" s="39"/>
    </row>
    <row r="1311" spans="1:7" ht="12.75">
      <c r="A1311" s="39"/>
      <c r="B1311" s="39"/>
      <c r="C1311" s="40"/>
      <c r="D1311" s="41"/>
      <c r="E1311" s="42"/>
      <c r="F1311" s="39"/>
      <c r="G1311" s="39"/>
    </row>
    <row r="1312" spans="1:7" ht="12.75">
      <c r="A1312" s="39"/>
      <c r="B1312" s="39"/>
      <c r="C1312" s="40"/>
      <c r="D1312" s="41"/>
      <c r="E1312" s="42"/>
      <c r="F1312" s="39"/>
      <c r="G1312" s="39"/>
    </row>
    <row r="1313" spans="1:7" ht="12.75">
      <c r="A1313" s="39"/>
      <c r="B1313" s="39"/>
      <c r="C1313" s="40"/>
      <c r="D1313" s="41"/>
      <c r="E1313" s="42"/>
      <c r="F1313" s="39"/>
      <c r="G1313" s="39"/>
    </row>
    <row r="1314" spans="1:7" ht="12.75">
      <c r="A1314" s="39"/>
      <c r="B1314" s="39"/>
      <c r="C1314" s="40"/>
      <c r="D1314" s="41"/>
      <c r="E1314" s="42"/>
      <c r="F1314" s="39"/>
      <c r="G1314" s="39"/>
    </row>
    <row r="1315" spans="1:7" ht="12.75">
      <c r="A1315" s="39"/>
      <c r="B1315" s="39"/>
      <c r="C1315" s="40"/>
      <c r="D1315" s="41"/>
      <c r="E1315" s="42"/>
      <c r="F1315" s="39"/>
      <c r="G1315" s="39"/>
    </row>
    <row r="1316" spans="1:7" ht="12.75">
      <c r="A1316" s="39"/>
      <c r="B1316" s="39"/>
      <c r="C1316" s="40"/>
      <c r="D1316" s="41"/>
      <c r="E1316" s="42"/>
      <c r="F1316" s="39"/>
      <c r="G1316" s="39"/>
    </row>
    <row r="1317" spans="1:7" ht="12.75">
      <c r="A1317" s="39"/>
      <c r="B1317" s="39"/>
      <c r="C1317" s="40"/>
      <c r="D1317" s="41"/>
      <c r="E1317" s="42"/>
      <c r="F1317" s="39"/>
      <c r="G1317" s="39"/>
    </row>
    <row r="1318" spans="1:7" ht="12.75">
      <c r="A1318" s="39"/>
      <c r="B1318" s="39"/>
      <c r="C1318" s="40"/>
      <c r="D1318" s="41"/>
      <c r="E1318" s="42"/>
      <c r="F1318" s="39"/>
      <c r="G1318" s="39"/>
    </row>
    <row r="1319" spans="1:7" ht="12.75">
      <c r="A1319" s="39"/>
      <c r="B1319" s="39"/>
      <c r="C1319" s="40"/>
      <c r="D1319" s="41"/>
      <c r="E1319" s="42"/>
      <c r="F1319" s="39"/>
      <c r="G1319" s="39"/>
    </row>
    <row r="1320" spans="1:7" ht="12.75">
      <c r="A1320" s="39"/>
      <c r="B1320" s="39"/>
      <c r="C1320" s="40"/>
      <c r="D1320" s="41"/>
      <c r="E1320" s="42"/>
      <c r="F1320" s="39"/>
      <c r="G1320" s="39"/>
    </row>
    <row r="1321" spans="1:7" ht="12.75">
      <c r="A1321" s="39"/>
      <c r="B1321" s="39"/>
      <c r="C1321" s="40"/>
      <c r="D1321" s="41"/>
      <c r="E1321" s="42"/>
      <c r="F1321" s="39"/>
      <c r="G1321" s="39"/>
    </row>
    <row r="1322" spans="1:7" ht="12.75">
      <c r="A1322" s="39"/>
      <c r="B1322" s="39"/>
      <c r="C1322" s="40"/>
      <c r="D1322" s="41"/>
      <c r="E1322" s="42"/>
      <c r="F1322" s="39"/>
      <c r="G1322" s="39"/>
    </row>
    <row r="1323" spans="1:7" ht="12.75">
      <c r="A1323" s="39"/>
      <c r="B1323" s="39"/>
      <c r="C1323" s="40"/>
      <c r="D1323" s="41"/>
      <c r="E1323" s="42"/>
      <c r="F1323" s="39"/>
      <c r="G1323" s="39"/>
    </row>
    <row r="1324" spans="1:7" ht="12.75">
      <c r="A1324" s="39"/>
      <c r="B1324" s="39"/>
      <c r="C1324" s="40"/>
      <c r="D1324" s="41"/>
      <c r="E1324" s="42"/>
      <c r="F1324" s="39"/>
      <c r="G1324" s="39"/>
    </row>
    <row r="1325" spans="1:7" ht="12.75">
      <c r="A1325" s="39"/>
      <c r="B1325" s="39"/>
      <c r="C1325" s="40"/>
      <c r="D1325" s="41"/>
      <c r="E1325" s="42"/>
      <c r="F1325" s="39"/>
      <c r="G1325" s="39"/>
    </row>
    <row r="1326" spans="1:7" ht="12.75">
      <c r="A1326" s="39"/>
      <c r="B1326" s="39"/>
      <c r="C1326" s="40"/>
      <c r="D1326" s="41"/>
      <c r="E1326" s="42"/>
      <c r="F1326" s="39"/>
      <c r="G1326" s="39"/>
    </row>
    <row r="1327" spans="1:7" ht="12.75">
      <c r="A1327" s="39"/>
      <c r="B1327" s="39"/>
      <c r="C1327" s="40"/>
      <c r="D1327" s="41"/>
      <c r="E1327" s="42"/>
      <c r="F1327" s="39"/>
      <c r="G1327" s="39"/>
    </row>
    <row r="1328" spans="1:7" ht="12.75">
      <c r="A1328" s="39"/>
      <c r="B1328" s="39"/>
      <c r="C1328" s="40"/>
      <c r="D1328" s="41"/>
      <c r="E1328" s="42"/>
      <c r="F1328" s="39"/>
      <c r="G1328" s="39"/>
    </row>
    <row r="1329" spans="1:7" ht="12.75">
      <c r="A1329" s="39"/>
      <c r="B1329" s="39"/>
      <c r="C1329" s="40"/>
      <c r="D1329" s="41"/>
      <c r="E1329" s="42"/>
      <c r="F1329" s="39"/>
      <c r="G1329" s="39"/>
    </row>
    <row r="1330" spans="1:7" ht="12.75">
      <c r="A1330" s="39"/>
      <c r="B1330" s="39"/>
      <c r="C1330" s="40"/>
      <c r="D1330" s="41"/>
      <c r="E1330" s="42"/>
      <c r="F1330" s="39"/>
      <c r="G1330" s="39"/>
    </row>
    <row r="1331" spans="1:7" ht="12.75">
      <c r="A1331" s="39"/>
      <c r="B1331" s="39"/>
      <c r="C1331" s="40"/>
      <c r="D1331" s="41"/>
      <c r="E1331" s="42"/>
      <c r="F1331" s="39"/>
      <c r="G1331" s="39"/>
    </row>
    <row r="1332" spans="1:7" ht="12.75">
      <c r="A1332" s="39"/>
      <c r="B1332" s="39"/>
      <c r="C1332" s="40"/>
      <c r="D1332" s="41"/>
      <c r="E1332" s="42"/>
      <c r="F1332" s="39"/>
      <c r="G1332" s="39"/>
    </row>
    <row r="1333" spans="1:7" ht="12.75">
      <c r="A1333" s="39"/>
      <c r="B1333" s="39"/>
      <c r="C1333" s="40"/>
      <c r="D1333" s="41"/>
      <c r="E1333" s="42"/>
      <c r="F1333" s="39"/>
      <c r="G1333" s="39"/>
    </row>
    <row r="1334" spans="1:7" ht="12.75">
      <c r="A1334" s="39"/>
      <c r="B1334" s="39"/>
      <c r="C1334" s="40"/>
      <c r="D1334" s="41"/>
      <c r="E1334" s="42"/>
      <c r="F1334" s="39"/>
      <c r="G1334" s="39"/>
    </row>
    <row r="1335" spans="1:7" ht="12.75">
      <c r="A1335" s="39"/>
      <c r="B1335" s="39"/>
      <c r="C1335" s="40"/>
      <c r="D1335" s="41"/>
      <c r="E1335" s="42"/>
      <c r="F1335" s="39"/>
      <c r="G1335" s="39"/>
    </row>
    <row r="1336" spans="1:7" ht="12.75">
      <c r="A1336" s="39"/>
      <c r="B1336" s="39"/>
      <c r="C1336" s="40"/>
      <c r="D1336" s="41"/>
      <c r="E1336" s="42"/>
      <c r="F1336" s="39"/>
      <c r="G1336" s="39"/>
    </row>
    <row r="1337" spans="1:7" ht="12.75">
      <c r="A1337" s="39"/>
      <c r="B1337" s="39"/>
      <c r="C1337" s="40"/>
      <c r="D1337" s="41"/>
      <c r="E1337" s="42"/>
      <c r="F1337" s="39"/>
      <c r="G1337" s="39"/>
    </row>
    <row r="1338" spans="1:7" ht="12.75">
      <c r="A1338" s="39"/>
      <c r="B1338" s="39"/>
      <c r="C1338" s="40"/>
      <c r="D1338" s="41"/>
      <c r="E1338" s="42"/>
      <c r="F1338" s="39"/>
      <c r="G1338" s="39"/>
    </row>
    <row r="1339" spans="1:7" ht="12.75">
      <c r="A1339" s="39"/>
      <c r="B1339" s="39"/>
      <c r="C1339" s="40"/>
      <c r="D1339" s="41"/>
      <c r="E1339" s="42"/>
      <c r="F1339" s="39"/>
      <c r="G1339" s="39"/>
    </row>
    <row r="1340" spans="1:7" ht="12.75">
      <c r="A1340" s="39"/>
      <c r="B1340" s="39"/>
      <c r="C1340" s="40"/>
      <c r="D1340" s="41"/>
      <c r="E1340" s="42"/>
      <c r="F1340" s="39"/>
      <c r="G1340" s="39"/>
    </row>
    <row r="1341" spans="1:7" ht="12.75">
      <c r="A1341" s="39"/>
      <c r="B1341" s="39"/>
      <c r="C1341" s="40"/>
      <c r="D1341" s="41"/>
      <c r="E1341" s="42"/>
      <c r="F1341" s="39"/>
      <c r="G1341" s="39"/>
    </row>
    <row r="1342" spans="1:7" ht="12.75">
      <c r="A1342" s="39"/>
      <c r="B1342" s="39"/>
      <c r="C1342" s="40"/>
      <c r="D1342" s="41"/>
      <c r="E1342" s="42"/>
      <c r="F1342" s="39"/>
      <c r="G1342" s="39"/>
    </row>
    <row r="1343" spans="1:7" ht="12.75">
      <c r="A1343" s="39"/>
      <c r="B1343" s="39"/>
      <c r="C1343" s="40"/>
      <c r="D1343" s="41"/>
      <c r="E1343" s="42"/>
      <c r="F1343" s="39"/>
      <c r="G1343" s="39"/>
    </row>
    <row r="1344" spans="1:7" ht="12.75">
      <c r="A1344" s="39"/>
      <c r="B1344" s="39"/>
      <c r="C1344" s="40"/>
      <c r="D1344" s="41"/>
      <c r="E1344" s="42"/>
      <c r="F1344" s="39"/>
      <c r="G1344" s="39"/>
    </row>
    <row r="1345" spans="1:7" ht="12.75">
      <c r="A1345" s="39"/>
      <c r="B1345" s="39"/>
      <c r="C1345" s="40"/>
      <c r="D1345" s="41"/>
      <c r="E1345" s="42"/>
      <c r="F1345" s="39"/>
      <c r="G1345" s="39"/>
    </row>
    <row r="1346" spans="1:7" ht="12.75">
      <c r="A1346" s="39"/>
      <c r="B1346" s="39"/>
      <c r="C1346" s="40"/>
      <c r="D1346" s="41"/>
      <c r="E1346" s="42"/>
      <c r="F1346" s="39"/>
      <c r="G1346" s="39"/>
    </row>
    <row r="1347" spans="1:7" ht="12.75">
      <c r="A1347" s="39"/>
      <c r="B1347" s="39"/>
      <c r="C1347" s="40"/>
      <c r="D1347" s="41"/>
      <c r="E1347" s="42"/>
      <c r="F1347" s="39"/>
      <c r="G1347" s="39"/>
    </row>
    <row r="1348" spans="1:7" ht="12.75">
      <c r="A1348" s="39"/>
      <c r="B1348" s="39"/>
      <c r="C1348" s="40"/>
      <c r="D1348" s="41"/>
      <c r="E1348" s="42"/>
      <c r="F1348" s="39"/>
      <c r="G1348" s="39"/>
    </row>
    <row r="1349" spans="1:7" ht="12.75">
      <c r="A1349" s="39"/>
      <c r="B1349" s="39"/>
      <c r="C1349" s="40"/>
      <c r="D1349" s="41"/>
      <c r="E1349" s="42"/>
      <c r="F1349" s="39"/>
      <c r="G1349" s="39"/>
    </row>
    <row r="1350" spans="1:7" ht="12.75">
      <c r="A1350" s="39"/>
      <c r="B1350" s="39"/>
      <c r="C1350" s="40"/>
      <c r="D1350" s="41"/>
      <c r="E1350" s="42"/>
      <c r="F1350" s="39"/>
      <c r="G1350" s="39"/>
    </row>
    <row r="1351" spans="1:7" ht="12.75">
      <c r="A1351" s="39"/>
      <c r="B1351" s="39"/>
      <c r="C1351" s="40"/>
      <c r="D1351" s="41"/>
      <c r="E1351" s="42"/>
      <c r="F1351" s="39"/>
      <c r="G1351" s="39"/>
    </row>
    <row r="1352" spans="1:7" ht="12.75">
      <c r="A1352" s="39"/>
      <c r="B1352" s="39"/>
      <c r="C1352" s="40"/>
      <c r="D1352" s="41"/>
      <c r="E1352" s="42"/>
      <c r="F1352" s="39"/>
      <c r="G1352" s="39"/>
    </row>
    <row r="1353" spans="1:7" ht="12.75">
      <c r="A1353" s="39"/>
      <c r="B1353" s="39"/>
      <c r="C1353" s="40"/>
      <c r="D1353" s="41"/>
      <c r="E1353" s="42"/>
      <c r="F1353" s="39"/>
      <c r="G1353" s="39"/>
    </row>
    <row r="1354" spans="1:7" ht="12.75">
      <c r="A1354" s="39"/>
      <c r="B1354" s="39"/>
      <c r="C1354" s="40"/>
      <c r="D1354" s="41"/>
      <c r="E1354" s="42"/>
      <c r="F1354" s="39"/>
      <c r="G1354" s="39"/>
    </row>
    <row r="1355" spans="1:7" ht="12.75">
      <c r="A1355" s="39"/>
      <c r="B1355" s="39"/>
      <c r="C1355" s="40"/>
      <c r="D1355" s="41"/>
      <c r="E1355" s="42"/>
      <c r="F1355" s="39"/>
      <c r="G1355" s="39"/>
    </row>
    <row r="1356" spans="1:7" ht="12.75">
      <c r="A1356" s="39"/>
      <c r="B1356" s="39"/>
      <c r="C1356" s="40"/>
      <c r="D1356" s="41"/>
      <c r="E1356" s="42"/>
      <c r="F1356" s="39"/>
      <c r="G1356" s="39"/>
    </row>
    <row r="1357" spans="1:7" ht="12.75">
      <c r="A1357" s="39"/>
      <c r="B1357" s="39"/>
      <c r="C1357" s="40"/>
      <c r="D1357" s="41"/>
      <c r="E1357" s="42"/>
      <c r="F1357" s="39"/>
      <c r="G1357" s="39"/>
    </row>
    <row r="1358" spans="1:7" ht="12.75">
      <c r="A1358" s="39"/>
      <c r="B1358" s="39"/>
      <c r="C1358" s="40"/>
      <c r="D1358" s="41"/>
      <c r="E1358" s="42"/>
      <c r="F1358" s="39"/>
      <c r="G1358" s="39"/>
    </row>
    <row r="1359" spans="1:7" ht="12.75">
      <c r="A1359" s="39"/>
      <c r="B1359" s="39"/>
      <c r="C1359" s="40"/>
      <c r="D1359" s="41"/>
      <c r="E1359" s="42"/>
      <c r="F1359" s="39"/>
      <c r="G1359" s="39"/>
    </row>
    <row r="1360" spans="1:7" ht="12.75">
      <c r="A1360" s="39"/>
      <c r="B1360" s="39"/>
      <c r="C1360" s="40"/>
      <c r="D1360" s="41"/>
      <c r="E1360" s="42"/>
      <c r="F1360" s="39"/>
      <c r="G1360" s="39"/>
    </row>
    <row r="1361" spans="1:7" ht="12.75">
      <c r="A1361" s="39"/>
      <c r="B1361" s="39"/>
      <c r="C1361" s="40"/>
      <c r="D1361" s="41"/>
      <c r="E1361" s="42"/>
      <c r="F1361" s="39"/>
      <c r="G1361" s="39"/>
    </row>
    <row r="1362" spans="1:7" ht="12.75">
      <c r="A1362" s="39"/>
      <c r="B1362" s="39"/>
      <c r="C1362" s="40"/>
      <c r="D1362" s="41"/>
      <c r="E1362" s="42"/>
      <c r="F1362" s="39"/>
      <c r="G1362" s="39"/>
    </row>
    <row r="1363" spans="1:7" ht="12.75">
      <c r="A1363" s="39"/>
      <c r="B1363" s="39"/>
      <c r="C1363" s="40"/>
      <c r="D1363" s="41"/>
      <c r="E1363" s="42"/>
      <c r="F1363" s="39"/>
      <c r="G1363" s="39"/>
    </row>
    <row r="1364" spans="1:7" ht="12.75">
      <c r="A1364" s="39"/>
      <c r="B1364" s="39"/>
      <c r="C1364" s="40"/>
      <c r="D1364" s="41"/>
      <c r="E1364" s="42"/>
      <c r="F1364" s="39"/>
      <c r="G1364" s="39"/>
    </row>
    <row r="1365" spans="1:7" ht="12.75">
      <c r="A1365" s="39"/>
      <c r="B1365" s="39"/>
      <c r="C1365" s="40"/>
      <c r="D1365" s="41"/>
      <c r="E1365" s="42"/>
      <c r="F1365" s="39"/>
      <c r="G1365" s="39"/>
    </row>
    <row r="1366" spans="1:7" ht="12.75">
      <c r="A1366" s="39"/>
      <c r="B1366" s="39"/>
      <c r="C1366" s="40"/>
      <c r="D1366" s="41"/>
      <c r="E1366" s="42"/>
      <c r="F1366" s="39"/>
      <c r="G1366" s="39"/>
    </row>
    <row r="1367" spans="1:7" ht="12.75">
      <c r="A1367" s="39"/>
      <c r="B1367" s="39"/>
      <c r="C1367" s="40"/>
      <c r="D1367" s="41"/>
      <c r="E1367" s="42"/>
      <c r="F1367" s="39"/>
      <c r="G1367" s="39"/>
    </row>
    <row r="1368" spans="1:7" ht="12.75">
      <c r="A1368" s="39"/>
      <c r="B1368" s="39"/>
      <c r="C1368" s="40"/>
      <c r="D1368" s="41"/>
      <c r="E1368" s="42"/>
      <c r="F1368" s="39"/>
      <c r="G1368" s="39"/>
    </row>
    <row r="1369" spans="1:7" ht="12.75">
      <c r="A1369" s="39"/>
      <c r="B1369" s="39"/>
      <c r="C1369" s="40"/>
      <c r="D1369" s="41"/>
      <c r="E1369" s="42"/>
      <c r="F1369" s="39"/>
      <c r="G1369" s="39"/>
    </row>
    <row r="1370" spans="1:7" ht="12.75">
      <c r="A1370" s="39"/>
      <c r="B1370" s="39"/>
      <c r="C1370" s="40"/>
      <c r="D1370" s="41"/>
      <c r="E1370" s="42"/>
      <c r="F1370" s="39"/>
      <c r="G1370" s="39"/>
    </row>
    <row r="1371" spans="1:7" ht="12.75">
      <c r="A1371" s="39"/>
      <c r="B1371" s="39"/>
      <c r="C1371" s="40"/>
      <c r="D1371" s="41"/>
      <c r="E1371" s="42"/>
      <c r="F1371" s="39"/>
      <c r="G1371" s="39"/>
    </row>
    <row r="1372" spans="1:7" ht="12.75">
      <c r="A1372" s="39"/>
      <c r="B1372" s="39"/>
      <c r="C1372" s="40"/>
      <c r="D1372" s="41"/>
      <c r="E1372" s="42"/>
      <c r="F1372" s="39"/>
      <c r="G1372" s="39"/>
    </row>
    <row r="1373" spans="1:7" ht="12.75">
      <c r="A1373" s="39"/>
      <c r="B1373" s="39"/>
      <c r="C1373" s="40"/>
      <c r="D1373" s="41"/>
      <c r="E1373" s="42"/>
      <c r="F1373" s="39"/>
      <c r="G1373" s="39"/>
    </row>
    <row r="1374" spans="1:7" ht="12.75">
      <c r="A1374" s="39"/>
      <c r="B1374" s="39"/>
      <c r="C1374" s="40"/>
      <c r="D1374" s="41"/>
      <c r="E1374" s="42"/>
      <c r="F1374" s="39"/>
      <c r="G1374" s="39"/>
    </row>
    <row r="1375" spans="1:7" ht="12.75">
      <c r="A1375" s="39"/>
      <c r="B1375" s="39"/>
      <c r="C1375" s="40"/>
      <c r="D1375" s="41"/>
      <c r="E1375" s="42"/>
      <c r="F1375" s="39"/>
      <c r="G1375" s="39"/>
    </row>
    <row r="1376" spans="1:7" ht="12.75">
      <c r="A1376" s="39"/>
      <c r="B1376" s="39"/>
      <c r="C1376" s="40"/>
      <c r="D1376" s="41"/>
      <c r="E1376" s="42"/>
      <c r="F1376" s="39"/>
      <c r="G1376" s="39"/>
    </row>
    <row r="1377" spans="1:7" ht="12.75">
      <c r="A1377" s="39"/>
      <c r="B1377" s="39"/>
      <c r="C1377" s="40"/>
      <c r="D1377" s="41"/>
      <c r="E1377" s="42"/>
      <c r="F1377" s="39"/>
      <c r="G1377" s="39"/>
    </row>
    <row r="1378" spans="1:7" ht="12.75">
      <c r="A1378" s="39"/>
      <c r="B1378" s="39"/>
      <c r="C1378" s="40"/>
      <c r="D1378" s="41"/>
      <c r="E1378" s="42"/>
      <c r="F1378" s="39"/>
      <c r="G1378" s="39"/>
    </row>
    <row r="1379" spans="1:7" ht="12.75">
      <c r="A1379" s="39"/>
      <c r="B1379" s="39"/>
      <c r="C1379" s="40"/>
      <c r="D1379" s="41"/>
      <c r="E1379" s="42"/>
      <c r="F1379" s="39"/>
      <c r="G1379" s="39"/>
    </row>
    <row r="1380" spans="1:7" ht="12.75">
      <c r="A1380" s="39"/>
      <c r="B1380" s="39"/>
      <c r="C1380" s="40"/>
      <c r="D1380" s="41"/>
      <c r="E1380" s="42"/>
      <c r="F1380" s="39"/>
      <c r="G1380" s="39"/>
    </row>
    <row r="1381" spans="1:7" ht="12.75">
      <c r="A1381" s="39"/>
      <c r="B1381" s="39"/>
      <c r="C1381" s="40"/>
      <c r="D1381" s="41"/>
      <c r="E1381" s="42"/>
      <c r="F1381" s="39"/>
      <c r="G1381" s="39"/>
    </row>
    <row r="1382" spans="1:7" ht="12.75">
      <c r="A1382" s="39"/>
      <c r="B1382" s="39"/>
      <c r="C1382" s="40"/>
      <c r="D1382" s="41"/>
      <c r="E1382" s="42"/>
      <c r="F1382" s="39"/>
      <c r="G1382" s="39"/>
    </row>
    <row r="1383" spans="1:7" ht="12.75">
      <c r="A1383" s="39"/>
      <c r="B1383" s="39"/>
      <c r="C1383" s="40"/>
      <c r="D1383" s="41"/>
      <c r="E1383" s="42"/>
      <c r="F1383" s="39"/>
      <c r="G1383" s="39"/>
    </row>
    <row r="1384" spans="1:7" ht="12.75">
      <c r="A1384" s="39"/>
      <c r="B1384" s="39"/>
      <c r="C1384" s="40"/>
      <c r="D1384" s="41"/>
      <c r="E1384" s="42"/>
      <c r="F1384" s="39"/>
      <c r="G1384" s="39"/>
    </row>
    <row r="1385" spans="1:7" ht="12.75">
      <c r="A1385" s="39"/>
      <c r="B1385" s="39"/>
      <c r="C1385" s="40"/>
      <c r="D1385" s="41"/>
      <c r="E1385" s="42"/>
      <c r="F1385" s="39"/>
      <c r="G1385" s="39"/>
    </row>
    <row r="1386" spans="1:7" ht="12.75">
      <c r="A1386" s="39"/>
      <c r="B1386" s="39"/>
      <c r="C1386" s="40"/>
      <c r="D1386" s="41"/>
      <c r="E1386" s="42"/>
      <c r="F1386" s="39"/>
      <c r="G1386" s="39"/>
    </row>
    <row r="1387" spans="1:7" ht="12.75">
      <c r="A1387" s="39"/>
      <c r="B1387" s="39"/>
      <c r="C1387" s="40"/>
      <c r="D1387" s="41"/>
      <c r="E1387" s="42"/>
      <c r="F1387" s="39"/>
      <c r="G1387" s="39"/>
    </row>
    <row r="1388" spans="1:7" ht="12.75">
      <c r="A1388" s="39"/>
      <c r="B1388" s="39"/>
      <c r="C1388" s="40"/>
      <c r="D1388" s="41"/>
      <c r="E1388" s="42"/>
      <c r="F1388" s="39"/>
      <c r="G1388" s="39"/>
    </row>
    <row r="1389" spans="1:7" ht="12.75">
      <c r="A1389" s="39"/>
      <c r="B1389" s="39"/>
      <c r="C1389" s="40"/>
      <c r="D1389" s="41"/>
      <c r="E1389" s="42"/>
      <c r="F1389" s="39"/>
      <c r="G1389" s="39"/>
    </row>
    <row r="1390" spans="1:7" ht="12.75">
      <c r="A1390" s="39"/>
      <c r="B1390" s="39"/>
      <c r="C1390" s="40"/>
      <c r="D1390" s="41"/>
      <c r="E1390" s="42"/>
      <c r="F1390" s="39"/>
      <c r="G1390" s="39"/>
    </row>
    <row r="1391" spans="1:7" ht="12.75">
      <c r="A1391" s="39"/>
      <c r="B1391" s="39"/>
      <c r="C1391" s="40"/>
      <c r="D1391" s="41"/>
      <c r="E1391" s="42"/>
      <c r="F1391" s="39"/>
      <c r="G1391" s="39"/>
    </row>
    <row r="1392" spans="1:7" ht="12.75">
      <c r="A1392" s="39"/>
      <c r="B1392" s="39"/>
      <c r="C1392" s="40"/>
      <c r="D1392" s="41"/>
      <c r="E1392" s="42"/>
      <c r="F1392" s="39"/>
      <c r="G1392" s="39"/>
    </row>
    <row r="1393" spans="1:7" ht="12.75">
      <c r="A1393" s="39"/>
      <c r="B1393" s="39"/>
      <c r="C1393" s="40"/>
      <c r="D1393" s="41"/>
      <c r="E1393" s="42"/>
      <c r="F1393" s="39"/>
      <c r="G1393" s="39"/>
    </row>
    <row r="1394" spans="1:7" ht="12.75">
      <c r="A1394" s="39"/>
      <c r="B1394" s="39"/>
      <c r="C1394" s="40"/>
      <c r="D1394" s="41"/>
      <c r="E1394" s="42"/>
      <c r="F1394" s="39"/>
      <c r="G1394" s="39"/>
    </row>
    <row r="1395" spans="1:7" ht="12.75">
      <c r="A1395" s="39"/>
      <c r="B1395" s="39"/>
      <c r="C1395" s="40"/>
      <c r="D1395" s="41"/>
      <c r="E1395" s="42"/>
      <c r="F1395" s="39"/>
      <c r="G1395" s="39"/>
    </row>
    <row r="1396" spans="1:7" ht="12.75">
      <c r="A1396" s="39"/>
      <c r="B1396" s="39"/>
      <c r="C1396" s="40"/>
      <c r="D1396" s="41"/>
      <c r="E1396" s="42"/>
      <c r="F1396" s="39"/>
      <c r="G1396" s="39"/>
    </row>
    <row r="1397" spans="1:7" ht="12.75">
      <c r="A1397" s="39"/>
      <c r="B1397" s="39"/>
      <c r="C1397" s="40"/>
      <c r="D1397" s="41"/>
      <c r="E1397" s="42"/>
      <c r="F1397" s="39"/>
      <c r="G1397" s="39"/>
    </row>
    <row r="1398" spans="1:7" ht="12.75">
      <c r="A1398" s="39"/>
      <c r="B1398" s="39"/>
      <c r="C1398" s="40"/>
      <c r="D1398" s="41"/>
      <c r="E1398" s="42"/>
      <c r="F1398" s="39"/>
      <c r="G1398" s="39"/>
    </row>
    <row r="1399" spans="1:7" ht="12.75">
      <c r="A1399" s="39"/>
      <c r="B1399" s="39"/>
      <c r="C1399" s="40"/>
      <c r="D1399" s="41"/>
      <c r="E1399" s="42"/>
      <c r="F1399" s="39"/>
      <c r="G1399" s="39"/>
    </row>
    <row r="1400" spans="1:7" ht="12.75">
      <c r="A1400" s="39"/>
      <c r="B1400" s="39"/>
      <c r="C1400" s="40"/>
      <c r="D1400" s="41"/>
      <c r="E1400" s="42"/>
      <c r="F1400" s="39"/>
      <c r="G1400" s="39"/>
    </row>
    <row r="1401" spans="1:7" ht="12.75">
      <c r="A1401" s="39"/>
      <c r="B1401" s="39"/>
      <c r="C1401" s="40"/>
      <c r="D1401" s="41"/>
      <c r="E1401" s="42"/>
      <c r="F1401" s="39"/>
      <c r="G1401" s="39"/>
    </row>
    <row r="1402" spans="1:7" ht="12.75">
      <c r="A1402" s="39"/>
      <c r="B1402" s="39"/>
      <c r="C1402" s="40"/>
      <c r="D1402" s="41"/>
      <c r="E1402" s="42"/>
      <c r="F1402" s="39"/>
      <c r="G1402" s="39"/>
    </row>
    <row r="1403" spans="1:7" ht="12.75">
      <c r="A1403" s="39"/>
      <c r="B1403" s="39"/>
      <c r="C1403" s="40"/>
      <c r="D1403" s="41"/>
      <c r="E1403" s="42"/>
      <c r="F1403" s="39"/>
      <c r="G1403" s="39"/>
    </row>
    <row r="1404" spans="1:7" ht="12.75">
      <c r="A1404" s="39"/>
      <c r="B1404" s="39"/>
      <c r="C1404" s="40"/>
      <c r="D1404" s="41"/>
      <c r="E1404" s="42"/>
      <c r="F1404" s="39"/>
      <c r="G1404" s="39"/>
    </row>
    <row r="1405" spans="1:7" ht="12.75">
      <c r="A1405" s="39"/>
      <c r="B1405" s="39"/>
      <c r="C1405" s="40"/>
      <c r="D1405" s="41"/>
      <c r="E1405" s="42"/>
      <c r="F1405" s="39"/>
      <c r="G1405" s="39"/>
    </row>
    <row r="1406" spans="1:7" ht="12.75">
      <c r="A1406" s="39"/>
      <c r="B1406" s="39"/>
      <c r="C1406" s="40"/>
      <c r="D1406" s="41"/>
      <c r="E1406" s="42"/>
      <c r="F1406" s="39"/>
      <c r="G1406" s="39"/>
    </row>
    <row r="1407" spans="1:7" ht="12.75">
      <c r="A1407" s="39"/>
      <c r="B1407" s="39"/>
      <c r="C1407" s="40"/>
      <c r="D1407" s="41"/>
      <c r="E1407" s="42"/>
      <c r="F1407" s="39"/>
      <c r="G1407" s="39"/>
    </row>
    <row r="1408" spans="1:7" ht="12.75">
      <c r="A1408" s="39"/>
      <c r="B1408" s="39"/>
      <c r="C1408" s="40"/>
      <c r="D1408" s="41"/>
      <c r="E1408" s="42"/>
      <c r="F1408" s="39"/>
      <c r="G1408" s="39"/>
    </row>
    <row r="1409" spans="1:7" ht="12.75">
      <c r="A1409" s="39"/>
      <c r="B1409" s="39"/>
      <c r="C1409" s="40"/>
      <c r="D1409" s="41"/>
      <c r="E1409" s="42"/>
      <c r="F1409" s="39"/>
      <c r="G1409" s="39"/>
    </row>
    <row r="1410" spans="1:7" ht="12.75">
      <c r="A1410" s="39"/>
      <c r="B1410" s="39"/>
      <c r="C1410" s="40"/>
      <c r="D1410" s="41"/>
      <c r="E1410" s="42"/>
      <c r="F1410" s="39"/>
      <c r="G1410" s="39"/>
    </row>
    <row r="1411" spans="1:7" ht="12.75">
      <c r="A1411" s="39"/>
      <c r="B1411" s="39"/>
      <c r="C1411" s="40"/>
      <c r="D1411" s="41"/>
      <c r="E1411" s="42"/>
      <c r="F1411" s="39"/>
      <c r="G1411" s="39"/>
    </row>
    <row r="1412" spans="1:7" ht="12.75">
      <c r="A1412" s="39"/>
      <c r="B1412" s="39"/>
      <c r="C1412" s="40"/>
      <c r="D1412" s="41"/>
      <c r="E1412" s="42"/>
      <c r="F1412" s="39"/>
      <c r="G1412" s="39"/>
    </row>
    <row r="1413" spans="1:7" ht="12.75">
      <c r="A1413" s="39"/>
      <c r="B1413" s="39"/>
      <c r="C1413" s="40"/>
      <c r="D1413" s="41"/>
      <c r="E1413" s="42"/>
      <c r="F1413" s="39"/>
      <c r="G1413" s="39"/>
    </row>
    <row r="1414" spans="1:7" ht="12.75">
      <c r="A1414" s="39"/>
      <c r="B1414" s="39"/>
      <c r="C1414" s="40"/>
      <c r="D1414" s="41"/>
      <c r="E1414" s="42"/>
      <c r="F1414" s="39"/>
      <c r="G1414" s="39"/>
    </row>
    <row r="1415" spans="1:7" ht="12.75">
      <c r="A1415" s="39"/>
      <c r="B1415" s="39"/>
      <c r="C1415" s="40"/>
      <c r="D1415" s="41"/>
      <c r="E1415" s="42"/>
      <c r="F1415" s="39"/>
      <c r="G1415" s="39"/>
    </row>
    <row r="1416" spans="1:7" ht="12.75">
      <c r="A1416" s="39"/>
      <c r="B1416" s="39"/>
      <c r="C1416" s="40"/>
      <c r="D1416" s="41"/>
      <c r="E1416" s="42"/>
      <c r="F1416" s="39"/>
      <c r="G1416" s="39"/>
    </row>
    <row r="1417" spans="1:7" ht="12.75">
      <c r="A1417" s="39"/>
      <c r="B1417" s="39"/>
      <c r="C1417" s="40"/>
      <c r="D1417" s="41"/>
      <c r="E1417" s="42"/>
      <c r="F1417" s="39"/>
      <c r="G1417" s="39"/>
    </row>
    <row r="1418" spans="1:7" ht="12.75">
      <c r="A1418" s="39"/>
      <c r="B1418" s="39"/>
      <c r="C1418" s="40"/>
      <c r="D1418" s="41"/>
      <c r="E1418" s="42"/>
      <c r="F1418" s="39"/>
      <c r="G1418" s="39"/>
    </row>
    <row r="1419" spans="1:7" ht="12.75">
      <c r="A1419" s="39"/>
      <c r="B1419" s="39"/>
      <c r="C1419" s="40"/>
      <c r="D1419" s="41"/>
      <c r="E1419" s="42"/>
      <c r="F1419" s="39"/>
      <c r="G1419" s="39"/>
    </row>
    <row r="1420" spans="1:7" ht="12.75">
      <c r="A1420" s="39"/>
      <c r="B1420" s="39"/>
      <c r="C1420" s="40"/>
      <c r="D1420" s="41"/>
      <c r="E1420" s="42"/>
      <c r="F1420" s="39"/>
      <c r="G1420" s="39"/>
    </row>
    <row r="1421" spans="1:7" ht="12.75">
      <c r="A1421" s="39"/>
      <c r="B1421" s="39"/>
      <c r="C1421" s="40"/>
      <c r="D1421" s="41"/>
      <c r="E1421" s="42"/>
      <c r="F1421" s="39"/>
      <c r="G1421" s="39"/>
    </row>
    <row r="1422" spans="1:7" ht="12.75">
      <c r="A1422" s="39"/>
      <c r="B1422" s="39"/>
      <c r="C1422" s="40"/>
      <c r="D1422" s="41"/>
      <c r="E1422" s="42"/>
      <c r="F1422" s="39"/>
      <c r="G1422" s="39"/>
    </row>
    <row r="1423" spans="1:7" ht="12.75">
      <c r="A1423" s="39"/>
      <c r="B1423" s="39"/>
      <c r="C1423" s="40"/>
      <c r="D1423" s="41"/>
      <c r="E1423" s="42"/>
      <c r="F1423" s="39"/>
      <c r="G1423" s="39"/>
    </row>
    <row r="1424" spans="1:7" ht="12.75">
      <c r="A1424" s="39"/>
      <c r="B1424" s="39"/>
      <c r="C1424" s="40"/>
      <c r="D1424" s="41"/>
      <c r="E1424" s="42"/>
      <c r="F1424" s="39"/>
      <c r="G1424" s="39"/>
    </row>
    <row r="1425" spans="1:7" ht="12.75">
      <c r="A1425" s="39"/>
      <c r="B1425" s="39"/>
      <c r="C1425" s="40"/>
      <c r="D1425" s="41"/>
      <c r="E1425" s="42"/>
      <c r="F1425" s="39"/>
      <c r="G1425" s="39"/>
    </row>
    <row r="1426" spans="1:7" ht="12.75">
      <c r="A1426" s="39"/>
      <c r="B1426" s="39"/>
      <c r="C1426" s="40"/>
      <c r="D1426" s="41"/>
      <c r="E1426" s="42"/>
      <c r="F1426" s="39"/>
      <c r="G1426" s="39"/>
    </row>
    <row r="1427" spans="1:7" ht="12.75">
      <c r="A1427" s="39"/>
      <c r="B1427" s="39"/>
      <c r="C1427" s="40"/>
      <c r="D1427" s="41"/>
      <c r="E1427" s="42"/>
      <c r="F1427" s="39"/>
      <c r="G1427" s="39"/>
    </row>
    <row r="1428" spans="1:7" ht="12.75">
      <c r="A1428" s="39"/>
      <c r="B1428" s="39"/>
      <c r="C1428" s="40"/>
      <c r="D1428" s="41"/>
      <c r="E1428" s="42"/>
      <c r="F1428" s="39"/>
      <c r="G1428" s="39"/>
    </row>
    <row r="1429" spans="1:7" ht="12.75">
      <c r="A1429" s="39"/>
      <c r="B1429" s="39"/>
      <c r="C1429" s="40"/>
      <c r="D1429" s="41"/>
      <c r="E1429" s="42"/>
      <c r="F1429" s="39"/>
      <c r="G1429" s="39"/>
    </row>
    <row r="1430" spans="1:7" ht="12.75">
      <c r="A1430" s="39"/>
      <c r="B1430" s="39"/>
      <c r="C1430" s="40"/>
      <c r="D1430" s="41"/>
      <c r="E1430" s="42"/>
      <c r="F1430" s="39"/>
      <c r="G1430" s="39"/>
    </row>
    <row r="1431" spans="1:7" ht="12.75">
      <c r="A1431" s="39"/>
      <c r="B1431" s="39"/>
      <c r="C1431" s="40"/>
      <c r="D1431" s="41"/>
      <c r="E1431" s="42"/>
      <c r="F1431" s="39"/>
      <c r="G1431" s="39"/>
    </row>
    <row r="1432" spans="1:7" ht="12.75">
      <c r="A1432" s="39"/>
      <c r="B1432" s="39"/>
      <c r="C1432" s="40"/>
      <c r="D1432" s="41"/>
      <c r="E1432" s="42"/>
      <c r="F1432" s="39"/>
      <c r="G1432" s="39"/>
    </row>
    <row r="1433" spans="1:7" ht="12.75">
      <c r="A1433" s="39"/>
      <c r="B1433" s="39"/>
      <c r="C1433" s="40"/>
      <c r="D1433" s="41"/>
      <c r="E1433" s="42"/>
      <c r="F1433" s="39"/>
      <c r="G1433" s="39"/>
    </row>
    <row r="1434" spans="1:7" ht="12.75">
      <c r="A1434" s="39"/>
      <c r="B1434" s="39"/>
      <c r="C1434" s="40"/>
      <c r="D1434" s="41"/>
      <c r="E1434" s="42"/>
      <c r="F1434" s="39"/>
      <c r="G1434" s="39"/>
    </row>
    <row r="1435" spans="1:7" ht="12.75">
      <c r="A1435" s="39"/>
      <c r="B1435" s="39"/>
      <c r="C1435" s="40"/>
      <c r="D1435" s="41"/>
      <c r="E1435" s="42"/>
      <c r="F1435" s="39"/>
      <c r="G1435" s="39"/>
    </row>
    <row r="1436" spans="1:7" ht="12.75">
      <c r="A1436" s="39"/>
      <c r="B1436" s="39"/>
      <c r="C1436" s="40"/>
      <c r="D1436" s="41"/>
      <c r="E1436" s="42"/>
      <c r="F1436" s="39"/>
      <c r="G1436" s="39"/>
    </row>
    <row r="1437" spans="1:7" ht="12.75">
      <c r="A1437" s="39"/>
      <c r="B1437" s="39"/>
      <c r="C1437" s="40"/>
      <c r="D1437" s="41"/>
      <c r="E1437" s="42"/>
      <c r="F1437" s="39"/>
      <c r="G1437" s="39"/>
    </row>
    <row r="1438" spans="1:7" ht="12.75">
      <c r="A1438" s="39"/>
      <c r="B1438" s="39"/>
      <c r="C1438" s="40"/>
      <c r="D1438" s="41"/>
      <c r="E1438" s="42"/>
      <c r="F1438" s="39"/>
      <c r="G1438" s="39"/>
    </row>
    <row r="1439" spans="1:7" ht="12.75">
      <c r="A1439" s="39"/>
      <c r="B1439" s="39"/>
      <c r="C1439" s="40"/>
      <c r="D1439" s="41"/>
      <c r="E1439" s="42"/>
      <c r="F1439" s="39"/>
      <c r="G1439" s="39"/>
    </row>
    <row r="1440" spans="1:7" ht="12.75">
      <c r="A1440" s="39"/>
      <c r="B1440" s="39"/>
      <c r="C1440" s="40"/>
      <c r="D1440" s="41"/>
      <c r="E1440" s="42"/>
      <c r="F1440" s="39"/>
      <c r="G1440" s="39"/>
    </row>
    <row r="1441" spans="1:7" ht="12.75">
      <c r="A1441" s="39"/>
      <c r="B1441" s="39"/>
      <c r="C1441" s="40"/>
      <c r="D1441" s="41"/>
      <c r="E1441" s="42"/>
      <c r="F1441" s="39"/>
      <c r="G1441" s="39"/>
    </row>
    <row r="1442" spans="1:7" ht="12.75">
      <c r="A1442" s="39"/>
      <c r="B1442" s="39"/>
      <c r="C1442" s="40"/>
      <c r="D1442" s="41"/>
      <c r="E1442" s="42"/>
      <c r="F1442" s="39"/>
      <c r="G1442" s="39"/>
    </row>
    <row r="1443" spans="1:7" ht="12.75">
      <c r="A1443" s="39"/>
      <c r="B1443" s="39"/>
      <c r="C1443" s="40"/>
      <c r="D1443" s="41"/>
      <c r="E1443" s="42"/>
      <c r="F1443" s="39"/>
      <c r="G1443" s="39"/>
    </row>
    <row r="1444" spans="1:7" ht="12.75">
      <c r="A1444" s="39"/>
      <c r="B1444" s="39"/>
      <c r="C1444" s="40"/>
      <c r="D1444" s="41"/>
      <c r="E1444" s="42"/>
      <c r="F1444" s="39"/>
      <c r="G1444" s="39"/>
    </row>
    <row r="1445" spans="1:7" ht="12.75">
      <c r="A1445" s="39"/>
      <c r="B1445" s="39"/>
      <c r="C1445" s="40"/>
      <c r="D1445" s="41"/>
      <c r="E1445" s="42"/>
      <c r="F1445" s="39"/>
      <c r="G1445" s="39"/>
    </row>
    <row r="1446" spans="1:7" ht="12.75">
      <c r="A1446" s="39"/>
      <c r="B1446" s="39"/>
      <c r="C1446" s="40"/>
      <c r="D1446" s="41"/>
      <c r="E1446" s="42"/>
      <c r="F1446" s="39"/>
      <c r="G1446" s="39"/>
    </row>
    <row r="1447" spans="1:7" ht="12.75">
      <c r="A1447" s="39"/>
      <c r="B1447" s="39"/>
      <c r="C1447" s="40"/>
      <c r="D1447" s="41"/>
      <c r="E1447" s="42"/>
      <c r="F1447" s="39"/>
      <c r="G1447" s="39"/>
    </row>
    <row r="1448" spans="1:7" ht="12.75">
      <c r="A1448" s="39"/>
      <c r="B1448" s="39"/>
      <c r="C1448" s="40"/>
      <c r="D1448" s="41"/>
      <c r="E1448" s="42"/>
      <c r="F1448" s="39"/>
      <c r="G1448" s="39"/>
    </row>
    <row r="1449" spans="1:7" ht="12.75">
      <c r="A1449" s="39"/>
      <c r="B1449" s="39"/>
      <c r="C1449" s="40"/>
      <c r="D1449" s="41"/>
      <c r="E1449" s="42"/>
      <c r="F1449" s="39"/>
      <c r="G1449" s="39"/>
    </row>
    <row r="1450" spans="1:7" ht="12.75">
      <c r="A1450" s="39"/>
      <c r="B1450" s="39"/>
      <c r="C1450" s="40"/>
      <c r="D1450" s="41"/>
      <c r="E1450" s="42"/>
      <c r="F1450" s="39"/>
      <c r="G1450" s="39"/>
    </row>
    <row r="1451" spans="1:7" ht="12.75">
      <c r="A1451" s="39"/>
      <c r="B1451" s="39"/>
      <c r="C1451" s="40"/>
      <c r="D1451" s="41"/>
      <c r="E1451" s="42"/>
      <c r="F1451" s="39"/>
      <c r="G1451" s="39"/>
    </row>
    <row r="1452" spans="1:7" ht="12.75">
      <c r="A1452" s="39"/>
      <c r="B1452" s="39"/>
      <c r="C1452" s="40"/>
      <c r="D1452" s="41"/>
      <c r="E1452" s="42"/>
      <c r="F1452" s="39"/>
      <c r="G1452" s="39"/>
    </row>
    <row r="1453" spans="1:7" ht="12.75">
      <c r="A1453" s="39"/>
      <c r="B1453" s="39"/>
      <c r="C1453" s="40"/>
      <c r="D1453" s="41"/>
      <c r="E1453" s="42"/>
      <c r="F1453" s="39"/>
      <c r="G1453" s="39"/>
    </row>
    <row r="1454" spans="1:7" ht="12.75">
      <c r="A1454" s="39"/>
      <c r="B1454" s="39"/>
      <c r="C1454" s="40"/>
      <c r="D1454" s="41"/>
      <c r="E1454" s="42"/>
      <c r="F1454" s="39"/>
      <c r="G1454" s="39"/>
    </row>
    <row r="1455" spans="1:7" ht="12.75">
      <c r="A1455" s="39"/>
      <c r="B1455" s="39"/>
      <c r="C1455" s="40"/>
      <c r="D1455" s="41"/>
      <c r="E1455" s="42"/>
      <c r="F1455" s="39"/>
      <c r="G1455" s="39"/>
    </row>
    <row r="1456" spans="1:7" ht="12.75">
      <c r="A1456" s="39"/>
      <c r="B1456" s="39"/>
      <c r="C1456" s="40"/>
      <c r="D1456" s="41"/>
      <c r="E1456" s="42"/>
      <c r="F1456" s="39"/>
      <c r="G1456" s="39"/>
    </row>
    <row r="1457" spans="1:7" ht="12.75">
      <c r="A1457" s="39"/>
      <c r="B1457" s="39"/>
      <c r="C1457" s="40"/>
      <c r="D1457" s="41"/>
      <c r="E1457" s="42"/>
      <c r="F1457" s="39"/>
      <c r="G1457" s="39"/>
    </row>
    <row r="1458" spans="1:7" ht="12.75">
      <c r="A1458" s="39"/>
      <c r="B1458" s="39"/>
      <c r="C1458" s="40"/>
      <c r="D1458" s="41"/>
      <c r="E1458" s="42"/>
      <c r="F1458" s="39"/>
      <c r="G1458" s="39"/>
    </row>
    <row r="1459" spans="1:7" ht="12.75">
      <c r="A1459" s="39"/>
      <c r="B1459" s="39"/>
      <c r="C1459" s="40"/>
      <c r="D1459" s="41"/>
      <c r="E1459" s="42"/>
      <c r="F1459" s="39"/>
      <c r="G1459" s="39"/>
    </row>
    <row r="1460" spans="1:7" ht="12.75">
      <c r="A1460" s="39"/>
      <c r="B1460" s="39"/>
      <c r="C1460" s="40"/>
      <c r="D1460" s="41"/>
      <c r="E1460" s="42"/>
      <c r="F1460" s="39"/>
      <c r="G1460" s="39"/>
    </row>
    <row r="1461" spans="1:7" ht="12.75">
      <c r="A1461" s="39"/>
      <c r="B1461" s="39"/>
      <c r="C1461" s="40"/>
      <c r="D1461" s="41"/>
      <c r="E1461" s="42"/>
      <c r="F1461" s="39"/>
      <c r="G1461" s="39"/>
    </row>
    <row r="1462" spans="1:7" ht="12.75">
      <c r="A1462" s="39"/>
      <c r="B1462" s="39"/>
      <c r="C1462" s="40"/>
      <c r="D1462" s="41"/>
      <c r="E1462" s="42"/>
      <c r="F1462" s="39"/>
      <c r="G1462" s="39"/>
    </row>
    <row r="1463" spans="1:7" ht="12.75">
      <c r="A1463" s="39"/>
      <c r="B1463" s="39"/>
      <c r="C1463" s="40"/>
      <c r="D1463" s="41"/>
      <c r="E1463" s="42"/>
      <c r="F1463" s="39"/>
      <c r="G1463" s="39"/>
    </row>
    <row r="1464" spans="1:7" ht="12.75">
      <c r="A1464" s="39"/>
      <c r="B1464" s="39"/>
      <c r="C1464" s="40"/>
      <c r="D1464" s="41"/>
      <c r="E1464" s="42"/>
      <c r="F1464" s="39"/>
      <c r="G1464" s="39"/>
    </row>
    <row r="1465" spans="1:7" ht="12.75">
      <c r="A1465" s="39"/>
      <c r="B1465" s="39"/>
      <c r="C1465" s="40"/>
      <c r="D1465" s="41"/>
      <c r="E1465" s="42"/>
      <c r="F1465" s="39"/>
      <c r="G1465" s="39"/>
    </row>
    <row r="1466" spans="1:7" ht="12.75">
      <c r="A1466" s="39"/>
      <c r="B1466" s="39"/>
      <c r="C1466" s="40"/>
      <c r="D1466" s="41"/>
      <c r="E1466" s="42"/>
      <c r="F1466" s="39"/>
      <c r="G1466" s="39"/>
    </row>
    <row r="1467" spans="1:7" ht="12.75">
      <c r="A1467" s="39"/>
      <c r="B1467" s="39"/>
      <c r="C1467" s="40"/>
      <c r="D1467" s="41"/>
      <c r="E1467" s="42"/>
      <c r="F1467" s="39"/>
      <c r="G1467" s="39"/>
    </row>
    <row r="1468" spans="1:7" ht="12.75">
      <c r="A1468" s="39"/>
      <c r="B1468" s="39"/>
      <c r="C1468" s="40"/>
      <c r="D1468" s="41"/>
      <c r="E1468" s="42"/>
      <c r="F1468" s="39"/>
      <c r="G1468" s="39"/>
    </row>
    <row r="1469" spans="1:7" ht="12.75">
      <c r="A1469" s="39"/>
      <c r="B1469" s="39"/>
      <c r="C1469" s="40"/>
      <c r="D1469" s="41"/>
      <c r="E1469" s="42"/>
      <c r="F1469" s="39"/>
      <c r="G1469" s="39"/>
    </row>
    <row r="1470" spans="1:7" ht="12.75">
      <c r="A1470" s="39"/>
      <c r="B1470" s="39"/>
      <c r="C1470" s="40"/>
      <c r="D1470" s="41"/>
      <c r="E1470" s="42"/>
      <c r="F1470" s="39"/>
      <c r="G1470" s="39"/>
    </row>
    <row r="1471" spans="1:7" ht="12.75">
      <c r="A1471" s="39"/>
      <c r="B1471" s="39"/>
      <c r="C1471" s="40"/>
      <c r="D1471" s="41"/>
      <c r="E1471" s="42"/>
      <c r="F1471" s="39"/>
      <c r="G1471" s="39"/>
    </row>
    <row r="1472" spans="1:7" ht="12.75">
      <c r="A1472" s="39"/>
      <c r="B1472" s="39"/>
      <c r="C1472" s="40"/>
      <c r="D1472" s="41"/>
      <c r="E1472" s="42"/>
      <c r="F1472" s="39"/>
      <c r="G1472" s="39"/>
    </row>
    <row r="1473" spans="1:7" ht="12.75">
      <c r="A1473" s="39"/>
      <c r="B1473" s="39"/>
      <c r="C1473" s="40"/>
      <c r="D1473" s="41"/>
      <c r="E1473" s="42"/>
      <c r="F1473" s="39"/>
      <c r="G1473" s="39"/>
    </row>
    <row r="1474" spans="1:7" ht="12.75">
      <c r="A1474" s="39"/>
      <c r="B1474" s="39"/>
      <c r="C1474" s="40"/>
      <c r="D1474" s="41"/>
      <c r="E1474" s="42"/>
      <c r="F1474" s="39"/>
      <c r="G1474" s="39"/>
    </row>
    <row r="1475" spans="1:7" ht="12.75">
      <c r="A1475" s="39"/>
      <c r="B1475" s="39"/>
      <c r="C1475" s="40"/>
      <c r="D1475" s="41"/>
      <c r="E1475" s="42"/>
      <c r="F1475" s="39"/>
      <c r="G1475" s="39"/>
    </row>
    <row r="1476" spans="1:7" ht="12.75">
      <c r="A1476" s="39"/>
      <c r="B1476" s="39"/>
      <c r="C1476" s="40"/>
      <c r="D1476" s="41"/>
      <c r="E1476" s="42"/>
      <c r="F1476" s="39"/>
      <c r="G1476" s="39"/>
    </row>
    <row r="1477" spans="1:7" ht="12.75">
      <c r="A1477" s="39"/>
      <c r="B1477" s="39"/>
      <c r="C1477" s="40"/>
      <c r="D1477" s="41"/>
      <c r="E1477" s="42"/>
      <c r="F1477" s="39"/>
      <c r="G1477" s="39"/>
    </row>
    <row r="1478" spans="1:7" ht="12.75">
      <c r="A1478" s="39"/>
      <c r="B1478" s="39"/>
      <c r="C1478" s="40"/>
      <c r="D1478" s="41"/>
      <c r="E1478" s="42"/>
      <c r="F1478" s="39"/>
      <c r="G1478" s="39"/>
    </row>
    <row r="1479" spans="1:7" ht="12.75">
      <c r="A1479" s="39"/>
      <c r="B1479" s="39"/>
      <c r="C1479" s="40"/>
      <c r="D1479" s="41"/>
      <c r="E1479" s="42"/>
      <c r="F1479" s="39"/>
      <c r="G1479" s="39"/>
    </row>
    <row r="1480" spans="1:7" ht="12.75">
      <c r="A1480" s="39"/>
      <c r="B1480" s="39"/>
      <c r="C1480" s="40"/>
      <c r="D1480" s="41"/>
      <c r="E1480" s="42"/>
      <c r="F1480" s="39"/>
      <c r="G1480" s="39"/>
    </row>
    <row r="1481" spans="1:7" ht="12.75">
      <c r="A1481" s="39"/>
      <c r="B1481" s="39"/>
      <c r="C1481" s="40"/>
      <c r="D1481" s="41"/>
      <c r="E1481" s="42"/>
      <c r="F1481" s="39"/>
      <c r="G1481" s="39"/>
    </row>
    <row r="1482" spans="1:7" ht="12.75">
      <c r="A1482" s="39"/>
      <c r="B1482" s="39"/>
      <c r="C1482" s="40"/>
      <c r="D1482" s="41"/>
      <c r="E1482" s="42"/>
      <c r="F1482" s="39"/>
      <c r="G1482" s="39"/>
    </row>
    <row r="1483" spans="1:7" ht="12.75">
      <c r="A1483" s="39"/>
      <c r="B1483" s="39"/>
      <c r="C1483" s="40"/>
      <c r="D1483" s="41"/>
      <c r="E1483" s="42"/>
      <c r="F1483" s="39"/>
      <c r="G1483" s="39"/>
    </row>
    <row r="1484" spans="1:7" ht="12.75">
      <c r="A1484" s="39"/>
      <c r="B1484" s="39"/>
      <c r="C1484" s="40"/>
      <c r="D1484" s="41"/>
      <c r="E1484" s="42"/>
      <c r="F1484" s="39"/>
      <c r="G1484" s="39"/>
    </row>
    <row r="1485" spans="1:7" ht="12.75">
      <c r="A1485" s="39"/>
      <c r="B1485" s="39"/>
      <c r="C1485" s="40"/>
      <c r="D1485" s="41"/>
      <c r="E1485" s="42"/>
      <c r="F1485" s="39"/>
      <c r="G1485" s="39"/>
    </row>
    <row r="1486" spans="1:7" ht="12.75">
      <c r="A1486" s="39"/>
      <c r="B1486" s="39"/>
      <c r="C1486" s="40"/>
      <c r="D1486" s="41"/>
      <c r="E1486" s="42"/>
      <c r="F1486" s="39"/>
      <c r="G1486" s="39"/>
    </row>
    <row r="1487" spans="1:7" ht="12.75">
      <c r="A1487" s="39"/>
      <c r="B1487" s="39"/>
      <c r="C1487" s="40"/>
      <c r="D1487" s="41"/>
      <c r="E1487" s="42"/>
      <c r="F1487" s="39"/>
      <c r="G1487" s="39"/>
    </row>
    <row r="1488" spans="1:7" ht="12.75">
      <c r="A1488" s="39"/>
      <c r="B1488" s="39"/>
      <c r="C1488" s="40"/>
      <c r="D1488" s="41"/>
      <c r="E1488" s="42"/>
      <c r="F1488" s="39"/>
      <c r="G1488" s="39"/>
    </row>
    <row r="1489" spans="1:7" ht="12.75">
      <c r="A1489" s="39"/>
      <c r="B1489" s="39"/>
      <c r="C1489" s="40"/>
      <c r="D1489" s="41"/>
      <c r="E1489" s="42"/>
      <c r="F1489" s="39"/>
      <c r="G1489" s="39"/>
    </row>
    <row r="1490" spans="1:7" ht="12.75">
      <c r="A1490" s="39"/>
      <c r="B1490" s="39"/>
      <c r="C1490" s="40"/>
      <c r="D1490" s="41"/>
      <c r="E1490" s="42"/>
      <c r="F1490" s="39"/>
      <c r="G1490" s="39"/>
    </row>
    <row r="1491" spans="1:7" ht="12.75">
      <c r="A1491" s="39"/>
      <c r="B1491" s="39"/>
      <c r="C1491" s="40"/>
      <c r="D1491" s="41"/>
      <c r="E1491" s="42"/>
      <c r="F1491" s="39"/>
      <c r="G1491" s="39"/>
    </row>
    <row r="1492" spans="1:7" ht="12.75">
      <c r="A1492" s="39"/>
      <c r="B1492" s="39"/>
      <c r="C1492" s="40"/>
      <c r="D1492" s="41"/>
      <c r="E1492" s="42"/>
      <c r="F1492" s="39"/>
      <c r="G1492" s="39"/>
    </row>
    <row r="1493" spans="1:7" ht="12.75">
      <c r="A1493" s="39"/>
      <c r="B1493" s="39"/>
      <c r="C1493" s="40"/>
      <c r="D1493" s="41"/>
      <c r="E1493" s="42"/>
      <c r="F1493" s="39"/>
      <c r="G1493" s="39"/>
    </row>
    <row r="1494" spans="1:7" ht="12.75">
      <c r="A1494" s="39"/>
      <c r="B1494" s="39"/>
      <c r="C1494" s="40"/>
      <c r="D1494" s="41"/>
      <c r="E1494" s="42"/>
      <c r="F1494" s="39"/>
      <c r="G1494" s="39"/>
    </row>
    <row r="1495" spans="1:7" ht="12.75">
      <c r="A1495" s="39"/>
      <c r="B1495" s="39"/>
      <c r="C1495" s="40"/>
      <c r="D1495" s="41"/>
      <c r="E1495" s="42"/>
      <c r="F1495" s="39"/>
      <c r="G1495" s="39"/>
    </row>
    <row r="1496" spans="1:7" ht="12.75">
      <c r="A1496" s="39"/>
      <c r="B1496" s="39"/>
      <c r="C1496" s="40"/>
      <c r="D1496" s="41"/>
      <c r="E1496" s="42"/>
      <c r="F1496" s="39"/>
      <c r="G1496" s="39"/>
    </row>
    <row r="1497" spans="1:7" ht="12.75">
      <c r="A1497" s="39"/>
      <c r="B1497" s="39"/>
      <c r="C1497" s="40"/>
      <c r="D1497" s="41"/>
      <c r="E1497" s="42"/>
      <c r="F1497" s="39"/>
      <c r="G1497" s="39"/>
    </row>
    <row r="1498" spans="1:7" ht="12.75">
      <c r="A1498" s="39"/>
      <c r="B1498" s="39"/>
      <c r="C1498" s="40"/>
      <c r="D1498" s="41"/>
      <c r="E1498" s="42"/>
      <c r="F1498" s="39"/>
      <c r="G1498" s="39"/>
    </row>
    <row r="1499" spans="1:7" ht="12.75">
      <c r="A1499" s="39"/>
      <c r="B1499" s="39"/>
      <c r="C1499" s="40"/>
      <c r="D1499" s="41"/>
      <c r="E1499" s="42"/>
      <c r="F1499" s="39"/>
      <c r="G1499" s="39"/>
    </row>
    <row r="1500" spans="1:7" ht="12.75">
      <c r="A1500" s="39"/>
      <c r="B1500" s="39"/>
      <c r="C1500" s="40"/>
      <c r="D1500" s="41"/>
      <c r="E1500" s="42"/>
      <c r="F1500" s="39"/>
      <c r="G1500" s="39"/>
    </row>
    <row r="1501" spans="1:7" ht="12.75">
      <c r="A1501" s="39"/>
      <c r="B1501" s="39"/>
      <c r="C1501" s="40"/>
      <c r="D1501" s="41"/>
      <c r="E1501" s="42"/>
      <c r="F1501" s="39"/>
      <c r="G1501" s="39"/>
    </row>
    <row r="1502" spans="1:7" ht="12.75">
      <c r="A1502" s="39"/>
      <c r="B1502" s="39"/>
      <c r="C1502" s="40"/>
      <c r="D1502" s="41"/>
      <c r="E1502" s="42"/>
      <c r="F1502" s="39"/>
      <c r="G1502" s="39"/>
    </row>
    <row r="1503" spans="1:7" ht="12.75">
      <c r="A1503" s="39"/>
      <c r="B1503" s="39"/>
      <c r="C1503" s="40"/>
      <c r="D1503" s="41"/>
      <c r="E1503" s="42"/>
      <c r="F1503" s="39"/>
      <c r="G1503" s="39"/>
    </row>
    <row r="1504" spans="1:7" ht="12.75">
      <c r="A1504" s="39"/>
      <c r="B1504" s="39"/>
      <c r="C1504" s="40"/>
      <c r="D1504" s="41"/>
      <c r="E1504" s="42"/>
      <c r="F1504" s="39"/>
      <c r="G1504" s="39"/>
    </row>
    <row r="1505" spans="1:7" ht="12.75">
      <c r="A1505" s="39"/>
      <c r="B1505" s="39"/>
      <c r="C1505" s="40"/>
      <c r="D1505" s="41"/>
      <c r="E1505" s="42"/>
      <c r="F1505" s="39"/>
      <c r="G1505" s="39"/>
    </row>
    <row r="1506" spans="1:7" ht="12.75">
      <c r="A1506" s="39"/>
      <c r="B1506" s="39"/>
      <c r="C1506" s="40"/>
      <c r="D1506" s="41"/>
      <c r="E1506" s="42"/>
      <c r="F1506" s="39"/>
      <c r="G1506" s="39"/>
    </row>
    <row r="1507" spans="1:7" ht="12.75">
      <c r="A1507" s="39"/>
      <c r="B1507" s="39"/>
      <c r="C1507" s="40"/>
      <c r="D1507" s="41"/>
      <c r="E1507" s="42"/>
      <c r="F1507" s="39"/>
      <c r="G1507" s="39"/>
    </row>
    <row r="1508" spans="1:7" ht="12.75">
      <c r="A1508" s="39"/>
      <c r="B1508" s="39"/>
      <c r="C1508" s="40"/>
      <c r="D1508" s="41"/>
      <c r="E1508" s="42"/>
      <c r="F1508" s="39"/>
      <c r="G1508" s="39"/>
    </row>
    <row r="1509" spans="1:7" ht="12.75">
      <c r="A1509" s="39"/>
      <c r="B1509" s="39"/>
      <c r="C1509" s="40"/>
      <c r="D1509" s="41"/>
      <c r="E1509" s="42"/>
      <c r="F1509" s="39"/>
      <c r="G1509" s="39"/>
    </row>
    <row r="1510" spans="1:7" ht="12.75">
      <c r="A1510" s="39"/>
      <c r="B1510" s="39"/>
      <c r="C1510" s="40"/>
      <c r="D1510" s="41"/>
      <c r="E1510" s="42"/>
      <c r="F1510" s="39"/>
      <c r="G1510" s="39"/>
    </row>
    <row r="1511" spans="1:7" ht="12.75">
      <c r="A1511" s="39"/>
      <c r="B1511" s="39"/>
      <c r="C1511" s="40"/>
      <c r="D1511" s="41"/>
      <c r="E1511" s="42"/>
      <c r="F1511" s="39"/>
      <c r="G1511" s="39"/>
    </row>
    <row r="1512" spans="1:7" ht="12.75">
      <c r="A1512" s="39"/>
      <c r="B1512" s="39"/>
      <c r="C1512" s="40"/>
      <c r="D1512" s="41"/>
      <c r="E1512" s="42"/>
      <c r="F1512" s="39"/>
      <c r="G1512" s="39"/>
    </row>
    <row r="1513" spans="1:7" ht="12.75">
      <c r="A1513" s="39"/>
      <c r="B1513" s="39"/>
      <c r="C1513" s="40"/>
      <c r="D1513" s="41"/>
      <c r="E1513" s="42"/>
      <c r="F1513" s="39"/>
      <c r="G1513" s="39"/>
    </row>
    <row r="1514" spans="1:7" ht="12.75">
      <c r="A1514" s="39"/>
      <c r="B1514" s="39"/>
      <c r="C1514" s="40"/>
      <c r="D1514" s="41"/>
      <c r="E1514" s="42"/>
      <c r="F1514" s="39"/>
      <c r="G1514" s="39"/>
    </row>
    <row r="1515" spans="1:7" ht="12.75">
      <c r="A1515" s="39"/>
      <c r="B1515" s="39"/>
      <c r="C1515" s="40"/>
      <c r="D1515" s="41"/>
      <c r="E1515" s="42"/>
      <c r="F1515" s="39"/>
      <c r="G1515" s="39"/>
    </row>
    <row r="1516" spans="1:7" ht="12.75">
      <c r="A1516" s="39"/>
      <c r="B1516" s="39"/>
      <c r="C1516" s="40"/>
      <c r="D1516" s="41"/>
      <c r="E1516" s="42"/>
      <c r="F1516" s="39"/>
      <c r="G1516" s="39"/>
    </row>
    <row r="1517" spans="1:7" ht="12.75">
      <c r="A1517" s="39"/>
      <c r="B1517" s="39"/>
      <c r="C1517" s="40"/>
      <c r="D1517" s="41"/>
      <c r="E1517" s="42"/>
      <c r="F1517" s="39"/>
      <c r="G1517" s="39"/>
    </row>
    <row r="1518" spans="1:7" ht="12.75">
      <c r="A1518" s="39"/>
      <c r="B1518" s="39"/>
      <c r="C1518" s="40"/>
      <c r="D1518" s="41"/>
      <c r="E1518" s="42"/>
      <c r="F1518" s="39"/>
      <c r="G1518" s="39"/>
    </row>
    <row r="1519" spans="1:7" ht="12.75">
      <c r="A1519" s="39"/>
      <c r="B1519" s="39"/>
      <c r="C1519" s="40"/>
      <c r="D1519" s="41"/>
      <c r="E1519" s="42"/>
      <c r="F1519" s="39"/>
      <c r="G1519" s="39"/>
    </row>
    <row r="1520" spans="1:7" ht="12.75">
      <c r="A1520" s="39"/>
      <c r="B1520" s="39"/>
      <c r="C1520" s="40"/>
      <c r="D1520" s="41"/>
      <c r="E1520" s="42"/>
      <c r="F1520" s="39"/>
      <c r="G1520" s="39"/>
    </row>
    <row r="1521" spans="1:7" ht="12.75">
      <c r="A1521" s="39"/>
      <c r="B1521" s="39"/>
      <c r="C1521" s="40"/>
      <c r="D1521" s="41"/>
      <c r="E1521" s="42"/>
      <c r="F1521" s="39"/>
      <c r="G1521" s="39"/>
    </row>
    <row r="1522" spans="1:7" ht="12.75">
      <c r="A1522" s="39"/>
      <c r="B1522" s="39"/>
      <c r="C1522" s="40"/>
      <c r="D1522" s="41"/>
      <c r="E1522" s="42"/>
      <c r="F1522" s="39"/>
      <c r="G1522" s="39"/>
    </row>
    <row r="1523" spans="1:7" ht="12.75">
      <c r="A1523" s="39"/>
      <c r="B1523" s="39"/>
      <c r="C1523" s="40"/>
      <c r="D1523" s="41"/>
      <c r="E1523" s="42"/>
      <c r="F1523" s="39"/>
      <c r="G1523" s="39"/>
    </row>
    <row r="1524" spans="1:7" ht="12.75">
      <c r="A1524" s="39"/>
      <c r="B1524" s="39"/>
      <c r="C1524" s="40"/>
      <c r="D1524" s="41"/>
      <c r="E1524" s="42"/>
      <c r="F1524" s="39"/>
      <c r="G1524" s="39"/>
    </row>
    <row r="1525" spans="1:7" ht="12.75">
      <c r="A1525" s="39"/>
      <c r="B1525" s="39"/>
      <c r="C1525" s="40"/>
      <c r="D1525" s="41"/>
      <c r="E1525" s="42"/>
      <c r="F1525" s="39"/>
      <c r="G1525" s="39"/>
    </row>
    <row r="1526" spans="1:7" ht="12.75">
      <c r="A1526" s="39"/>
      <c r="B1526" s="39"/>
      <c r="C1526" s="40"/>
      <c r="D1526" s="41"/>
      <c r="E1526" s="42"/>
      <c r="F1526" s="39"/>
      <c r="G1526" s="39"/>
    </row>
    <row r="1527" spans="1:7" ht="12.75">
      <c r="A1527" s="39"/>
      <c r="B1527" s="39"/>
      <c r="C1527" s="40"/>
      <c r="D1527" s="41"/>
      <c r="E1527" s="42"/>
      <c r="F1527" s="39"/>
      <c r="G1527" s="39"/>
    </row>
    <row r="1528" spans="1:7" ht="12.75">
      <c r="A1528" s="39"/>
      <c r="B1528" s="39"/>
      <c r="C1528" s="40"/>
      <c r="D1528" s="41"/>
      <c r="E1528" s="42"/>
      <c r="F1528" s="39"/>
      <c r="G1528" s="39"/>
    </row>
    <row r="1529" spans="1:7" ht="12.75">
      <c r="A1529" s="39"/>
      <c r="B1529" s="39"/>
      <c r="C1529" s="40"/>
      <c r="D1529" s="41"/>
      <c r="E1529" s="42"/>
      <c r="F1529" s="39"/>
      <c r="G1529" s="39"/>
    </row>
    <row r="1530" spans="1:7" ht="12.75">
      <c r="A1530" s="39"/>
      <c r="B1530" s="39"/>
      <c r="C1530" s="40"/>
      <c r="D1530" s="41"/>
      <c r="E1530" s="42"/>
      <c r="F1530" s="39"/>
      <c r="G1530" s="39"/>
    </row>
    <row r="1531" spans="1:7" ht="12.75">
      <c r="A1531" s="39"/>
      <c r="B1531" s="39"/>
      <c r="C1531" s="40"/>
      <c r="D1531" s="41"/>
      <c r="E1531" s="42"/>
      <c r="F1531" s="39"/>
      <c r="G1531" s="39"/>
    </row>
    <row r="1532" spans="1:7" ht="12.75">
      <c r="A1532" s="39"/>
      <c r="B1532" s="39"/>
      <c r="C1532" s="40"/>
      <c r="D1532" s="41"/>
      <c r="E1532" s="42"/>
      <c r="F1532" s="39"/>
      <c r="G1532" s="39"/>
    </row>
    <row r="1533" spans="1:7" ht="12.75">
      <c r="A1533" s="39"/>
      <c r="B1533" s="39"/>
      <c r="C1533" s="40"/>
      <c r="D1533" s="41"/>
      <c r="E1533" s="42"/>
      <c r="F1533" s="39"/>
      <c r="G1533" s="39"/>
    </row>
    <row r="1534" spans="1:7" ht="12.75">
      <c r="A1534" s="39"/>
      <c r="B1534" s="39"/>
      <c r="C1534" s="40"/>
      <c r="D1534" s="41"/>
      <c r="E1534" s="42"/>
      <c r="F1534" s="39"/>
      <c r="G1534" s="39"/>
    </row>
    <row r="1535" spans="1:7" ht="12.75">
      <c r="A1535" s="39"/>
      <c r="B1535" s="39"/>
      <c r="C1535" s="40"/>
      <c r="D1535" s="41"/>
      <c r="E1535" s="42"/>
      <c r="F1535" s="39"/>
      <c r="G1535" s="39"/>
    </row>
    <row r="1536" spans="1:7" ht="12.75">
      <c r="A1536" s="39"/>
      <c r="B1536" s="39"/>
      <c r="C1536" s="40"/>
      <c r="D1536" s="41"/>
      <c r="E1536" s="42"/>
      <c r="F1536" s="39"/>
      <c r="G1536" s="39"/>
    </row>
    <row r="1537" spans="1:7" ht="12.75">
      <c r="A1537" s="39"/>
      <c r="B1537" s="39"/>
      <c r="C1537" s="40"/>
      <c r="D1537" s="41"/>
      <c r="E1537" s="42"/>
      <c r="F1537" s="39"/>
      <c r="G1537" s="39"/>
    </row>
    <row r="1538" spans="1:7" ht="12.75">
      <c r="A1538" s="39"/>
      <c r="B1538" s="39"/>
      <c r="C1538" s="40"/>
      <c r="D1538" s="41"/>
      <c r="E1538" s="42"/>
      <c r="F1538" s="39"/>
      <c r="G1538" s="39"/>
    </row>
    <row r="1539" spans="1:7" ht="12.75">
      <c r="A1539" s="39"/>
      <c r="B1539" s="39"/>
      <c r="C1539" s="40"/>
      <c r="D1539" s="41"/>
      <c r="E1539" s="42"/>
      <c r="F1539" s="39"/>
      <c r="G1539" s="39"/>
    </row>
    <row r="1540" spans="1:7" ht="12.75">
      <c r="A1540" s="39"/>
      <c r="B1540" s="39"/>
      <c r="C1540" s="40"/>
      <c r="D1540" s="41"/>
      <c r="E1540" s="42"/>
      <c r="F1540" s="39"/>
      <c r="G1540" s="39"/>
    </row>
    <row r="1541" spans="1:7" ht="12.75">
      <c r="A1541" s="39"/>
      <c r="B1541" s="39"/>
      <c r="C1541" s="40"/>
      <c r="D1541" s="41"/>
      <c r="E1541" s="42"/>
      <c r="F1541" s="39"/>
      <c r="G1541" s="39"/>
    </row>
    <row r="1542" spans="1:7" ht="12.75">
      <c r="A1542" s="39"/>
      <c r="B1542" s="39"/>
      <c r="C1542" s="40"/>
      <c r="D1542" s="41"/>
      <c r="E1542" s="42"/>
      <c r="F1542" s="39"/>
      <c r="G1542" s="39"/>
    </row>
    <row r="1543" spans="1:7" ht="12.75">
      <c r="A1543" s="39"/>
      <c r="B1543" s="39"/>
      <c r="C1543" s="40"/>
      <c r="D1543" s="41"/>
      <c r="E1543" s="42"/>
      <c r="F1543" s="39"/>
      <c r="G1543" s="39"/>
    </row>
    <row r="1544" spans="1:7" ht="12.75">
      <c r="A1544" s="39"/>
      <c r="B1544" s="39"/>
      <c r="C1544" s="40"/>
      <c r="D1544" s="41"/>
      <c r="E1544" s="42"/>
      <c r="F1544" s="39"/>
      <c r="G1544" s="39"/>
    </row>
    <row r="1545" spans="1:7" ht="12.75">
      <c r="A1545" s="39"/>
      <c r="B1545" s="39"/>
      <c r="C1545" s="40"/>
      <c r="D1545" s="41"/>
      <c r="E1545" s="42"/>
      <c r="F1545" s="39"/>
      <c r="G1545" s="39"/>
    </row>
    <row r="1546" spans="1:7" ht="12.75">
      <c r="A1546" s="39"/>
      <c r="B1546" s="39"/>
      <c r="C1546" s="40"/>
      <c r="D1546" s="41"/>
      <c r="E1546" s="42"/>
      <c r="F1546" s="39"/>
      <c r="G1546" s="39"/>
    </row>
    <row r="1547" spans="1:7" ht="12.75">
      <c r="A1547" s="39"/>
      <c r="B1547" s="39"/>
      <c r="C1547" s="40"/>
      <c r="D1547" s="41"/>
      <c r="E1547" s="42"/>
      <c r="F1547" s="39"/>
      <c r="G1547" s="39"/>
    </row>
    <row r="1548" spans="1:7" ht="12.75">
      <c r="A1548" s="39"/>
      <c r="B1548" s="39"/>
      <c r="C1548" s="40"/>
      <c r="D1548" s="41"/>
      <c r="E1548" s="42"/>
      <c r="F1548" s="39"/>
      <c r="G1548" s="39"/>
    </row>
    <row r="1549" spans="1:7" ht="12.75">
      <c r="A1549" s="39"/>
      <c r="B1549" s="39"/>
      <c r="C1549" s="40"/>
      <c r="D1549" s="41"/>
      <c r="E1549" s="42"/>
      <c r="F1549" s="39"/>
      <c r="G1549" s="39"/>
    </row>
    <row r="1550" spans="1:7" ht="12.75">
      <c r="A1550" s="39"/>
      <c r="B1550" s="39"/>
      <c r="C1550" s="40"/>
      <c r="D1550" s="41"/>
      <c r="E1550" s="42"/>
      <c r="F1550" s="39"/>
      <c r="G1550" s="39"/>
    </row>
    <row r="1551" spans="1:7" ht="12.75">
      <c r="A1551" s="39"/>
      <c r="B1551" s="39"/>
      <c r="C1551" s="40"/>
      <c r="D1551" s="41"/>
      <c r="E1551" s="42"/>
      <c r="F1551" s="39"/>
      <c r="G1551" s="39"/>
    </row>
    <row r="1552" spans="1:7" ht="12.75">
      <c r="A1552" s="39"/>
      <c r="B1552" s="39"/>
      <c r="C1552" s="40"/>
      <c r="D1552" s="41"/>
      <c r="E1552" s="42"/>
      <c r="F1552" s="39"/>
      <c r="G1552" s="39"/>
    </row>
    <row r="1553" spans="1:7" ht="12.75">
      <c r="A1553" s="39"/>
      <c r="B1553" s="39"/>
      <c r="C1553" s="40"/>
      <c r="D1553" s="41"/>
      <c r="E1553" s="42"/>
      <c r="F1553" s="39"/>
      <c r="G1553" s="39"/>
    </row>
    <row r="1554" spans="1:7" ht="12.75">
      <c r="A1554" s="39"/>
      <c r="B1554" s="39"/>
      <c r="C1554" s="40"/>
      <c r="D1554" s="41"/>
      <c r="E1554" s="42"/>
      <c r="F1554" s="39"/>
      <c r="G1554" s="39"/>
    </row>
    <row r="1555" spans="1:7" ht="12.75">
      <c r="A1555" s="39"/>
      <c r="B1555" s="39"/>
      <c r="C1555" s="40"/>
      <c r="D1555" s="41"/>
      <c r="E1555" s="42"/>
      <c r="F1555" s="39"/>
      <c r="G1555" s="39"/>
    </row>
    <row r="1556" spans="1:7" ht="12.75">
      <c r="A1556" s="39"/>
      <c r="B1556" s="39"/>
      <c r="C1556" s="40"/>
      <c r="D1556" s="41"/>
      <c r="E1556" s="42"/>
      <c r="F1556" s="39"/>
      <c r="G1556" s="39"/>
    </row>
    <row r="1557" spans="1:7" ht="12.75">
      <c r="A1557" s="39"/>
      <c r="B1557" s="39"/>
      <c r="C1557" s="40"/>
      <c r="D1557" s="41"/>
      <c r="E1557" s="42"/>
      <c r="F1557" s="39"/>
      <c r="G1557" s="39"/>
    </row>
    <row r="1558" spans="1:7" ht="12.75">
      <c r="A1558" s="39"/>
      <c r="B1558" s="39"/>
      <c r="C1558" s="40"/>
      <c r="D1558" s="41"/>
      <c r="E1558" s="42"/>
      <c r="F1558" s="39"/>
      <c r="G1558" s="39"/>
    </row>
    <row r="1559" spans="1:7" ht="12.75">
      <c r="A1559" s="39"/>
      <c r="B1559" s="39"/>
      <c r="C1559" s="40"/>
      <c r="D1559" s="41"/>
      <c r="E1559" s="42"/>
      <c r="F1559" s="39"/>
      <c r="G1559" s="39"/>
    </row>
    <row r="1560" spans="1:7" ht="12.75">
      <c r="A1560" s="39"/>
      <c r="B1560" s="39"/>
      <c r="C1560" s="40"/>
      <c r="D1560" s="41"/>
      <c r="E1560" s="42"/>
      <c r="F1560" s="39"/>
      <c r="G1560" s="39"/>
    </row>
    <row r="1561" spans="1:7" ht="12.75">
      <c r="A1561" s="39"/>
      <c r="B1561" s="39"/>
      <c r="C1561" s="40"/>
      <c r="D1561" s="41"/>
      <c r="E1561" s="42"/>
      <c r="F1561" s="39"/>
      <c r="G1561" s="39"/>
    </row>
    <row r="1562" spans="1:7" ht="12.75">
      <c r="A1562" s="39"/>
      <c r="B1562" s="39"/>
      <c r="C1562" s="40"/>
      <c r="D1562" s="41"/>
      <c r="E1562" s="42"/>
      <c r="F1562" s="39"/>
      <c r="G1562" s="39"/>
    </row>
    <row r="1563" spans="1:7" ht="12.75">
      <c r="A1563" s="39"/>
      <c r="B1563" s="39"/>
      <c r="C1563" s="40"/>
      <c r="D1563" s="41"/>
      <c r="E1563" s="42"/>
      <c r="F1563" s="39"/>
      <c r="G1563" s="39"/>
    </row>
    <row r="1564" spans="1:7" ht="12.75">
      <c r="A1564" s="39"/>
      <c r="B1564" s="39"/>
      <c r="C1564" s="40"/>
      <c r="D1564" s="41"/>
      <c r="E1564" s="42"/>
      <c r="F1564" s="39"/>
      <c r="G1564" s="39"/>
    </row>
    <row r="1565" spans="1:7" ht="12.75">
      <c r="A1565" s="39"/>
      <c r="B1565" s="39"/>
      <c r="C1565" s="40"/>
      <c r="D1565" s="41"/>
      <c r="E1565" s="42"/>
      <c r="F1565" s="39"/>
      <c r="G1565" s="39"/>
    </row>
  </sheetData>
  <mergeCells count="5">
    <mergeCell ref="A38:Z38"/>
    <mergeCell ref="A1:Z1"/>
    <mergeCell ref="A2:Z2"/>
    <mergeCell ref="A53:Z53"/>
    <mergeCell ref="A56:Z5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B7B7"/>
  </sheetPr>
  <dimension ref="A1:Z10"/>
  <sheetViews>
    <sheetView workbookViewId="0"/>
  </sheetViews>
  <sheetFormatPr defaultColWidth="14.42578125" defaultRowHeight="15.75" customHeight="1"/>
  <cols>
    <col min="1" max="1" width="12.140625" customWidth="1"/>
    <col min="2" max="2" width="35.85546875" customWidth="1"/>
    <col min="4" max="4" width="39.85546875" customWidth="1"/>
    <col min="6" max="6" width="28.5703125" customWidth="1"/>
  </cols>
  <sheetData>
    <row r="1" spans="1:26" ht="15.75" customHeight="1">
      <c r="A1" s="48" t="s">
        <v>2613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5.75" customHeight="1">
      <c r="A2" s="2" t="s">
        <v>2617</v>
      </c>
      <c r="B2" s="2" t="s">
        <v>2618</v>
      </c>
      <c r="C2" s="4" t="s">
        <v>14</v>
      </c>
      <c r="D2" s="6" t="s">
        <v>2619</v>
      </c>
      <c r="E2" s="7" t="s">
        <v>113</v>
      </c>
      <c r="F2" s="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>
      <c r="A3" s="2" t="s">
        <v>2622</v>
      </c>
      <c r="B3" s="2" t="s">
        <v>2623</v>
      </c>
      <c r="C3" s="4" t="s">
        <v>14</v>
      </c>
      <c r="D3" s="6" t="s">
        <v>2626</v>
      </c>
      <c r="E3" s="34"/>
      <c r="F3" s="2"/>
      <c r="G3" s="1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>
      <c r="A4" s="2" t="s">
        <v>2631</v>
      </c>
      <c r="B4" s="2" t="s">
        <v>2632</v>
      </c>
      <c r="C4" s="4" t="s">
        <v>14</v>
      </c>
      <c r="D4" s="6" t="s">
        <v>2626</v>
      </c>
      <c r="E4" s="34"/>
      <c r="F4" s="2"/>
      <c r="G4" s="12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>
      <c r="A5" s="2" t="s">
        <v>2637</v>
      </c>
      <c r="B5" s="2" t="s">
        <v>2632</v>
      </c>
      <c r="C5" s="4" t="s">
        <v>14</v>
      </c>
      <c r="D5" s="6" t="s">
        <v>2626</v>
      </c>
      <c r="E5" s="34"/>
      <c r="F5" s="2"/>
      <c r="G5" s="12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>
      <c r="A6" s="2" t="s">
        <v>2644</v>
      </c>
      <c r="B6" s="2" t="s">
        <v>2645</v>
      </c>
      <c r="C6" s="4" t="s">
        <v>14</v>
      </c>
      <c r="D6" s="6" t="s">
        <v>2626</v>
      </c>
      <c r="E6" s="34"/>
      <c r="F6" s="2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>
      <c r="A7" s="2" t="s">
        <v>2651</v>
      </c>
      <c r="B7" s="2" t="s">
        <v>2652</v>
      </c>
      <c r="C7" s="4" t="s">
        <v>14</v>
      </c>
      <c r="D7" s="6" t="s">
        <v>2654</v>
      </c>
      <c r="E7" s="34"/>
      <c r="F7" s="2"/>
      <c r="G7" s="12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>
      <c r="A8" s="2" t="s">
        <v>2658</v>
      </c>
      <c r="B8" s="2" t="s">
        <v>2659</v>
      </c>
      <c r="C8" s="4" t="s">
        <v>14</v>
      </c>
      <c r="D8" s="6" t="s">
        <v>2660</v>
      </c>
      <c r="E8" s="34"/>
      <c r="F8" s="2"/>
      <c r="G8" s="1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>
      <c r="A9" s="2" t="s">
        <v>2663</v>
      </c>
      <c r="B9" s="2" t="s">
        <v>2664</v>
      </c>
      <c r="C9" s="4" t="s">
        <v>14</v>
      </c>
      <c r="D9" s="6" t="s">
        <v>2667</v>
      </c>
      <c r="E9" s="34"/>
      <c r="F9" s="2"/>
      <c r="G9" s="12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>
      <c r="A10" s="2" t="s">
        <v>2671</v>
      </c>
      <c r="B10" s="2" t="s">
        <v>2672</v>
      </c>
      <c r="C10" s="4" t="s">
        <v>14</v>
      </c>
      <c r="D10" s="6" t="s">
        <v>2673</v>
      </c>
      <c r="E10" s="34"/>
      <c r="F10" s="2"/>
      <c r="G10" s="12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</sheetData>
  <mergeCells count="1">
    <mergeCell ref="A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Solving Paradigms</vt:lpstr>
      <vt:lpstr>Data Structures</vt:lpstr>
      <vt:lpstr>Graphs</vt:lpstr>
      <vt:lpstr>Mathematics</vt:lpstr>
      <vt:lpstr>Strings</vt:lpstr>
      <vt:lpstr>Geometry</vt:lpstr>
      <vt:lpstr>Ad-hoc</vt:lpstr>
      <vt:lpstr>Specific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Shishir Roy</cp:lastModifiedBy>
  <dcterms:modified xsi:type="dcterms:W3CDTF">2017-08-07T04:48:41Z</dcterms:modified>
</cp:coreProperties>
</file>