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/>
  <bookViews>
    <workbookView xWindow="0" yWindow="540" windowWidth="20490" windowHeight="7215" tabRatio="868" activeTab="7"/>
  </bookViews>
  <sheets>
    <sheet name="Title-Page" sheetId="1" r:id="rId1"/>
    <sheet name="Table-of-Contents" sheetId="2" r:id="rId2"/>
    <sheet name="Cover-Page" sheetId="3" r:id="rId3"/>
    <sheet name="Guidelines" sheetId="4" r:id="rId4"/>
    <sheet name="Scope_&amp;_Dependencies" sheetId="5" state="hidden" r:id="rId5"/>
    <sheet name="Assumptions_&amp;_Risk" sheetId="6" r:id="rId6"/>
    <sheet name="Baseline-Parameter" sheetId="7" state="hidden" r:id="rId7"/>
    <sheet name="Baseline-Configuration" sheetId="11" r:id="rId8"/>
    <sheet name="Module-2" sheetId="13" r:id="rId9"/>
    <sheet name="Total-Effort" sheetId="8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" i="11" l="1"/>
  <c r="D26" i="8"/>
  <c r="F54" i="8" l="1"/>
  <c r="G54" i="8" s="1"/>
  <c r="F53" i="8"/>
  <c r="F48" i="8"/>
  <c r="G48" i="8" s="1"/>
  <c r="F47" i="8"/>
  <c r="G47" i="8" s="1"/>
  <c r="F42" i="8"/>
  <c r="F41" i="8"/>
  <c r="G41" i="8" s="1"/>
  <c r="F36" i="8"/>
  <c r="F35" i="8"/>
  <c r="G35" i="8" s="1"/>
  <c r="E55" i="8"/>
  <c r="E49" i="8"/>
  <c r="E43" i="8"/>
  <c r="E37" i="8"/>
  <c r="D25" i="8"/>
  <c r="D30" i="8"/>
  <c r="D29" i="8"/>
  <c r="D28" i="8"/>
  <c r="D27" i="8"/>
  <c r="F13" i="7"/>
  <c r="F37" i="8" l="1"/>
  <c r="G36" i="8"/>
  <c r="G37" i="8" s="1"/>
  <c r="F55" i="8"/>
  <c r="G53" i="8"/>
  <c r="G55" i="8" s="1"/>
  <c r="G49" i="8"/>
  <c r="F49" i="8"/>
  <c r="F43" i="8"/>
  <c r="G42" i="8"/>
  <c r="G43" i="8" s="1"/>
  <c r="E18" i="8"/>
  <c r="F18" i="8" s="1"/>
  <c r="G18" i="8" s="1"/>
  <c r="E14" i="8"/>
  <c r="F14" i="8" s="1"/>
  <c r="G14" i="8" s="1"/>
  <c r="E16" i="8"/>
  <c r="F16" i="8" s="1"/>
  <c r="G16" i="8" s="1"/>
  <c r="E15" i="8"/>
  <c r="F15" i="8" s="1"/>
  <c r="G15" i="8" s="1"/>
  <c r="D31" i="8" l="1"/>
  <c r="T12" i="13"/>
  <c r="S12" i="13"/>
  <c r="S13" i="13" s="1"/>
  <c r="R12" i="13"/>
  <c r="R13" i="13" s="1"/>
  <c r="Q12" i="13"/>
  <c r="Q13" i="13" s="1"/>
  <c r="P12" i="13"/>
  <c r="P13" i="13" s="1"/>
  <c r="O12" i="13"/>
  <c r="O13" i="13" s="1"/>
  <c r="N12" i="13"/>
  <c r="N13" i="13" s="1"/>
  <c r="M12" i="13"/>
  <c r="L12" i="13"/>
  <c r="K12" i="13"/>
  <c r="K13" i="13" s="1"/>
  <c r="J12" i="13"/>
  <c r="J13" i="13" s="1"/>
  <c r="I12" i="13"/>
  <c r="H12" i="13"/>
  <c r="H13" i="13" s="1"/>
  <c r="G12" i="13"/>
  <c r="G13" i="13" s="1"/>
  <c r="F12" i="13"/>
  <c r="F13" i="13"/>
  <c r="E12" i="13"/>
  <c r="D12" i="13"/>
  <c r="D13" i="13" s="1"/>
  <c r="D14" i="13" s="1"/>
  <c r="C12" i="13"/>
  <c r="C13" i="13" s="1"/>
  <c r="C14" i="13" s="1"/>
  <c r="T13" i="13"/>
  <c r="M13" i="13"/>
  <c r="L13" i="13"/>
  <c r="I13" i="13"/>
  <c r="E13" i="13"/>
  <c r="E14" i="13" s="1"/>
  <c r="E17" i="8"/>
  <c r="F17" i="8" s="1"/>
  <c r="G17" i="8" s="1"/>
  <c r="G21" i="8" s="1"/>
  <c r="E21" i="8" l="1"/>
  <c r="F21" i="8"/>
  <c r="C15" i="13"/>
  <c r="R14" i="13"/>
  <c r="M14" i="13"/>
  <c r="H14" i="13"/>
  <c r="P14" i="13"/>
  <c r="T14" i="13"/>
  <c r="F14" i="13"/>
  <c r="Q14" i="13"/>
  <c r="I14" i="13"/>
  <c r="J14" i="13"/>
  <c r="N14" i="13"/>
  <c r="L14" i="13"/>
  <c r="G14" i="13"/>
  <c r="K14" i="13"/>
  <c r="O14" i="13"/>
  <c r="S14" i="13"/>
  <c r="L15" i="13" l="1"/>
  <c r="I15" i="13"/>
  <c r="F15" i="13"/>
  <c r="R15" i="13"/>
  <c r="O15" i="13"/>
  <c r="C16" i="13" l="1"/>
  <c r="E7" i="8" s="1"/>
  <c r="E6" i="8" l="1"/>
  <c r="E8" i="8" s="1"/>
  <c r="E11" i="8" s="1"/>
  <c r="E22" i="8" s="1"/>
  <c r="E27" i="8" s="1"/>
  <c r="E25" i="8" s="1"/>
  <c r="F11" i="8" l="1"/>
  <c r="F22" i="8" s="1"/>
  <c r="G11" i="8" l="1"/>
  <c r="G22" i="8" s="1"/>
  <c r="E26" i="8"/>
  <c r="F26" i="8" s="1"/>
  <c r="G26" i="8" s="1"/>
  <c r="F25" i="8" l="1"/>
  <c r="G25" i="8" s="1"/>
  <c r="E28" i="8"/>
  <c r="F28" i="8" s="1"/>
  <c r="G28" i="8" s="1"/>
  <c r="F27" i="8"/>
  <c r="G27" i="8" s="1"/>
  <c r="E30" i="8"/>
  <c r="F30" i="8" s="1"/>
  <c r="G30" i="8" s="1"/>
  <c r="E29" i="8"/>
  <c r="F29" i="8" s="1"/>
  <c r="G29" i="8" s="1"/>
  <c r="G31" i="8" l="1"/>
  <c r="G57" i="8" s="1"/>
  <c r="E31" i="8"/>
  <c r="E57" i="8" s="1"/>
  <c r="F31" i="8"/>
  <c r="F57" i="8" s="1"/>
</calcChain>
</file>

<file path=xl/comments1.xml><?xml version="1.0" encoding="utf-8"?>
<comments xmlns="http://schemas.openxmlformats.org/spreadsheetml/2006/main">
  <authors>
    <author>Shith, Snehasish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Shith, Snehasish:</t>
        </r>
        <r>
          <rPr>
            <sz val="9"/>
            <color indexed="81"/>
            <rFont val="Tahoma"/>
            <family val="2"/>
          </rPr>
          <t xml:space="preserve">
jx:area(lastCell="M11")</t>
        </r>
      </text>
    </comment>
  </commentList>
</comments>
</file>

<file path=xl/comments2.xml><?xml version="1.0" encoding="utf-8"?>
<comments xmlns="http://schemas.openxmlformats.org/spreadsheetml/2006/main">
  <authors>
    <author>Shith, Snehasish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Shith, Snehasish:</t>
        </r>
        <r>
          <rPr>
            <sz val="9"/>
            <color indexed="81"/>
            <rFont val="Tahoma"/>
            <family val="2"/>
          </rPr>
          <t xml:space="preserve">
jx:area(lastCell="O11")</t>
        </r>
      </text>
    </comment>
  </commentList>
</comments>
</file>

<file path=xl/comments3.xml><?xml version="1.0" encoding="utf-8"?>
<comments xmlns="http://schemas.openxmlformats.org/spreadsheetml/2006/main">
  <authors>
    <author>Shith, Snehasish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Shith, Snehasish:</t>
        </r>
        <r>
          <rPr>
            <sz val="9"/>
            <color indexed="81"/>
            <rFont val="Tahoma"/>
            <family val="2"/>
          </rPr>
          <t xml:space="preserve">
jx:area(lastCell="H11")</t>
        </r>
      </text>
    </comment>
  </commentList>
</comments>
</file>

<file path=xl/comments4.xml><?xml version="1.0" encoding="utf-8"?>
<comments xmlns="http://schemas.openxmlformats.org/spreadsheetml/2006/main">
  <authors>
    <author>Shith, Snehasish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Shith, Snehasish:</t>
        </r>
        <r>
          <rPr>
            <sz val="9"/>
            <color indexed="81"/>
            <rFont val="Tahoma"/>
            <family val="2"/>
          </rPr>
          <t xml:space="preserve">
jx:area(lastCell="I79")</t>
        </r>
      </text>
    </comment>
  </commentList>
</comments>
</file>

<file path=xl/sharedStrings.xml><?xml version="1.0" encoding="utf-8"?>
<sst xmlns="http://schemas.openxmlformats.org/spreadsheetml/2006/main" count="225" uniqueCount="161">
  <si>
    <t xml:space="preserve"> TP001 - Function Point Based Estimation Model for Application Development</t>
  </si>
  <si>
    <t>Project Name</t>
  </si>
  <si>
    <t>Account Name</t>
  </si>
  <si>
    <t>Vertical</t>
  </si>
  <si>
    <t>"Dell Services - Applications
Any improvement suggestion to this document could be mailed to SEPG at DL-QOE-SEPG@Dell.com "</t>
  </si>
  <si>
    <t>Revision History</t>
  </si>
  <si>
    <t>Sr. No</t>
  </si>
  <si>
    <t>Date</t>
  </si>
  <si>
    <t>Additions/Modifications</t>
  </si>
  <si>
    <t>Prepared/Revised By</t>
  </si>
  <si>
    <t>Review/Approved By</t>
  </si>
  <si>
    <t>Security Classification: Dell Proprietary and Confidential. © 2015 Dell Inc. All Rights Reserved.</t>
  </si>
  <si>
    <t>Account</t>
  </si>
  <si>
    <t>Opportunity</t>
  </si>
  <si>
    <t>Geo</t>
  </si>
  <si>
    <t>Sales Executive</t>
  </si>
  <si>
    <t>Geo BDM</t>
  </si>
  <si>
    <t>Pursuit BDM</t>
  </si>
  <si>
    <t>Solution Architect</t>
  </si>
  <si>
    <t>Vertical SME</t>
  </si>
  <si>
    <t>Last Update Date</t>
  </si>
  <si>
    <t>OLA Sit</t>
  </si>
  <si>
    <t>Guidelines</t>
  </si>
  <si>
    <t>How to use Estimation Model</t>
  </si>
  <si>
    <t>Use FP Model When</t>
  </si>
  <si>
    <t>Guidelines on Estimation</t>
  </si>
  <si>
    <t>Guidelines on Baseline</t>
  </si>
  <si>
    <t>Any other Guideline</t>
  </si>
  <si>
    <t>SCOPE</t>
  </si>
  <si>
    <t>DEPENDENCIES</t>
  </si>
  <si>
    <t>RECEIVABLES</t>
  </si>
  <si>
    <t>DELIVERABLES</t>
  </si>
  <si>
    <t>OUT-OF-SCOPE | EXCLUSION</t>
  </si>
  <si>
    <t>SR. NO.</t>
  </si>
  <si>
    <t>PARAMETER-NAME</t>
  </si>
  <si>
    <t>VALUE</t>
  </si>
  <si>
    <t>DESCRIPTION</t>
  </si>
  <si>
    <t>REMARK</t>
  </si>
  <si>
    <t>Total Efforts</t>
  </si>
  <si>
    <t>PHASES</t>
  </si>
  <si>
    <t>% Effort</t>
  </si>
  <si>
    <t>Requirements Study (KT)</t>
  </si>
  <si>
    <t>Design</t>
  </si>
  <si>
    <t>Coding &amp; Unit Testing</t>
  </si>
  <si>
    <t>Testing</t>
  </si>
  <si>
    <t>Project Management</t>
  </si>
  <si>
    <t>UAT Support</t>
  </si>
  <si>
    <t>TOTAL</t>
  </si>
  <si>
    <t xml:space="preserve"> </t>
  </si>
  <si>
    <t>Out of Band Effort</t>
  </si>
  <si>
    <t>Type of Activity</t>
  </si>
  <si>
    <t>Effort (PDs)</t>
  </si>
  <si>
    <t>Training Team on Existing Framework</t>
  </si>
  <si>
    <t>Project Team Training Effort</t>
  </si>
  <si>
    <t>User Training Effort</t>
  </si>
  <si>
    <t>Total Effort</t>
  </si>
  <si>
    <t>Services</t>
  </si>
  <si>
    <t>Simple</t>
  </si>
  <si>
    <t>Medium</t>
  </si>
  <si>
    <t>Complex</t>
  </si>
  <si>
    <t>Effort in PD</t>
  </si>
  <si>
    <t>UI</t>
  </si>
  <si>
    <t>Model</t>
  </si>
  <si>
    <t>Controller</t>
  </si>
  <si>
    <t xml:space="preserve">Business </t>
  </si>
  <si>
    <t>Persistence</t>
  </si>
  <si>
    <t>Functionality Break-Down</t>
  </si>
  <si>
    <t>Complexity</t>
  </si>
  <si>
    <t>Range of Input-Attribute</t>
  </si>
  <si>
    <t>1 to 5 attribute</t>
  </si>
  <si>
    <t>6-15 attribute</t>
  </si>
  <si>
    <t>16 -30 attribute</t>
  </si>
  <si>
    <t>LAYER-EFFORT</t>
  </si>
  <si>
    <t>TOTAL-PERSON-DAYS</t>
  </si>
  <si>
    <t>Assumptions</t>
  </si>
  <si>
    <t>BASELINE-EFFORT</t>
  </si>
  <si>
    <t>ACTUAL-EFFORT</t>
  </si>
  <si>
    <t>Functionality-1</t>
  </si>
  <si>
    <t>Functionality-2</t>
  </si>
  <si>
    <t>Functionality-3</t>
  </si>
  <si>
    <t>Functionality-4</t>
  </si>
  <si>
    <t>Functionality-5</t>
  </si>
  <si>
    <t>Functionality-6</t>
  </si>
  <si>
    <t>Functionality-7</t>
  </si>
  <si>
    <t>MODULE-1</t>
  </si>
  <si>
    <t>MODULE-2</t>
  </si>
  <si>
    <t xml:space="preserve">TOTAL MODULES EFFORT </t>
  </si>
  <si>
    <t>Total Estimated Module Effort</t>
  </si>
  <si>
    <t>Person Days</t>
  </si>
  <si>
    <t>Person Months</t>
  </si>
  <si>
    <t>Person Weeks</t>
  </si>
  <si>
    <t>Productivity Figure</t>
  </si>
  <si>
    <t>Productivity Figure to be used for FP to Effort Conversion for Object Oriented Technologies</t>
  </si>
  <si>
    <t>Development Phase wise Effort Distribution</t>
  </si>
  <si>
    <t>Phase % - Requirements Study (KT)</t>
  </si>
  <si>
    <t>Phase % - Design</t>
  </si>
  <si>
    <t>Phase % - Coding and Unit Testing</t>
  </si>
  <si>
    <t>Phase % - Testing</t>
  </si>
  <si>
    <t>Phase % - Project Management</t>
  </si>
  <si>
    <t>Phase % - UAT Support</t>
  </si>
  <si>
    <t>UAT Support Effort according to baselined percentages</t>
  </si>
  <si>
    <t>PROJECT-PARAMETER</t>
  </si>
  <si>
    <t>Testing Effort according to baselined percentages</t>
  </si>
  <si>
    <t>Design Effort according to baselined percentages</t>
  </si>
  <si>
    <t>Coding &amp; Unit Testing Effort according to baselined percentages</t>
  </si>
  <si>
    <t>Requirements Study Phase Effort according to baselined percentages</t>
  </si>
  <si>
    <t>Project Management Effort according to baselined percentages</t>
  </si>
  <si>
    <t>Environment Set-Up Effort</t>
  </si>
  <si>
    <t>Architectural Component Effort</t>
  </si>
  <si>
    <t>Development Environment Factor</t>
  </si>
  <si>
    <t>COMBINED-MODULE-EFFORT</t>
  </si>
  <si>
    <t>NFR Effort</t>
  </si>
  <si>
    <t>UX (User Experience)</t>
  </si>
  <si>
    <t>ADDITIONAL-DEVELOPMENT-EFFORT</t>
  </si>
  <si>
    <t xml:space="preserve">Develop Environment Setup </t>
  </si>
  <si>
    <t>TOTAL OUT OF BAND EFFORT</t>
  </si>
  <si>
    <t>Please list Tools / Technologies on which training is required for Project Team</t>
  </si>
  <si>
    <t>TOTAL TRAINING EFFORT</t>
  </si>
  <si>
    <t>Training &amp; Demo Session</t>
  </si>
  <si>
    <t>Ongoing Training</t>
  </si>
  <si>
    <t>Warrenty Support</t>
  </si>
  <si>
    <t>Warrenty Support Activity</t>
  </si>
  <si>
    <t>XYZ Activity</t>
  </si>
  <si>
    <t>XYZ Effort</t>
  </si>
  <si>
    <t>ABC Effort</t>
  </si>
  <si>
    <t>Add baseline column as well for better visibiklity and com[parision</t>
  </si>
  <si>
    <t>TOTAL DEVELOPMENT ADDITIONAL EFFORT</t>
  </si>
  <si>
    <t>TOTAL (MODULE + ADDITIONAL EFFORT)</t>
  </si>
  <si>
    <t>SECTION-1</t>
  </si>
  <si>
    <t>SECTION-2</t>
  </si>
  <si>
    <t>${project.name}</t>
  </si>
  <si>
    <t>${account}</t>
  </si>
  <si>
    <t>${vertical}</t>
  </si>
  <si>
    <t>${project.oppurtunity}</t>
  </si>
  <si>
    <t>${project.geo}</t>
  </si>
  <si>
    <t>${project.salesExecutive}</t>
  </si>
  <si>
    <t>${project.geoBDM}</t>
  </si>
  <si>
    <t>${project.pursuitBDM}</t>
  </si>
  <si>
    <t>${project.solutionAchitect}</t>
  </si>
  <si>
    <t>${project.verticalSME}</t>
  </si>
  <si>
    <t>Functional Point Based Estimation Model for Application Development</t>
  </si>
  <si>
    <t>${projectParameter.parameterName}</t>
  </si>
  <si>
    <t>${projectParameter.effort}</t>
  </si>
  <si>
    <t>${projectParameter.description}</t>
  </si>
  <si>
    <t>${projectParameter.remark}</t>
  </si>
  <si>
    <t>${contentCategory.name}</t>
  </si>
  <si>
    <t>&lt;/jx:forEach&gt;</t>
  </si>
  <si>
    <t>&lt;jx:forEach items="${contentCategoryVOs}" var="contentCategory" &gt;</t>
  </si>
  <si>
    <r>
      <t>&lt;jx:forEach items="${contentCategory.projectContentVOs}" var="projectContent" &gt;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</si>
  <si>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&lt;jx:forEach items="${contentCategory.moduleContentVOs}" var="moduleContent" &gt; </t>
  </si>
  <si>
    <t xml:space="preserve">&lt;jx:forEach items="${contentCategory.itemContentVOs}" var="itemContent" &gt; </t>
  </si>
  <si>
    <r>
      <rPr>
        <b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${projectContent.projectName} </t>
    </r>
    <r>
      <rPr>
        <b/>
        <sz val="11"/>
        <color theme="1"/>
        <rFont val="Calibri"/>
        <family val="2"/>
        <scheme val="minor"/>
      </rPr>
      <t>Content:</t>
    </r>
    <r>
      <rPr>
        <sz val="11"/>
        <color theme="1"/>
        <rFont val="Calibri"/>
        <family val="2"/>
        <scheme val="minor"/>
      </rPr>
      <t xml:space="preserve"> ${projectContent.content}</t>
    </r>
  </si>
  <si>
    <r>
      <rPr>
        <b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${moduleContent.projectName} </t>
    </r>
    <r>
      <rPr>
        <b/>
        <sz val="11"/>
        <color theme="1"/>
        <rFont val="Calibri"/>
        <family val="2"/>
        <scheme val="minor"/>
      </rPr>
      <t>Module:</t>
    </r>
    <r>
      <rPr>
        <sz val="11"/>
        <color theme="1"/>
        <rFont val="Calibri"/>
        <family val="2"/>
        <scheme val="minor"/>
      </rPr>
      <t xml:space="preserve">${moduleContent.moduleName} </t>
    </r>
    <r>
      <rPr>
        <b/>
        <sz val="11"/>
        <color theme="1"/>
        <rFont val="Calibri"/>
        <family val="2"/>
        <scheme val="minor"/>
      </rPr>
      <t>Content:</t>
    </r>
    <r>
      <rPr>
        <sz val="11"/>
        <color theme="1"/>
        <rFont val="Calibri"/>
        <family val="2"/>
        <scheme val="minor"/>
      </rPr>
      <t xml:space="preserve"> ${moduleContent.content}</t>
    </r>
  </si>
  <si>
    <r>
      <rPr>
        <b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${itemContent.projectName} </t>
    </r>
    <r>
      <rPr>
        <b/>
        <sz val="11"/>
        <color theme="1"/>
        <rFont val="Calibri"/>
        <family val="2"/>
        <scheme val="minor"/>
      </rPr>
      <t>Module:</t>
    </r>
    <r>
      <rPr>
        <sz val="11"/>
        <color theme="1"/>
        <rFont val="Calibri"/>
        <family val="2"/>
        <scheme val="minor"/>
      </rPr>
      <t xml:space="preserve">${itemContent.moduleName} </t>
    </r>
    <r>
      <rPr>
        <b/>
        <sz val="11"/>
        <color theme="1"/>
        <rFont val="Calibri"/>
        <family val="2"/>
        <scheme val="minor"/>
      </rPr>
      <t>Item:</t>
    </r>
    <r>
      <rPr>
        <sz val="11"/>
        <color theme="1"/>
        <rFont val="Calibri"/>
        <family val="2"/>
        <scheme val="minor"/>
      </rPr>
      <t xml:space="preserve">${itemContent.itemName} </t>
    </r>
    <r>
      <rPr>
        <b/>
        <sz val="11"/>
        <color theme="1"/>
        <rFont val="Calibri"/>
        <family val="2"/>
        <scheme val="minor"/>
      </rPr>
      <t>Content:</t>
    </r>
    <r>
      <rPr>
        <sz val="11"/>
        <color theme="1"/>
        <rFont val="Calibri"/>
        <family val="2"/>
        <scheme val="minor"/>
      </rPr>
      <t xml:space="preserve"> ${itemContent.content}</t>
    </r>
  </si>
  <si>
    <t>Percentage Usage</t>
  </si>
  <si>
    <t>Weightage</t>
  </si>
  <si>
    <t>${configuration.componentName}</t>
  </si>
  <si>
    <t>&lt;jx:forEach items="${baseLineConfigurationsList}" var="configuration" &gt;</t>
  </si>
  <si>
    <t>Total</t>
  </si>
  <si>
    <t>&lt;jx:forEach items="${projectParameterVO}" var="projectParameter" varStatus="param" &gt;</t>
  </si>
  <si>
    <t>${param.count}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</si>
</sst>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8"/>
      <color theme="0"/>
      <name val="Arial"/>
      <family val="2"/>
    </font>
    <font>
      <b/>
      <sz val="26"/>
      <color theme="0"/>
      <name val="Arial"/>
      <family val="2"/>
    </font>
    <font>
      <sz val="14"/>
      <color theme="1"/>
      <name val="Arial"/>
      <family val="2"/>
    </font>
    <font>
      <b/>
      <sz val="24"/>
      <color theme="1"/>
      <name val="Arial"/>
      <family val="2"/>
    </font>
    <font>
      <b/>
      <sz val="28"/>
      <color theme="0"/>
      <name val="Arial"/>
      <family val="2"/>
    </font>
    <font>
      <sz val="16"/>
      <color rgb="FF002060"/>
      <name val="Arial"/>
      <family val="2"/>
    </font>
    <font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8">
    <xf numFmtId="0" fontId="0" fillId="0" borderId="0"/>
    <xf numFmtId="0" fontId="4" fillId="0" borderId="0"/>
    <xf numFmtId="0" fontId="7" fillId="0" borderId="0" applyNumberFormat="0" applyAlignment="0"/>
    <xf numFmtId="38" fontId="7" fillId="2" borderId="0" applyNumberFormat="0" applyBorder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0" fontId="7" fillId="3" borderId="3" applyNumberFormat="0" applyBorder="0" applyAlignment="0" applyProtection="0"/>
    <xf numFmtId="164" fontId="5" fillId="0" borderId="0"/>
    <xf numFmtId="0" fontId="1" fillId="0" borderId="0"/>
    <xf numFmtId="10" fontId="5" fillId="0" borderId="0" applyFont="0" applyFill="0" applyBorder="0" applyAlignment="0" applyProtection="0"/>
    <xf numFmtId="0" fontId="8" fillId="0" borderId="0" applyNumberFormat="0" applyFont="0" applyFill="0" applyBorder="0" applyAlignment="0" applyProtection="0">
      <alignment horizontal="left"/>
    </xf>
    <xf numFmtId="0" fontId="1" fillId="0" borderId="0"/>
    <xf numFmtId="0" fontId="5" fillId="0" borderId="0"/>
    <xf numFmtId="0" fontId="14" fillId="0" borderId="0"/>
    <xf numFmtId="164" fontId="4" fillId="0" borderId="0"/>
    <xf numFmtId="0" fontId="4" fillId="0" borderId="0"/>
    <xf numFmtId="10" fontId="4" fillId="0" borderId="0" applyFont="0" applyFill="0" applyBorder="0" applyAlignment="0" applyProtection="0"/>
    <xf numFmtId="0" fontId="4" fillId="0" borderId="0"/>
  </cellStyleXfs>
  <cellXfs count="214">
    <xf numFmtId="0" fontId="0" fillId="0" borderId="0" xfId="0"/>
    <xf numFmtId="0" fontId="0" fillId="14" borderId="0" xfId="0" applyFill="1"/>
    <xf numFmtId="0" fontId="0" fillId="15" borderId="0" xfId="0" applyFill="1"/>
    <xf numFmtId="0" fontId="2" fillId="17" borderId="0" xfId="0" applyFont="1" applyFill="1"/>
    <xf numFmtId="0" fontId="0" fillId="8" borderId="0" xfId="0" applyFill="1"/>
    <xf numFmtId="0" fontId="0" fillId="0" borderId="0" xfId="0" applyAlignment="1">
      <alignment horizontal="left" vertical="center"/>
    </xf>
    <xf numFmtId="0" fontId="2" fillId="20" borderId="0" xfId="0" applyFont="1" applyFill="1" applyAlignment="1">
      <alignment horizontal="center" vertical="center"/>
    </xf>
    <xf numFmtId="0" fontId="0" fillId="13" borderId="0" xfId="0" applyFill="1"/>
    <xf numFmtId="0" fontId="16" fillId="0" borderId="0" xfId="13" applyFont="1" applyFill="1" applyBorder="1" applyAlignment="1">
      <alignment horizontal="left" vertical="top"/>
    </xf>
    <xf numFmtId="0" fontId="15" fillId="0" borderId="0" xfId="13" applyFont="1" applyFill="1" applyBorder="1" applyAlignment="1">
      <alignment horizontal="left" vertical="top"/>
    </xf>
    <xf numFmtId="0" fontId="0" fillId="0" borderId="0" xfId="0" applyBorder="1"/>
    <xf numFmtId="0" fontId="18" fillId="2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0" borderId="0" xfId="13" applyFont="1" applyFill="1" applyBorder="1" applyAlignment="1">
      <alignment horizontal="left" vertical="top"/>
    </xf>
    <xf numFmtId="0" fontId="9" fillId="9" borderId="0" xfId="0" applyFont="1" applyFill="1" applyAlignment="1">
      <alignment horizontal="center" vertical="center"/>
    </xf>
    <xf numFmtId="0" fontId="13" fillId="42" borderId="7" xfId="0" applyFont="1" applyFill="1" applyBorder="1" applyAlignment="1">
      <alignment horizontal="center" vertical="center"/>
    </xf>
    <xf numFmtId="0" fontId="13" fillId="3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7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46" borderId="0" xfId="0" applyFont="1" applyFill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3" fillId="43" borderId="0" xfId="0" applyFont="1" applyFill="1" applyAlignment="1">
      <alignment horizontal="center" vertical="center"/>
    </xf>
    <xf numFmtId="0" fontId="22" fillId="0" borderId="0" xfId="0" applyFont="1"/>
    <xf numFmtId="0" fontId="18" fillId="13" borderId="0" xfId="0" applyFont="1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2" fillId="15" borderId="0" xfId="0" applyFont="1" applyFill="1" applyAlignment="1">
      <alignment vertical="center" wrapText="1"/>
    </xf>
    <xf numFmtId="0" fontId="12" fillId="11" borderId="0" xfId="0" applyFont="1" applyFill="1" applyAlignment="1">
      <alignment vertical="center" wrapText="1"/>
    </xf>
    <xf numFmtId="0" fontId="12" fillId="14" borderId="0" xfId="0" applyFont="1" applyFill="1" applyAlignment="1">
      <alignment vertical="center" wrapText="1"/>
    </xf>
    <xf numFmtId="0" fontId="12" fillId="24" borderId="0" xfId="0" applyFont="1" applyFill="1" applyAlignment="1">
      <alignment vertical="center" wrapText="1"/>
    </xf>
    <xf numFmtId="0" fontId="12" fillId="13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9" fillId="29" borderId="0" xfId="0" applyFont="1" applyFill="1" applyAlignment="1">
      <alignment horizontal="center" vertical="center"/>
    </xf>
    <xf numFmtId="0" fontId="9" fillId="36" borderId="0" xfId="0" applyFont="1" applyFill="1" applyAlignment="1">
      <alignment horizontal="center" vertical="center"/>
    </xf>
    <xf numFmtId="0" fontId="9" fillId="19" borderId="0" xfId="0" applyFont="1" applyFill="1" applyAlignment="1">
      <alignment horizontal="center" vertical="center"/>
    </xf>
    <xf numFmtId="0" fontId="9" fillId="40" borderId="0" xfId="0" applyFont="1" applyFill="1" applyAlignment="1">
      <alignment horizontal="center" vertical="center"/>
    </xf>
    <xf numFmtId="0" fontId="9" fillId="41" borderId="0" xfId="0" applyFont="1" applyFill="1" applyAlignment="1">
      <alignment horizontal="center" vertical="center"/>
    </xf>
    <xf numFmtId="0" fontId="9" fillId="53" borderId="0" xfId="0" applyFont="1" applyFill="1" applyAlignment="1">
      <alignment horizontal="center" vertical="center"/>
    </xf>
    <xf numFmtId="0" fontId="9" fillId="5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52" borderId="0" xfId="0" applyFont="1" applyFill="1" applyAlignment="1">
      <alignment horizontal="center" vertical="center"/>
    </xf>
    <xf numFmtId="0" fontId="9" fillId="20" borderId="0" xfId="0" applyFont="1" applyFill="1" applyAlignment="1">
      <alignment horizontal="center" vertical="center"/>
    </xf>
    <xf numFmtId="0" fontId="9" fillId="49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2" fontId="23" fillId="4" borderId="0" xfId="0" applyNumberFormat="1" applyFont="1" applyFill="1" applyAlignment="1">
      <alignment horizontal="center" vertical="center"/>
    </xf>
    <xf numFmtId="9" fontId="9" fillId="7" borderId="0" xfId="0" applyNumberFormat="1" applyFont="1" applyFill="1" applyAlignment="1">
      <alignment horizontal="center" vertical="center"/>
    </xf>
    <xf numFmtId="0" fontId="31" fillId="13" borderId="0" xfId="0" applyFont="1" applyFill="1" applyAlignment="1">
      <alignment horizontal="center" vertical="center"/>
    </xf>
    <xf numFmtId="0" fontId="31" fillId="8" borderId="0" xfId="0" applyFont="1" applyFill="1" applyAlignment="1">
      <alignment horizontal="center" vertical="center"/>
    </xf>
    <xf numFmtId="0" fontId="10" fillId="27" borderId="0" xfId="0" applyFont="1" applyFill="1" applyAlignment="1">
      <alignment horizontal="center" vertical="center"/>
    </xf>
    <xf numFmtId="0" fontId="10" fillId="35" borderId="0" xfId="0" applyFont="1" applyFill="1" applyAlignment="1">
      <alignment horizontal="center" vertical="center"/>
    </xf>
    <xf numFmtId="2" fontId="23" fillId="6" borderId="0" xfId="0" applyNumberFormat="1" applyFont="1" applyFill="1" applyAlignment="1">
      <alignment horizontal="center" vertical="center"/>
    </xf>
    <xf numFmtId="0" fontId="32" fillId="7" borderId="0" xfId="13" applyFont="1" applyFill="1" applyBorder="1" applyAlignment="1">
      <alignment horizontal="center" vertical="center"/>
    </xf>
    <xf numFmtId="0" fontId="32" fillId="12" borderId="0" xfId="13" applyFont="1" applyFill="1" applyBorder="1" applyAlignment="1">
      <alignment horizontal="center" vertical="center"/>
    </xf>
    <xf numFmtId="0" fontId="32" fillId="42" borderId="0" xfId="13" applyFont="1" applyFill="1" applyBorder="1" applyAlignment="1">
      <alignment horizontal="center" vertical="center"/>
    </xf>
    <xf numFmtId="0" fontId="32" fillId="45" borderId="0" xfId="13" applyFont="1" applyFill="1" applyBorder="1" applyAlignment="1">
      <alignment horizontal="center" vertical="center"/>
    </xf>
    <xf numFmtId="0" fontId="35" fillId="6" borderId="0" xfId="13" applyFont="1" applyFill="1" applyBorder="1" applyAlignment="1">
      <alignment horizontal="left" vertical="top"/>
    </xf>
    <xf numFmtId="0" fontId="34" fillId="22" borderId="0" xfId="13" applyFont="1" applyFill="1" applyBorder="1" applyAlignment="1">
      <alignment horizontal="center" vertical="center"/>
    </xf>
    <xf numFmtId="0" fontId="35" fillId="4" borderId="0" xfId="13" applyFont="1" applyFill="1" applyBorder="1" applyAlignment="1">
      <alignment horizontal="left" vertical="top"/>
    </xf>
    <xf numFmtId="0" fontId="34" fillId="23" borderId="0" xfId="13" applyFont="1" applyFill="1" applyBorder="1" applyAlignment="1">
      <alignment horizontal="center" vertical="center"/>
    </xf>
    <xf numFmtId="0" fontId="32" fillId="35" borderId="0" xfId="0" applyFont="1" applyFill="1" applyAlignment="1">
      <alignment horizontal="center" vertical="center"/>
    </xf>
    <xf numFmtId="0" fontId="32" fillId="34" borderId="0" xfId="13" applyFont="1" applyFill="1" applyBorder="1" applyAlignment="1">
      <alignment horizontal="center" vertical="center"/>
    </xf>
    <xf numFmtId="2" fontId="34" fillId="44" borderId="0" xfId="13" applyNumberFormat="1" applyFont="1" applyFill="1" applyBorder="1" applyAlignment="1">
      <alignment horizontal="center" vertical="center"/>
    </xf>
    <xf numFmtId="2" fontId="34" fillId="31" borderId="0" xfId="13" applyNumberFormat="1" applyFont="1" applyFill="1" applyBorder="1" applyAlignment="1">
      <alignment horizontal="center" vertical="center"/>
    </xf>
    <xf numFmtId="2" fontId="34" fillId="11" borderId="0" xfId="13" applyNumberFormat="1" applyFont="1" applyFill="1" applyBorder="1" applyAlignment="1">
      <alignment horizontal="center" vertical="center"/>
    </xf>
    <xf numFmtId="2" fontId="34" fillId="24" borderId="0" xfId="13" applyNumberFormat="1" applyFont="1" applyFill="1" applyBorder="1" applyAlignment="1">
      <alignment horizontal="center" vertical="center"/>
    </xf>
    <xf numFmtId="2" fontId="32" fillId="30" borderId="0" xfId="13" applyNumberFormat="1" applyFont="1" applyFill="1" applyBorder="1" applyAlignment="1">
      <alignment horizontal="center" vertical="center"/>
    </xf>
    <xf numFmtId="2" fontId="32" fillId="28" borderId="0" xfId="13" applyNumberFormat="1" applyFont="1" applyFill="1" applyBorder="1" applyAlignment="1">
      <alignment horizontal="center" vertical="center"/>
    </xf>
    <xf numFmtId="2" fontId="32" fillId="35" borderId="0" xfId="0" applyNumberFormat="1" applyFont="1" applyFill="1" applyAlignment="1">
      <alignment horizontal="center" vertical="center"/>
    </xf>
    <xf numFmtId="2" fontId="33" fillId="15" borderId="0" xfId="13" applyNumberFormat="1" applyFont="1" applyFill="1" applyBorder="1" applyAlignment="1">
      <alignment horizontal="center" vertical="center"/>
    </xf>
    <xf numFmtId="2" fontId="33" fillId="39" borderId="0" xfId="0" applyNumberFormat="1" applyFont="1" applyFill="1" applyAlignment="1">
      <alignment horizontal="center" vertical="center"/>
    </xf>
    <xf numFmtId="2" fontId="33" fillId="14" borderId="0" xfId="0" applyNumberFormat="1" applyFont="1" applyFill="1" applyBorder="1" applyAlignment="1">
      <alignment horizontal="center" vertical="center"/>
    </xf>
    <xf numFmtId="2" fontId="33" fillId="32" borderId="0" xfId="0" applyNumberFormat="1" applyFont="1" applyFill="1" applyAlignment="1">
      <alignment horizontal="center" vertical="center"/>
    </xf>
    <xf numFmtId="2" fontId="17" fillId="30" borderId="0" xfId="13" applyNumberFormat="1" applyFont="1" applyFill="1" applyBorder="1" applyAlignment="1">
      <alignment horizontal="center" vertical="center"/>
    </xf>
    <xf numFmtId="2" fontId="17" fillId="28" borderId="0" xfId="13" applyNumberFormat="1" applyFont="1" applyFill="1" applyBorder="1" applyAlignment="1">
      <alignment horizontal="center" vertical="center"/>
    </xf>
    <xf numFmtId="2" fontId="10" fillId="38" borderId="0" xfId="0" applyNumberFormat="1" applyFont="1" applyFill="1" applyAlignment="1">
      <alignment horizontal="center" vertical="center"/>
    </xf>
    <xf numFmtId="0" fontId="24" fillId="7" borderId="0" xfId="0" applyFont="1" applyFill="1" applyAlignment="1">
      <alignment horizontal="left" vertical="center"/>
    </xf>
    <xf numFmtId="2" fontId="38" fillId="32" borderId="0" xfId="0" applyNumberFormat="1" applyFont="1" applyFill="1" applyAlignment="1">
      <alignment horizontal="center" vertical="center"/>
    </xf>
    <xf numFmtId="2" fontId="38" fillId="39" borderId="0" xfId="0" applyNumberFormat="1" applyFont="1" applyFill="1" applyAlignment="1">
      <alignment horizontal="center" vertical="center"/>
    </xf>
    <xf numFmtId="2" fontId="41" fillId="11" borderId="0" xfId="15" applyNumberFormat="1" applyFont="1" applyFill="1" applyBorder="1" applyAlignment="1">
      <alignment horizontal="center" vertical="center"/>
    </xf>
    <xf numFmtId="2" fontId="41" fillId="44" borderId="0" xfId="13" applyNumberFormat="1" applyFont="1" applyFill="1" applyBorder="1" applyAlignment="1">
      <alignment horizontal="center" vertical="center"/>
    </xf>
    <xf numFmtId="2" fontId="42" fillId="39" borderId="0" xfId="0" applyNumberFormat="1" applyFont="1" applyFill="1" applyAlignment="1">
      <alignment horizontal="center" vertical="center"/>
    </xf>
    <xf numFmtId="2" fontId="41" fillId="24" borderId="0" xfId="15" applyNumberFormat="1" applyFont="1" applyFill="1" applyBorder="1" applyAlignment="1">
      <alignment horizontal="center" vertical="center"/>
    </xf>
    <xf numFmtId="2" fontId="41" fillId="31" borderId="0" xfId="13" applyNumberFormat="1" applyFont="1" applyFill="1" applyBorder="1" applyAlignment="1">
      <alignment horizontal="center" vertical="center"/>
    </xf>
    <xf numFmtId="2" fontId="42" fillId="32" borderId="0" xfId="0" applyNumberFormat="1" applyFont="1" applyFill="1" applyAlignment="1">
      <alignment horizontal="center" vertical="center"/>
    </xf>
    <xf numFmtId="2" fontId="36" fillId="48" borderId="0" xfId="13" applyNumberFormat="1" applyFont="1" applyFill="1" applyBorder="1" applyAlignment="1">
      <alignment horizontal="center" vertical="center"/>
    </xf>
    <xf numFmtId="2" fontId="36" fillId="27" borderId="0" xfId="13" applyNumberFormat="1" applyFont="1" applyFill="1" applyBorder="1" applyAlignment="1">
      <alignment horizontal="center" vertical="center"/>
    </xf>
    <xf numFmtId="2" fontId="36" fillId="38" borderId="0" xfId="0" applyNumberFormat="1" applyFont="1" applyFill="1" applyAlignment="1">
      <alignment horizontal="center" vertical="center"/>
    </xf>
    <xf numFmtId="0" fontId="36" fillId="53" borderId="0" xfId="13" applyFont="1" applyFill="1" applyBorder="1" applyAlignment="1">
      <alignment horizontal="center" vertical="center"/>
    </xf>
    <xf numFmtId="0" fontId="9" fillId="37" borderId="0" xfId="0" applyFont="1" applyFill="1" applyAlignment="1">
      <alignment horizontal="center" vertical="center"/>
    </xf>
    <xf numFmtId="0" fontId="9" fillId="37" borderId="0" xfId="0" applyFont="1" applyFill="1" applyAlignment="1">
      <alignment horizontal="left" vertical="center"/>
    </xf>
    <xf numFmtId="0" fontId="12" fillId="1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39" borderId="0" xfId="0" applyFont="1" applyFill="1" applyAlignment="1">
      <alignment horizontal="center"/>
    </xf>
    <xf numFmtId="0" fontId="0" fillId="10" borderId="0" xfId="0" applyFill="1"/>
    <xf numFmtId="0" fontId="11" fillId="7" borderId="0" xfId="0" applyFont="1" applyFill="1" applyAlignment="1">
      <alignment horizontal="center" vertical="center" wrapText="1"/>
    </xf>
    <xf numFmtId="0" fontId="43" fillId="5" borderId="0" xfId="0" applyFont="1" applyFill="1" applyAlignment="1">
      <alignment horizontal="left" vertical="top"/>
    </xf>
    <xf numFmtId="0" fontId="43" fillId="15" borderId="0" xfId="0" applyFont="1" applyFill="1" applyAlignment="1">
      <alignment horizontal="left" vertical="center"/>
    </xf>
    <xf numFmtId="0" fontId="21" fillId="14" borderId="0" xfId="0" applyFont="1" applyFill="1" applyAlignment="1">
      <alignment horizontal="left" vertical="center"/>
    </xf>
    <xf numFmtId="0" fontId="9" fillId="18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wrapText="1"/>
    </xf>
    <xf numFmtId="0" fontId="2" fillId="10" borderId="0" xfId="0" applyFont="1" applyFill="1" applyAlignment="1">
      <alignment horizontal="left"/>
    </xf>
    <xf numFmtId="0" fontId="3" fillId="7" borderId="0" xfId="0" applyFont="1" applyFill="1" applyAlignment="1">
      <alignment horizontal="left" vertical="center"/>
    </xf>
    <xf numFmtId="0" fontId="2" fillId="19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0" fillId="2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5" borderId="0" xfId="0" applyFill="1" applyAlignment="1">
      <alignment horizontal="left"/>
    </xf>
    <xf numFmtId="0" fontId="0" fillId="26" borderId="0" xfId="0" applyFill="1" applyAlignment="1">
      <alignment horizontal="left"/>
    </xf>
    <xf numFmtId="0" fontId="10" fillId="29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2" fillId="29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center" vertical="center"/>
    </xf>
    <xf numFmtId="0" fontId="2" fillId="36" borderId="0" xfId="0" applyFont="1" applyFill="1" applyAlignment="1">
      <alignment horizontal="left" vertical="center"/>
    </xf>
    <xf numFmtId="0" fontId="2" fillId="37" borderId="0" xfId="0" applyFont="1" applyFill="1" applyAlignment="1">
      <alignment horizontal="left" vertical="center"/>
    </xf>
    <xf numFmtId="0" fontId="2" fillId="28" borderId="0" xfId="0" applyFont="1" applyFill="1" applyAlignment="1">
      <alignment horizontal="left" vertical="center"/>
    </xf>
    <xf numFmtId="0" fontId="2" fillId="27" borderId="0" xfId="0" applyFont="1" applyFill="1" applyAlignment="1">
      <alignment horizontal="left" vertical="center"/>
    </xf>
    <xf numFmtId="0" fontId="13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13" fillId="40" borderId="0" xfId="0" applyFont="1" applyFill="1" applyAlignment="1">
      <alignment horizontal="center"/>
    </xf>
    <xf numFmtId="0" fontId="13" fillId="38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3" fillId="28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12" fillId="6" borderId="0" xfId="0" applyFont="1" applyFill="1" applyAlignment="1">
      <alignment horizontal="left" vertical="center"/>
    </xf>
    <xf numFmtId="0" fontId="9" fillId="20" borderId="0" xfId="0" applyFont="1" applyFill="1" applyAlignment="1">
      <alignment horizontal="center" vertical="center"/>
    </xf>
    <xf numFmtId="0" fontId="26" fillId="31" borderId="0" xfId="0" applyFont="1" applyFill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9" fillId="37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9" fillId="7" borderId="8" xfId="0" applyFont="1" applyFill="1" applyBorder="1" applyAlignment="1">
      <alignment horizontal="center" vertical="center"/>
    </xf>
    <xf numFmtId="0" fontId="9" fillId="43" borderId="4" xfId="0" applyFont="1" applyFill="1" applyBorder="1" applyAlignment="1">
      <alignment horizontal="center" vertical="center"/>
    </xf>
    <xf numFmtId="0" fontId="9" fillId="43" borderId="5" xfId="0" applyFont="1" applyFill="1" applyBorder="1" applyAlignment="1">
      <alignment horizontal="center" vertical="center"/>
    </xf>
    <xf numFmtId="0" fontId="9" fillId="43" borderId="6" xfId="0" applyFont="1" applyFill="1" applyBorder="1" applyAlignment="1">
      <alignment horizontal="center" vertical="center"/>
    </xf>
    <xf numFmtId="0" fontId="9" fillId="34" borderId="4" xfId="0" applyFont="1" applyFill="1" applyBorder="1" applyAlignment="1">
      <alignment horizontal="center" vertical="center"/>
    </xf>
    <xf numFmtId="0" fontId="9" fillId="34" borderId="5" xfId="0" applyFont="1" applyFill="1" applyBorder="1" applyAlignment="1">
      <alignment horizontal="center" vertical="center"/>
    </xf>
    <xf numFmtId="0" fontId="9" fillId="34" borderId="6" xfId="0" applyFont="1" applyFill="1" applyBorder="1" applyAlignment="1">
      <alignment horizontal="center" vertical="center"/>
    </xf>
    <xf numFmtId="0" fontId="9" fillId="45" borderId="4" xfId="0" applyFont="1" applyFill="1" applyBorder="1" applyAlignment="1">
      <alignment horizontal="center" vertical="center"/>
    </xf>
    <xf numFmtId="0" fontId="9" fillId="45" borderId="5" xfId="0" applyFont="1" applyFill="1" applyBorder="1" applyAlignment="1">
      <alignment horizontal="center" vertical="center"/>
    </xf>
    <xf numFmtId="0" fontId="9" fillId="45" borderId="6" xfId="0" applyFont="1" applyFill="1" applyBorder="1" applyAlignment="1">
      <alignment horizontal="center" vertical="center"/>
    </xf>
    <xf numFmtId="0" fontId="9" fillId="37" borderId="7" xfId="0" applyFont="1" applyFill="1" applyBorder="1" applyAlignment="1">
      <alignment horizontal="center" vertical="center"/>
    </xf>
    <xf numFmtId="0" fontId="10" fillId="48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9" fillId="17" borderId="4" xfId="0" applyFont="1" applyFill="1" applyBorder="1" applyAlignment="1">
      <alignment horizontal="center" vertical="center"/>
    </xf>
    <xf numFmtId="0" fontId="9" fillId="17" borderId="5" xfId="0" applyFont="1" applyFill="1" applyBorder="1" applyAlignment="1">
      <alignment horizontal="center" vertical="center"/>
    </xf>
    <xf numFmtId="0" fontId="9" fillId="17" borderId="6" xfId="0" applyFont="1" applyFill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20" fillId="32" borderId="0" xfId="0" applyFont="1" applyFill="1" applyAlignment="1">
      <alignment horizontal="center" vertical="center"/>
    </xf>
    <xf numFmtId="0" fontId="19" fillId="47" borderId="0" xfId="0" applyFont="1" applyFill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6" fontId="0" fillId="4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17" fillId="20" borderId="0" xfId="13" quotePrefix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2" fontId="30" fillId="4" borderId="0" xfId="0" applyNumberFormat="1" applyFont="1" applyFill="1" applyAlignment="1">
      <alignment horizontal="center" vertical="center"/>
    </xf>
    <xf numFmtId="2" fontId="30" fillId="14" borderId="0" xfId="0" applyNumberFormat="1" applyFont="1" applyFill="1" applyAlignment="1">
      <alignment horizontal="center" vertical="center"/>
    </xf>
    <xf numFmtId="2" fontId="39" fillId="46" borderId="0" xfId="0" applyNumberFormat="1" applyFont="1" applyFill="1" applyAlignment="1">
      <alignment horizontal="center" vertical="center"/>
    </xf>
    <xf numFmtId="0" fontId="27" fillId="19" borderId="0" xfId="0" applyFont="1" applyFill="1" applyAlignment="1">
      <alignment horizontal="center"/>
    </xf>
    <xf numFmtId="0" fontId="25" fillId="45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vertical="center"/>
    </xf>
    <xf numFmtId="0" fontId="27" fillId="19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left" vertical="center"/>
    </xf>
    <xf numFmtId="0" fontId="24" fillId="45" borderId="0" xfId="0" applyFont="1" applyFill="1" applyAlignment="1">
      <alignment horizontal="left" vertical="center"/>
    </xf>
    <xf numFmtId="0" fontId="11" fillId="9" borderId="0" xfId="0" applyFont="1" applyFill="1" applyBorder="1" applyAlignment="1">
      <alignment horizontal="center" vertical="center"/>
    </xf>
    <xf numFmtId="2" fontId="29" fillId="10" borderId="0" xfId="0" applyNumberFormat="1" applyFont="1" applyFill="1" applyBorder="1" applyAlignment="1">
      <alignment horizontal="center" vertical="center"/>
    </xf>
    <xf numFmtId="2" fontId="29" fillId="9" borderId="0" xfId="0" applyNumberFormat="1" applyFont="1" applyFill="1" applyBorder="1" applyAlignment="1">
      <alignment horizontal="center" vertical="center"/>
    </xf>
    <xf numFmtId="2" fontId="29" fillId="51" borderId="0" xfId="0" applyNumberFormat="1" applyFont="1" applyFill="1" applyBorder="1" applyAlignment="1">
      <alignment horizontal="center" vertical="center"/>
    </xf>
    <xf numFmtId="0" fontId="6" fillId="6" borderId="0" xfId="13" applyFont="1" applyFill="1" applyBorder="1" applyAlignment="1">
      <alignment horizontal="left" vertical="top"/>
    </xf>
    <xf numFmtId="0" fontId="6" fillId="4" borderId="0" xfId="13" applyFont="1" applyFill="1" applyBorder="1" applyAlignment="1">
      <alignment horizontal="left" vertical="top"/>
    </xf>
    <xf numFmtId="0" fontId="32" fillId="10" borderId="0" xfId="15" applyFont="1" applyFill="1" applyBorder="1" applyAlignment="1">
      <alignment horizontal="center" vertical="top"/>
    </xf>
    <xf numFmtId="0" fontId="36" fillId="34" borderId="0" xfId="15" quotePrefix="1" applyFont="1" applyFill="1" applyBorder="1" applyAlignment="1">
      <alignment horizontal="left" vertical="center"/>
    </xf>
    <xf numFmtId="0" fontId="32" fillId="28" borderId="0" xfId="15" quotePrefix="1" applyFont="1" applyFill="1" applyBorder="1" applyAlignment="1">
      <alignment horizontal="center" vertical="top" wrapText="1"/>
    </xf>
    <xf numFmtId="0" fontId="6" fillId="6" borderId="0" xfId="13" applyFont="1" applyFill="1" applyBorder="1" applyAlignment="1">
      <alignment horizontal="left" vertical="top" wrapText="1"/>
    </xf>
    <xf numFmtId="0" fontId="40" fillId="34" borderId="0" xfId="13" applyFont="1" applyFill="1" applyAlignment="1">
      <alignment horizontal="center"/>
    </xf>
    <xf numFmtId="0" fontId="37" fillId="34" borderId="0" xfId="13" applyFont="1" applyFill="1" applyBorder="1" applyAlignment="1">
      <alignment horizontal="center" vertical="top"/>
    </xf>
    <xf numFmtId="165" fontId="37" fillId="7" borderId="0" xfId="0" applyNumberFormat="1" applyFont="1" applyFill="1" applyBorder="1" applyAlignment="1">
      <alignment horizontal="center" vertical="center"/>
    </xf>
    <xf numFmtId="0" fontId="37" fillId="7" borderId="0" xfId="0" applyFont="1" applyFill="1" applyBorder="1" applyAlignment="1">
      <alignment horizontal="center" vertical="center"/>
    </xf>
    <xf numFmtId="165" fontId="37" fillId="29" borderId="0" xfId="0" applyNumberFormat="1" applyFont="1" applyFill="1" applyBorder="1" applyAlignment="1">
      <alignment horizontal="center" vertical="center"/>
    </xf>
    <xf numFmtId="165" fontId="37" fillId="51" borderId="0" xfId="0" applyNumberFormat="1" applyFont="1" applyFill="1" applyBorder="1" applyAlignment="1">
      <alignment horizontal="center" vertical="center"/>
    </xf>
    <xf numFmtId="0" fontId="37" fillId="51" borderId="0" xfId="0" applyFont="1" applyFill="1" applyBorder="1" applyAlignment="1">
      <alignment horizontal="center" vertical="center"/>
    </xf>
    <xf numFmtId="0" fontId="10" fillId="54" borderId="0" xfId="0" applyFont="1" applyFill="1" applyAlignment="1">
      <alignment horizontal="center" vertical="center"/>
    </xf>
  </cellXfs>
  <cellStyles count="18">
    <cellStyle name="active" xfId="2"/>
    <cellStyle name="Grey" xfId="3"/>
    <cellStyle name="Header1" xfId="4"/>
    <cellStyle name="Header2" xfId="5"/>
    <cellStyle name="Input [yellow]" xfId="6"/>
    <cellStyle name="Normal" xfId="0" builtinId="0"/>
    <cellStyle name="Normal - Style1" xfId="7"/>
    <cellStyle name="Normal - Style1 2" xfId="14"/>
    <cellStyle name="Normal 2" xfId="11"/>
    <cellStyle name="Normal 3" xfId="12"/>
    <cellStyle name="Normal 3 2" xfId="17"/>
    <cellStyle name="Normal 4" xfId="1"/>
    <cellStyle name="Normal 5" xfId="13"/>
    <cellStyle name="Normal 8" xfId="8"/>
    <cellStyle name="Normal_RMS Cost Templates Total" xfId="15"/>
    <cellStyle name="Percent [2]" xfId="9"/>
    <cellStyle name="Percent [2] 2" xfId="16"/>
    <cellStyle name="PSChar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workbookViewId="0">
      <selection activeCell="C3" sqref="C3:M6"/>
    </sheetView>
  </sheetViews>
  <sheetFormatPr defaultRowHeight="15" x14ac:dyDescent="0.25"/>
  <cols>
    <col min="6" max="9" width="14.85546875" customWidth="1"/>
    <col min="10" max="13" width="12.28515625" customWidth="1"/>
  </cols>
  <sheetData>
    <row r="1" spans="1:13" x14ac:dyDescent="0.25"/>
    <row r="3" spans="1:13" ht="15" customHeight="1" x14ac:dyDescent="0.25">
      <c r="C3" s="105" t="s">
        <v>0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</row>
    <row r="4" spans="1:13" ht="15" customHeight="1" x14ac:dyDescent="0.25"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</row>
    <row r="5" spans="1:13" ht="15" customHeight="1" x14ac:dyDescent="0.25"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</row>
    <row r="6" spans="1:13" ht="15" customHeight="1" x14ac:dyDescent="0.25"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</row>
    <row r="7" spans="1:13" ht="15" customHeight="1" x14ac:dyDescent="0.25"/>
    <row r="9" spans="1:13" ht="21" x14ac:dyDescent="0.25">
      <c r="C9" s="109" t="s">
        <v>1</v>
      </c>
      <c r="D9" s="109"/>
      <c r="E9" s="109"/>
      <c r="F9" s="106" t="s">
        <v>130</v>
      </c>
      <c r="G9" s="106"/>
      <c r="H9" s="106"/>
      <c r="I9" s="106"/>
      <c r="J9" s="106"/>
      <c r="K9" s="106"/>
      <c r="L9" s="106"/>
      <c r="M9" s="106"/>
    </row>
    <row r="10" spans="1:13" ht="21" x14ac:dyDescent="0.25">
      <c r="C10" s="110" t="s">
        <v>2</v>
      </c>
      <c r="D10" s="110"/>
      <c r="E10" s="110"/>
      <c r="F10" s="107" t="s">
        <v>131</v>
      </c>
      <c r="G10" s="107"/>
      <c r="H10" s="107"/>
      <c r="I10" s="107"/>
      <c r="J10" s="107"/>
      <c r="K10" s="107"/>
      <c r="L10" s="107"/>
      <c r="M10" s="107"/>
    </row>
    <row r="11" spans="1:13" ht="18.75" x14ac:dyDescent="0.25">
      <c r="C11" s="111" t="s">
        <v>3</v>
      </c>
      <c r="D11" s="111"/>
      <c r="E11" s="111"/>
      <c r="F11" s="108" t="s">
        <v>132</v>
      </c>
      <c r="G11" s="108"/>
      <c r="H11" s="108"/>
      <c r="I11" s="108"/>
      <c r="J11" s="108"/>
      <c r="K11" s="108"/>
      <c r="L11" s="108"/>
      <c r="M11" s="108"/>
    </row>
    <row r="13" spans="1:13" ht="15" customHeight="1" x14ac:dyDescent="0.25">
      <c r="C13" s="126" t="s">
        <v>5</v>
      </c>
      <c r="D13" s="126"/>
      <c r="E13" s="126"/>
      <c r="F13" s="126"/>
      <c r="G13" s="126"/>
      <c r="H13" s="126"/>
      <c r="I13" s="126"/>
      <c r="J13" s="126"/>
      <c r="K13" s="126"/>
      <c r="L13" s="126"/>
      <c r="M13" s="126"/>
    </row>
    <row r="14" spans="1:13" ht="15" customHeight="1" x14ac:dyDescent="0.25"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</row>
    <row r="15" spans="1:13" x14ac:dyDescent="0.25">
      <c r="C15" s="3" t="s">
        <v>6</v>
      </c>
      <c r="D15" s="115" t="s">
        <v>7</v>
      </c>
      <c r="E15" s="115"/>
      <c r="F15" s="118" t="s">
        <v>8</v>
      </c>
      <c r="G15" s="118"/>
      <c r="H15" s="118"/>
      <c r="I15" s="118"/>
      <c r="J15" s="119" t="s">
        <v>9</v>
      </c>
      <c r="K15" s="119"/>
      <c r="L15" s="120" t="s">
        <v>10</v>
      </c>
      <c r="M15" s="120"/>
    </row>
    <row r="16" spans="1:13" x14ac:dyDescent="0.25">
      <c r="C16" s="2"/>
      <c r="D16" s="116"/>
      <c r="E16" s="116"/>
      <c r="F16" s="121"/>
      <c r="G16" s="121"/>
      <c r="H16" s="121"/>
      <c r="I16" s="121"/>
      <c r="J16" s="124"/>
      <c r="K16" s="124"/>
      <c r="L16" s="123"/>
      <c r="M16" s="123"/>
    </row>
    <row r="17" spans="3:13" x14ac:dyDescent="0.25">
      <c r="C17" s="1"/>
      <c r="D17" s="117"/>
      <c r="E17" s="117"/>
      <c r="F17" s="122"/>
      <c r="G17" s="122"/>
      <c r="H17" s="122"/>
      <c r="I17" s="122"/>
      <c r="J17" s="125"/>
      <c r="K17" s="125"/>
      <c r="L17" s="127"/>
      <c r="M17" s="127"/>
    </row>
    <row r="18" spans="3:13" x14ac:dyDescent="0.25">
      <c r="C18" s="2"/>
      <c r="D18" s="116"/>
      <c r="E18" s="116"/>
      <c r="F18" s="121"/>
      <c r="G18" s="121"/>
      <c r="H18" s="121"/>
      <c r="I18" s="121"/>
      <c r="J18" s="124"/>
      <c r="K18" s="124"/>
      <c r="L18" s="123"/>
      <c r="M18" s="123"/>
    </row>
    <row r="19" spans="3:13" x14ac:dyDescent="0.25">
      <c r="C19" s="1"/>
      <c r="D19" s="117"/>
      <c r="E19" s="117"/>
      <c r="F19" s="122"/>
      <c r="G19" s="122"/>
      <c r="H19" s="122"/>
      <c r="I19" s="122"/>
      <c r="J19" s="125"/>
      <c r="K19" s="125"/>
      <c r="L19" s="127"/>
      <c r="M19" s="127"/>
    </row>
    <row r="20" spans="3:13" x14ac:dyDescent="0.25">
      <c r="C20" s="2"/>
      <c r="D20" s="116"/>
      <c r="E20" s="116"/>
      <c r="F20" s="121"/>
      <c r="G20" s="121"/>
      <c r="H20" s="121"/>
      <c r="I20" s="121"/>
      <c r="J20" s="124"/>
      <c r="K20" s="124"/>
      <c r="L20" s="123"/>
      <c r="M20" s="123"/>
    </row>
    <row r="22" spans="3:13" x14ac:dyDescent="0.25">
      <c r="C22" s="112" t="s">
        <v>4</v>
      </c>
      <c r="D22" s="113"/>
      <c r="E22" s="113"/>
      <c r="F22" s="113"/>
      <c r="G22" s="113"/>
      <c r="H22" s="113"/>
      <c r="I22" s="113"/>
      <c r="J22" s="113"/>
      <c r="K22" s="113"/>
      <c r="L22" s="113"/>
      <c r="M22" s="113"/>
    </row>
    <row r="23" spans="3:13" x14ac:dyDescent="0.25"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</row>
    <row r="25" spans="3:13" x14ac:dyDescent="0.25">
      <c r="C25" s="114" t="s">
        <v>11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</row>
    <row r="26" spans="3:13" x14ac:dyDescent="0.25"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</row>
  </sheetData>
  <mergeCells count="34">
    <mergeCell ref="C13:M14"/>
    <mergeCell ref="L16:M16"/>
    <mergeCell ref="L17:M17"/>
    <mergeCell ref="L18:M18"/>
    <mergeCell ref="L19:M19"/>
    <mergeCell ref="F20:I20"/>
    <mergeCell ref="J16:K16"/>
    <mergeCell ref="J17:K17"/>
    <mergeCell ref="J18:K18"/>
    <mergeCell ref="J19:K19"/>
    <mergeCell ref="J20:K20"/>
    <mergeCell ref="C22:M23"/>
    <mergeCell ref="C25:M26"/>
    <mergeCell ref="D15:E15"/>
    <mergeCell ref="D16:E16"/>
    <mergeCell ref="D17:E17"/>
    <mergeCell ref="D18:E18"/>
    <mergeCell ref="D19:E19"/>
    <mergeCell ref="D20:E20"/>
    <mergeCell ref="F15:I15"/>
    <mergeCell ref="J15:K15"/>
    <mergeCell ref="L15:M15"/>
    <mergeCell ref="F16:I16"/>
    <mergeCell ref="F17:I17"/>
    <mergeCell ref="F18:I18"/>
    <mergeCell ref="F19:I19"/>
    <mergeCell ref="L20:M20"/>
    <mergeCell ref="C3:M6"/>
    <mergeCell ref="F9:M9"/>
    <mergeCell ref="F10:M10"/>
    <mergeCell ref="F11:M11"/>
    <mergeCell ref="C9:E9"/>
    <mergeCell ref="C10:E10"/>
    <mergeCell ref="C11:E11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1"/>
  <sheetViews>
    <sheetView workbookViewId="0">
      <selection activeCell="E25" sqref="E25"/>
    </sheetView>
  </sheetViews>
  <sheetFormatPr defaultRowHeight="15" x14ac:dyDescent="0.25"/>
  <sheetData>
    <row r="3" spans="3:7" x14ac:dyDescent="0.25">
      <c r="C3" s="131" t="s">
        <v>128</v>
      </c>
      <c r="D3" s="131"/>
      <c r="E3" s="131"/>
      <c r="F3" s="131"/>
      <c r="G3" s="131"/>
    </row>
    <row r="4" spans="3:7" x14ac:dyDescent="0.25">
      <c r="C4" s="116"/>
      <c r="D4" s="116"/>
      <c r="E4" s="116"/>
      <c r="F4" s="116"/>
      <c r="G4" s="116"/>
    </row>
    <row r="5" spans="3:7" x14ac:dyDescent="0.25">
      <c r="C5" s="117"/>
      <c r="D5" s="117"/>
      <c r="E5" s="117"/>
      <c r="F5" s="117"/>
      <c r="G5" s="117"/>
    </row>
    <row r="6" spans="3:7" x14ac:dyDescent="0.25">
      <c r="C6" s="116"/>
      <c r="D6" s="116"/>
      <c r="E6" s="116"/>
      <c r="F6" s="116"/>
      <c r="G6" s="116"/>
    </row>
    <row r="7" spans="3:7" x14ac:dyDescent="0.25">
      <c r="C7" s="117"/>
      <c r="D7" s="117"/>
      <c r="E7" s="117"/>
      <c r="F7" s="117"/>
      <c r="G7" s="117"/>
    </row>
    <row r="8" spans="3:7" x14ac:dyDescent="0.25">
      <c r="C8" s="116"/>
      <c r="D8" s="116"/>
      <c r="E8" s="116"/>
      <c r="F8" s="116"/>
      <c r="G8" s="116"/>
    </row>
    <row r="9" spans="3:7" x14ac:dyDescent="0.25">
      <c r="C9" s="117"/>
      <c r="D9" s="117"/>
      <c r="E9" s="117"/>
      <c r="F9" s="117"/>
      <c r="G9" s="117"/>
    </row>
    <row r="10" spans="3:7" x14ac:dyDescent="0.25">
      <c r="C10" s="116"/>
      <c r="D10" s="116"/>
      <c r="E10" s="116"/>
      <c r="F10" s="116"/>
      <c r="G10" s="116"/>
    </row>
    <row r="11" spans="3:7" x14ac:dyDescent="0.25">
      <c r="C11" s="117"/>
      <c r="D11" s="117"/>
      <c r="E11" s="117"/>
      <c r="F11" s="117"/>
      <c r="G11" s="117"/>
    </row>
    <row r="13" spans="3:7" x14ac:dyDescent="0.25">
      <c r="C13" s="129" t="s">
        <v>129</v>
      </c>
      <c r="D13" s="129"/>
      <c r="E13" s="129"/>
      <c r="F13" s="129"/>
      <c r="G13" s="129"/>
    </row>
    <row r="14" spans="3:7" x14ac:dyDescent="0.25">
      <c r="C14" s="130"/>
      <c r="D14" s="130"/>
      <c r="E14" s="130"/>
      <c r="F14" s="130"/>
      <c r="G14" s="130"/>
    </row>
    <row r="15" spans="3:7" x14ac:dyDescent="0.25">
      <c r="C15" s="128"/>
      <c r="D15" s="128"/>
      <c r="E15" s="128"/>
      <c r="F15" s="128"/>
      <c r="G15" s="128"/>
    </row>
    <row r="16" spans="3:7" x14ac:dyDescent="0.25">
      <c r="C16" s="130"/>
      <c r="D16" s="130"/>
      <c r="E16" s="130"/>
      <c r="F16" s="130"/>
      <c r="G16" s="130"/>
    </row>
    <row r="17" spans="3:7" x14ac:dyDescent="0.25">
      <c r="C17" s="128"/>
      <c r="D17" s="128"/>
      <c r="E17" s="128"/>
      <c r="F17" s="128"/>
      <c r="G17" s="128"/>
    </row>
    <row r="18" spans="3:7" x14ac:dyDescent="0.25">
      <c r="C18" s="130"/>
      <c r="D18" s="130"/>
      <c r="E18" s="130"/>
      <c r="F18" s="130"/>
      <c r="G18" s="130"/>
    </row>
    <row r="19" spans="3:7" x14ac:dyDescent="0.25">
      <c r="C19" s="128"/>
      <c r="D19" s="128"/>
      <c r="E19" s="128"/>
      <c r="F19" s="128"/>
      <c r="G19" s="128"/>
    </row>
    <row r="20" spans="3:7" x14ac:dyDescent="0.25">
      <c r="C20" s="130"/>
      <c r="D20" s="130"/>
      <c r="E20" s="130"/>
      <c r="F20" s="130"/>
      <c r="G20" s="130"/>
    </row>
    <row r="21" spans="3:7" x14ac:dyDescent="0.25">
      <c r="C21" s="128"/>
      <c r="D21" s="128"/>
      <c r="E21" s="128"/>
      <c r="F21" s="128"/>
      <c r="G21" s="128"/>
    </row>
  </sheetData>
  <mergeCells count="18">
    <mergeCell ref="C8:G8"/>
    <mergeCell ref="C3:G3"/>
    <mergeCell ref="C4:G4"/>
    <mergeCell ref="C5:G5"/>
    <mergeCell ref="C6:G6"/>
    <mergeCell ref="C7:G7"/>
    <mergeCell ref="C21:G21"/>
    <mergeCell ref="C9:G9"/>
    <mergeCell ref="C10:G10"/>
    <mergeCell ref="C11:G11"/>
    <mergeCell ref="C13:G13"/>
    <mergeCell ref="C14:G14"/>
    <mergeCell ref="C15:G15"/>
    <mergeCell ref="C16:G16"/>
    <mergeCell ref="C17:G17"/>
    <mergeCell ref="C18:G18"/>
    <mergeCell ref="C19:G19"/>
    <mergeCell ref="C20:G20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workbookViewId="0">
      <selection activeCell="B5" sqref="B5"/>
    </sheetView>
  </sheetViews>
  <sheetFormatPr defaultRowHeight="15" x14ac:dyDescent="0.25"/>
  <sheetData>
    <row r="1" spans="1:15" x14ac:dyDescent="0.25"/>
    <row r="2" spans="1:15" ht="15" customHeight="1" x14ac:dyDescent="0.25">
      <c r="C2" s="137" t="s">
        <v>140</v>
      </c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1:15" ht="15" customHeight="1" x14ac:dyDescent="0.25"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</row>
    <row r="5" spans="1:15" ht="18.75" x14ac:dyDescent="0.3"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</row>
    <row r="7" spans="1:15" x14ac:dyDescent="0.25">
      <c r="C7" s="135" t="s">
        <v>12</v>
      </c>
      <c r="D7" s="135"/>
      <c r="E7" s="135"/>
      <c r="F7" s="134" t="s">
        <v>131</v>
      </c>
      <c r="G7" s="134"/>
      <c r="H7" s="134"/>
      <c r="J7" s="135" t="s">
        <v>15</v>
      </c>
      <c r="K7" s="135"/>
      <c r="L7" s="135"/>
      <c r="M7" s="134" t="s">
        <v>135</v>
      </c>
      <c r="N7" s="134"/>
      <c r="O7" s="134"/>
    </row>
    <row r="8" spans="1:15" x14ac:dyDescent="0.25">
      <c r="C8" s="136" t="s">
        <v>13</v>
      </c>
      <c r="D8" s="136"/>
      <c r="E8" s="136"/>
      <c r="F8" s="134" t="s">
        <v>133</v>
      </c>
      <c r="G8" s="134"/>
      <c r="H8" s="134"/>
      <c r="J8" s="136" t="s">
        <v>16</v>
      </c>
      <c r="K8" s="136"/>
      <c r="L8" s="136"/>
      <c r="M8" s="134" t="s">
        <v>136</v>
      </c>
      <c r="N8" s="134"/>
      <c r="O8" s="134"/>
    </row>
    <row r="9" spans="1:15" x14ac:dyDescent="0.25">
      <c r="C9" s="135" t="s">
        <v>14</v>
      </c>
      <c r="D9" s="135"/>
      <c r="E9" s="135"/>
      <c r="F9" s="134" t="s">
        <v>134</v>
      </c>
      <c r="G9" s="134"/>
      <c r="H9" s="134"/>
      <c r="J9" s="135" t="s">
        <v>17</v>
      </c>
      <c r="K9" s="135"/>
      <c r="L9" s="135"/>
      <c r="M9" s="134" t="s">
        <v>137</v>
      </c>
      <c r="N9" s="134"/>
      <c r="O9" s="134"/>
    </row>
    <row r="10" spans="1:15" x14ac:dyDescent="0.25">
      <c r="C10" s="136" t="s">
        <v>3</v>
      </c>
      <c r="D10" s="136"/>
      <c r="E10" s="136"/>
      <c r="F10" s="134" t="s">
        <v>132</v>
      </c>
      <c r="G10" s="134"/>
      <c r="H10" s="134"/>
      <c r="J10" s="136" t="s">
        <v>18</v>
      </c>
      <c r="K10" s="136"/>
      <c r="L10" s="136"/>
      <c r="M10" s="134" t="s">
        <v>138</v>
      </c>
      <c r="N10" s="134"/>
      <c r="O10" s="134"/>
    </row>
    <row r="11" spans="1:15" x14ac:dyDescent="0.25">
      <c r="C11" s="135" t="s">
        <v>20</v>
      </c>
      <c r="D11" s="135"/>
      <c r="E11" s="135"/>
      <c r="F11" s="134"/>
      <c r="G11" s="134"/>
      <c r="H11" s="134"/>
      <c r="J11" s="135" t="s">
        <v>19</v>
      </c>
      <c r="K11" s="135"/>
      <c r="L11" s="135"/>
      <c r="M11" s="134" t="s">
        <v>139</v>
      </c>
      <c r="N11" s="134"/>
      <c r="O11" s="134"/>
    </row>
    <row r="13" spans="1:15" x14ac:dyDescent="0.25">
      <c r="C13" s="132" t="s">
        <v>21</v>
      </c>
      <c r="D13" s="132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</row>
  </sheetData>
  <mergeCells count="24">
    <mergeCell ref="C2:O3"/>
    <mergeCell ref="C5:O5"/>
    <mergeCell ref="M7:O7"/>
    <mergeCell ref="J7:L7"/>
    <mergeCell ref="J9:L9"/>
    <mergeCell ref="C8:E8"/>
    <mergeCell ref="C7:E7"/>
    <mergeCell ref="F7:H7"/>
    <mergeCell ref="M8:O8"/>
    <mergeCell ref="M9:O9"/>
    <mergeCell ref="J8:L8"/>
    <mergeCell ref="F8:H8"/>
    <mergeCell ref="F9:H9"/>
    <mergeCell ref="C13:D13"/>
    <mergeCell ref="E13:O13"/>
    <mergeCell ref="F10:H10"/>
    <mergeCell ref="M10:O10"/>
    <mergeCell ref="C9:E9"/>
    <mergeCell ref="J11:L11"/>
    <mergeCell ref="C11:E11"/>
    <mergeCell ref="F11:H11"/>
    <mergeCell ref="M11:O11"/>
    <mergeCell ref="C10:E10"/>
    <mergeCell ref="J10:L10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3"/>
  <sheetViews>
    <sheetView workbookViewId="0">
      <selection activeCell="G25" sqref="G25"/>
    </sheetView>
  </sheetViews>
  <sheetFormatPr defaultRowHeight="15" x14ac:dyDescent="0.25"/>
  <sheetData>
    <row r="2" spans="3:14" x14ac:dyDescent="0.25">
      <c r="C2" s="140" t="s">
        <v>22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</row>
    <row r="3" spans="3:14" x14ac:dyDescent="0.25"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</row>
    <row r="5" spans="3:14" x14ac:dyDescent="0.25">
      <c r="C5" s="141" t="s">
        <v>23</v>
      </c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</row>
    <row r="6" spans="3:14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3:14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3:14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3:14" x14ac:dyDescent="0.25">
      <c r="C9" s="142" t="s">
        <v>24</v>
      </c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</row>
    <row r="10" spans="3:14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3:14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3:14" x14ac:dyDescent="0.2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3:14" x14ac:dyDescent="0.25">
      <c r="C13" s="143" t="s">
        <v>25</v>
      </c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</row>
    <row r="14" spans="3:14" x14ac:dyDescent="0.2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3:14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3:14" x14ac:dyDescent="0.2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3:14" x14ac:dyDescent="0.25">
      <c r="C17" s="144" t="s">
        <v>26</v>
      </c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</row>
    <row r="18" spans="3:14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3:14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3:14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3:14" x14ac:dyDescent="0.25">
      <c r="C21" s="139" t="s">
        <v>27</v>
      </c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</row>
    <row r="22" spans="3:14" x14ac:dyDescent="0.2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3:14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</sheetData>
  <mergeCells count="6">
    <mergeCell ref="C21:N21"/>
    <mergeCell ref="C2:N3"/>
    <mergeCell ref="C5:N5"/>
    <mergeCell ref="C9:N9"/>
    <mergeCell ref="C13:N13"/>
    <mergeCell ref="C17:N17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1"/>
  <sheetViews>
    <sheetView workbookViewId="0">
      <selection activeCell="B3" sqref="B3"/>
    </sheetView>
  </sheetViews>
  <sheetFormatPr defaultRowHeight="15" x14ac:dyDescent="0.25"/>
  <cols>
    <col min="3" max="7" width="24.5703125" customWidth="1"/>
  </cols>
  <sheetData>
    <row r="3" spans="2:7" ht="15.75" x14ac:dyDescent="0.25">
      <c r="B3" s="6" t="s">
        <v>33</v>
      </c>
      <c r="C3" s="150" t="s">
        <v>28</v>
      </c>
      <c r="D3" s="150"/>
      <c r="E3" s="150"/>
      <c r="F3" s="150"/>
      <c r="G3" s="150"/>
    </row>
    <row r="4" spans="2:7" x14ac:dyDescent="0.25">
      <c r="B4" s="7"/>
      <c r="C4" s="151"/>
      <c r="D4" s="151"/>
      <c r="E4" s="151"/>
      <c r="F4" s="151"/>
      <c r="G4" s="151"/>
    </row>
    <row r="5" spans="2:7" x14ac:dyDescent="0.25">
      <c r="B5" s="4"/>
      <c r="C5" s="152"/>
      <c r="D5" s="152"/>
      <c r="E5" s="152"/>
      <c r="F5" s="152"/>
      <c r="G5" s="152"/>
    </row>
    <row r="6" spans="2:7" x14ac:dyDescent="0.25">
      <c r="B6" s="7"/>
      <c r="C6" s="116"/>
      <c r="D6" s="116"/>
      <c r="E6" s="116"/>
      <c r="F6" s="116"/>
      <c r="G6" s="116"/>
    </row>
    <row r="7" spans="2:7" x14ac:dyDescent="0.25">
      <c r="B7" s="4"/>
      <c r="C7" s="117"/>
      <c r="D7" s="117"/>
      <c r="E7" s="117"/>
      <c r="F7" s="117"/>
      <c r="G7" s="117"/>
    </row>
    <row r="8" spans="2:7" x14ac:dyDescent="0.25">
      <c r="B8" s="7"/>
      <c r="C8" s="116"/>
      <c r="D8" s="116"/>
      <c r="E8" s="116"/>
      <c r="F8" s="116"/>
      <c r="G8" s="116"/>
    </row>
    <row r="9" spans="2:7" x14ac:dyDescent="0.25">
      <c r="B9" s="4"/>
      <c r="C9" s="117"/>
      <c r="D9" s="117"/>
      <c r="E9" s="117"/>
      <c r="F9" s="117"/>
      <c r="G9" s="117"/>
    </row>
    <row r="10" spans="2:7" x14ac:dyDescent="0.25">
      <c r="B10" s="7"/>
      <c r="C10" s="116"/>
      <c r="D10" s="116"/>
      <c r="E10" s="116"/>
      <c r="F10" s="116"/>
      <c r="G10" s="116"/>
    </row>
    <row r="11" spans="2:7" x14ac:dyDescent="0.25">
      <c r="B11" s="4"/>
      <c r="C11" s="117"/>
      <c r="D11" s="117"/>
      <c r="E11" s="117"/>
      <c r="F11" s="117"/>
      <c r="G11" s="117"/>
    </row>
    <row r="13" spans="2:7" ht="15.75" x14ac:dyDescent="0.25">
      <c r="B13" s="6" t="s">
        <v>33</v>
      </c>
      <c r="C13" s="153" t="s">
        <v>32</v>
      </c>
      <c r="D13" s="153"/>
      <c r="E13" s="153"/>
      <c r="F13" s="153"/>
      <c r="G13" s="153"/>
    </row>
    <row r="14" spans="2:7" x14ac:dyDescent="0.25">
      <c r="B14" s="7"/>
      <c r="C14" s="130"/>
      <c r="D14" s="130"/>
      <c r="E14" s="130"/>
      <c r="F14" s="130"/>
      <c r="G14" s="130"/>
    </row>
    <row r="15" spans="2:7" x14ac:dyDescent="0.25">
      <c r="B15" s="4"/>
      <c r="C15" s="128"/>
      <c r="D15" s="128"/>
      <c r="E15" s="128"/>
      <c r="F15" s="128"/>
      <c r="G15" s="128"/>
    </row>
    <row r="16" spans="2:7" x14ac:dyDescent="0.25">
      <c r="B16" s="7"/>
      <c r="C16" s="130"/>
      <c r="D16" s="130"/>
      <c r="E16" s="130"/>
      <c r="F16" s="130"/>
      <c r="G16" s="130"/>
    </row>
    <row r="17" spans="2:7" x14ac:dyDescent="0.25">
      <c r="B17" s="4"/>
      <c r="C17" s="128"/>
      <c r="D17" s="128"/>
      <c r="E17" s="128"/>
      <c r="F17" s="128"/>
      <c r="G17" s="128"/>
    </row>
    <row r="18" spans="2:7" x14ac:dyDescent="0.25">
      <c r="B18" s="7"/>
      <c r="C18" s="130"/>
      <c r="D18" s="130"/>
      <c r="E18" s="130"/>
      <c r="F18" s="130"/>
      <c r="G18" s="130"/>
    </row>
    <row r="19" spans="2:7" x14ac:dyDescent="0.25">
      <c r="B19" s="4"/>
      <c r="C19" s="128"/>
      <c r="D19" s="128"/>
      <c r="E19" s="128"/>
      <c r="F19" s="128"/>
      <c r="G19" s="128"/>
    </row>
    <row r="20" spans="2:7" x14ac:dyDescent="0.25">
      <c r="B20" s="7"/>
      <c r="C20" s="130"/>
      <c r="D20" s="130"/>
      <c r="E20" s="130"/>
      <c r="F20" s="130"/>
      <c r="G20" s="130"/>
    </row>
    <row r="21" spans="2:7" x14ac:dyDescent="0.25">
      <c r="B21" s="4"/>
      <c r="C21" s="128"/>
      <c r="D21" s="128"/>
      <c r="E21" s="128"/>
      <c r="F21" s="128"/>
      <c r="G21" s="128"/>
    </row>
    <row r="23" spans="2:7" ht="15.75" x14ac:dyDescent="0.25">
      <c r="B23" s="6" t="s">
        <v>33</v>
      </c>
      <c r="C23" s="149" t="s">
        <v>29</v>
      </c>
      <c r="D23" s="149"/>
      <c r="E23" s="149"/>
      <c r="F23" s="149"/>
      <c r="G23" s="149"/>
    </row>
    <row r="24" spans="2:7" x14ac:dyDescent="0.25">
      <c r="B24" s="7"/>
      <c r="C24" s="147"/>
      <c r="D24" s="147"/>
      <c r="E24" s="147"/>
      <c r="F24" s="147"/>
      <c r="G24" s="147"/>
    </row>
    <row r="25" spans="2:7" x14ac:dyDescent="0.25">
      <c r="B25" s="4"/>
      <c r="C25" s="146"/>
      <c r="D25" s="146"/>
      <c r="E25" s="146"/>
      <c r="F25" s="146"/>
      <c r="G25" s="146"/>
    </row>
    <row r="26" spans="2:7" x14ac:dyDescent="0.25">
      <c r="B26" s="7"/>
      <c r="C26" s="147"/>
      <c r="D26" s="147"/>
      <c r="E26" s="147"/>
      <c r="F26" s="147"/>
      <c r="G26" s="147"/>
    </row>
    <row r="27" spans="2:7" x14ac:dyDescent="0.25">
      <c r="B27" s="4"/>
      <c r="C27" s="146"/>
      <c r="D27" s="146"/>
      <c r="E27" s="146"/>
      <c r="F27" s="146"/>
      <c r="G27" s="146"/>
    </row>
    <row r="28" spans="2:7" x14ac:dyDescent="0.25">
      <c r="B28" s="7"/>
      <c r="C28" s="147"/>
      <c r="D28" s="147"/>
      <c r="E28" s="147"/>
      <c r="F28" s="147"/>
      <c r="G28" s="147"/>
    </row>
    <row r="29" spans="2:7" x14ac:dyDescent="0.25">
      <c r="B29" s="4"/>
      <c r="C29" s="146"/>
      <c r="D29" s="146"/>
      <c r="E29" s="146"/>
      <c r="F29" s="146"/>
      <c r="G29" s="146"/>
    </row>
    <row r="30" spans="2:7" x14ac:dyDescent="0.25">
      <c r="B30" s="7"/>
      <c r="C30" s="147"/>
      <c r="D30" s="147"/>
      <c r="E30" s="147"/>
      <c r="F30" s="147"/>
      <c r="G30" s="147"/>
    </row>
    <row r="31" spans="2:7" x14ac:dyDescent="0.25">
      <c r="B31" s="4"/>
      <c r="C31" s="146"/>
      <c r="D31" s="146"/>
      <c r="E31" s="146"/>
      <c r="F31" s="146"/>
      <c r="G31" s="146"/>
    </row>
    <row r="33" spans="2:7" ht="15.75" x14ac:dyDescent="0.25">
      <c r="B33" s="6" t="s">
        <v>33</v>
      </c>
      <c r="C33" s="148" t="s">
        <v>30</v>
      </c>
      <c r="D33" s="148"/>
      <c r="E33" s="148"/>
      <c r="F33" s="148"/>
      <c r="G33" s="148"/>
    </row>
    <row r="34" spans="2:7" x14ac:dyDescent="0.25">
      <c r="B34" s="7"/>
      <c r="C34" s="121"/>
      <c r="D34" s="121"/>
      <c r="E34" s="121"/>
      <c r="F34" s="121"/>
      <c r="G34" s="121"/>
    </row>
    <row r="35" spans="2:7" x14ac:dyDescent="0.25">
      <c r="B35" s="4"/>
      <c r="C35" s="122"/>
      <c r="D35" s="122"/>
      <c r="E35" s="122"/>
      <c r="F35" s="122"/>
      <c r="G35" s="122"/>
    </row>
    <row r="36" spans="2:7" x14ac:dyDescent="0.25">
      <c r="B36" s="7"/>
      <c r="C36" s="121"/>
      <c r="D36" s="121"/>
      <c r="E36" s="121"/>
      <c r="F36" s="121"/>
      <c r="G36" s="121"/>
    </row>
    <row r="37" spans="2:7" x14ac:dyDescent="0.25">
      <c r="B37" s="4"/>
      <c r="C37" s="122"/>
      <c r="D37" s="122"/>
      <c r="E37" s="122"/>
      <c r="F37" s="122"/>
      <c r="G37" s="122"/>
    </row>
    <row r="38" spans="2:7" x14ac:dyDescent="0.25">
      <c r="B38" s="7"/>
      <c r="C38" s="121"/>
      <c r="D38" s="121"/>
      <c r="E38" s="121"/>
      <c r="F38" s="121"/>
      <c r="G38" s="121"/>
    </row>
    <row r="39" spans="2:7" x14ac:dyDescent="0.25">
      <c r="B39" s="4"/>
      <c r="C39" s="122"/>
      <c r="D39" s="122"/>
      <c r="E39" s="122"/>
      <c r="F39" s="122"/>
      <c r="G39" s="122"/>
    </row>
    <row r="40" spans="2:7" x14ac:dyDescent="0.25">
      <c r="B40" s="7"/>
      <c r="C40" s="121"/>
      <c r="D40" s="121"/>
      <c r="E40" s="121"/>
      <c r="F40" s="121"/>
      <c r="G40" s="121"/>
    </row>
    <row r="41" spans="2:7" x14ac:dyDescent="0.25">
      <c r="B41" s="4"/>
      <c r="C41" s="122"/>
      <c r="D41" s="122"/>
      <c r="E41" s="122"/>
      <c r="F41" s="122"/>
      <c r="G41" s="122"/>
    </row>
    <row r="43" spans="2:7" ht="15.75" x14ac:dyDescent="0.25">
      <c r="B43" s="6" t="s">
        <v>33</v>
      </c>
      <c r="C43" s="145" t="s">
        <v>31</v>
      </c>
      <c r="D43" s="145"/>
      <c r="E43" s="145"/>
      <c r="F43" s="145"/>
      <c r="G43" s="145"/>
    </row>
    <row r="44" spans="2:7" x14ac:dyDescent="0.25">
      <c r="B44" s="7"/>
      <c r="C44" s="123"/>
      <c r="D44" s="123"/>
      <c r="E44" s="123"/>
      <c r="F44" s="123"/>
      <c r="G44" s="123"/>
    </row>
    <row r="45" spans="2:7" x14ac:dyDescent="0.25">
      <c r="B45" s="4"/>
      <c r="C45" s="127"/>
      <c r="D45" s="127"/>
      <c r="E45" s="127"/>
      <c r="F45" s="127"/>
      <c r="G45" s="127"/>
    </row>
    <row r="46" spans="2:7" x14ac:dyDescent="0.25">
      <c r="B46" s="7"/>
      <c r="C46" s="123"/>
      <c r="D46" s="123"/>
      <c r="E46" s="123"/>
      <c r="F46" s="123"/>
      <c r="G46" s="123"/>
    </row>
    <row r="47" spans="2:7" x14ac:dyDescent="0.25">
      <c r="B47" s="4"/>
      <c r="C47" s="127"/>
      <c r="D47" s="127"/>
      <c r="E47" s="127"/>
      <c r="F47" s="127"/>
      <c r="G47" s="127"/>
    </row>
    <row r="48" spans="2:7" x14ac:dyDescent="0.25">
      <c r="B48" s="7"/>
      <c r="C48" s="123"/>
      <c r="D48" s="123"/>
      <c r="E48" s="123"/>
      <c r="F48" s="123"/>
      <c r="G48" s="123"/>
    </row>
    <row r="49" spans="2:7" x14ac:dyDescent="0.25">
      <c r="B49" s="4"/>
      <c r="C49" s="127"/>
      <c r="D49" s="127"/>
      <c r="E49" s="127"/>
      <c r="F49" s="127"/>
      <c r="G49" s="127"/>
    </row>
    <row r="50" spans="2:7" x14ac:dyDescent="0.25">
      <c r="B50" s="7"/>
      <c r="C50" s="123"/>
      <c r="D50" s="123"/>
      <c r="E50" s="123"/>
      <c r="F50" s="123"/>
      <c r="G50" s="123"/>
    </row>
    <row r="51" spans="2:7" x14ac:dyDescent="0.25">
      <c r="B51" s="4"/>
      <c r="C51" s="127"/>
      <c r="D51" s="127"/>
      <c r="E51" s="127"/>
      <c r="F51" s="127"/>
      <c r="G51" s="127"/>
    </row>
  </sheetData>
  <mergeCells count="45">
    <mergeCell ref="C15:G15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3:G13"/>
    <mergeCell ref="C14:G14"/>
    <mergeCell ref="C28:G28"/>
    <mergeCell ref="C16:G16"/>
    <mergeCell ref="C17:G17"/>
    <mergeCell ref="C18:G18"/>
    <mergeCell ref="C19:G19"/>
    <mergeCell ref="C20:G20"/>
    <mergeCell ref="C21:G21"/>
    <mergeCell ref="C23:G23"/>
    <mergeCell ref="C24:G24"/>
    <mergeCell ref="C25:G25"/>
    <mergeCell ref="C26:G26"/>
    <mergeCell ref="C27:G27"/>
    <mergeCell ref="C41:G41"/>
    <mergeCell ref="C29:G29"/>
    <mergeCell ref="C30:G30"/>
    <mergeCell ref="C31:G31"/>
    <mergeCell ref="C33:G33"/>
    <mergeCell ref="C34:G34"/>
    <mergeCell ref="C35:G35"/>
    <mergeCell ref="C36:G36"/>
    <mergeCell ref="C37:G37"/>
    <mergeCell ref="C38:G38"/>
    <mergeCell ref="C39:G39"/>
    <mergeCell ref="C40:G40"/>
    <mergeCell ref="C49:G49"/>
    <mergeCell ref="C50:G50"/>
    <mergeCell ref="C51:G51"/>
    <mergeCell ref="C43:G43"/>
    <mergeCell ref="C44:G44"/>
    <mergeCell ref="C45:G45"/>
    <mergeCell ref="C46:G46"/>
    <mergeCell ref="C47:G47"/>
    <mergeCell ref="C48:G48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opLeftCell="A2" workbookViewId="0">
      <selection activeCell="B15" sqref="B15"/>
    </sheetView>
  </sheetViews>
  <sheetFormatPr defaultRowHeight="15" x14ac:dyDescent="0.25"/>
  <cols>
    <col min="1" max="1" width="9.140625" customWidth="1"/>
    <col min="2" max="2" width="7.5703125" customWidth="1"/>
    <col min="3" max="3" width="23" customWidth="1"/>
    <col min="4" max="7" width="22.7109375" customWidth="1"/>
    <col min="8" max="8" width="18.140625" customWidth="1"/>
    <col min="9" max="9" width="22.7109375" hidden="1" customWidth="1"/>
    <col min="10" max="10" width="15.140625" hidden="1" customWidth="1"/>
  </cols>
  <sheetData>
    <row r="1" spans="1:10" x14ac:dyDescent="0.25"/>
    <row r="2" spans="1:10" x14ac:dyDescent="0.25">
      <c r="B2" t="s">
        <v>147</v>
      </c>
    </row>
    <row r="3" spans="1:10" ht="15.75" x14ac:dyDescent="0.25">
      <c r="B3" s="6" t="s">
        <v>33</v>
      </c>
      <c r="C3" s="150" t="s">
        <v>145</v>
      </c>
      <c r="D3" s="150"/>
      <c r="E3" s="150"/>
      <c r="F3" s="150"/>
      <c r="G3" s="150"/>
      <c r="H3" s="150"/>
    </row>
    <row r="4" spans="1:10" x14ac:dyDescent="0.25">
      <c r="B4" s="7"/>
      <c r="C4" s="116" t="s">
        <v>148</v>
      </c>
      <c r="D4" s="116"/>
      <c r="E4" s="116"/>
      <c r="F4" s="116"/>
      <c r="G4" s="116"/>
      <c r="H4" s="116"/>
    </row>
    <row r="5" spans="1:10" x14ac:dyDescent="0.25">
      <c r="B5" s="4"/>
      <c r="C5" s="117" t="s">
        <v>151</v>
      </c>
      <c r="D5" s="117"/>
      <c r="E5" s="117"/>
      <c r="F5" s="117"/>
      <c r="G5" s="117"/>
      <c r="H5" s="117"/>
    </row>
    <row r="6" spans="1:10" x14ac:dyDescent="0.25">
      <c r="B6" s="7"/>
      <c r="C6" s="116" t="s">
        <v>146</v>
      </c>
      <c r="D6" s="116"/>
      <c r="E6" s="116"/>
      <c r="F6" s="116"/>
      <c r="G6" s="116"/>
      <c r="H6" s="116"/>
    </row>
    <row r="7" spans="1:10" x14ac:dyDescent="0.25">
      <c r="B7" s="4"/>
      <c r="C7" s="117" t="s">
        <v>149</v>
      </c>
      <c r="D7" s="117"/>
      <c r="E7" s="117"/>
      <c r="F7" s="117"/>
      <c r="G7" s="117"/>
      <c r="H7" s="117"/>
    </row>
    <row r="8" spans="1:10" x14ac:dyDescent="0.25">
      <c r="B8" s="7"/>
      <c r="C8" s="117" t="s">
        <v>152</v>
      </c>
      <c r="D8" s="117"/>
      <c r="E8" s="117"/>
      <c r="F8" s="117"/>
      <c r="G8" s="117"/>
      <c r="H8" s="117"/>
    </row>
    <row r="9" spans="1:10" x14ac:dyDescent="0.25">
      <c r="B9" s="4"/>
      <c r="C9" s="117" t="s">
        <v>146</v>
      </c>
      <c r="D9" s="117"/>
      <c r="E9" s="117"/>
      <c r="F9" s="117"/>
      <c r="G9" s="117"/>
      <c r="H9" s="117"/>
    </row>
    <row r="10" spans="1:10" x14ac:dyDescent="0.25">
      <c r="B10" s="7"/>
      <c r="C10" s="117" t="s">
        <v>150</v>
      </c>
      <c r="D10" s="117"/>
      <c r="E10" s="117"/>
      <c r="F10" s="117"/>
      <c r="G10" s="117"/>
      <c r="H10" s="117"/>
    </row>
    <row r="11" spans="1:10" x14ac:dyDescent="0.25">
      <c r="B11" s="7"/>
      <c r="C11" s="117" t="s">
        <v>153</v>
      </c>
      <c r="D11" s="117"/>
      <c r="E11" s="117"/>
      <c r="F11" s="117"/>
      <c r="G11" s="117"/>
      <c r="H11" s="117"/>
      <c r="I11" s="117"/>
      <c r="J11" s="117"/>
    </row>
    <row r="12" spans="1:10" x14ac:dyDescent="0.25">
      <c r="B12" s="4"/>
      <c r="C12" s="117" t="s">
        <v>146</v>
      </c>
      <c r="D12" s="117"/>
      <c r="E12" s="117"/>
      <c r="F12" s="117"/>
      <c r="G12" s="117"/>
      <c r="H12" s="117"/>
    </row>
    <row r="13" spans="1:10" x14ac:dyDescent="0.25">
      <c r="B13" s="4"/>
      <c r="C13" s="117"/>
      <c r="D13" s="117"/>
      <c r="E13" s="117"/>
      <c r="F13" s="117"/>
      <c r="G13" s="117"/>
      <c r="H13" s="117"/>
    </row>
    <row r="15" spans="1:10" x14ac:dyDescent="0.25">
      <c r="B15" t="s">
        <v>146</v>
      </c>
    </row>
  </sheetData>
  <mergeCells count="11">
    <mergeCell ref="C13:H13"/>
    <mergeCell ref="C9:H9"/>
    <mergeCell ref="C10:H10"/>
    <mergeCell ref="C12:H12"/>
    <mergeCell ref="C3:H3"/>
    <mergeCell ref="C4:H4"/>
    <mergeCell ref="C5:H5"/>
    <mergeCell ref="C6:H6"/>
    <mergeCell ref="C7:H7"/>
    <mergeCell ref="C8:H8"/>
    <mergeCell ref="C11:J11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workbookViewId="0">
      <selection activeCell="F12" sqref="F12"/>
    </sheetView>
  </sheetViews>
  <sheetFormatPr defaultRowHeight="15" x14ac:dyDescent="0.25"/>
  <cols>
    <col min="1" max="2" width="5.28515625" customWidth="1"/>
    <col min="4" max="5" width="17.140625" customWidth="1"/>
    <col min="6" max="6" width="20.85546875" customWidth="1"/>
    <col min="7" max="8" width="41.5703125" customWidth="1"/>
  </cols>
  <sheetData>
    <row r="3" spans="3:8" ht="23.25" x14ac:dyDescent="0.35">
      <c r="C3" s="156" t="s">
        <v>33</v>
      </c>
      <c r="D3" s="157" t="s">
        <v>101</v>
      </c>
      <c r="E3" s="157"/>
      <c r="F3" s="157"/>
      <c r="G3" s="157"/>
      <c r="H3" s="157"/>
    </row>
    <row r="4" spans="3:8" ht="18.75" x14ac:dyDescent="0.25">
      <c r="C4" s="156"/>
      <c r="D4" s="158" t="s">
        <v>34</v>
      </c>
      <c r="E4" s="158"/>
      <c r="F4" s="14" t="s">
        <v>35</v>
      </c>
      <c r="G4" s="44" t="s">
        <v>36</v>
      </c>
      <c r="H4" s="45" t="s">
        <v>37</v>
      </c>
    </row>
    <row r="5" spans="3:8" ht="45" x14ac:dyDescent="0.25">
      <c r="C5" s="42">
        <v>1</v>
      </c>
      <c r="D5" s="155" t="s">
        <v>91</v>
      </c>
      <c r="E5" s="155"/>
      <c r="F5" s="57">
        <v>0.83</v>
      </c>
      <c r="G5" s="37" t="s">
        <v>92</v>
      </c>
      <c r="H5" s="38"/>
    </row>
    <row r="6" spans="3:8" ht="18.75" x14ac:dyDescent="0.25">
      <c r="C6" s="159" t="s">
        <v>93</v>
      </c>
      <c r="D6" s="159"/>
      <c r="E6" s="159"/>
      <c r="F6" s="159"/>
      <c r="G6" s="159"/>
      <c r="H6" s="159"/>
    </row>
    <row r="7" spans="3:8" ht="30" x14ac:dyDescent="0.25">
      <c r="C7" s="42">
        <v>2</v>
      </c>
      <c r="D7" s="155" t="s">
        <v>94</v>
      </c>
      <c r="E7" s="155"/>
      <c r="F7" s="57">
        <v>13.48</v>
      </c>
      <c r="G7" s="37" t="s">
        <v>105</v>
      </c>
      <c r="H7" s="38"/>
    </row>
    <row r="8" spans="3:8" ht="30" x14ac:dyDescent="0.25">
      <c r="C8" s="41">
        <v>3</v>
      </c>
      <c r="D8" s="160" t="s">
        <v>95</v>
      </c>
      <c r="E8" s="160"/>
      <c r="F8" s="58">
        <v>13.68</v>
      </c>
      <c r="G8" s="39" t="s">
        <v>103</v>
      </c>
      <c r="H8" s="40"/>
    </row>
    <row r="9" spans="3:8" ht="30" x14ac:dyDescent="0.25">
      <c r="C9" s="42">
        <v>4</v>
      </c>
      <c r="D9" s="155" t="s">
        <v>96</v>
      </c>
      <c r="E9" s="155"/>
      <c r="F9" s="57">
        <v>35.81</v>
      </c>
      <c r="G9" s="37" t="s">
        <v>104</v>
      </c>
      <c r="H9" s="38"/>
    </row>
    <row r="10" spans="3:8" ht="30" x14ac:dyDescent="0.25">
      <c r="C10" s="41">
        <v>5</v>
      </c>
      <c r="D10" s="160" t="s">
        <v>97</v>
      </c>
      <c r="E10" s="160"/>
      <c r="F10" s="58">
        <v>16.89</v>
      </c>
      <c r="G10" s="39" t="s">
        <v>102</v>
      </c>
      <c r="H10" s="40"/>
    </row>
    <row r="11" spans="3:8" ht="30" x14ac:dyDescent="0.25">
      <c r="C11" s="42">
        <v>6</v>
      </c>
      <c r="D11" s="155" t="s">
        <v>98</v>
      </c>
      <c r="E11" s="155"/>
      <c r="F11" s="57">
        <v>10.210000000000001</v>
      </c>
      <c r="G11" s="37" t="s">
        <v>106</v>
      </c>
      <c r="H11" s="38"/>
    </row>
    <row r="12" spans="3:8" ht="30" x14ac:dyDescent="0.25">
      <c r="C12" s="41">
        <v>7</v>
      </c>
      <c r="D12" s="160" t="s">
        <v>99</v>
      </c>
      <c r="E12" s="160"/>
      <c r="F12" s="58">
        <v>9.93</v>
      </c>
      <c r="G12" s="39" t="s">
        <v>100</v>
      </c>
      <c r="H12" s="40"/>
    </row>
    <row r="13" spans="3:8" ht="18.75" x14ac:dyDescent="0.3">
      <c r="C13" s="138" t="s">
        <v>47</v>
      </c>
      <c r="D13" s="138"/>
      <c r="E13" s="138"/>
      <c r="F13" s="43">
        <f>SUM(F7:F12)</f>
        <v>100</v>
      </c>
      <c r="G13" s="154"/>
      <c r="H13" s="154"/>
    </row>
  </sheetData>
  <mergeCells count="13">
    <mergeCell ref="C13:E13"/>
    <mergeCell ref="G13:H13"/>
    <mergeCell ref="D7:E7"/>
    <mergeCell ref="C3:C4"/>
    <mergeCell ref="D3:H3"/>
    <mergeCell ref="D4:E4"/>
    <mergeCell ref="D5:E5"/>
    <mergeCell ref="C6:H6"/>
    <mergeCell ref="D8:E8"/>
    <mergeCell ref="D9:E9"/>
    <mergeCell ref="D10:E10"/>
    <mergeCell ref="D11:E11"/>
    <mergeCell ref="D12:E12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I77"/>
  <sheetViews>
    <sheetView tabSelected="1" topLeftCell="A59" zoomScale="90" zoomScaleNormal="90" workbookViewId="0">
      <selection activeCell="G77" sqref="G77"/>
    </sheetView>
  </sheetViews>
  <sheetFormatPr defaultRowHeight="15" x14ac:dyDescent="0.25"/>
  <cols>
    <col min="4" max="4" width="31.140625" customWidth="1"/>
    <col min="5" max="6" width="20.42578125" customWidth="1"/>
    <col min="7" max="7" width="12.5703125" customWidth="1"/>
    <col min="8" max="8" width="26.7109375" bestFit="1" customWidth="1"/>
    <col min="9" max="9" width="18.140625" bestFit="1" customWidth="1"/>
  </cols>
  <sheetData>
    <row r="1" spans="1:6" x14ac:dyDescent="0.25"/>
    <row r="4" spans="1:6" x14ac:dyDescent="0.25">
      <c r="D4" t="s">
        <v>157</v>
      </c>
    </row>
    <row r="5" spans="1:6" x14ac:dyDescent="0.25">
      <c r="D5" s="11" t="s">
        <v>156</v>
      </c>
      <c r="E5" s="32" t="s">
        <v>154</v>
      </c>
      <c r="F5" s="103" t="s">
        <v>155</v>
      </c>
    </row>
    <row r="6" spans="1:6" ht="18.75" x14ac:dyDescent="0.25">
      <c r="C6" s="31"/>
      <c r="E6" s="56"/>
      <c r="F6" s="104"/>
    </row>
    <row r="7" spans="1:6" ht="18.75" x14ac:dyDescent="0.25">
      <c r="C7" s="31"/>
      <c r="D7" s="12"/>
      <c r="E7" s="56"/>
      <c r="F7" s="56"/>
    </row>
    <row r="9" spans="1:6" x14ac:dyDescent="0.25">
      <c r="D9" t="s">
        <v>146</v>
      </c>
    </row>
    <row r="10" spans="1:6" ht="21" x14ac:dyDescent="0.25">
      <c r="D10" s="213" t="s">
        <v>158</v>
      </c>
    </row>
    <row r="11" spans="1:6" x14ac:dyDescent="0.25">
      <c r="C11" s="31"/>
    </row>
    <row r="15" spans="1:6" x14ac:dyDescent="0.25">
      <c r="C15" s="31"/>
    </row>
    <row r="18" spans="3:9" x14ac:dyDescent="0.25">
      <c r="C18" s="31"/>
    </row>
    <row r="30" spans="3:9" x14ac:dyDescent="0.25">
      <c r="I30" s="102"/>
    </row>
    <row r="71" spans="4:9" ht="23.25" x14ac:dyDescent="0.35">
      <c r="D71" s="156" t="s">
        <v>33</v>
      </c>
      <c r="E71" s="157" t="s">
        <v>101</v>
      </c>
      <c r="F71" s="157"/>
      <c r="G71" s="157"/>
      <c r="H71" s="157"/>
      <c r="I71" s="157"/>
    </row>
    <row r="72" spans="4:9" ht="18.75" x14ac:dyDescent="0.25">
      <c r="D72" s="156"/>
      <c r="E72" s="158" t="s">
        <v>34</v>
      </c>
      <c r="F72" s="158"/>
      <c r="G72" s="14" t="s">
        <v>35</v>
      </c>
      <c r="H72" s="44" t="s">
        <v>36</v>
      </c>
      <c r="I72" s="45" t="s">
        <v>37</v>
      </c>
    </row>
    <row r="73" spans="4:9" ht="18.75" x14ac:dyDescent="0.25">
      <c r="D73" s="159" t="s">
        <v>93</v>
      </c>
      <c r="E73" s="159"/>
      <c r="F73" s="159"/>
      <c r="G73" s="159"/>
      <c r="H73" s="159"/>
      <c r="I73" s="159"/>
    </row>
    <row r="74" spans="4:9" ht="18.75" x14ac:dyDescent="0.25">
      <c r="D74" s="100" t="s">
        <v>159</v>
      </c>
      <c r="E74" s="99"/>
      <c r="F74" s="99"/>
      <c r="G74" s="99"/>
      <c r="H74" s="99"/>
      <c r="I74" s="99"/>
    </row>
    <row r="75" spans="4:9" ht="30" x14ac:dyDescent="0.25">
      <c r="D75" s="42" t="s">
        <v>160</v>
      </c>
      <c r="E75" s="155" t="s">
        <v>141</v>
      </c>
      <c r="F75" s="155"/>
      <c r="G75" s="57" t="s">
        <v>142</v>
      </c>
      <c r="H75" s="37" t="s">
        <v>143</v>
      </c>
      <c r="I75" s="38" t="s">
        <v>144</v>
      </c>
    </row>
    <row r="76" spans="4:9" ht="18.75" x14ac:dyDescent="0.25">
      <c r="D76" s="101" t="s">
        <v>146</v>
      </c>
      <c r="E76" s="160"/>
      <c r="F76" s="160"/>
      <c r="G76" s="58"/>
      <c r="H76" s="39"/>
      <c r="I76" s="40"/>
    </row>
    <row r="77" spans="4:9" ht="18.75" x14ac:dyDescent="0.3">
      <c r="D77" s="138" t="s">
        <v>47</v>
      </c>
      <c r="E77" s="138"/>
      <c r="F77" s="138"/>
      <c r="G77" s="43">
        <f>SUM(G75)</f>
        <v>0</v>
      </c>
      <c r="H77" s="154"/>
      <c r="I77" s="154"/>
    </row>
  </sheetData>
  <mergeCells count="8">
    <mergeCell ref="D77:F77"/>
    <mergeCell ref="H77:I77"/>
    <mergeCell ref="D73:I73"/>
    <mergeCell ref="E75:F75"/>
    <mergeCell ref="E76:F76"/>
    <mergeCell ref="D71:D72"/>
    <mergeCell ref="E71:I71"/>
    <mergeCell ref="E72:F72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opLeftCell="A2" workbookViewId="0">
      <selection activeCell="B12" sqref="B12"/>
    </sheetView>
  </sheetViews>
  <sheetFormatPr defaultRowHeight="15" x14ac:dyDescent="0.25"/>
  <cols>
    <col min="1" max="1" width="3.5703125" customWidth="1"/>
    <col min="2" max="2" width="36.28515625" customWidth="1"/>
    <col min="3" max="3" width="11.140625" bestFit="1" customWidth="1"/>
    <col min="5" max="5" width="9.28515625" bestFit="1" customWidth="1"/>
    <col min="6" max="6" width="7.5703125" bestFit="1" customWidth="1"/>
    <col min="8" max="8" width="9.28515625" bestFit="1" customWidth="1"/>
    <col min="9" max="9" width="7.5703125" bestFit="1" customWidth="1"/>
    <col min="11" max="11" width="9.28515625" bestFit="1" customWidth="1"/>
    <col min="12" max="12" width="7.5703125" bestFit="1" customWidth="1"/>
    <col min="14" max="14" width="9.28515625" bestFit="1" customWidth="1"/>
    <col min="15" max="15" width="7.5703125" bestFit="1" customWidth="1"/>
    <col min="17" max="17" width="9.28515625" bestFit="1" customWidth="1"/>
    <col min="18" max="18" width="7.5703125" bestFit="1" customWidth="1"/>
    <col min="20" max="20" width="9.28515625" bestFit="1" customWidth="1"/>
    <col min="21" max="21" width="26" customWidth="1"/>
  </cols>
  <sheetData>
    <row r="3" spans="2:21" ht="18.75" x14ac:dyDescent="0.25">
      <c r="B3" s="161" t="s">
        <v>66</v>
      </c>
      <c r="C3" s="162" t="s">
        <v>61</v>
      </c>
      <c r="D3" s="163"/>
      <c r="E3" s="164"/>
      <c r="F3" s="165" t="s">
        <v>62</v>
      </c>
      <c r="G3" s="166"/>
      <c r="H3" s="167"/>
      <c r="I3" s="168" t="s">
        <v>63</v>
      </c>
      <c r="J3" s="169"/>
      <c r="K3" s="170"/>
      <c r="L3" s="165" t="s">
        <v>56</v>
      </c>
      <c r="M3" s="166"/>
      <c r="N3" s="167"/>
      <c r="O3" s="174" t="s">
        <v>64</v>
      </c>
      <c r="P3" s="175"/>
      <c r="Q3" s="176"/>
      <c r="R3" s="162" t="s">
        <v>65</v>
      </c>
      <c r="S3" s="163"/>
      <c r="T3" s="164"/>
      <c r="U3" s="171" t="s">
        <v>74</v>
      </c>
    </row>
    <row r="4" spans="2:21" ht="15.75" x14ac:dyDescent="0.25">
      <c r="B4" s="161"/>
      <c r="C4" s="15" t="s">
        <v>57</v>
      </c>
      <c r="D4" s="16" t="s">
        <v>58</v>
      </c>
      <c r="E4" s="25" t="s">
        <v>59</v>
      </c>
      <c r="F4" s="15" t="s">
        <v>57</v>
      </c>
      <c r="G4" s="16" t="s">
        <v>58</v>
      </c>
      <c r="H4" s="25" t="s">
        <v>59</v>
      </c>
      <c r="I4" s="15" t="s">
        <v>57</v>
      </c>
      <c r="J4" s="16" t="s">
        <v>58</v>
      </c>
      <c r="K4" s="25" t="s">
        <v>59</v>
      </c>
      <c r="L4" s="15" t="s">
        <v>57</v>
      </c>
      <c r="M4" s="16" t="s">
        <v>58</v>
      </c>
      <c r="N4" s="25" t="s">
        <v>59</v>
      </c>
      <c r="O4" s="15" t="s">
        <v>57</v>
      </c>
      <c r="P4" s="16" t="s">
        <v>58</v>
      </c>
      <c r="Q4" s="25" t="s">
        <v>59</v>
      </c>
      <c r="R4" s="15" t="s">
        <v>57</v>
      </c>
      <c r="S4" s="16" t="s">
        <v>58</v>
      </c>
      <c r="T4" s="25" t="s">
        <v>59</v>
      </c>
      <c r="U4" s="171"/>
    </row>
    <row r="5" spans="2:21" x14ac:dyDescent="0.25">
      <c r="B5" s="17" t="s">
        <v>77</v>
      </c>
      <c r="C5" s="18"/>
      <c r="D5" s="19">
        <v>1</v>
      </c>
      <c r="E5" s="26"/>
      <c r="F5" s="18"/>
      <c r="G5" s="19">
        <v>1</v>
      </c>
      <c r="H5" s="26"/>
      <c r="I5" s="18"/>
      <c r="J5" s="19">
        <v>1</v>
      </c>
      <c r="K5" s="26"/>
      <c r="L5" s="18"/>
      <c r="M5" s="19">
        <v>1</v>
      </c>
      <c r="N5" s="26"/>
      <c r="O5" s="18"/>
      <c r="P5" s="19">
        <v>1</v>
      </c>
      <c r="Q5" s="26"/>
      <c r="R5" s="18"/>
      <c r="S5" s="19">
        <v>1</v>
      </c>
      <c r="T5" s="26"/>
    </row>
    <row r="6" spans="2:21" x14ac:dyDescent="0.25">
      <c r="B6" s="17" t="s">
        <v>78</v>
      </c>
      <c r="C6" s="20"/>
      <c r="D6" s="21">
        <v>1</v>
      </c>
      <c r="E6" s="27"/>
      <c r="F6" s="20"/>
      <c r="G6" s="21">
        <v>1</v>
      </c>
      <c r="H6" s="27"/>
      <c r="I6" s="20"/>
      <c r="J6" s="21">
        <v>1</v>
      </c>
      <c r="K6" s="27"/>
      <c r="L6" s="20"/>
      <c r="M6" s="21">
        <v>1</v>
      </c>
      <c r="N6" s="27"/>
      <c r="O6" s="20"/>
      <c r="P6" s="21">
        <v>1</v>
      </c>
      <c r="Q6" s="27"/>
      <c r="R6" s="20"/>
      <c r="S6" s="21">
        <v>1</v>
      </c>
      <c r="T6" s="27"/>
    </row>
    <row r="7" spans="2:21" x14ac:dyDescent="0.25">
      <c r="B7" s="17" t="s">
        <v>79</v>
      </c>
      <c r="C7" s="18">
        <v>1</v>
      </c>
      <c r="D7" s="19">
        <v>1</v>
      </c>
      <c r="E7" s="26"/>
      <c r="F7" s="18"/>
      <c r="G7" s="19">
        <v>2</v>
      </c>
      <c r="H7" s="26"/>
      <c r="I7" s="18"/>
      <c r="J7" s="19">
        <v>2</v>
      </c>
      <c r="K7" s="26"/>
      <c r="L7" s="18"/>
      <c r="M7" s="19">
        <v>2</v>
      </c>
      <c r="N7" s="26"/>
      <c r="O7" s="18"/>
      <c r="P7" s="19"/>
      <c r="Q7" s="26">
        <v>2</v>
      </c>
      <c r="R7" s="18"/>
      <c r="S7" s="19"/>
      <c r="T7" s="26">
        <v>2</v>
      </c>
    </row>
    <row r="8" spans="2:21" x14ac:dyDescent="0.25">
      <c r="B8" s="17" t="s">
        <v>80</v>
      </c>
      <c r="C8" s="20"/>
      <c r="D8" s="21">
        <v>1</v>
      </c>
      <c r="E8" s="27"/>
      <c r="F8" s="20"/>
      <c r="G8" s="21">
        <v>1</v>
      </c>
      <c r="H8" s="27"/>
      <c r="I8" s="20"/>
      <c r="J8" s="21">
        <v>1</v>
      </c>
      <c r="K8" s="27"/>
      <c r="L8" s="20"/>
      <c r="M8" s="21">
        <v>1</v>
      </c>
      <c r="N8" s="27"/>
      <c r="O8" s="20"/>
      <c r="P8" s="21">
        <v>1</v>
      </c>
      <c r="Q8" s="27"/>
      <c r="R8" s="20"/>
      <c r="S8" s="21">
        <v>1</v>
      </c>
      <c r="T8" s="27"/>
    </row>
    <row r="9" spans="2:21" x14ac:dyDescent="0.25">
      <c r="B9" s="17" t="s">
        <v>81</v>
      </c>
      <c r="C9" s="18"/>
      <c r="D9" s="19"/>
      <c r="E9" s="26">
        <v>1</v>
      </c>
      <c r="F9" s="18"/>
      <c r="G9" s="19"/>
      <c r="H9" s="26">
        <v>1</v>
      </c>
      <c r="I9" s="18"/>
      <c r="J9" s="19">
        <v>1</v>
      </c>
      <c r="K9" s="26"/>
      <c r="L9" s="18"/>
      <c r="M9" s="19">
        <v>1</v>
      </c>
      <c r="N9" s="26"/>
      <c r="O9" s="18"/>
      <c r="P9" s="19"/>
      <c r="Q9" s="26">
        <v>1</v>
      </c>
      <c r="R9" s="18"/>
      <c r="S9" s="19"/>
      <c r="T9" s="26">
        <v>1</v>
      </c>
    </row>
    <row r="10" spans="2:21" x14ac:dyDescent="0.25">
      <c r="B10" s="17" t="s">
        <v>82</v>
      </c>
      <c r="C10" s="20"/>
      <c r="D10" s="21">
        <v>1</v>
      </c>
      <c r="E10" s="27"/>
      <c r="F10" s="20"/>
      <c r="G10" s="21">
        <v>1</v>
      </c>
      <c r="H10" s="27"/>
      <c r="I10" s="20"/>
      <c r="J10" s="21">
        <v>1</v>
      </c>
      <c r="K10" s="27"/>
      <c r="L10" s="20"/>
      <c r="M10" s="21">
        <v>1</v>
      </c>
      <c r="N10" s="27"/>
      <c r="O10" s="20"/>
      <c r="P10" s="21">
        <v>1</v>
      </c>
      <c r="Q10" s="27"/>
      <c r="R10" s="20"/>
      <c r="S10" s="21">
        <v>1</v>
      </c>
      <c r="T10" s="27"/>
    </row>
    <row r="11" spans="2:21" x14ac:dyDescent="0.25">
      <c r="B11" s="17" t="s">
        <v>83</v>
      </c>
      <c r="C11" s="33">
        <v>2</v>
      </c>
      <c r="D11" s="19"/>
      <c r="E11" s="34"/>
      <c r="F11" s="33"/>
      <c r="G11" s="19">
        <v>2</v>
      </c>
      <c r="H11" s="34"/>
      <c r="I11" s="33"/>
      <c r="J11" s="19"/>
      <c r="K11" s="34">
        <v>3</v>
      </c>
      <c r="L11" s="33"/>
      <c r="M11" s="19"/>
      <c r="N11" s="34">
        <v>2</v>
      </c>
      <c r="O11" s="33">
        <v>1</v>
      </c>
      <c r="P11" s="19">
        <v>2</v>
      </c>
      <c r="Q11" s="34">
        <v>1</v>
      </c>
      <c r="R11" s="33">
        <v>1</v>
      </c>
      <c r="S11" s="19">
        <v>2</v>
      </c>
      <c r="T11" s="34">
        <v>1</v>
      </c>
    </row>
    <row r="12" spans="2:21" ht="18.75" x14ac:dyDescent="0.25">
      <c r="B12" s="35" t="s">
        <v>47</v>
      </c>
      <c r="C12" s="46">
        <f t="shared" ref="C12:T12" si="0">SUM(C5:C11)</f>
        <v>3</v>
      </c>
      <c r="D12" s="47">
        <f t="shared" si="0"/>
        <v>5</v>
      </c>
      <c r="E12" s="48">
        <f t="shared" si="0"/>
        <v>1</v>
      </c>
      <c r="F12" s="46">
        <f t="shared" si="0"/>
        <v>0</v>
      </c>
      <c r="G12" s="47">
        <f t="shared" si="0"/>
        <v>8</v>
      </c>
      <c r="H12" s="48">
        <f t="shared" si="0"/>
        <v>1</v>
      </c>
      <c r="I12" s="46">
        <f t="shared" si="0"/>
        <v>0</v>
      </c>
      <c r="J12" s="47">
        <f t="shared" si="0"/>
        <v>7</v>
      </c>
      <c r="K12" s="48">
        <f t="shared" si="0"/>
        <v>3</v>
      </c>
      <c r="L12" s="46">
        <f t="shared" si="0"/>
        <v>0</v>
      </c>
      <c r="M12" s="47">
        <f t="shared" si="0"/>
        <v>7</v>
      </c>
      <c r="N12" s="48">
        <f t="shared" si="0"/>
        <v>2</v>
      </c>
      <c r="O12" s="46">
        <f t="shared" si="0"/>
        <v>1</v>
      </c>
      <c r="P12" s="47">
        <f t="shared" si="0"/>
        <v>6</v>
      </c>
      <c r="Q12" s="48">
        <f t="shared" si="0"/>
        <v>4</v>
      </c>
      <c r="R12" s="46">
        <f t="shared" si="0"/>
        <v>1</v>
      </c>
      <c r="S12" s="47">
        <f t="shared" si="0"/>
        <v>6</v>
      </c>
      <c r="T12" s="48">
        <f t="shared" si="0"/>
        <v>4</v>
      </c>
    </row>
    <row r="13" spans="2:21" ht="18.75" x14ac:dyDescent="0.25">
      <c r="B13" s="28" t="s">
        <v>75</v>
      </c>
      <c r="C13" s="49">
        <f>C12*'Baseline-Configuration'!G6</f>
        <v>0</v>
      </c>
      <c r="D13" s="50">
        <f>D12*'Baseline-Configuration'!H6</f>
        <v>0</v>
      </c>
      <c r="E13" s="51">
        <f>E12*'Baseline-Configuration'!I6</f>
        <v>0</v>
      </c>
      <c r="F13" s="49">
        <f>F12*'Baseline-Configuration'!G6</f>
        <v>0</v>
      </c>
      <c r="G13" s="50">
        <f>G12*'Baseline-Configuration'!H6</f>
        <v>0</v>
      </c>
      <c r="H13" s="51">
        <f>H12*'Baseline-Configuration'!I6</f>
        <v>0</v>
      </c>
      <c r="I13" s="49">
        <f>I12*'Baseline-Configuration'!G6</f>
        <v>0</v>
      </c>
      <c r="J13" s="50">
        <f>J12*'Baseline-Configuration'!H6</f>
        <v>0</v>
      </c>
      <c r="K13" s="51">
        <f>K12*'Baseline-Configuration'!I6</f>
        <v>0</v>
      </c>
      <c r="L13" s="49">
        <f>L12*'Baseline-Configuration'!G6</f>
        <v>0</v>
      </c>
      <c r="M13" s="50">
        <f>M12*'Baseline-Configuration'!H6</f>
        <v>0</v>
      </c>
      <c r="N13" s="51">
        <f>N12*'Baseline-Configuration'!I6</f>
        <v>0</v>
      </c>
      <c r="O13" s="49">
        <f>O12*'Baseline-Configuration'!G6</f>
        <v>0</v>
      </c>
      <c r="P13" s="50">
        <f>P12*'Baseline-Configuration'!H6</f>
        <v>0</v>
      </c>
      <c r="Q13" s="51">
        <f>Q12*'Baseline-Configuration'!I6</f>
        <v>0</v>
      </c>
      <c r="R13" s="49">
        <f>R12*'Baseline-Configuration'!G6</f>
        <v>0</v>
      </c>
      <c r="S13" s="50">
        <f>S12*'Baseline-Configuration'!H6</f>
        <v>0</v>
      </c>
      <c r="T13" s="51">
        <f>T12*'Baseline-Configuration'!I6</f>
        <v>0</v>
      </c>
    </row>
    <row r="14" spans="2:21" ht="18.75" x14ac:dyDescent="0.25">
      <c r="B14" s="29" t="s">
        <v>76</v>
      </c>
      <c r="C14" s="52" t="e">
        <f>((#REF!*C13)+C13)</f>
        <v>#REF!</v>
      </c>
      <c r="D14" s="53" t="e">
        <f>(#REF!*D13)+D13</f>
        <v>#REF!</v>
      </c>
      <c r="E14" s="14" t="e">
        <f>(#REF!*E13)+E13</f>
        <v>#REF!</v>
      </c>
      <c r="F14" s="52" t="e">
        <f>((#REF!*F13)+F13)</f>
        <v>#REF!</v>
      </c>
      <c r="G14" s="53" t="e">
        <f>(#REF!*G13)+G13</f>
        <v>#REF!</v>
      </c>
      <c r="H14" s="14" t="e">
        <f>(#REF!*H13)+H13</f>
        <v>#REF!</v>
      </c>
      <c r="I14" s="52" t="e">
        <f>(#REF!*I13)+I13</f>
        <v>#REF!</v>
      </c>
      <c r="J14" s="53" t="e">
        <f>(#REF!*J13)+J13</f>
        <v>#REF!</v>
      </c>
      <c r="K14" s="14" t="e">
        <f>(#REF!*K13)+K13</f>
        <v>#REF!</v>
      </c>
      <c r="L14" s="52" t="e">
        <f>(#REF!*L13)+L13</f>
        <v>#REF!</v>
      </c>
      <c r="M14" s="53" t="e">
        <f>(#REF!*M13)+M13</f>
        <v>#REF!</v>
      </c>
      <c r="N14" s="14" t="e">
        <f>(#REF!*N13)+N13</f>
        <v>#REF!</v>
      </c>
      <c r="O14" s="52" t="e">
        <f>(#REF!*O13)+O13</f>
        <v>#REF!</v>
      </c>
      <c r="P14" s="53" t="e">
        <f>(#REF!*P13)+P13</f>
        <v>#REF!</v>
      </c>
      <c r="Q14" s="14" t="e">
        <f>(#REF!*Q13)+Q13</f>
        <v>#REF!</v>
      </c>
      <c r="R14" s="52" t="e">
        <f>((#REF!*R13)+R13)</f>
        <v>#REF!</v>
      </c>
      <c r="S14" s="53" t="e">
        <f>(#REF!*S13)+S13</f>
        <v>#REF!</v>
      </c>
      <c r="T14" s="14" t="e">
        <f>(#REF!*T13)+T13</f>
        <v>#REF!</v>
      </c>
    </row>
    <row r="15" spans="2:21" ht="21" x14ac:dyDescent="0.35">
      <c r="B15" s="30" t="s">
        <v>72</v>
      </c>
      <c r="C15" s="172" t="e">
        <f>((C14+D14+E14)*#REF!)+(C14+D14+E14)</f>
        <v>#REF!</v>
      </c>
      <c r="D15" s="172"/>
      <c r="E15" s="172"/>
      <c r="F15" s="173" t="e">
        <f>F14+G14+H14</f>
        <v>#REF!</v>
      </c>
      <c r="G15" s="173"/>
      <c r="H15" s="173"/>
      <c r="I15" s="172" t="e">
        <f>I14+J14+K14</f>
        <v>#REF!</v>
      </c>
      <c r="J15" s="172"/>
      <c r="K15" s="172"/>
      <c r="L15" s="173" t="e">
        <f>L14+M14+N14</f>
        <v>#REF!</v>
      </c>
      <c r="M15" s="173"/>
      <c r="N15" s="173"/>
      <c r="O15" s="172" t="e">
        <f>O14+P14+Q14</f>
        <v>#REF!</v>
      </c>
      <c r="P15" s="172"/>
      <c r="Q15" s="172"/>
      <c r="R15" s="173" t="e">
        <f>R14+S14+T14</f>
        <v>#REF!</v>
      </c>
      <c r="S15" s="173"/>
      <c r="T15" s="173"/>
    </row>
    <row r="16" spans="2:21" x14ac:dyDescent="0.25">
      <c r="B16" s="178" t="s">
        <v>73</v>
      </c>
      <c r="C16" s="179" t="e">
        <f>C15+F15+I15+L15+O15+R15</f>
        <v>#REF!</v>
      </c>
      <c r="D16" s="179"/>
      <c r="E16" s="179"/>
    </row>
    <row r="17" spans="2:6" x14ac:dyDescent="0.25">
      <c r="B17" s="178"/>
      <c r="C17" s="179"/>
      <c r="D17" s="179"/>
      <c r="E17" s="179"/>
    </row>
    <row r="19" spans="2:6" x14ac:dyDescent="0.25">
      <c r="C19" s="180" t="s">
        <v>67</v>
      </c>
      <c r="D19" s="181" t="s">
        <v>68</v>
      </c>
      <c r="E19" s="181"/>
      <c r="F19" s="181"/>
    </row>
    <row r="20" spans="2:6" x14ac:dyDescent="0.25">
      <c r="C20" s="180"/>
      <c r="D20" s="181"/>
      <c r="E20" s="181"/>
      <c r="F20" s="181"/>
    </row>
    <row r="21" spans="2:6" x14ac:dyDescent="0.25">
      <c r="C21" s="22" t="s">
        <v>57</v>
      </c>
      <c r="D21" s="182" t="s">
        <v>69</v>
      </c>
      <c r="E21" s="182"/>
      <c r="F21" s="182"/>
    </row>
    <row r="22" spans="2:6" x14ac:dyDescent="0.25">
      <c r="C22" s="23" t="s">
        <v>58</v>
      </c>
      <c r="D22" s="183" t="s">
        <v>70</v>
      </c>
      <c r="E22" s="183"/>
      <c r="F22" s="183"/>
    </row>
    <row r="23" spans="2:6" x14ac:dyDescent="0.25">
      <c r="C23" s="24" t="s">
        <v>59</v>
      </c>
      <c r="D23" s="177" t="s">
        <v>71</v>
      </c>
      <c r="E23" s="177"/>
      <c r="F23" s="177"/>
    </row>
  </sheetData>
  <mergeCells count="21">
    <mergeCell ref="D23:F23"/>
    <mergeCell ref="B16:B17"/>
    <mergeCell ref="C16:E17"/>
    <mergeCell ref="C19:C20"/>
    <mergeCell ref="D19:F20"/>
    <mergeCell ref="D21:F21"/>
    <mergeCell ref="D22:F22"/>
    <mergeCell ref="R3:T3"/>
    <mergeCell ref="U3:U4"/>
    <mergeCell ref="C15:E15"/>
    <mergeCell ref="F15:H15"/>
    <mergeCell ref="I15:K15"/>
    <mergeCell ref="L15:N15"/>
    <mergeCell ref="O15:Q15"/>
    <mergeCell ref="R15:T15"/>
    <mergeCell ref="O3:Q3"/>
    <mergeCell ref="B3:B4"/>
    <mergeCell ref="C3:E3"/>
    <mergeCell ref="F3:H3"/>
    <mergeCell ref="I3:K3"/>
    <mergeCell ref="L3:N3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0"/>
  <sheetViews>
    <sheetView topLeftCell="B1" zoomScale="80" zoomScaleNormal="80" workbookViewId="0">
      <selection activeCell="E16" sqref="E16"/>
    </sheetView>
  </sheetViews>
  <sheetFormatPr defaultRowHeight="15" x14ac:dyDescent="0.25"/>
  <cols>
    <col min="3" max="4" width="38.85546875" customWidth="1"/>
    <col min="5" max="5" width="22.5703125" customWidth="1"/>
    <col min="6" max="6" width="24.7109375" customWidth="1"/>
    <col min="7" max="7" width="25.28515625" customWidth="1"/>
  </cols>
  <sheetData>
    <row r="2" spans="3:8" x14ac:dyDescent="0.25">
      <c r="C2" s="206" t="s">
        <v>38</v>
      </c>
      <c r="D2" s="206"/>
      <c r="E2" s="206"/>
      <c r="F2" s="206"/>
      <c r="G2" s="206"/>
    </row>
    <row r="3" spans="3:8" ht="20.25" customHeight="1" x14ac:dyDescent="0.25">
      <c r="C3" s="206"/>
      <c r="D3" s="206"/>
      <c r="E3" s="206"/>
      <c r="F3" s="206"/>
      <c r="G3" s="206"/>
    </row>
    <row r="5" spans="3:8" ht="26.25" x14ac:dyDescent="0.35">
      <c r="C5" s="190" t="s">
        <v>110</v>
      </c>
      <c r="D5" s="190"/>
      <c r="E5" s="186" t="s">
        <v>60</v>
      </c>
      <c r="F5" s="186"/>
      <c r="G5" s="186"/>
      <c r="H5" t="s">
        <v>125</v>
      </c>
    </row>
    <row r="6" spans="3:8" ht="21" x14ac:dyDescent="0.25">
      <c r="C6" s="184" t="s">
        <v>84</v>
      </c>
      <c r="D6" s="184"/>
      <c r="E6" s="187" t="e">
        <f>ROUND(#REF!, 2)</f>
        <v>#REF!</v>
      </c>
      <c r="F6" s="187"/>
      <c r="G6" s="187"/>
    </row>
    <row r="7" spans="3:8" ht="21" x14ac:dyDescent="0.25">
      <c r="C7" s="191" t="s">
        <v>85</v>
      </c>
      <c r="D7" s="191"/>
      <c r="E7" s="188" t="e">
        <f>ROUND('Module-2'!C16, 2)</f>
        <v>#REF!</v>
      </c>
      <c r="F7" s="188"/>
      <c r="G7" s="188"/>
    </row>
    <row r="8" spans="3:8" ht="15" customHeight="1" x14ac:dyDescent="0.25">
      <c r="C8" s="192" t="s">
        <v>86</v>
      </c>
      <c r="D8" s="192"/>
      <c r="E8" s="189" t="e">
        <f>ROUND(E7+E6, 2)</f>
        <v>#REF!</v>
      </c>
      <c r="F8" s="189"/>
      <c r="G8" s="189"/>
    </row>
    <row r="9" spans="3:8" ht="15" customHeight="1" x14ac:dyDescent="0.25">
      <c r="C9" s="192"/>
      <c r="D9" s="192"/>
      <c r="E9" s="189"/>
      <c r="F9" s="189"/>
      <c r="G9" s="189"/>
    </row>
    <row r="10" spans="3:8" ht="21" x14ac:dyDescent="0.25">
      <c r="C10" s="185" t="s">
        <v>87</v>
      </c>
      <c r="D10" s="185"/>
      <c r="E10" s="54" t="s">
        <v>88</v>
      </c>
      <c r="F10" s="59" t="s">
        <v>90</v>
      </c>
      <c r="G10" s="60" t="s">
        <v>89</v>
      </c>
    </row>
    <row r="11" spans="3:8" ht="21" x14ac:dyDescent="0.25">
      <c r="C11" s="185"/>
      <c r="D11" s="185"/>
      <c r="E11" s="83" t="e">
        <f>E8</f>
        <v>#REF!</v>
      </c>
      <c r="F11" s="84" t="e">
        <f>ROUND(E11/5, 2)</f>
        <v>#REF!</v>
      </c>
      <c r="G11" s="85" t="e">
        <f>ROUND(F11/4, 2)</f>
        <v>#REF!</v>
      </c>
    </row>
    <row r="12" spans="3:8" x14ac:dyDescent="0.25">
      <c r="C12" s="10"/>
      <c r="D12" s="10"/>
      <c r="E12" s="10"/>
      <c r="F12" s="10"/>
    </row>
    <row r="13" spans="3:8" ht="23.25" x14ac:dyDescent="0.25">
      <c r="C13" s="193" t="s">
        <v>113</v>
      </c>
      <c r="D13" s="193"/>
      <c r="E13" s="36" t="s">
        <v>60</v>
      </c>
      <c r="F13" s="59" t="s">
        <v>90</v>
      </c>
      <c r="G13" s="60" t="s">
        <v>89</v>
      </c>
    </row>
    <row r="14" spans="3:8" ht="21" x14ac:dyDescent="0.25">
      <c r="C14" s="194" t="s">
        <v>112</v>
      </c>
      <c r="D14" s="194"/>
      <c r="E14" s="61" t="e">
        <f>#REF!</f>
        <v>#REF!</v>
      </c>
      <c r="F14" s="79" t="e">
        <f>E14/5</f>
        <v>#REF!</v>
      </c>
      <c r="G14" s="80" t="e">
        <f>F14/4</f>
        <v>#REF!</v>
      </c>
    </row>
    <row r="15" spans="3:8" ht="21" x14ac:dyDescent="0.25">
      <c r="C15" s="195" t="s">
        <v>107</v>
      </c>
      <c r="D15" s="195"/>
      <c r="E15" s="55" t="e">
        <f>#REF!</f>
        <v>#REF!</v>
      </c>
      <c r="F15" s="81" t="e">
        <f>E15/5</f>
        <v>#REF!</v>
      </c>
      <c r="G15" s="82" t="e">
        <f>F15/4</f>
        <v>#REF!</v>
      </c>
    </row>
    <row r="16" spans="3:8" ht="21" x14ac:dyDescent="0.25">
      <c r="C16" s="194" t="s">
        <v>108</v>
      </c>
      <c r="D16" s="194"/>
      <c r="E16" s="61" t="e">
        <f>#REF!</f>
        <v>#REF!</v>
      </c>
      <c r="F16" s="79" t="e">
        <f>E16/5</f>
        <v>#REF!</v>
      </c>
      <c r="G16" s="80" t="e">
        <f>F16/4</f>
        <v>#REF!</v>
      </c>
    </row>
    <row r="17" spans="3:7" ht="21" x14ac:dyDescent="0.25">
      <c r="C17" s="195" t="s">
        <v>109</v>
      </c>
      <c r="D17" s="195"/>
      <c r="E17" s="55" t="e">
        <f>(F6*#REF!)</f>
        <v>#REF!</v>
      </c>
      <c r="F17" s="81" t="e">
        <f>E17/5</f>
        <v>#REF!</v>
      </c>
      <c r="G17" s="82" t="e">
        <f>F17/4</f>
        <v>#REF!</v>
      </c>
    </row>
    <row r="18" spans="3:7" ht="21" x14ac:dyDescent="0.25">
      <c r="C18" s="194" t="s">
        <v>111</v>
      </c>
      <c r="D18" s="194"/>
      <c r="E18" s="61" t="e">
        <f>#REF!</f>
        <v>#REF!</v>
      </c>
      <c r="F18" s="79" t="e">
        <f>E18/5</f>
        <v>#REF!</v>
      </c>
      <c r="G18" s="80" t="e">
        <f>F18/4</f>
        <v>#REF!</v>
      </c>
    </row>
    <row r="19" spans="3:7" ht="21" x14ac:dyDescent="0.25">
      <c r="C19" s="195" t="s">
        <v>123</v>
      </c>
      <c r="D19" s="195"/>
      <c r="E19" s="55">
        <v>0</v>
      </c>
      <c r="F19" s="81">
        <v>0</v>
      </c>
      <c r="G19" s="82">
        <v>0</v>
      </c>
    </row>
    <row r="20" spans="3:7" ht="21" x14ac:dyDescent="0.25">
      <c r="C20" s="86" t="s">
        <v>124</v>
      </c>
      <c r="D20" s="86"/>
      <c r="E20" s="61">
        <v>0</v>
      </c>
      <c r="F20" s="79">
        <v>0</v>
      </c>
      <c r="G20" s="80">
        <v>0</v>
      </c>
    </row>
    <row r="21" spans="3:7" ht="21" x14ac:dyDescent="0.25">
      <c r="C21" s="158" t="s">
        <v>126</v>
      </c>
      <c r="D21" s="158"/>
      <c r="E21" s="61" t="e">
        <f>SUM(E14:E20)</f>
        <v>#REF!</v>
      </c>
      <c r="F21" s="61" t="e">
        <f>SUM(F14:F20)</f>
        <v>#REF!</v>
      </c>
      <c r="G21" s="61" t="e">
        <f>SUM(G14:G20)</f>
        <v>#REF!</v>
      </c>
    </row>
    <row r="22" spans="3:7" x14ac:dyDescent="0.25">
      <c r="C22" s="196" t="s">
        <v>127</v>
      </c>
      <c r="D22" s="196"/>
      <c r="E22" s="197" t="e">
        <f>E11+E18+E17+E16+E15+E14+E19+E20</f>
        <v>#REF!</v>
      </c>
      <c r="F22" s="198" t="e">
        <f>F11+F18+F17+F16+F15+F14+F19+F20</f>
        <v>#REF!</v>
      </c>
      <c r="G22" s="199" t="e">
        <f>G11+G18+G17+G16+G15+G14+G19+G20</f>
        <v>#REF!</v>
      </c>
    </row>
    <row r="23" spans="3:7" x14ac:dyDescent="0.25">
      <c r="C23" s="196"/>
      <c r="D23" s="196"/>
      <c r="E23" s="197"/>
      <c r="F23" s="198"/>
      <c r="G23" s="199"/>
    </row>
    <row r="24" spans="3:7" ht="18" x14ac:dyDescent="0.25">
      <c r="C24" s="62" t="s">
        <v>39</v>
      </c>
      <c r="D24" s="63" t="s">
        <v>40</v>
      </c>
      <c r="E24" s="64" t="s">
        <v>88</v>
      </c>
      <c r="F24" s="65" t="s">
        <v>90</v>
      </c>
      <c r="G24" s="70" t="s">
        <v>89</v>
      </c>
    </row>
    <row r="25" spans="3:7" ht="18" x14ac:dyDescent="0.25">
      <c r="C25" s="66" t="s">
        <v>41</v>
      </c>
      <c r="D25" s="67">
        <f>'Baseline-Parameter'!F7</f>
        <v>13.48</v>
      </c>
      <c r="E25" s="74" t="e">
        <f>E27*D25/100</f>
        <v>#REF!</v>
      </c>
      <c r="F25" s="72" t="e">
        <f t="shared" ref="F25:F30" si="0">ROUND(E25/5, 2)</f>
        <v>#REF!</v>
      </c>
      <c r="G25" s="88" t="e">
        <f t="shared" ref="G25:G30" si="1">ROUND(F25/4, 2)</f>
        <v>#REF!</v>
      </c>
    </row>
    <row r="26" spans="3:7" ht="18" x14ac:dyDescent="0.25">
      <c r="C26" s="68" t="s">
        <v>42</v>
      </c>
      <c r="D26" s="67">
        <f>'Baseline-Parameter'!F8</f>
        <v>13.68</v>
      </c>
      <c r="E26" s="75" t="e">
        <f>E27*D26/100</f>
        <v>#REF!</v>
      </c>
      <c r="F26" s="73" t="e">
        <f t="shared" si="0"/>
        <v>#REF!</v>
      </c>
      <c r="G26" s="87" t="e">
        <f t="shared" si="1"/>
        <v>#REF!</v>
      </c>
    </row>
    <row r="27" spans="3:7" ht="18" x14ac:dyDescent="0.25">
      <c r="C27" s="66" t="s">
        <v>43</v>
      </c>
      <c r="D27" s="67">
        <f>'Baseline-Parameter'!F9</f>
        <v>35.81</v>
      </c>
      <c r="E27" s="76" t="e">
        <f>E22</f>
        <v>#REF!</v>
      </c>
      <c r="F27" s="77" t="e">
        <f t="shared" si="0"/>
        <v>#REF!</v>
      </c>
      <c r="G27" s="78" t="e">
        <f t="shared" si="1"/>
        <v>#REF!</v>
      </c>
    </row>
    <row r="28" spans="3:7" ht="18" x14ac:dyDescent="0.25">
      <c r="C28" s="68" t="s">
        <v>44</v>
      </c>
      <c r="D28" s="69">
        <f>'Baseline-Parameter'!F10</f>
        <v>16.89</v>
      </c>
      <c r="E28" s="75" t="e">
        <f>E27*D28/100</f>
        <v>#REF!</v>
      </c>
      <c r="F28" s="73" t="e">
        <f t="shared" si="0"/>
        <v>#REF!</v>
      </c>
      <c r="G28" s="87" t="e">
        <f t="shared" si="1"/>
        <v>#REF!</v>
      </c>
    </row>
    <row r="29" spans="3:7" ht="18" x14ac:dyDescent="0.25">
      <c r="C29" s="66" t="s">
        <v>45</v>
      </c>
      <c r="D29" s="67">
        <f>'Baseline-Parameter'!F11</f>
        <v>10.210000000000001</v>
      </c>
      <c r="E29" s="74" t="e">
        <f>E27*D29/100</f>
        <v>#REF!</v>
      </c>
      <c r="F29" s="72" t="e">
        <f t="shared" si="0"/>
        <v>#REF!</v>
      </c>
      <c r="G29" s="88" t="e">
        <f t="shared" si="1"/>
        <v>#REF!</v>
      </c>
    </row>
    <row r="30" spans="3:7" ht="18" x14ac:dyDescent="0.25">
      <c r="C30" s="68" t="s">
        <v>46</v>
      </c>
      <c r="D30" s="69">
        <f>'Baseline-Parameter'!F12</f>
        <v>9.93</v>
      </c>
      <c r="E30" s="75" t="e">
        <f>E27*D30/100</f>
        <v>#REF!</v>
      </c>
      <c r="F30" s="73" t="e">
        <f t="shared" si="0"/>
        <v>#REF!</v>
      </c>
      <c r="G30" s="87" t="e">
        <f t="shared" si="1"/>
        <v>#REF!</v>
      </c>
    </row>
    <row r="31" spans="3:7" ht="23.25" x14ac:dyDescent="0.25">
      <c r="C31" s="71" t="s">
        <v>47</v>
      </c>
      <c r="D31" s="98">
        <f>SUM(D25:D30)</f>
        <v>100</v>
      </c>
      <c r="E31" s="95" t="e">
        <f>SUM(E25:E30)</f>
        <v>#REF!</v>
      </c>
      <c r="F31" s="96" t="e">
        <f>SUM(F25:F30)</f>
        <v>#REF!</v>
      </c>
      <c r="G31" s="97" t="e">
        <f>SUM(G25:G30)</f>
        <v>#REF!</v>
      </c>
    </row>
    <row r="32" spans="3:7" x14ac:dyDescent="0.25">
      <c r="C32" s="8" t="s">
        <v>48</v>
      </c>
      <c r="D32" s="9"/>
      <c r="E32" s="9"/>
      <c r="F32" s="9"/>
    </row>
    <row r="33" spans="3:7" ht="23.25" x14ac:dyDescent="0.25">
      <c r="C33" s="203" t="s">
        <v>49</v>
      </c>
      <c r="D33" s="203"/>
      <c r="E33" s="203"/>
      <c r="F33" s="203"/>
      <c r="G33" s="203"/>
    </row>
    <row r="34" spans="3:7" ht="18" x14ac:dyDescent="0.25">
      <c r="C34" s="204" t="s">
        <v>50</v>
      </c>
      <c r="D34" s="204"/>
      <c r="E34" s="64" t="s">
        <v>51</v>
      </c>
      <c r="F34" s="65" t="s">
        <v>90</v>
      </c>
      <c r="G34" s="70" t="s">
        <v>89</v>
      </c>
    </row>
    <row r="35" spans="3:7" ht="21" x14ac:dyDescent="0.25">
      <c r="C35" s="200" t="s">
        <v>114</v>
      </c>
      <c r="D35" s="200"/>
      <c r="E35" s="89">
        <v>0</v>
      </c>
      <c r="F35" s="90">
        <f>E35/5</f>
        <v>0</v>
      </c>
      <c r="G35" s="91">
        <f>F35/4</f>
        <v>0</v>
      </c>
    </row>
    <row r="36" spans="3:7" ht="21" x14ac:dyDescent="0.25">
      <c r="C36" s="201" t="s">
        <v>52</v>
      </c>
      <c r="D36" s="201"/>
      <c r="E36" s="92">
        <v>0</v>
      </c>
      <c r="F36" s="93">
        <f>E36/5</f>
        <v>0</v>
      </c>
      <c r="G36" s="94">
        <f>F36/4</f>
        <v>0</v>
      </c>
    </row>
    <row r="37" spans="3:7" ht="23.25" x14ac:dyDescent="0.25">
      <c r="C37" s="202" t="s">
        <v>115</v>
      </c>
      <c r="D37" s="202"/>
      <c r="E37" s="95">
        <f>E35+E36</f>
        <v>0</v>
      </c>
      <c r="F37" s="96">
        <f>F36+F35</f>
        <v>0</v>
      </c>
      <c r="G37" s="97">
        <f>G36+G35</f>
        <v>0</v>
      </c>
    </row>
    <row r="38" spans="3:7" x14ac:dyDescent="0.25">
      <c r="C38" s="8"/>
      <c r="D38" s="9"/>
      <c r="E38" s="9"/>
      <c r="F38" s="9"/>
    </row>
    <row r="39" spans="3:7" ht="23.25" x14ac:dyDescent="0.25">
      <c r="C39" s="203" t="s">
        <v>53</v>
      </c>
      <c r="D39" s="203"/>
      <c r="E39" s="203"/>
      <c r="F39" s="203"/>
      <c r="G39" s="203"/>
    </row>
    <row r="40" spans="3:7" ht="18" x14ac:dyDescent="0.25">
      <c r="C40" s="204" t="s">
        <v>50</v>
      </c>
      <c r="D40" s="204"/>
      <c r="E40" s="64" t="s">
        <v>51</v>
      </c>
      <c r="F40" s="65" t="s">
        <v>90</v>
      </c>
      <c r="G40" s="70" t="s">
        <v>89</v>
      </c>
    </row>
    <row r="41" spans="3:7" ht="21" x14ac:dyDescent="0.25">
      <c r="C41" s="205" t="s">
        <v>116</v>
      </c>
      <c r="D41" s="205"/>
      <c r="E41" s="89">
        <v>0</v>
      </c>
      <c r="F41" s="90">
        <f>E41/5</f>
        <v>0</v>
      </c>
      <c r="G41" s="91">
        <f>F41/4</f>
        <v>0</v>
      </c>
    </row>
    <row r="42" spans="3:7" ht="21" x14ac:dyDescent="0.25">
      <c r="C42" s="205"/>
      <c r="D42" s="205"/>
      <c r="E42" s="92">
        <v>0</v>
      </c>
      <c r="F42" s="93">
        <f>E42/5</f>
        <v>0</v>
      </c>
      <c r="G42" s="94">
        <f>F42/4</f>
        <v>0</v>
      </c>
    </row>
    <row r="43" spans="3:7" ht="23.25" x14ac:dyDescent="0.25">
      <c r="C43" s="202" t="s">
        <v>117</v>
      </c>
      <c r="D43" s="202"/>
      <c r="E43" s="95">
        <f>E41+E42</f>
        <v>0</v>
      </c>
      <c r="F43" s="96">
        <f>F42+F41</f>
        <v>0</v>
      </c>
      <c r="G43" s="97">
        <f>G42+G41</f>
        <v>0</v>
      </c>
    </row>
    <row r="44" spans="3:7" x14ac:dyDescent="0.25">
      <c r="C44" s="8"/>
      <c r="D44" s="13"/>
      <c r="E44" s="13"/>
      <c r="F44" s="13"/>
    </row>
    <row r="45" spans="3:7" ht="23.25" x14ac:dyDescent="0.25">
      <c r="C45" s="203" t="s">
        <v>54</v>
      </c>
      <c r="D45" s="203"/>
      <c r="E45" s="203"/>
      <c r="F45" s="203"/>
      <c r="G45" s="203"/>
    </row>
    <row r="46" spans="3:7" ht="18" x14ac:dyDescent="0.25">
      <c r="C46" s="204" t="s">
        <v>50</v>
      </c>
      <c r="D46" s="204"/>
      <c r="E46" s="64" t="s">
        <v>51</v>
      </c>
      <c r="F46" s="65" t="s">
        <v>90</v>
      </c>
      <c r="G46" s="70" t="s">
        <v>89</v>
      </c>
    </row>
    <row r="47" spans="3:7" ht="18.75" customHeight="1" x14ac:dyDescent="0.25">
      <c r="C47" s="200" t="s">
        <v>118</v>
      </c>
      <c r="D47" s="200"/>
      <c r="E47" s="89">
        <v>0</v>
      </c>
      <c r="F47" s="90">
        <f>E47/5</f>
        <v>0</v>
      </c>
      <c r="G47" s="91">
        <f>F47/4</f>
        <v>0</v>
      </c>
    </row>
    <row r="48" spans="3:7" ht="21" x14ac:dyDescent="0.25">
      <c r="C48" s="201" t="s">
        <v>119</v>
      </c>
      <c r="D48" s="201"/>
      <c r="E48" s="92">
        <v>0</v>
      </c>
      <c r="F48" s="93">
        <f>E48/5</f>
        <v>0</v>
      </c>
      <c r="G48" s="94">
        <f>F48/4</f>
        <v>0</v>
      </c>
    </row>
    <row r="49" spans="3:7" ht="23.25" x14ac:dyDescent="0.25">
      <c r="C49" s="202" t="s">
        <v>117</v>
      </c>
      <c r="D49" s="202"/>
      <c r="E49" s="95">
        <f>E47+E48</f>
        <v>0</v>
      </c>
      <c r="F49" s="96">
        <f>F48+F47</f>
        <v>0</v>
      </c>
      <c r="G49" s="97">
        <f>G48+G47</f>
        <v>0</v>
      </c>
    </row>
    <row r="50" spans="3:7" x14ac:dyDescent="0.25">
      <c r="C50" s="8"/>
      <c r="D50" s="13"/>
      <c r="E50" s="13"/>
      <c r="F50" s="13"/>
    </row>
    <row r="51" spans="3:7" ht="23.25" x14ac:dyDescent="0.25">
      <c r="C51" s="203" t="s">
        <v>120</v>
      </c>
      <c r="D51" s="203"/>
      <c r="E51" s="203"/>
      <c r="F51" s="203"/>
      <c r="G51" s="203"/>
    </row>
    <row r="52" spans="3:7" ht="18" x14ac:dyDescent="0.25">
      <c r="C52" s="204" t="s">
        <v>50</v>
      </c>
      <c r="D52" s="204"/>
      <c r="E52" s="64" t="s">
        <v>51</v>
      </c>
      <c r="F52" s="65" t="s">
        <v>90</v>
      </c>
      <c r="G52" s="70" t="s">
        <v>89</v>
      </c>
    </row>
    <row r="53" spans="3:7" ht="21" x14ac:dyDescent="0.25">
      <c r="C53" s="200" t="s">
        <v>121</v>
      </c>
      <c r="D53" s="200"/>
      <c r="E53" s="89">
        <v>0</v>
      </c>
      <c r="F53" s="90">
        <f>E53/5</f>
        <v>0</v>
      </c>
      <c r="G53" s="91">
        <f>F53/4</f>
        <v>0</v>
      </c>
    </row>
    <row r="54" spans="3:7" ht="21" x14ac:dyDescent="0.25">
      <c r="C54" s="201" t="s">
        <v>122</v>
      </c>
      <c r="D54" s="201"/>
      <c r="E54" s="92">
        <v>0</v>
      </c>
      <c r="F54" s="93">
        <f>E54/5</f>
        <v>0</v>
      </c>
      <c r="G54" s="94">
        <f>F54/4</f>
        <v>0</v>
      </c>
    </row>
    <row r="55" spans="3:7" ht="23.25" x14ac:dyDescent="0.25">
      <c r="C55" s="202" t="s">
        <v>117</v>
      </c>
      <c r="D55" s="202"/>
      <c r="E55" s="95">
        <f>E53+E54</f>
        <v>0</v>
      </c>
      <c r="F55" s="96">
        <f>F54+F53</f>
        <v>0</v>
      </c>
      <c r="G55" s="97">
        <f>G54+G53</f>
        <v>0</v>
      </c>
    </row>
    <row r="56" spans="3:7" x14ac:dyDescent="0.25">
      <c r="C56" s="8"/>
      <c r="D56" s="13"/>
      <c r="E56" s="13"/>
      <c r="F56" s="13"/>
    </row>
    <row r="57" spans="3:7" ht="15" customHeight="1" x14ac:dyDescent="0.25">
      <c r="C57" s="207" t="s">
        <v>55</v>
      </c>
      <c r="D57" s="207"/>
      <c r="E57" s="208" t="e">
        <f>E31+E37+E43+E49+E55</f>
        <v>#REF!</v>
      </c>
      <c r="F57" s="210" t="e">
        <f>F31+F37+F43+F49+F55</f>
        <v>#REF!</v>
      </c>
      <c r="G57" s="211" t="e">
        <f>G31+G37+G43+G49+G55</f>
        <v>#REF!</v>
      </c>
    </row>
    <row r="58" spans="3:7" ht="15" customHeight="1" x14ac:dyDescent="0.25">
      <c r="C58" s="207"/>
      <c r="D58" s="207"/>
      <c r="E58" s="209"/>
      <c r="F58" s="210"/>
      <c r="G58" s="212"/>
    </row>
    <row r="59" spans="3:7" ht="15" customHeight="1" x14ac:dyDescent="0.25"/>
    <row r="60" spans="3:7" ht="15" customHeight="1" x14ac:dyDescent="0.25"/>
  </sheetData>
  <mergeCells count="45">
    <mergeCell ref="C2:G3"/>
    <mergeCell ref="C19:D19"/>
    <mergeCell ref="C21:D21"/>
    <mergeCell ref="C57:D58"/>
    <mergeCell ref="E57:E58"/>
    <mergeCell ref="F57:F58"/>
    <mergeCell ref="G57:G58"/>
    <mergeCell ref="C51:G51"/>
    <mergeCell ref="C52:D52"/>
    <mergeCell ref="C53:D53"/>
    <mergeCell ref="C54:D54"/>
    <mergeCell ref="C55:D55"/>
    <mergeCell ref="C45:G45"/>
    <mergeCell ref="C46:D46"/>
    <mergeCell ref="C49:D49"/>
    <mergeCell ref="C47:D47"/>
    <mergeCell ref="C48:D48"/>
    <mergeCell ref="C39:G39"/>
    <mergeCell ref="C40:D40"/>
    <mergeCell ref="C43:D43"/>
    <mergeCell ref="C41:D42"/>
    <mergeCell ref="C35:D35"/>
    <mergeCell ref="C36:D36"/>
    <mergeCell ref="C37:D37"/>
    <mergeCell ref="C33:G33"/>
    <mergeCell ref="C34:D34"/>
    <mergeCell ref="C18:D18"/>
    <mergeCell ref="C22:D23"/>
    <mergeCell ref="E22:E23"/>
    <mergeCell ref="F22:F23"/>
    <mergeCell ref="G22:G23"/>
    <mergeCell ref="C13:D13"/>
    <mergeCell ref="C14:D14"/>
    <mergeCell ref="C15:D15"/>
    <mergeCell ref="C16:D16"/>
    <mergeCell ref="C17:D17"/>
    <mergeCell ref="C6:D6"/>
    <mergeCell ref="C10:D11"/>
    <mergeCell ref="E5:G5"/>
    <mergeCell ref="E6:G6"/>
    <mergeCell ref="E7:G7"/>
    <mergeCell ref="E8:G9"/>
    <mergeCell ref="C5:D5"/>
    <mergeCell ref="C7:D7"/>
    <mergeCell ref="C8:D9"/>
  </mergeCells>
  <pageMargins left="0.7" right="0.7" top="0.75" bottom="0.75" header="0.3" footer="0.3"/>
  <pageSetup orientation="portrait" r:id="rId1"/>
  <headerFooter>
    <oddFooter>&amp;L&amp;"museo sans for dell,Bold"&amp;KAAAAAA                 Dell - Restricted - Confidential</oddFooter>
    <evenFooter>&amp;L&amp;"museo sans for dell,Bold"&amp;KAAAAAA                 Dell - Restricted - Confidential</evenFooter>
    <firstFooter>&amp;L&amp;"museo sans for dell,Bold"&amp;KAAAAAA                 Dell - Restricted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Title-Page</vt:lpstr>
      <vt:lpstr>Table-of-Contents</vt:lpstr>
      <vt:lpstr>Cover-Page</vt:lpstr>
      <vt:lpstr>Guidelines</vt:lpstr>
      <vt:lpstr>Scope_&amp;_Dependencies</vt:lpstr>
      <vt:lpstr>Assumptions_&amp;_Risk</vt:lpstr>
      <vt:lpstr>Baseline-Parameter</vt:lpstr>
      <vt:lpstr>Baseline-Configuration</vt:lpstr>
      <vt:lpstr>Module-2</vt:lpstr>
      <vt:lpstr>Total-Effort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Rudra</dc:creator>
  <cp:keywords>Restricted</cp:keywords>
  <cp:lastModifiedBy>Shith, Snehasish</cp:lastModifiedBy>
  <dcterms:created xsi:type="dcterms:W3CDTF">2015-02-11T05:03:39Z</dcterms:created>
  <dcterms:modified xsi:type="dcterms:W3CDTF">2015-08-05T09:35:04Z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0aa7243c-518a-4246-8c54-dcebddba01f1</vt:lpwstr>
  </property>
  <property fmtid="{D5CDD505-2E9C-101B-9397-08002B2CF9AE}" pid="3" name="DellClassification">
    <vt:lpwstr>Restricted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1.3AMER</vt:lpwstr>
  </property>
</Properties>
</file>