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t_Fund" sheetId="1" r:id="rId4"/>
    <sheet state="visible" name="Read_me" sheetId="2" r:id="rId5"/>
  </sheets>
  <definedNames/>
  <calcPr/>
</workbook>
</file>

<file path=xl/sharedStrings.xml><?xml version="1.0" encoding="utf-8"?>
<sst xmlns="http://schemas.openxmlformats.org/spreadsheetml/2006/main" count="34" uniqueCount="31">
  <si>
    <t>For Prediction Purpose we keep minimum 4 Month Datas</t>
  </si>
  <si>
    <t>Discounted Profit Per Person</t>
  </si>
  <si>
    <t>Number of 
Members</t>
  </si>
  <si>
    <t>Contribution per
 Member 
per Month (₹)</t>
  </si>
  <si>
    <t>Chit Fund 
Amount  (₹)</t>
  </si>
  <si>
    <t>Residue 
Amount (₹)</t>
  </si>
  <si>
    <t>Amount Taken (₹)</t>
  </si>
  <si>
    <t>FD Interest Amount
 Returns (₹)
(From Amount Taken Month 
to Chit fund Period)</t>
  </si>
  <si>
    <t>Adding Interest 
+ Amount Taken + 
Total Profit (₹)</t>
  </si>
  <si>
    <t>FD Interest Rate 
for Amount Taken
(Annual %)</t>
  </si>
  <si>
    <t xml:space="preserve">Total Highest Profit
through this Chit </t>
  </si>
  <si>
    <t>Maxiimum Profits Taken
at the Bidding Number</t>
  </si>
  <si>
    <t>Column Name</t>
  </si>
  <si>
    <t>Description</t>
  </si>
  <si>
    <t>User Input/Formula Example</t>
  </si>
  <si>
    <t>Number of Members</t>
  </si>
  <si>
    <t>Total participants in chit fund
(Total Number of Biddings)</t>
  </si>
  <si>
    <t>Contribution per Member (₹)</t>
  </si>
  <si>
    <t>Contribution of each member per Month 
(Since we are calculating Interest amount for months we have taken default Interval as Months)</t>
  </si>
  <si>
    <t>Chit Fund Amount Used To Invest
for Each Month</t>
  </si>
  <si>
    <t>Residue Amount (₹)</t>
  </si>
  <si>
    <t>Residue Amount taken as bidding Amount</t>
  </si>
  <si>
    <t>Residue Amount</t>
  </si>
  <si>
    <t>Amount taken by the bidder</t>
  </si>
  <si>
    <t>FD Interest Amount Returns (₹)</t>
  </si>
  <si>
    <t>FD returns on the Amount Taken (Simple Interest)
(From Amount Taken Month to end of Chit Fund Period)</t>
  </si>
  <si>
    <t>Calculated by formula</t>
  </si>
  <si>
    <t>Adding Interest + Amount Taken + Total Profit (₹)</t>
  </si>
  <si>
    <t>Total value including Taken Amount,FD interest
 and discounted profits per Person</t>
  </si>
  <si>
    <t>FD Interest Rate (Annual %)</t>
  </si>
  <si>
    <t>The FD interest rate applied to the Amount Taken for Annual
(8% for FD's Returns to 15% for Mutual Fund Returns)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</si>
</sst>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 ]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Font="1"/>
    <xf borderId="1" fillId="3" fontId="1" numFmtId="164" xfId="0" applyAlignment="1" applyBorder="1" applyFill="1" applyFont="1" applyNumberFormat="1">
      <alignment horizontal="center" readingOrder="0" vertical="center"/>
    </xf>
    <xf borderId="0" fillId="4" fontId="2" numFmtId="0" xfId="0" applyAlignment="1" applyFill="1" applyFont="1">
      <alignment horizontal="center" readingOrder="0" vertical="center"/>
    </xf>
    <xf borderId="0" fillId="4" fontId="2" numFmtId="164" xfId="0" applyAlignment="1" applyFont="1" applyNumberFormat="1">
      <alignment horizontal="center" readingOrder="0" vertical="center"/>
    </xf>
    <xf borderId="1" fillId="3" fontId="1" numFmtId="10" xfId="0" applyAlignment="1" applyBorder="1" applyFont="1" applyNumberForma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164" xfId="0" applyAlignment="1" applyFont="1" applyNumberFormat="1">
      <alignment horizontal="center" readingOrder="0" vertical="center"/>
    </xf>
    <xf borderId="0" fillId="2" fontId="2" numFmtId="164" xfId="0" applyAlignment="1" applyFont="1" applyNumberFormat="1">
      <alignment horizontal="center" readingOrder="0" vertical="center"/>
    </xf>
    <xf borderId="0" fillId="2" fontId="1" numFmtId="164" xfId="0" applyAlignment="1" applyFont="1" applyNumberFormat="1">
      <alignment horizontal="center" readingOrder="0" vertical="center"/>
    </xf>
    <xf borderId="1" fillId="3" fontId="1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3" xfId="0" applyAlignment="1" applyFont="1" applyNumberFormat="1">
      <alignment horizontal="center" readingOrder="0" vertical="center"/>
    </xf>
    <xf borderId="0" fillId="0" fontId="2" numFmtId="9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5.5"/>
    <col customWidth="1" min="2" max="2" width="14.0"/>
    <col customWidth="1" min="3" max="3" width="13.38"/>
    <col customWidth="1" min="4" max="4" width="13.63"/>
    <col customWidth="1" min="5" max="5" width="16.25"/>
    <col customWidth="1" min="6" max="6" width="39.13"/>
    <col customWidth="1" min="7" max="7" width="24.13"/>
    <col customWidth="1" min="8" max="8" width="23.88"/>
  </cols>
  <sheetData>
    <row r="1">
      <c r="A1" s="1" t="s">
        <v>0</v>
      </c>
      <c r="E1" s="2"/>
      <c r="F1" s="1"/>
      <c r="G1" s="1" t="s">
        <v>1</v>
      </c>
      <c r="H1" s="3">
        <f t="array" ref="H1">SUM(D4:INDEX(D:D, MATCH(1E+30, D:D)))/A3
</f>
        <v>17350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>
      <c r="A3" s="4">
        <v>20.0</v>
      </c>
      <c r="B3" s="5">
        <v>10000.0</v>
      </c>
      <c r="C3" s="5"/>
      <c r="D3" s="5"/>
      <c r="E3" s="5"/>
      <c r="F3" s="5"/>
      <c r="G3" s="5"/>
      <c r="H3" s="6">
        <v>0.15</v>
      </c>
    </row>
    <row r="4">
      <c r="A4" s="7">
        <f t="array" ref="A4:A23">ROW(INDIRECT("A3:A"&amp;A3+2))-2
</f>
        <v>1</v>
      </c>
      <c r="B4" s="8">
        <f t="shared" ref="B4:B30" si="1">IF(A4="","",B3)</f>
        <v>10000</v>
      </c>
      <c r="C4" s="8">
        <f t="shared" ref="C4:C30" si="2">IF(B4="","",$A$3*$B$3)</f>
        <v>200000</v>
      </c>
      <c r="D4" s="8">
        <v>40000.0</v>
      </c>
      <c r="E4" s="8">
        <f t="shared" ref="E4:E40" si="3">IF(D4="","",C4-D4)</f>
        <v>160000</v>
      </c>
      <c r="F4" s="8">
        <f t="shared" ref="F4:F23" si="4">IF(E4="","",$E4*$H$3*($A$3-A4+1)/12)</f>
        <v>40000</v>
      </c>
      <c r="G4" s="8">
        <f t="shared" ref="G4:G40" si="5">if(F4="","",$E4+$F4+$H$1)</f>
        <v>217350</v>
      </c>
      <c r="H4" s="9"/>
    </row>
    <row r="5">
      <c r="A5" s="7">
        <v>2.0</v>
      </c>
      <c r="B5" s="8">
        <f t="shared" si="1"/>
        <v>10000</v>
      </c>
      <c r="C5" s="8">
        <f t="shared" si="2"/>
        <v>200000</v>
      </c>
      <c r="D5" s="8">
        <v>38000.0</v>
      </c>
      <c r="E5" s="8">
        <f t="shared" si="3"/>
        <v>162000</v>
      </c>
      <c r="F5" s="8">
        <f t="shared" si="4"/>
        <v>38475</v>
      </c>
      <c r="G5" s="8">
        <f t="shared" si="5"/>
        <v>217825</v>
      </c>
      <c r="H5" s="9"/>
    </row>
    <row r="6">
      <c r="A6" s="7">
        <v>3.0</v>
      </c>
      <c r="B6" s="8">
        <f t="shared" si="1"/>
        <v>10000</v>
      </c>
      <c r="C6" s="8">
        <f t="shared" si="2"/>
        <v>200000</v>
      </c>
      <c r="D6" s="8">
        <v>36000.0</v>
      </c>
      <c r="E6" s="8">
        <f t="shared" si="3"/>
        <v>164000</v>
      </c>
      <c r="F6" s="8">
        <f t="shared" si="4"/>
        <v>36900</v>
      </c>
      <c r="G6" s="8">
        <f t="shared" si="5"/>
        <v>218250</v>
      </c>
      <c r="H6" s="10" t="s">
        <v>10</v>
      </c>
    </row>
    <row r="7">
      <c r="A7" s="7">
        <v>4.0</v>
      </c>
      <c r="B7" s="8">
        <f t="shared" si="1"/>
        <v>10000</v>
      </c>
      <c r="C7" s="8">
        <f t="shared" si="2"/>
        <v>200000</v>
      </c>
      <c r="D7" s="8">
        <v>34000.0</v>
      </c>
      <c r="E7" s="8">
        <f t="shared" si="3"/>
        <v>166000</v>
      </c>
      <c r="F7" s="8">
        <f t="shared" si="4"/>
        <v>35275</v>
      </c>
      <c r="G7" s="8">
        <f t="shared" si="5"/>
        <v>218625</v>
      </c>
      <c r="H7" s="3">
        <f>MAX(G4:G40)</f>
        <v>251175</v>
      </c>
    </row>
    <row r="8">
      <c r="A8" s="7">
        <v>5.0</v>
      </c>
      <c r="B8" s="8">
        <f t="shared" si="1"/>
        <v>10000</v>
      </c>
      <c r="C8" s="8">
        <f t="shared" si="2"/>
        <v>200000</v>
      </c>
      <c r="D8" s="8">
        <v>32000.0</v>
      </c>
      <c r="E8" s="8">
        <f t="shared" si="3"/>
        <v>168000</v>
      </c>
      <c r="F8" s="8">
        <f t="shared" si="4"/>
        <v>33600</v>
      </c>
      <c r="G8" s="8">
        <f t="shared" si="5"/>
        <v>218950</v>
      </c>
      <c r="H8" s="9"/>
    </row>
    <row r="9">
      <c r="A9" s="7">
        <v>6.0</v>
      </c>
      <c r="B9" s="8">
        <f t="shared" si="1"/>
        <v>10000</v>
      </c>
      <c r="C9" s="8">
        <f t="shared" si="2"/>
        <v>200000</v>
      </c>
      <c r="D9" s="8">
        <v>30000.0</v>
      </c>
      <c r="E9" s="8">
        <f t="shared" si="3"/>
        <v>170000</v>
      </c>
      <c r="F9" s="8">
        <f t="shared" si="4"/>
        <v>31875</v>
      </c>
      <c r="G9" s="8">
        <f t="shared" si="5"/>
        <v>219225</v>
      </c>
      <c r="H9" s="1" t="s">
        <v>11</v>
      </c>
    </row>
    <row r="10">
      <c r="A10" s="7">
        <v>7.0</v>
      </c>
      <c r="B10" s="8">
        <f t="shared" si="1"/>
        <v>10000</v>
      </c>
      <c r="C10" s="8">
        <f t="shared" si="2"/>
        <v>200000</v>
      </c>
      <c r="D10" s="8">
        <v>1000.0</v>
      </c>
      <c r="E10" s="8">
        <f t="shared" si="3"/>
        <v>199000</v>
      </c>
      <c r="F10" s="8">
        <f t="shared" si="4"/>
        <v>34825</v>
      </c>
      <c r="G10" s="8">
        <f t="shared" si="5"/>
        <v>251175</v>
      </c>
      <c r="H10" s="11">
        <f t="array" ref="H10">INDEX(A:A, MATCH(MAX(G:G), G:G, 0))
</f>
        <v>7</v>
      </c>
    </row>
    <row r="11">
      <c r="A11" s="7">
        <v>8.0</v>
      </c>
      <c r="B11" s="8">
        <f t="shared" si="1"/>
        <v>10000</v>
      </c>
      <c r="C11" s="8">
        <f t="shared" si="2"/>
        <v>200000</v>
      </c>
      <c r="D11" s="8">
        <v>26000.0</v>
      </c>
      <c r="E11" s="8">
        <f t="shared" si="3"/>
        <v>174000</v>
      </c>
      <c r="F11" s="8">
        <f t="shared" si="4"/>
        <v>28275</v>
      </c>
      <c r="G11" s="8">
        <f t="shared" si="5"/>
        <v>219625</v>
      </c>
      <c r="H11" s="9"/>
    </row>
    <row r="12">
      <c r="A12" s="7">
        <v>9.0</v>
      </c>
      <c r="B12" s="8">
        <f t="shared" si="1"/>
        <v>10000</v>
      </c>
      <c r="C12" s="8">
        <f t="shared" si="2"/>
        <v>200000</v>
      </c>
      <c r="D12" s="8">
        <v>24000.0</v>
      </c>
      <c r="E12" s="8">
        <f t="shared" si="3"/>
        <v>176000</v>
      </c>
      <c r="F12" s="8">
        <f t="shared" si="4"/>
        <v>26400</v>
      </c>
      <c r="G12" s="8">
        <f t="shared" si="5"/>
        <v>219750</v>
      </c>
      <c r="H12" s="9"/>
    </row>
    <row r="13">
      <c r="A13" s="7">
        <v>10.0</v>
      </c>
      <c r="B13" s="8">
        <f t="shared" si="1"/>
        <v>10000</v>
      </c>
      <c r="C13" s="8">
        <f t="shared" si="2"/>
        <v>200000</v>
      </c>
      <c r="D13" s="8">
        <v>22000.0</v>
      </c>
      <c r="E13" s="8">
        <f t="shared" si="3"/>
        <v>178000</v>
      </c>
      <c r="F13" s="8">
        <f t="shared" si="4"/>
        <v>24475</v>
      </c>
      <c r="G13" s="8">
        <f t="shared" si="5"/>
        <v>219825</v>
      </c>
      <c r="H13" s="9"/>
    </row>
    <row r="14">
      <c r="A14" s="7">
        <v>11.0</v>
      </c>
      <c r="B14" s="8">
        <f t="shared" si="1"/>
        <v>10000</v>
      </c>
      <c r="C14" s="8">
        <f t="shared" si="2"/>
        <v>200000</v>
      </c>
      <c r="D14" s="8">
        <v>10000.0</v>
      </c>
      <c r="E14" s="8">
        <f t="shared" si="3"/>
        <v>190000</v>
      </c>
      <c r="F14" s="8">
        <f t="shared" si="4"/>
        <v>23750</v>
      </c>
      <c r="G14" s="8">
        <f t="shared" si="5"/>
        <v>231100</v>
      </c>
      <c r="H14" s="9"/>
    </row>
    <row r="15">
      <c r="A15" s="7">
        <v>12.0</v>
      </c>
      <c r="B15" s="8">
        <f t="shared" si="1"/>
        <v>10000</v>
      </c>
      <c r="C15" s="8">
        <f t="shared" si="2"/>
        <v>200000</v>
      </c>
      <c r="D15" s="8">
        <v>8000.0</v>
      </c>
      <c r="E15" s="8">
        <f t="shared" si="3"/>
        <v>192000</v>
      </c>
      <c r="F15" s="8">
        <f t="shared" si="4"/>
        <v>21600</v>
      </c>
      <c r="G15" s="8">
        <f t="shared" si="5"/>
        <v>230950</v>
      </c>
      <c r="H15" s="9"/>
    </row>
    <row r="16">
      <c r="A16" s="7">
        <v>13.0</v>
      </c>
      <c r="B16" s="8">
        <f t="shared" si="1"/>
        <v>10000</v>
      </c>
      <c r="C16" s="8">
        <f t="shared" si="2"/>
        <v>200000</v>
      </c>
      <c r="D16" s="8">
        <v>2000.0</v>
      </c>
      <c r="E16" s="8">
        <f t="shared" si="3"/>
        <v>198000</v>
      </c>
      <c r="F16" s="8">
        <f t="shared" si="4"/>
        <v>19800</v>
      </c>
      <c r="G16" s="8">
        <f t="shared" si="5"/>
        <v>235150</v>
      </c>
      <c r="H16" s="9"/>
    </row>
    <row r="17">
      <c r="A17" s="7">
        <v>14.0</v>
      </c>
      <c r="B17" s="8">
        <f t="shared" si="1"/>
        <v>10000</v>
      </c>
      <c r="C17" s="8">
        <f t="shared" si="2"/>
        <v>200000</v>
      </c>
      <c r="D17" s="8">
        <v>2000.0</v>
      </c>
      <c r="E17" s="8">
        <f t="shared" si="3"/>
        <v>198000</v>
      </c>
      <c r="F17" s="8">
        <f t="shared" si="4"/>
        <v>17325</v>
      </c>
      <c r="G17" s="8">
        <f t="shared" si="5"/>
        <v>232675</v>
      </c>
      <c r="H17" s="9"/>
    </row>
    <row r="18">
      <c r="A18" s="7">
        <v>15.0</v>
      </c>
      <c r="B18" s="8">
        <f t="shared" si="1"/>
        <v>10000</v>
      </c>
      <c r="C18" s="8">
        <f t="shared" si="2"/>
        <v>200000</v>
      </c>
      <c r="D18" s="8">
        <v>12000.0</v>
      </c>
      <c r="E18" s="8">
        <f t="shared" si="3"/>
        <v>188000</v>
      </c>
      <c r="F18" s="8">
        <f t="shared" si="4"/>
        <v>14100</v>
      </c>
      <c r="G18" s="8">
        <f t="shared" si="5"/>
        <v>219450</v>
      </c>
      <c r="H18" s="9"/>
    </row>
    <row r="19">
      <c r="A19" s="7">
        <v>16.0</v>
      </c>
      <c r="B19" s="8">
        <f t="shared" si="1"/>
        <v>10000</v>
      </c>
      <c r="C19" s="8">
        <f t="shared" si="2"/>
        <v>200000</v>
      </c>
      <c r="D19" s="8">
        <v>10000.0</v>
      </c>
      <c r="E19" s="8">
        <f t="shared" si="3"/>
        <v>190000</v>
      </c>
      <c r="F19" s="8">
        <f t="shared" si="4"/>
        <v>11875</v>
      </c>
      <c r="G19" s="8">
        <f t="shared" si="5"/>
        <v>219225</v>
      </c>
      <c r="H19" s="9"/>
    </row>
    <row r="20">
      <c r="A20" s="7">
        <v>17.0</v>
      </c>
      <c r="B20" s="8">
        <f t="shared" si="1"/>
        <v>10000</v>
      </c>
      <c r="C20" s="8">
        <f t="shared" si="2"/>
        <v>200000</v>
      </c>
      <c r="D20" s="8">
        <v>8000.0</v>
      </c>
      <c r="E20" s="8">
        <f t="shared" si="3"/>
        <v>192000</v>
      </c>
      <c r="F20" s="8">
        <f t="shared" si="4"/>
        <v>9600</v>
      </c>
      <c r="G20" s="8">
        <f t="shared" si="5"/>
        <v>218950</v>
      </c>
      <c r="H20" s="9"/>
    </row>
    <row r="21">
      <c r="A21" s="7">
        <v>18.0</v>
      </c>
      <c r="B21" s="8">
        <f t="shared" si="1"/>
        <v>10000</v>
      </c>
      <c r="C21" s="8">
        <f t="shared" si="2"/>
        <v>200000</v>
      </c>
      <c r="D21" s="8">
        <v>6000.0</v>
      </c>
      <c r="E21" s="8">
        <f t="shared" si="3"/>
        <v>194000</v>
      </c>
      <c r="F21" s="8">
        <f t="shared" si="4"/>
        <v>7275</v>
      </c>
      <c r="G21" s="8">
        <f t="shared" si="5"/>
        <v>218625</v>
      </c>
      <c r="H21" s="9"/>
    </row>
    <row r="22">
      <c r="A22" s="7">
        <v>19.0</v>
      </c>
      <c r="B22" s="8">
        <f t="shared" si="1"/>
        <v>10000</v>
      </c>
      <c r="C22" s="8">
        <f t="shared" si="2"/>
        <v>200000</v>
      </c>
      <c r="D22" s="8">
        <v>4000.0</v>
      </c>
      <c r="E22" s="8">
        <f t="shared" si="3"/>
        <v>196000</v>
      </c>
      <c r="F22" s="8">
        <f t="shared" si="4"/>
        <v>4900</v>
      </c>
      <c r="G22" s="8">
        <f t="shared" si="5"/>
        <v>218250</v>
      </c>
      <c r="H22" s="9"/>
    </row>
    <row r="23">
      <c r="A23" s="7">
        <v>20.0</v>
      </c>
      <c r="B23" s="8">
        <f t="shared" si="1"/>
        <v>10000</v>
      </c>
      <c r="C23" s="8">
        <f t="shared" si="2"/>
        <v>200000</v>
      </c>
      <c r="D23" s="8">
        <v>2000.0</v>
      </c>
      <c r="E23" s="8">
        <f t="shared" si="3"/>
        <v>198000</v>
      </c>
      <c r="F23" s="8">
        <f t="shared" si="4"/>
        <v>2475</v>
      </c>
      <c r="G23" s="8">
        <f t="shared" si="5"/>
        <v>217825</v>
      </c>
      <c r="H23" s="9"/>
    </row>
    <row r="24">
      <c r="A24" s="7"/>
      <c r="B24" s="8" t="str">
        <f t="shared" si="1"/>
        <v/>
      </c>
      <c r="C24" s="8" t="str">
        <f t="shared" si="2"/>
        <v/>
      </c>
      <c r="D24" s="7"/>
      <c r="E24" s="8" t="str">
        <f t="shared" si="3"/>
        <v/>
      </c>
      <c r="F24" s="8" t="str">
        <f t="shared" ref="F24:F40" si="6">IF(E24="","",$E24*$H$3*$A$3/12)</f>
        <v/>
      </c>
      <c r="G24" s="8" t="str">
        <f t="shared" si="5"/>
        <v/>
      </c>
      <c r="H24" s="12"/>
    </row>
    <row r="25">
      <c r="A25" s="7"/>
      <c r="B25" s="8" t="str">
        <f t="shared" si="1"/>
        <v/>
      </c>
      <c r="C25" s="8" t="str">
        <f t="shared" si="2"/>
        <v/>
      </c>
      <c r="D25" s="7"/>
      <c r="E25" s="8" t="str">
        <f t="shared" si="3"/>
        <v/>
      </c>
      <c r="F25" s="8" t="str">
        <f t="shared" si="6"/>
        <v/>
      </c>
      <c r="G25" s="8" t="str">
        <f t="shared" si="5"/>
        <v/>
      </c>
      <c r="H25" s="12"/>
    </row>
    <row r="26">
      <c r="A26" s="7"/>
      <c r="B26" s="8" t="str">
        <f t="shared" si="1"/>
        <v/>
      </c>
      <c r="C26" s="8" t="str">
        <f t="shared" si="2"/>
        <v/>
      </c>
      <c r="D26" s="7"/>
      <c r="E26" s="8" t="str">
        <f t="shared" si="3"/>
        <v/>
      </c>
      <c r="F26" s="8" t="str">
        <f t="shared" si="6"/>
        <v/>
      </c>
      <c r="G26" s="8" t="str">
        <f t="shared" si="5"/>
        <v/>
      </c>
      <c r="H26" s="12"/>
    </row>
    <row r="27">
      <c r="A27" s="7"/>
      <c r="B27" s="8" t="str">
        <f t="shared" si="1"/>
        <v/>
      </c>
      <c r="C27" s="8" t="str">
        <f t="shared" si="2"/>
        <v/>
      </c>
      <c r="D27" s="7"/>
      <c r="E27" s="8" t="str">
        <f t="shared" si="3"/>
        <v/>
      </c>
      <c r="F27" s="8" t="str">
        <f t="shared" si="6"/>
        <v/>
      </c>
      <c r="G27" s="8" t="str">
        <f t="shared" si="5"/>
        <v/>
      </c>
      <c r="H27" s="12"/>
    </row>
    <row r="28">
      <c r="A28" s="7"/>
      <c r="B28" s="8" t="str">
        <f t="shared" si="1"/>
        <v/>
      </c>
      <c r="C28" s="8" t="str">
        <f t="shared" si="2"/>
        <v/>
      </c>
      <c r="D28" s="7"/>
      <c r="E28" s="8" t="str">
        <f t="shared" si="3"/>
        <v/>
      </c>
      <c r="F28" s="8" t="str">
        <f t="shared" si="6"/>
        <v/>
      </c>
      <c r="G28" s="8" t="str">
        <f t="shared" si="5"/>
        <v/>
      </c>
      <c r="H28" s="12"/>
    </row>
    <row r="29">
      <c r="A29" s="7"/>
      <c r="B29" s="8" t="str">
        <f t="shared" si="1"/>
        <v/>
      </c>
      <c r="C29" s="8" t="str">
        <f t="shared" si="2"/>
        <v/>
      </c>
      <c r="D29" s="7"/>
      <c r="E29" s="8" t="str">
        <f t="shared" si="3"/>
        <v/>
      </c>
      <c r="F29" s="8" t="str">
        <f t="shared" si="6"/>
        <v/>
      </c>
      <c r="G29" s="8" t="str">
        <f t="shared" si="5"/>
        <v/>
      </c>
      <c r="H29" s="12"/>
    </row>
    <row r="30">
      <c r="A30" s="7"/>
      <c r="B30" s="8" t="str">
        <f t="shared" si="1"/>
        <v/>
      </c>
      <c r="C30" s="8" t="str">
        <f t="shared" si="2"/>
        <v/>
      </c>
      <c r="D30" s="7"/>
      <c r="E30" s="8" t="str">
        <f t="shared" si="3"/>
        <v/>
      </c>
      <c r="F30" s="8" t="str">
        <f t="shared" si="6"/>
        <v/>
      </c>
      <c r="G30" s="8" t="str">
        <f t="shared" si="5"/>
        <v/>
      </c>
      <c r="H30" s="12"/>
    </row>
    <row r="31">
      <c r="A31" s="7"/>
      <c r="B31" s="8"/>
      <c r="C31" s="8"/>
      <c r="D31" s="7"/>
      <c r="E31" s="8" t="str">
        <f t="shared" si="3"/>
        <v/>
      </c>
      <c r="F31" s="8" t="str">
        <f t="shared" si="6"/>
        <v/>
      </c>
      <c r="G31" s="8" t="str">
        <f t="shared" si="5"/>
        <v/>
      </c>
      <c r="H31" s="12"/>
    </row>
    <row r="32">
      <c r="A32" s="7"/>
      <c r="B32" s="7"/>
      <c r="C32" s="7"/>
      <c r="D32" s="7"/>
      <c r="E32" s="8" t="str">
        <f t="shared" si="3"/>
        <v/>
      </c>
      <c r="F32" s="8" t="str">
        <f t="shared" si="6"/>
        <v/>
      </c>
      <c r="G32" s="8" t="str">
        <f t="shared" si="5"/>
        <v/>
      </c>
      <c r="H32" s="12"/>
    </row>
    <row r="33">
      <c r="A33" s="7"/>
      <c r="B33" s="7"/>
      <c r="C33" s="7"/>
      <c r="D33" s="7"/>
      <c r="E33" s="8" t="str">
        <f t="shared" si="3"/>
        <v/>
      </c>
      <c r="F33" s="8" t="str">
        <f t="shared" si="6"/>
        <v/>
      </c>
      <c r="G33" s="8" t="str">
        <f t="shared" si="5"/>
        <v/>
      </c>
      <c r="H33" s="12"/>
    </row>
    <row r="34">
      <c r="A34" s="7"/>
      <c r="B34" s="7"/>
      <c r="C34" s="7"/>
      <c r="D34" s="7"/>
      <c r="E34" s="8" t="str">
        <f t="shared" si="3"/>
        <v/>
      </c>
      <c r="F34" s="8" t="str">
        <f t="shared" si="6"/>
        <v/>
      </c>
      <c r="G34" s="8" t="str">
        <f t="shared" si="5"/>
        <v/>
      </c>
      <c r="H34" s="12"/>
    </row>
    <row r="35">
      <c r="A35" s="7"/>
      <c r="B35" s="7"/>
      <c r="C35" s="7"/>
      <c r="D35" s="7"/>
      <c r="E35" s="8" t="str">
        <f t="shared" si="3"/>
        <v/>
      </c>
      <c r="F35" s="8" t="str">
        <f t="shared" si="6"/>
        <v/>
      </c>
      <c r="G35" s="8" t="str">
        <f t="shared" si="5"/>
        <v/>
      </c>
      <c r="H35" s="12"/>
    </row>
    <row r="36">
      <c r="A36" s="7"/>
      <c r="B36" s="7"/>
      <c r="C36" s="7"/>
      <c r="D36" s="7"/>
      <c r="E36" s="8" t="str">
        <f t="shared" si="3"/>
        <v/>
      </c>
      <c r="F36" s="8" t="str">
        <f t="shared" si="6"/>
        <v/>
      </c>
      <c r="G36" s="8" t="str">
        <f t="shared" si="5"/>
        <v/>
      </c>
      <c r="H36" s="12"/>
    </row>
    <row r="37">
      <c r="A37" s="7"/>
      <c r="B37" s="7"/>
      <c r="C37" s="7"/>
      <c r="D37" s="7"/>
      <c r="E37" s="8" t="str">
        <f t="shared" si="3"/>
        <v/>
      </c>
      <c r="F37" s="8" t="str">
        <f t="shared" si="6"/>
        <v/>
      </c>
      <c r="G37" s="8" t="str">
        <f t="shared" si="5"/>
        <v/>
      </c>
      <c r="H37" s="12"/>
    </row>
    <row r="38">
      <c r="A38" s="7"/>
      <c r="B38" s="7"/>
      <c r="C38" s="7"/>
      <c r="D38" s="7"/>
      <c r="E38" s="8" t="str">
        <f t="shared" si="3"/>
        <v/>
      </c>
      <c r="F38" s="8" t="str">
        <f t="shared" si="6"/>
        <v/>
      </c>
      <c r="G38" s="8" t="str">
        <f t="shared" si="5"/>
        <v/>
      </c>
      <c r="H38" s="12"/>
    </row>
    <row r="39">
      <c r="A39" s="7"/>
      <c r="B39" s="7"/>
      <c r="C39" s="7"/>
      <c r="D39" s="7"/>
      <c r="E39" s="8" t="str">
        <f t="shared" si="3"/>
        <v/>
      </c>
      <c r="F39" s="8" t="str">
        <f t="shared" si="6"/>
        <v/>
      </c>
      <c r="G39" s="8" t="str">
        <f t="shared" si="5"/>
        <v/>
      </c>
      <c r="H39" s="12"/>
    </row>
    <row r="40">
      <c r="A40" s="7"/>
      <c r="B40" s="7"/>
      <c r="C40" s="7"/>
      <c r="D40" s="7"/>
      <c r="E40" s="8" t="str">
        <f t="shared" si="3"/>
        <v/>
      </c>
      <c r="F40" s="8" t="str">
        <f t="shared" si="6"/>
        <v/>
      </c>
      <c r="G40" s="8" t="str">
        <f t="shared" si="5"/>
        <v/>
      </c>
      <c r="H40" s="12"/>
    </row>
  </sheetData>
  <mergeCells count="1">
    <mergeCell ref="A1:D1"/>
  </mergeCells>
  <conditionalFormatting sqref="G4:G40">
    <cfRule type="colorScale" priority="1">
      <colorScale>
        <cfvo type="min"/>
        <cfvo type="max"/>
        <color rgb="FFFFFFFF"/>
        <color rgb="FF57BB8A"/>
      </colorScale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45.75"/>
    <col customWidth="1" min="3" max="3" width="23.63"/>
  </cols>
  <sheetData>
    <row r="1">
      <c r="A1" s="13" t="s">
        <v>12</v>
      </c>
      <c r="B1" s="13" t="s">
        <v>13</v>
      </c>
      <c r="C1" s="13" t="s">
        <v>14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14" t="s">
        <v>15</v>
      </c>
      <c r="B2" s="14" t="s">
        <v>16</v>
      </c>
      <c r="C2" s="14">
        <v>20.0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4" t="s">
        <v>17</v>
      </c>
      <c r="B3" s="15" t="s">
        <v>18</v>
      </c>
      <c r="C3" s="16">
        <v>10000.0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4" t="s">
        <v>4</v>
      </c>
      <c r="B4" s="14" t="s">
        <v>19</v>
      </c>
      <c r="C4" s="16">
        <v>10000.0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4" t="s">
        <v>20</v>
      </c>
      <c r="B5" s="14" t="s">
        <v>21</v>
      </c>
      <c r="C5" s="8" t="s">
        <v>22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4" t="s">
        <v>6</v>
      </c>
      <c r="B6" s="14" t="s">
        <v>23</v>
      </c>
      <c r="C6" s="14" t="str">
        <f>TEXT(C2*C3, "#,##0") &amp; " - Residue Amount"
</f>
        <v>200,000 - Residue Amount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4" t="s">
        <v>24</v>
      </c>
      <c r="B7" s="14" t="s">
        <v>25</v>
      </c>
      <c r="C7" s="14" t="s">
        <v>26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4" t="s">
        <v>27</v>
      </c>
      <c r="B8" s="14" t="s">
        <v>28</v>
      </c>
      <c r="C8" s="14" t="s">
        <v>26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4" t="s">
        <v>29</v>
      </c>
      <c r="B9" s="14" t="s">
        <v>30</v>
      </c>
      <c r="C9" s="17">
        <v>0.08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drawing r:id="rId1"/>
</worksheet>
</file>