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iva\OneDrive\Desktop\Chit Fund Analysis\"/>
    </mc:Choice>
  </mc:AlternateContent>
  <xr:revisionPtr revIDLastSave="0" documentId="13_ncr:1_{E819D891-5413-42CB-BEFA-028A52E1A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t_Fund" sheetId="1" r:id="rId1"/>
    <sheet name="Read_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F40" i="1"/>
  <c r="G40" i="1" s="1"/>
  <c r="E40" i="1"/>
  <c r="F39" i="1"/>
  <c r="G39" i="1" s="1"/>
  <c r="E39" i="1"/>
  <c r="F38" i="1"/>
  <c r="G38" i="1" s="1"/>
  <c r="E38" i="1"/>
  <c r="E37" i="1"/>
  <c r="F37" i="1" s="1"/>
  <c r="G37" i="1" s="1"/>
  <c r="F36" i="1"/>
  <c r="G36" i="1" s="1"/>
  <c r="E36" i="1"/>
  <c r="F35" i="1"/>
  <c r="G35" i="1" s="1"/>
  <c r="E35" i="1"/>
  <c r="E34" i="1"/>
  <c r="F34" i="1" s="1"/>
  <c r="G34" i="1" s="1"/>
  <c r="E33" i="1"/>
  <c r="F33" i="1" s="1"/>
  <c r="G33" i="1" s="1"/>
  <c r="E32" i="1"/>
  <c r="F32" i="1" s="1"/>
  <c r="G32" i="1" s="1"/>
  <c r="E31" i="1"/>
  <c r="F31" i="1" s="1"/>
  <c r="G31" i="1" s="1"/>
  <c r="E30" i="1"/>
  <c r="F30" i="1" s="1"/>
  <c r="G30" i="1" s="1"/>
  <c r="C30" i="1"/>
  <c r="B30" i="1"/>
  <c r="F29" i="1"/>
  <c r="G29" i="1" s="1"/>
  <c r="E29" i="1"/>
  <c r="B29" i="1"/>
  <c r="C29" i="1" s="1"/>
  <c r="E28" i="1"/>
  <c r="F28" i="1" s="1"/>
  <c r="G28" i="1" s="1"/>
  <c r="B28" i="1"/>
  <c r="C28" i="1" s="1"/>
  <c r="E27" i="1"/>
  <c r="F27" i="1" s="1"/>
  <c r="G27" i="1" s="1"/>
  <c r="C27" i="1"/>
  <c r="B27" i="1"/>
  <c r="E26" i="1"/>
  <c r="F26" i="1" s="1"/>
  <c r="G26" i="1" s="1"/>
  <c r="B26" i="1"/>
  <c r="C26" i="1" s="1"/>
  <c r="G25" i="1"/>
  <c r="F25" i="1"/>
  <c r="E25" i="1"/>
  <c r="B25" i="1"/>
  <c r="C25" i="1" s="1"/>
  <c r="F24" i="1"/>
  <c r="G24" i="1" s="1"/>
  <c r="E24" i="1"/>
  <c r="B24" i="1"/>
  <c r="C24" i="1" s="1"/>
  <c r="H1" i="1" a="1"/>
  <c r="H1" i="1" s="1"/>
  <c r="A4" i="1" a="1"/>
  <c r="A14" i="1" l="1"/>
  <c r="A13" i="1"/>
  <c r="A12" i="1"/>
  <c r="A10" i="1"/>
  <c r="A9" i="1"/>
  <c r="A8" i="1"/>
  <c r="A18" i="1"/>
  <c r="A23" i="1"/>
  <c r="A7" i="1"/>
  <c r="A22" i="1"/>
  <c r="A6" i="1"/>
  <c r="A19" i="1"/>
  <c r="A21" i="1"/>
  <c r="A5" i="1"/>
  <c r="A20" i="1"/>
  <c r="A4" i="1"/>
  <c r="B4" i="1" s="1"/>
  <c r="C4" i="1" s="1"/>
  <c r="E4" i="1" s="1"/>
  <c r="F4" i="1" s="1"/>
  <c r="G4" i="1" s="1"/>
  <c r="A17" i="1"/>
  <c r="A16" i="1"/>
  <c r="A15" i="1"/>
  <c r="A11" i="1"/>
  <c r="B5" i="1" l="1"/>
  <c r="C5" i="1" s="1"/>
  <c r="E5" i="1" s="1"/>
  <c r="F5" i="1" s="1"/>
  <c r="G5" i="1" s="1"/>
  <c r="B6" i="1" l="1"/>
  <c r="C6" i="1" l="1"/>
  <c r="E6" i="1" s="1"/>
  <c r="F6" i="1" s="1"/>
  <c r="G6" i="1" s="1"/>
  <c r="B7" i="1"/>
  <c r="C7" i="1" l="1"/>
  <c r="E7" i="1" s="1"/>
  <c r="F7" i="1" s="1"/>
  <c r="G7" i="1" s="1"/>
  <c r="B8" i="1"/>
  <c r="C8" i="1" l="1"/>
  <c r="E8" i="1" s="1"/>
  <c r="F8" i="1" s="1"/>
  <c r="G8" i="1" s="1"/>
  <c r="B9" i="1"/>
  <c r="C9" i="1" l="1"/>
  <c r="E9" i="1" s="1"/>
  <c r="F9" i="1" s="1"/>
  <c r="G9" i="1" s="1"/>
  <c r="B10" i="1"/>
  <c r="C10" i="1" l="1"/>
  <c r="E10" i="1" s="1"/>
  <c r="F10" i="1" s="1"/>
  <c r="G10" i="1" s="1"/>
  <c r="B11" i="1"/>
  <c r="C11" i="1" l="1"/>
  <c r="E11" i="1" s="1"/>
  <c r="F11" i="1" s="1"/>
  <c r="G11" i="1" s="1"/>
  <c r="B12" i="1"/>
  <c r="C12" i="1" l="1"/>
  <c r="E12" i="1" s="1"/>
  <c r="F12" i="1" s="1"/>
  <c r="G12" i="1" s="1"/>
  <c r="B13" i="1"/>
  <c r="C13" i="1" l="1"/>
  <c r="E13" i="1" s="1"/>
  <c r="F13" i="1" s="1"/>
  <c r="G13" i="1" s="1"/>
  <c r="B14" i="1"/>
  <c r="C14" i="1" l="1"/>
  <c r="E14" i="1" s="1"/>
  <c r="F14" i="1" s="1"/>
  <c r="G14" i="1" s="1"/>
  <c r="B15" i="1"/>
  <c r="C15" i="1" l="1"/>
  <c r="E15" i="1" s="1"/>
  <c r="F15" i="1" s="1"/>
  <c r="G15" i="1" s="1"/>
  <c r="B16" i="1"/>
  <c r="C16" i="1" l="1"/>
  <c r="E16" i="1" s="1"/>
  <c r="F16" i="1" s="1"/>
  <c r="G16" i="1" s="1"/>
  <c r="B17" i="1"/>
  <c r="C17" i="1" l="1"/>
  <c r="E17" i="1" s="1"/>
  <c r="F17" i="1" s="1"/>
  <c r="G17" i="1" s="1"/>
  <c r="B18" i="1"/>
  <c r="C18" i="1" l="1"/>
  <c r="E18" i="1" s="1"/>
  <c r="F18" i="1" s="1"/>
  <c r="G18" i="1" s="1"/>
  <c r="B19" i="1"/>
  <c r="C19" i="1" l="1"/>
  <c r="E19" i="1" s="1"/>
  <c r="F19" i="1" s="1"/>
  <c r="G19" i="1" s="1"/>
  <c r="B20" i="1"/>
  <c r="C20" i="1" l="1"/>
  <c r="E20" i="1" s="1"/>
  <c r="F20" i="1" s="1"/>
  <c r="G20" i="1" s="1"/>
  <c r="B21" i="1"/>
  <c r="C21" i="1" l="1"/>
  <c r="E21" i="1" s="1"/>
  <c r="F21" i="1" s="1"/>
  <c r="G21" i="1" s="1"/>
  <c r="B22" i="1"/>
  <c r="C22" i="1" l="1"/>
  <c r="E22" i="1" s="1"/>
  <c r="F22" i="1" s="1"/>
  <c r="G22" i="1" s="1"/>
  <c r="B23" i="1"/>
  <c r="C23" i="1" s="1"/>
  <c r="E23" i="1" s="1"/>
  <c r="F23" i="1" s="1"/>
  <c r="G23" i="1" s="1"/>
  <c r="H10" i="1" l="1" a="1"/>
  <c r="H10" i="1" s="1"/>
  <c r="H7" i="1"/>
</calcChain>
</file>

<file path=xl/sharedStrings.xml><?xml version="1.0" encoding="utf-8"?>
<sst xmlns="http://schemas.openxmlformats.org/spreadsheetml/2006/main" count="34" uniqueCount="31">
  <si>
    <t>For Prediction Purpose we keep minimum 4 Month Datas</t>
  </si>
  <si>
    <t>Discounted Profit Per Person</t>
  </si>
  <si>
    <t>Number of 
Members</t>
  </si>
  <si>
    <t>Contribution per
 Member 
per Month (₹)</t>
  </si>
  <si>
    <t>Chit Fund 
Amount  (₹)</t>
  </si>
  <si>
    <t>Residue 
Amount (₹)</t>
  </si>
  <si>
    <t>Amount Taken (₹)</t>
  </si>
  <si>
    <t>FD Interest Amount
 Returns (₹)
(From Amount Taken Month 
to Chit fund Period)</t>
  </si>
  <si>
    <t>Adding Interest 
+ Amount Taken + 
Total Profit (₹)</t>
  </si>
  <si>
    <t>FD Interest Rate 
for Amount Taken
(Annual %)</t>
  </si>
  <si>
    <t xml:space="preserve">Total Highest Profit
through this Chit </t>
  </si>
  <si>
    <t>Maxiimum Profits Taken
at the Bidding Number</t>
  </si>
  <si>
    <t>Column Name</t>
  </si>
  <si>
    <t>Description</t>
  </si>
  <si>
    <t>User Input/Formula Example</t>
  </si>
  <si>
    <t>Number of Members</t>
  </si>
  <si>
    <t>Total participants in chit fund
(Total Number of Biddings)</t>
  </si>
  <si>
    <t>Contribution per Member (₹)</t>
  </si>
  <si>
    <t>Contribution of each member per Month 
(Since we are calculating Interest amount for months we have taken default Interval as Months)</t>
  </si>
  <si>
    <t>Chit Fund Amount Used To Invest
for Each Month</t>
  </si>
  <si>
    <t>Residue Amount (₹)</t>
  </si>
  <si>
    <t>Residue Amount taken as bidding Amount</t>
  </si>
  <si>
    <t>Residue Amount</t>
  </si>
  <si>
    <t>Amount taken by the bidder</t>
  </si>
  <si>
    <t>FD Interest Amount Returns (₹)</t>
  </si>
  <si>
    <t>FD returns on the Amount Taken (Simple Interest)
(From Amount Taken Month to end of Chit Fund Period)</t>
  </si>
  <si>
    <t>Calculated by formula</t>
  </si>
  <si>
    <t>Adding Interest + Amount Taken + Total Profit (₹)</t>
  </si>
  <si>
    <t>Total value including Taken Amount,FD interest
 and discounted profits per Person</t>
  </si>
  <si>
    <t>FD Interest Rate (Annual %)</t>
  </si>
  <si>
    <t>The FD interest rate applied to the Amount Taken for Annual
(8% for FD's Returns to 15% for Mutual Fund Returns)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</si>
</sst>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 ]#,##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0"/>
  <sheetViews>
    <sheetView tabSelected="1" workbookViewId="0">
      <pane ySplit="3" topLeftCell="A4" activePane="bottomLeft" state="frozen"/>
      <selection pane="bottomLeft" sqref="A1:D1"/>
    </sheetView>
  </sheetViews>
  <sheetFormatPr defaultColWidth="12.6640625" defaultRowHeight="13.2" x14ac:dyDescent="0.25"/>
  <cols>
    <col min="1" max="1" width="10.109375" style="7" bestFit="1" customWidth="1"/>
    <col min="2" max="2" width="15.5546875" style="7" bestFit="1" customWidth="1"/>
    <col min="3" max="3" width="11.21875" style="7" bestFit="1" customWidth="1"/>
    <col min="4" max="4" width="10.6640625" style="7" bestFit="1" customWidth="1"/>
    <col min="5" max="5" width="16.5546875" style="7" bestFit="1" customWidth="1"/>
    <col min="6" max="6" width="25.77734375" style="7" bestFit="1" customWidth="1"/>
    <col min="7" max="7" width="27" style="7" bestFit="1" customWidth="1"/>
    <col min="8" max="8" width="22" style="7" bestFit="1" customWidth="1"/>
    <col min="9" max="16384" width="12.6640625" style="7"/>
  </cols>
  <sheetData>
    <row r="1" spans="1:8" x14ac:dyDescent="0.25">
      <c r="A1" s="21" t="s">
        <v>0</v>
      </c>
      <c r="B1" s="22"/>
      <c r="C1" s="22"/>
      <c r="D1" s="22"/>
      <c r="E1" s="11"/>
      <c r="F1" s="10"/>
      <c r="G1" s="10" t="s">
        <v>1</v>
      </c>
      <c r="H1" s="12">
        <f t="array" ref="H1">SUM(D4:INDEX(D:D, MATCH(1E+30, D:D)))/A3</f>
        <v>17350</v>
      </c>
    </row>
    <row r="2" spans="1:8" ht="52.8" x14ac:dyDescent="0.25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</row>
    <row r="3" spans="1:8" x14ac:dyDescent="0.25">
      <c r="A3" s="13">
        <v>20</v>
      </c>
      <c r="B3" s="14">
        <v>10000</v>
      </c>
      <c r="C3" s="14"/>
      <c r="D3" s="14"/>
      <c r="E3" s="14"/>
      <c r="F3" s="14"/>
      <c r="G3" s="14"/>
      <c r="H3" s="15">
        <v>0.12</v>
      </c>
    </row>
    <row r="4" spans="1:8" x14ac:dyDescent="0.25">
      <c r="A4" s="16">
        <f t="array" aca="1" ref="A4:A23" ca="1">ROW(INDIRECT("A3:A"&amp;A3+2))-2</f>
        <v>1</v>
      </c>
      <c r="B4" s="17">
        <f t="shared" ref="B4:B30" ca="1" si="0">IF(A4="","",B3)</f>
        <v>10000</v>
      </c>
      <c r="C4" s="17">
        <f t="shared" ref="C4:C30" ca="1" si="1">IF(B4="","",$A$3*$B$3)</f>
        <v>200000</v>
      </c>
      <c r="D4" s="17">
        <v>40000</v>
      </c>
      <c r="E4" s="17">
        <f t="shared" ref="E4:E40" ca="1" si="2">IF(D4="","",C4-D4)</f>
        <v>160000</v>
      </c>
      <c r="F4" s="17">
        <f t="shared" ref="F4:F23" ca="1" si="3">IF(E4="","",$E4*$H$3*($A$3-A4+1)/12)</f>
        <v>32000</v>
      </c>
      <c r="G4" s="17">
        <f t="shared" ref="G4:G40" ca="1" si="4">IF(F4="","",$E4+$F4+$H$1)</f>
        <v>209350</v>
      </c>
      <c r="H4" s="18"/>
    </row>
    <row r="5" spans="1:8" x14ac:dyDescent="0.25">
      <c r="A5" s="16">
        <f ca="1"/>
        <v>2</v>
      </c>
      <c r="B5" s="17">
        <f t="shared" ca="1" si="0"/>
        <v>10000</v>
      </c>
      <c r="C5" s="17">
        <f t="shared" ca="1" si="1"/>
        <v>200000</v>
      </c>
      <c r="D5" s="17">
        <v>38000</v>
      </c>
      <c r="E5" s="17">
        <f t="shared" ca="1" si="2"/>
        <v>162000</v>
      </c>
      <c r="F5" s="17">
        <f t="shared" ca="1" si="3"/>
        <v>30780</v>
      </c>
      <c r="G5" s="17">
        <f t="shared" ca="1" si="4"/>
        <v>210130</v>
      </c>
      <c r="H5" s="18"/>
    </row>
    <row r="6" spans="1:8" ht="26.4" x14ac:dyDescent="0.25">
      <c r="A6" s="16">
        <f ca="1"/>
        <v>3</v>
      </c>
      <c r="B6" s="17">
        <f t="shared" ca="1" si="0"/>
        <v>10000</v>
      </c>
      <c r="C6" s="17">
        <f t="shared" ca="1" si="1"/>
        <v>200000</v>
      </c>
      <c r="D6" s="17">
        <v>36000</v>
      </c>
      <c r="E6" s="17">
        <f t="shared" ca="1" si="2"/>
        <v>164000</v>
      </c>
      <c r="F6" s="17">
        <f t="shared" ca="1" si="3"/>
        <v>29520</v>
      </c>
      <c r="G6" s="17">
        <f t="shared" ca="1" si="4"/>
        <v>210870</v>
      </c>
      <c r="H6" s="19" t="s">
        <v>10</v>
      </c>
    </row>
    <row r="7" spans="1:8" x14ac:dyDescent="0.25">
      <c r="A7" s="16">
        <f ca="1"/>
        <v>4</v>
      </c>
      <c r="B7" s="17">
        <f t="shared" ca="1" si="0"/>
        <v>10000</v>
      </c>
      <c r="C7" s="17">
        <f t="shared" ca="1" si="1"/>
        <v>200000</v>
      </c>
      <c r="D7" s="17">
        <v>34000</v>
      </c>
      <c r="E7" s="17">
        <f t="shared" ca="1" si="2"/>
        <v>166000</v>
      </c>
      <c r="F7" s="17">
        <f t="shared" ca="1" si="3"/>
        <v>28220</v>
      </c>
      <c r="G7" s="17">
        <f t="shared" ca="1" si="4"/>
        <v>211570</v>
      </c>
      <c r="H7" s="12">
        <f ca="1">MAX(G4:G40)</f>
        <v>244210</v>
      </c>
    </row>
    <row r="8" spans="1:8" x14ac:dyDescent="0.25">
      <c r="A8" s="16">
        <f ca="1"/>
        <v>5</v>
      </c>
      <c r="B8" s="17">
        <f t="shared" ca="1" si="0"/>
        <v>10000</v>
      </c>
      <c r="C8" s="17">
        <f t="shared" ca="1" si="1"/>
        <v>200000</v>
      </c>
      <c r="D8" s="17">
        <v>32000</v>
      </c>
      <c r="E8" s="17">
        <f t="shared" ca="1" si="2"/>
        <v>168000</v>
      </c>
      <c r="F8" s="17">
        <f t="shared" ca="1" si="3"/>
        <v>26880</v>
      </c>
      <c r="G8" s="17">
        <f t="shared" ca="1" si="4"/>
        <v>212230</v>
      </c>
      <c r="H8" s="18"/>
    </row>
    <row r="9" spans="1:8" ht="26.4" x14ac:dyDescent="0.25">
      <c r="A9" s="16">
        <f ca="1"/>
        <v>6</v>
      </c>
      <c r="B9" s="17">
        <f t="shared" ca="1" si="0"/>
        <v>10000</v>
      </c>
      <c r="C9" s="17">
        <f t="shared" ca="1" si="1"/>
        <v>200000</v>
      </c>
      <c r="D9" s="17">
        <v>30000</v>
      </c>
      <c r="E9" s="17">
        <f t="shared" ca="1" si="2"/>
        <v>170000</v>
      </c>
      <c r="F9" s="17">
        <f t="shared" ca="1" si="3"/>
        <v>25500</v>
      </c>
      <c r="G9" s="17">
        <f t="shared" ca="1" si="4"/>
        <v>212850</v>
      </c>
      <c r="H9" s="10" t="s">
        <v>11</v>
      </c>
    </row>
    <row r="10" spans="1:8" x14ac:dyDescent="0.25">
      <c r="A10" s="16">
        <f ca="1"/>
        <v>7</v>
      </c>
      <c r="B10" s="17">
        <f t="shared" ca="1" si="0"/>
        <v>10000</v>
      </c>
      <c r="C10" s="17">
        <f t="shared" ca="1" si="1"/>
        <v>200000</v>
      </c>
      <c r="D10" s="17">
        <v>1000</v>
      </c>
      <c r="E10" s="17">
        <f t="shared" ca="1" si="2"/>
        <v>199000</v>
      </c>
      <c r="F10" s="17">
        <f t="shared" ca="1" si="3"/>
        <v>27860</v>
      </c>
      <c r="G10" s="17">
        <f t="shared" ca="1" si="4"/>
        <v>244210</v>
      </c>
      <c r="H10" s="20">
        <f t="array" aca="1" ref="H10" ca="1">INDEX(A:A, MATCH(MAX(G:G), G:G, 0))</f>
        <v>7</v>
      </c>
    </row>
    <row r="11" spans="1:8" x14ac:dyDescent="0.25">
      <c r="A11" s="16">
        <f ca="1"/>
        <v>8</v>
      </c>
      <c r="B11" s="17">
        <f t="shared" ca="1" si="0"/>
        <v>10000</v>
      </c>
      <c r="C11" s="17">
        <f t="shared" ca="1" si="1"/>
        <v>200000</v>
      </c>
      <c r="D11" s="17">
        <v>26000</v>
      </c>
      <c r="E11" s="17">
        <f t="shared" ca="1" si="2"/>
        <v>174000</v>
      </c>
      <c r="F11" s="17">
        <f t="shared" ca="1" si="3"/>
        <v>22620</v>
      </c>
      <c r="G11" s="17">
        <f t="shared" ca="1" si="4"/>
        <v>213970</v>
      </c>
      <c r="H11" s="18"/>
    </row>
    <row r="12" spans="1:8" x14ac:dyDescent="0.25">
      <c r="A12" s="16">
        <f ca="1"/>
        <v>9</v>
      </c>
      <c r="B12" s="17">
        <f t="shared" ca="1" si="0"/>
        <v>10000</v>
      </c>
      <c r="C12" s="17">
        <f t="shared" ca="1" si="1"/>
        <v>200000</v>
      </c>
      <c r="D12" s="17">
        <v>24000</v>
      </c>
      <c r="E12" s="17">
        <f t="shared" ca="1" si="2"/>
        <v>176000</v>
      </c>
      <c r="F12" s="17">
        <f t="shared" ca="1" si="3"/>
        <v>21120</v>
      </c>
      <c r="G12" s="17">
        <f t="shared" ca="1" si="4"/>
        <v>214470</v>
      </c>
      <c r="H12" s="18"/>
    </row>
    <row r="13" spans="1:8" x14ac:dyDescent="0.25">
      <c r="A13" s="16">
        <f ca="1"/>
        <v>10</v>
      </c>
      <c r="B13" s="17">
        <f t="shared" ca="1" si="0"/>
        <v>10000</v>
      </c>
      <c r="C13" s="17">
        <f t="shared" ca="1" si="1"/>
        <v>200000</v>
      </c>
      <c r="D13" s="17">
        <v>22000</v>
      </c>
      <c r="E13" s="17">
        <f t="shared" ca="1" si="2"/>
        <v>178000</v>
      </c>
      <c r="F13" s="17">
        <f t="shared" ca="1" si="3"/>
        <v>19580</v>
      </c>
      <c r="G13" s="17">
        <f t="shared" ca="1" si="4"/>
        <v>214930</v>
      </c>
      <c r="H13" s="18"/>
    </row>
    <row r="14" spans="1:8" x14ac:dyDescent="0.25">
      <c r="A14" s="16">
        <f ca="1"/>
        <v>11</v>
      </c>
      <c r="B14" s="17">
        <f t="shared" ca="1" si="0"/>
        <v>10000</v>
      </c>
      <c r="C14" s="17">
        <f t="shared" ca="1" si="1"/>
        <v>200000</v>
      </c>
      <c r="D14" s="17">
        <v>10000</v>
      </c>
      <c r="E14" s="17">
        <f t="shared" ca="1" si="2"/>
        <v>190000</v>
      </c>
      <c r="F14" s="17">
        <f t="shared" ca="1" si="3"/>
        <v>19000</v>
      </c>
      <c r="G14" s="17">
        <f t="shared" ca="1" si="4"/>
        <v>226350</v>
      </c>
      <c r="H14" s="18"/>
    </row>
    <row r="15" spans="1:8" x14ac:dyDescent="0.25">
      <c r="A15" s="16">
        <f ca="1"/>
        <v>12</v>
      </c>
      <c r="B15" s="17">
        <f t="shared" ca="1" si="0"/>
        <v>10000</v>
      </c>
      <c r="C15" s="17">
        <f t="shared" ca="1" si="1"/>
        <v>200000</v>
      </c>
      <c r="D15" s="17">
        <v>8000</v>
      </c>
      <c r="E15" s="17">
        <f t="shared" ca="1" si="2"/>
        <v>192000</v>
      </c>
      <c r="F15" s="17">
        <f t="shared" ca="1" si="3"/>
        <v>17280</v>
      </c>
      <c r="G15" s="17">
        <f t="shared" ca="1" si="4"/>
        <v>226630</v>
      </c>
      <c r="H15" s="18"/>
    </row>
    <row r="16" spans="1:8" x14ac:dyDescent="0.25">
      <c r="A16" s="16">
        <f ca="1"/>
        <v>13</v>
      </c>
      <c r="B16" s="17">
        <f t="shared" ca="1" si="0"/>
        <v>10000</v>
      </c>
      <c r="C16" s="17">
        <f t="shared" ca="1" si="1"/>
        <v>200000</v>
      </c>
      <c r="D16" s="17">
        <v>2000</v>
      </c>
      <c r="E16" s="17">
        <f t="shared" ca="1" si="2"/>
        <v>198000</v>
      </c>
      <c r="F16" s="17">
        <f t="shared" ca="1" si="3"/>
        <v>15840</v>
      </c>
      <c r="G16" s="17">
        <f t="shared" ca="1" si="4"/>
        <v>231190</v>
      </c>
      <c r="H16" s="18"/>
    </row>
    <row r="17" spans="1:8" x14ac:dyDescent="0.25">
      <c r="A17" s="16">
        <f ca="1"/>
        <v>14</v>
      </c>
      <c r="B17" s="17">
        <f t="shared" ca="1" si="0"/>
        <v>10000</v>
      </c>
      <c r="C17" s="17">
        <f t="shared" ca="1" si="1"/>
        <v>200000</v>
      </c>
      <c r="D17" s="17">
        <v>2000</v>
      </c>
      <c r="E17" s="17">
        <f t="shared" ca="1" si="2"/>
        <v>198000</v>
      </c>
      <c r="F17" s="17">
        <f t="shared" ca="1" si="3"/>
        <v>13860</v>
      </c>
      <c r="G17" s="17">
        <f t="shared" ca="1" si="4"/>
        <v>229210</v>
      </c>
      <c r="H17" s="18"/>
    </row>
    <row r="18" spans="1:8" x14ac:dyDescent="0.25">
      <c r="A18" s="16">
        <f ca="1"/>
        <v>15</v>
      </c>
      <c r="B18" s="17">
        <f t="shared" ca="1" si="0"/>
        <v>10000</v>
      </c>
      <c r="C18" s="17">
        <f t="shared" ca="1" si="1"/>
        <v>200000</v>
      </c>
      <c r="D18" s="17">
        <v>12000</v>
      </c>
      <c r="E18" s="17">
        <f t="shared" ca="1" si="2"/>
        <v>188000</v>
      </c>
      <c r="F18" s="17">
        <f t="shared" ca="1" si="3"/>
        <v>11280</v>
      </c>
      <c r="G18" s="17">
        <f t="shared" ca="1" si="4"/>
        <v>216630</v>
      </c>
      <c r="H18" s="18"/>
    </row>
    <row r="19" spans="1:8" x14ac:dyDescent="0.25">
      <c r="A19" s="16">
        <f ca="1"/>
        <v>16</v>
      </c>
      <c r="B19" s="17">
        <f t="shared" ca="1" si="0"/>
        <v>10000</v>
      </c>
      <c r="C19" s="17">
        <f t="shared" ca="1" si="1"/>
        <v>200000</v>
      </c>
      <c r="D19" s="17">
        <v>10000</v>
      </c>
      <c r="E19" s="17">
        <f t="shared" ca="1" si="2"/>
        <v>190000</v>
      </c>
      <c r="F19" s="17">
        <f t="shared" ca="1" si="3"/>
        <v>9500</v>
      </c>
      <c r="G19" s="17">
        <f t="shared" ca="1" si="4"/>
        <v>216850</v>
      </c>
      <c r="H19" s="18"/>
    </row>
    <row r="20" spans="1:8" x14ac:dyDescent="0.25">
      <c r="A20" s="16">
        <f ca="1"/>
        <v>17</v>
      </c>
      <c r="B20" s="17">
        <f t="shared" ca="1" si="0"/>
        <v>10000</v>
      </c>
      <c r="C20" s="17">
        <f t="shared" ca="1" si="1"/>
        <v>200000</v>
      </c>
      <c r="D20" s="17">
        <v>8000</v>
      </c>
      <c r="E20" s="17">
        <f t="shared" ca="1" si="2"/>
        <v>192000</v>
      </c>
      <c r="F20" s="17">
        <f t="shared" ca="1" si="3"/>
        <v>7680</v>
      </c>
      <c r="G20" s="17">
        <f t="shared" ca="1" si="4"/>
        <v>217030</v>
      </c>
      <c r="H20" s="18"/>
    </row>
    <row r="21" spans="1:8" x14ac:dyDescent="0.25">
      <c r="A21" s="16">
        <f ca="1"/>
        <v>18</v>
      </c>
      <c r="B21" s="17">
        <f t="shared" ca="1" si="0"/>
        <v>10000</v>
      </c>
      <c r="C21" s="17">
        <f t="shared" ca="1" si="1"/>
        <v>200000</v>
      </c>
      <c r="D21" s="17">
        <v>6000</v>
      </c>
      <c r="E21" s="17">
        <f t="shared" ca="1" si="2"/>
        <v>194000</v>
      </c>
      <c r="F21" s="17">
        <f t="shared" ca="1" si="3"/>
        <v>5820</v>
      </c>
      <c r="G21" s="17">
        <f t="shared" ca="1" si="4"/>
        <v>217170</v>
      </c>
      <c r="H21" s="18"/>
    </row>
    <row r="22" spans="1:8" x14ac:dyDescent="0.25">
      <c r="A22" s="16">
        <f ca="1"/>
        <v>19</v>
      </c>
      <c r="B22" s="17">
        <f t="shared" ca="1" si="0"/>
        <v>10000</v>
      </c>
      <c r="C22" s="17">
        <f t="shared" ca="1" si="1"/>
        <v>200000</v>
      </c>
      <c r="D22" s="17">
        <v>4000</v>
      </c>
      <c r="E22" s="17">
        <f t="shared" ca="1" si="2"/>
        <v>196000</v>
      </c>
      <c r="F22" s="17">
        <f t="shared" ca="1" si="3"/>
        <v>3920</v>
      </c>
      <c r="G22" s="17">
        <f t="shared" ca="1" si="4"/>
        <v>217270</v>
      </c>
      <c r="H22" s="18"/>
    </row>
    <row r="23" spans="1:8" x14ac:dyDescent="0.25">
      <c r="A23" s="16">
        <f ca="1"/>
        <v>20</v>
      </c>
      <c r="B23" s="17">
        <f t="shared" ca="1" si="0"/>
        <v>10000</v>
      </c>
      <c r="C23" s="17">
        <f t="shared" ca="1" si="1"/>
        <v>200000</v>
      </c>
      <c r="D23" s="17">
        <v>2000</v>
      </c>
      <c r="E23" s="17">
        <f t="shared" ca="1" si="2"/>
        <v>198000</v>
      </c>
      <c r="F23" s="17">
        <f t="shared" ca="1" si="3"/>
        <v>1980</v>
      </c>
      <c r="G23" s="17">
        <f t="shared" ca="1" si="4"/>
        <v>217330</v>
      </c>
      <c r="H23" s="18"/>
    </row>
    <row r="24" spans="1:8" x14ac:dyDescent="0.25">
      <c r="A24" s="4"/>
      <c r="B24" s="8" t="str">
        <f t="shared" si="0"/>
        <v/>
      </c>
      <c r="C24" s="8" t="str">
        <f t="shared" si="1"/>
        <v/>
      </c>
      <c r="D24" s="4"/>
      <c r="E24" s="8" t="str">
        <f t="shared" si="2"/>
        <v/>
      </c>
      <c r="F24" s="8" t="str">
        <f t="shared" ref="F24:F40" si="5">IF(E24="","",$E24*$H$3*$A$3/12)</f>
        <v/>
      </c>
      <c r="G24" s="8" t="str">
        <f t="shared" si="4"/>
        <v/>
      </c>
      <c r="H24" s="9"/>
    </row>
    <row r="25" spans="1:8" x14ac:dyDescent="0.25">
      <c r="A25" s="4"/>
      <c r="B25" s="8" t="str">
        <f t="shared" si="0"/>
        <v/>
      </c>
      <c r="C25" s="8" t="str">
        <f t="shared" si="1"/>
        <v/>
      </c>
      <c r="D25" s="4"/>
      <c r="E25" s="8" t="str">
        <f t="shared" si="2"/>
        <v/>
      </c>
      <c r="F25" s="8" t="str">
        <f t="shared" si="5"/>
        <v/>
      </c>
      <c r="G25" s="8" t="str">
        <f t="shared" si="4"/>
        <v/>
      </c>
      <c r="H25" s="9"/>
    </row>
    <row r="26" spans="1:8" x14ac:dyDescent="0.25">
      <c r="A26" s="4"/>
      <c r="B26" s="8" t="str">
        <f t="shared" si="0"/>
        <v/>
      </c>
      <c r="C26" s="8" t="str">
        <f t="shared" si="1"/>
        <v/>
      </c>
      <c r="D26" s="4"/>
      <c r="E26" s="8" t="str">
        <f t="shared" si="2"/>
        <v/>
      </c>
      <c r="F26" s="8" t="str">
        <f t="shared" si="5"/>
        <v/>
      </c>
      <c r="G26" s="8" t="str">
        <f t="shared" si="4"/>
        <v/>
      </c>
      <c r="H26" s="9"/>
    </row>
    <row r="27" spans="1:8" x14ac:dyDescent="0.25">
      <c r="A27" s="4"/>
      <c r="B27" s="8" t="str">
        <f t="shared" si="0"/>
        <v/>
      </c>
      <c r="C27" s="8" t="str">
        <f t="shared" si="1"/>
        <v/>
      </c>
      <c r="D27" s="4"/>
      <c r="E27" s="8" t="str">
        <f t="shared" si="2"/>
        <v/>
      </c>
      <c r="F27" s="8" t="str">
        <f t="shared" si="5"/>
        <v/>
      </c>
      <c r="G27" s="8" t="str">
        <f t="shared" si="4"/>
        <v/>
      </c>
      <c r="H27" s="9"/>
    </row>
    <row r="28" spans="1:8" x14ac:dyDescent="0.25">
      <c r="A28" s="4"/>
      <c r="B28" s="8" t="str">
        <f t="shared" si="0"/>
        <v/>
      </c>
      <c r="C28" s="8" t="str">
        <f t="shared" si="1"/>
        <v/>
      </c>
      <c r="D28" s="4"/>
      <c r="E28" s="8" t="str">
        <f t="shared" si="2"/>
        <v/>
      </c>
      <c r="F28" s="8" t="str">
        <f t="shared" si="5"/>
        <v/>
      </c>
      <c r="G28" s="8" t="str">
        <f t="shared" si="4"/>
        <v/>
      </c>
      <c r="H28" s="9"/>
    </row>
    <row r="29" spans="1:8" x14ac:dyDescent="0.25">
      <c r="A29" s="4"/>
      <c r="B29" s="8" t="str">
        <f t="shared" si="0"/>
        <v/>
      </c>
      <c r="C29" s="8" t="str">
        <f t="shared" si="1"/>
        <v/>
      </c>
      <c r="D29" s="4"/>
      <c r="E29" s="8" t="str">
        <f t="shared" si="2"/>
        <v/>
      </c>
      <c r="F29" s="8" t="str">
        <f t="shared" si="5"/>
        <v/>
      </c>
      <c r="G29" s="8" t="str">
        <f t="shared" si="4"/>
        <v/>
      </c>
      <c r="H29" s="9"/>
    </row>
    <row r="30" spans="1:8" x14ac:dyDescent="0.25">
      <c r="A30" s="4"/>
      <c r="B30" s="8" t="str">
        <f t="shared" si="0"/>
        <v/>
      </c>
      <c r="C30" s="8" t="str">
        <f t="shared" si="1"/>
        <v/>
      </c>
      <c r="D30" s="4"/>
      <c r="E30" s="8" t="str">
        <f t="shared" si="2"/>
        <v/>
      </c>
      <c r="F30" s="8" t="str">
        <f t="shared" si="5"/>
        <v/>
      </c>
      <c r="G30" s="8" t="str">
        <f t="shared" si="4"/>
        <v/>
      </c>
      <c r="H30" s="9"/>
    </row>
    <row r="31" spans="1:8" x14ac:dyDescent="0.25">
      <c r="A31" s="4"/>
      <c r="B31" s="8"/>
      <c r="C31" s="8"/>
      <c r="D31" s="4"/>
      <c r="E31" s="8" t="str">
        <f t="shared" si="2"/>
        <v/>
      </c>
      <c r="F31" s="8" t="str">
        <f t="shared" si="5"/>
        <v/>
      </c>
      <c r="G31" s="8" t="str">
        <f t="shared" si="4"/>
        <v/>
      </c>
      <c r="H31" s="9"/>
    </row>
    <row r="32" spans="1:8" x14ac:dyDescent="0.25">
      <c r="A32" s="4"/>
      <c r="B32" s="4"/>
      <c r="C32" s="4"/>
      <c r="D32" s="4"/>
      <c r="E32" s="8" t="str">
        <f t="shared" si="2"/>
        <v/>
      </c>
      <c r="F32" s="8" t="str">
        <f t="shared" si="5"/>
        <v/>
      </c>
      <c r="G32" s="8" t="str">
        <f t="shared" si="4"/>
        <v/>
      </c>
      <c r="H32" s="9"/>
    </row>
    <row r="33" spans="1:8" x14ac:dyDescent="0.25">
      <c r="A33" s="4"/>
      <c r="B33" s="4"/>
      <c r="C33" s="4"/>
      <c r="D33" s="4"/>
      <c r="E33" s="8" t="str">
        <f t="shared" si="2"/>
        <v/>
      </c>
      <c r="F33" s="8" t="str">
        <f t="shared" si="5"/>
        <v/>
      </c>
      <c r="G33" s="8" t="str">
        <f t="shared" si="4"/>
        <v/>
      </c>
      <c r="H33" s="9"/>
    </row>
    <row r="34" spans="1:8" x14ac:dyDescent="0.25">
      <c r="A34" s="4"/>
      <c r="B34" s="4"/>
      <c r="C34" s="4"/>
      <c r="D34" s="4"/>
      <c r="E34" s="8" t="str">
        <f t="shared" si="2"/>
        <v/>
      </c>
      <c r="F34" s="8" t="str">
        <f t="shared" si="5"/>
        <v/>
      </c>
      <c r="G34" s="8" t="str">
        <f t="shared" si="4"/>
        <v/>
      </c>
      <c r="H34" s="9"/>
    </row>
    <row r="35" spans="1:8" x14ac:dyDescent="0.25">
      <c r="A35" s="4"/>
      <c r="B35" s="4"/>
      <c r="C35" s="4"/>
      <c r="D35" s="4"/>
      <c r="E35" s="8" t="str">
        <f t="shared" si="2"/>
        <v/>
      </c>
      <c r="F35" s="8" t="str">
        <f t="shared" si="5"/>
        <v/>
      </c>
      <c r="G35" s="8" t="str">
        <f t="shared" si="4"/>
        <v/>
      </c>
      <c r="H35" s="9"/>
    </row>
    <row r="36" spans="1:8" x14ac:dyDescent="0.25">
      <c r="A36" s="4"/>
      <c r="B36" s="4"/>
      <c r="C36" s="4"/>
      <c r="D36" s="4"/>
      <c r="E36" s="8" t="str">
        <f t="shared" si="2"/>
        <v/>
      </c>
      <c r="F36" s="8" t="str">
        <f t="shared" si="5"/>
        <v/>
      </c>
      <c r="G36" s="8" t="str">
        <f t="shared" si="4"/>
        <v/>
      </c>
      <c r="H36" s="9"/>
    </row>
    <row r="37" spans="1:8" x14ac:dyDescent="0.25">
      <c r="A37" s="4"/>
      <c r="B37" s="4"/>
      <c r="C37" s="4"/>
      <c r="D37" s="4"/>
      <c r="E37" s="8" t="str">
        <f t="shared" si="2"/>
        <v/>
      </c>
      <c r="F37" s="8" t="str">
        <f t="shared" si="5"/>
        <v/>
      </c>
      <c r="G37" s="8" t="str">
        <f t="shared" si="4"/>
        <v/>
      </c>
      <c r="H37" s="9"/>
    </row>
    <row r="38" spans="1:8" x14ac:dyDescent="0.25">
      <c r="A38" s="4"/>
      <c r="B38" s="4"/>
      <c r="C38" s="4"/>
      <c r="D38" s="4"/>
      <c r="E38" s="8" t="str">
        <f t="shared" si="2"/>
        <v/>
      </c>
      <c r="F38" s="8" t="str">
        <f t="shared" si="5"/>
        <v/>
      </c>
      <c r="G38" s="8" t="str">
        <f t="shared" si="4"/>
        <v/>
      </c>
      <c r="H38" s="9"/>
    </row>
    <row r="39" spans="1:8" x14ac:dyDescent="0.25">
      <c r="A39" s="4"/>
      <c r="B39" s="4"/>
      <c r="C39" s="4"/>
      <c r="D39" s="4"/>
      <c r="E39" s="8" t="str">
        <f t="shared" si="2"/>
        <v/>
      </c>
      <c r="F39" s="8" t="str">
        <f t="shared" si="5"/>
        <v/>
      </c>
      <c r="G39" s="8" t="str">
        <f t="shared" si="4"/>
        <v/>
      </c>
      <c r="H39" s="9"/>
    </row>
    <row r="40" spans="1:8" x14ac:dyDescent="0.25">
      <c r="A40" s="4"/>
      <c r="B40" s="4"/>
      <c r="C40" s="4"/>
      <c r="D40" s="4"/>
      <c r="E40" s="8" t="str">
        <f t="shared" si="2"/>
        <v/>
      </c>
      <c r="F40" s="8" t="str">
        <f t="shared" si="5"/>
        <v/>
      </c>
      <c r="G40" s="8" t="str">
        <f t="shared" si="4"/>
        <v/>
      </c>
      <c r="H40" s="9"/>
    </row>
  </sheetData>
  <mergeCells count="1">
    <mergeCell ref="A1:D1"/>
  </mergeCells>
  <conditionalFormatting sqref="G4:G40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/>
  </sheetViews>
  <sheetFormatPr defaultColWidth="12.6640625" defaultRowHeight="15.75" customHeight="1" x14ac:dyDescent="0.25"/>
  <cols>
    <col min="1" max="1" width="37" customWidth="1"/>
    <col min="2" max="2" width="45.77734375" customWidth="1"/>
    <col min="3" max="3" width="23.6640625" customWidth="1"/>
  </cols>
  <sheetData>
    <row r="1" spans="1:26" x14ac:dyDescent="0.25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15</v>
      </c>
      <c r="B2" s="1" t="s">
        <v>16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17</v>
      </c>
      <c r="B3" s="4" t="s">
        <v>18</v>
      </c>
      <c r="C3" s="5">
        <v>10000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4</v>
      </c>
      <c r="B4" s="1" t="s">
        <v>19</v>
      </c>
      <c r="C4" s="5">
        <v>10000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20</v>
      </c>
      <c r="B5" s="1" t="s">
        <v>21</v>
      </c>
      <c r="C5" s="2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</v>
      </c>
      <c r="B6" s="1" t="s">
        <v>23</v>
      </c>
      <c r="C6" s="1" t="str">
        <f>TEXT(C2*C3, "#,##0") &amp; " - Residue Amount"</f>
        <v>2,00,000 - Residue Amount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24</v>
      </c>
      <c r="B7" s="1" t="s">
        <v>25</v>
      </c>
      <c r="C7" s="1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27</v>
      </c>
      <c r="B8" s="1" t="s">
        <v>28</v>
      </c>
      <c r="C8" s="1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29</v>
      </c>
      <c r="B9" s="1" t="s">
        <v>30</v>
      </c>
      <c r="C9" s="6">
        <v>0.08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Chit_Fund</vt:lpstr>
      <vt:lpstr>Read_me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Prakash Chandrasekar</cp:lastModifiedBy>
  <dcterms:modified xsi:type="dcterms:W3CDTF">2025-02-02T13:41:32Z</dcterms:modified>
</cp:coreProperties>
</file>