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960" yWindow="560" windowWidth="384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14" i="1"/>
  <c r="E15" i="1"/>
  <c r="E14" i="1"/>
  <c r="E16" i="1"/>
  <c r="E17" i="1"/>
  <c r="E18" i="1"/>
  <c r="E19" i="1"/>
  <c r="E20" i="1"/>
  <c r="E21" i="1"/>
  <c r="E22" i="1"/>
  <c r="E23" i="1"/>
  <c r="E24" i="1"/>
  <c r="B16" i="1"/>
  <c r="C16" i="1"/>
  <c r="B20" i="1"/>
  <c r="C20" i="1"/>
  <c r="B23" i="1"/>
  <c r="C23" i="1"/>
  <c r="B24" i="1"/>
  <c r="C24" i="1"/>
  <c r="C18" i="1"/>
  <c r="B15" i="1"/>
  <c r="C15" i="1"/>
  <c r="C22" i="1"/>
  <c r="C21" i="1"/>
  <c r="C19" i="1"/>
  <c r="C17" i="1"/>
  <c r="B14" i="1"/>
  <c r="C14" i="1"/>
</calcChain>
</file>

<file path=xl/sharedStrings.xml><?xml version="1.0" encoding="utf-8"?>
<sst xmlns="http://schemas.openxmlformats.org/spreadsheetml/2006/main" count="20" uniqueCount="20">
  <si>
    <t>LED and Phototransistor calibration</t>
  </si>
  <si>
    <t>nominal stand height (mm)</t>
  </si>
  <si>
    <t>detector axis height (mm)</t>
  </si>
  <si>
    <t>note that nomial stand height is measured to center of sphere</t>
  </si>
  <si>
    <t>note that detector height is measured to axis of detector</t>
  </si>
  <si>
    <t>maximum sphere height (mm)</t>
  </si>
  <si>
    <t>washer thickness (mm)</t>
  </si>
  <si>
    <t>Washer Heights</t>
  </si>
  <si>
    <t>note that magnet is occluding part of the beam, should be ok as long as be normalize by the normal amount</t>
  </si>
  <si>
    <t>unobstructed beam (V)</t>
  </si>
  <si>
    <t>obstructed beam (V)</t>
  </si>
  <si>
    <t>note that this was obtained by covering the IR led and measuring ambient with all lab lights on</t>
  </si>
  <si>
    <t>Voltage</t>
  </si>
  <si>
    <t>DeltaHeight (mm)</t>
  </si>
  <si>
    <t>offset (mm)</t>
  </si>
  <si>
    <t>distance from the optical axis of the sensor to the nomial height ontop of the stand</t>
  </si>
  <si>
    <t>note that delta is measured as changes in normal stand height</t>
  </si>
  <si>
    <t>Displacement from axis (mm)</t>
  </si>
  <si>
    <t>V Ratio</t>
  </si>
  <si>
    <t>X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</si>
</sst>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Displacement vs V Fraction</c:v>
          </c:tx>
          <c:xVal>
            <c:numRef>
              <c:f>Sheet1!$C$14:$C$24</c:f>
              <c:numCache>
                <c:formatCode>General</c:formatCode>
                <c:ptCount val="11"/>
                <c:pt idx="0">
                  <c:v>3.64</c:v>
                </c:pt>
                <c:pt idx="1">
                  <c:v>4.6</c:v>
                </c:pt>
                <c:pt idx="2">
                  <c:v>5.07</c:v>
                </c:pt>
                <c:pt idx="3">
                  <c:v>5.5</c:v>
                </c:pt>
                <c:pt idx="4">
                  <c:v>5.55</c:v>
                </c:pt>
                <c:pt idx="5">
                  <c:v>6.0</c:v>
                </c:pt>
                <c:pt idx="6">
                  <c:v>6.5</c:v>
                </c:pt>
                <c:pt idx="7">
                  <c:v>7.0</c:v>
                </c:pt>
                <c:pt idx="8">
                  <c:v>7.45</c:v>
                </c:pt>
                <c:pt idx="9">
                  <c:v>7.93</c:v>
                </c:pt>
                <c:pt idx="10">
                  <c:v>9.36</c:v>
                </c:pt>
              </c:numCache>
            </c:numRef>
          </c:xVal>
          <c:yVal>
            <c:numRef>
              <c:f>Sheet1!$E$14:$E$24</c:f>
              <c:numCache>
                <c:formatCode>General</c:formatCode>
                <c:ptCount val="11"/>
                <c:pt idx="0">
                  <c:v>0.0101538461538462</c:v>
                </c:pt>
                <c:pt idx="1">
                  <c:v>0.0116</c:v>
                </c:pt>
                <c:pt idx="2">
                  <c:v>0.1116</c:v>
                </c:pt>
                <c:pt idx="3">
                  <c:v>0.1296</c:v>
                </c:pt>
                <c:pt idx="4">
                  <c:v>0.2166</c:v>
                </c:pt>
                <c:pt idx="5">
                  <c:v>0.4376</c:v>
                </c:pt>
                <c:pt idx="6">
                  <c:v>0.7006</c:v>
                </c:pt>
                <c:pt idx="7">
                  <c:v>0.8146</c:v>
                </c:pt>
                <c:pt idx="8">
                  <c:v>0.9766</c:v>
                </c:pt>
                <c:pt idx="9">
                  <c:v>0.9946</c:v>
                </c:pt>
                <c:pt idx="10">
                  <c:v>0.9956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53144"/>
        <c:axId val="-2137278600"/>
      </c:scatterChart>
      <c:valAx>
        <c:axId val="-213725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 from Axis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7278600"/>
        <c:crosses val="autoZero"/>
        <c:crossBetween val="midCat"/>
      </c:valAx>
      <c:valAx>
        <c:axId val="-2137278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Fraction</a:t>
                </a:r>
                <a:r>
                  <a:rPr lang="en-US" baseline="0"/>
                  <a:t> of Maximum Voltage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7253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</a:t>
            </a:r>
            <a:r>
              <a:rPr lang="en-US" baseline="0"/>
              <a:t> Fraction vs X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Sheet1!$F$14:$F$24</c:f>
              <c:numCache>
                <c:formatCode>General</c:formatCode>
                <c:ptCount val="11"/>
                <c:pt idx="0">
                  <c:v>0.520000000000001</c:v>
                </c:pt>
                <c:pt idx="1">
                  <c:v>1.479999999999995</c:v>
                </c:pt>
                <c:pt idx="2">
                  <c:v>1.949999999999994</c:v>
                </c:pt>
                <c:pt idx="3">
                  <c:v>2.380000000000001</c:v>
                </c:pt>
                <c:pt idx="4">
                  <c:v>2.429999999999998</c:v>
                </c:pt>
                <c:pt idx="5">
                  <c:v>2.880000000000001</c:v>
                </c:pt>
                <c:pt idx="6">
                  <c:v>3.380000000000001</c:v>
                </c:pt>
                <c:pt idx="7">
                  <c:v>3.880000000000001</c:v>
                </c:pt>
                <c:pt idx="8">
                  <c:v>4.330000000000004</c:v>
                </c:pt>
                <c:pt idx="9">
                  <c:v>4.810000000000008</c:v>
                </c:pt>
                <c:pt idx="10">
                  <c:v>6.24</c:v>
                </c:pt>
              </c:numCache>
            </c:numRef>
          </c:xVal>
          <c:yVal>
            <c:numRef>
              <c:f>Sheet1!$E$14:$E$24</c:f>
              <c:numCache>
                <c:formatCode>General</c:formatCode>
                <c:ptCount val="11"/>
                <c:pt idx="0">
                  <c:v>0.0101538461538462</c:v>
                </c:pt>
                <c:pt idx="1">
                  <c:v>0.0116</c:v>
                </c:pt>
                <c:pt idx="2">
                  <c:v>0.1116</c:v>
                </c:pt>
                <c:pt idx="3">
                  <c:v>0.1296</c:v>
                </c:pt>
                <c:pt idx="4">
                  <c:v>0.2166</c:v>
                </c:pt>
                <c:pt idx="5">
                  <c:v>0.4376</c:v>
                </c:pt>
                <c:pt idx="6">
                  <c:v>0.7006</c:v>
                </c:pt>
                <c:pt idx="7">
                  <c:v>0.8146</c:v>
                </c:pt>
                <c:pt idx="8">
                  <c:v>0.9766</c:v>
                </c:pt>
                <c:pt idx="9">
                  <c:v>0.9946</c:v>
                </c:pt>
                <c:pt idx="10">
                  <c:v>0.9956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88648"/>
        <c:axId val="-2133000104"/>
      </c:scatterChart>
      <c:valAx>
        <c:axId val="-213328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3000104"/>
        <c:crosses val="autoZero"/>
        <c:crossBetween val="midCat"/>
      </c:valAx>
      <c:valAx>
        <c:axId val="-2133000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3288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520700</xdr:colOff>
      <xdr:row>12</xdr:row>
      <xdr:rowOff>88900</xdr:rowOff>
    </xdr:from>
    <xdr:to>
      <xdr:col>17</xdr:col>
      <xdr:colOff>431800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508000</xdr:colOff>
      <xdr:row>28</xdr:row>
      <xdr:rowOff>152400</xdr:rowOff>
    </xdr:from>
    <xdr:to>
      <xdr:col>17</xdr:col>
      <xdr:colOff>431800</xdr:colOff>
      <xdr:row>45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abSelected="1" showRuler="0" workbookViewId="0">
      <selection activeCell="G21" sqref="G21"/>
    </sheetView>
  </sheetViews>
  <sheetFormatPr baseColWidth="10" defaultRowHeight="15" x14ac:dyDescent="0"/>
  <cols>
    <col min="1" max="1" width="27.33203125" customWidth="1"/>
    <col min="2" max="2" width="16.33203125" customWidth="1"/>
    <col min="3" max="3" width="26.33203125" customWidth="1"/>
  </cols>
  <sheetData>
    <row r="2" spans="1:6">
      <c r="A2" t="s">
        <v>0</v>
      </c>
    </row>
    <row r="4" spans="1:6">
      <c r="A4" t="s">
        <v>1</v>
      </c>
      <c r="B4">
        <v>122</v>
      </c>
      <c r="D4" t="s">
        <v>3</v>
      </c>
    </row>
    <row r="5" spans="1:6">
      <c r="A5" t="s">
        <v>2</v>
      </c>
      <c r="B5">
        <v>128.5</v>
      </c>
      <c r="D5" t="s">
        <v>4</v>
      </c>
    </row>
    <row r="6" spans="1:6">
      <c r="A6" t="s">
        <v>5</v>
      </c>
      <c r="B6">
        <v>125</v>
      </c>
    </row>
    <row r="7" spans="1:6">
      <c r="A7" t="s">
        <v>6</v>
      </c>
      <c r="B7">
        <v>1.43</v>
      </c>
    </row>
    <row r="8" spans="1:6">
      <c r="A8" t="s">
        <v>14</v>
      </c>
      <c r="B8">
        <v>6.5</v>
      </c>
      <c r="D8" t="s">
        <v>15</v>
      </c>
    </row>
    <row r="9" spans="1:6">
      <c r="A9" t="s">
        <v>9</v>
      </c>
      <c r="B9">
        <v>10</v>
      </c>
      <c r="D9" t="s">
        <v>8</v>
      </c>
    </row>
    <row r="10" spans="1:6">
      <c r="A10" t="s">
        <v>10</v>
      </c>
      <c r="B10">
        <v>4.0000000000000001E-3</v>
      </c>
      <c r="D10" t="s">
        <v>11</v>
      </c>
    </row>
    <row r="12" spans="1:6">
      <c r="A12" t="s">
        <v>16</v>
      </c>
    </row>
    <row r="13" spans="1:6">
      <c r="A13" t="s">
        <v>7</v>
      </c>
      <c r="B13" t="s">
        <v>13</v>
      </c>
      <c r="C13" t="s">
        <v>17</v>
      </c>
      <c r="D13" t="s">
        <v>12</v>
      </c>
      <c r="E13" t="s">
        <v>18</v>
      </c>
      <c r="F13" t="s">
        <v>19</v>
      </c>
    </row>
    <row r="14" spans="1:6">
      <c r="A14">
        <v>-2</v>
      </c>
      <c r="B14">
        <f>A14*$B$7</f>
        <v>-2.86</v>
      </c>
      <c r="C14">
        <f>B14+$B$8</f>
        <v>3.64</v>
      </c>
      <c r="D14">
        <v>7.0000000000000007E-2</v>
      </c>
      <c r="E14">
        <f>(D14 - $B$10) / $B$8</f>
        <v>1.0153846153846154E-2</v>
      </c>
      <c r="F14">
        <f>B14-121+129.5+1.23-12.7/2</f>
        <v>0.52000000000000135</v>
      </c>
    </row>
    <row r="15" spans="1:6">
      <c r="B15">
        <f>-2*0.95</f>
        <v>-1.9</v>
      </c>
      <c r="C15">
        <f>B15+$B$8</f>
        <v>4.5999999999999996</v>
      </c>
      <c r="D15">
        <v>0.12</v>
      </c>
      <c r="E15">
        <f>(D15 - $B$10) / $B$9</f>
        <v>1.1599999999999999E-2</v>
      </c>
      <c r="F15">
        <f t="shared" ref="F15:F24" si="0">B15-121+129.5+1.23-12.7/2</f>
        <v>1.4799999999999951</v>
      </c>
    </row>
    <row r="16" spans="1:6">
      <c r="A16">
        <v>-1</v>
      </c>
      <c r="B16">
        <f t="shared" ref="B16" si="1">A16*$B$7</f>
        <v>-1.43</v>
      </c>
      <c r="C16">
        <f t="shared" ref="C16" si="2">B16+$B$8</f>
        <v>5.07</v>
      </c>
      <c r="D16">
        <v>1.1200000000000001</v>
      </c>
      <c r="E16">
        <f t="shared" ref="E15:E24" si="3">(D16 - $B$10) / $B$9</f>
        <v>0.1116</v>
      </c>
      <c r="F16">
        <f t="shared" si="0"/>
        <v>1.949999999999994</v>
      </c>
    </row>
    <row r="17" spans="1:6">
      <c r="B17">
        <v>-1</v>
      </c>
      <c r="C17">
        <f>B17+$B$8</f>
        <v>5.5</v>
      </c>
      <c r="D17">
        <v>1.3</v>
      </c>
      <c r="E17">
        <f t="shared" si="3"/>
        <v>0.12959999999999999</v>
      </c>
      <c r="F17">
        <f t="shared" si="0"/>
        <v>2.3800000000000008</v>
      </c>
    </row>
    <row r="18" spans="1:6">
      <c r="B18">
        <v>-0.95</v>
      </c>
      <c r="C18">
        <f>B18+$B$8</f>
        <v>5.55</v>
      </c>
      <c r="D18">
        <v>2.17</v>
      </c>
      <c r="E18">
        <f t="shared" si="3"/>
        <v>0.21659999999999999</v>
      </c>
      <c r="F18">
        <f t="shared" si="0"/>
        <v>2.4299999999999979</v>
      </c>
    </row>
    <row r="19" spans="1:6">
      <c r="B19">
        <v>-0.5</v>
      </c>
      <c r="C19">
        <f>B19+$B$8</f>
        <v>6</v>
      </c>
      <c r="D19">
        <v>4.38</v>
      </c>
      <c r="E19">
        <f t="shared" si="3"/>
        <v>0.43760000000000004</v>
      </c>
      <c r="F19">
        <f t="shared" si="0"/>
        <v>2.8800000000000008</v>
      </c>
    </row>
    <row r="20" spans="1:6">
      <c r="A20">
        <v>0</v>
      </c>
      <c r="B20">
        <f>A20*$B$7</f>
        <v>0</v>
      </c>
      <c r="C20">
        <f>B20+$B$8</f>
        <v>6.5</v>
      </c>
      <c r="D20">
        <v>7.01</v>
      </c>
      <c r="E20">
        <f t="shared" si="3"/>
        <v>0.7006</v>
      </c>
      <c r="F20">
        <f t="shared" si="0"/>
        <v>3.3800000000000008</v>
      </c>
    </row>
    <row r="21" spans="1:6">
      <c r="B21">
        <v>0.5</v>
      </c>
      <c r="C21">
        <f>B21+$B$8</f>
        <v>7</v>
      </c>
      <c r="D21">
        <v>8.15</v>
      </c>
      <c r="E21">
        <f t="shared" si="3"/>
        <v>0.8146000000000001</v>
      </c>
      <c r="F21">
        <f t="shared" si="0"/>
        <v>3.8800000000000008</v>
      </c>
    </row>
    <row r="22" spans="1:6">
      <c r="B22">
        <v>0.95</v>
      </c>
      <c r="C22">
        <f>B22+$B$8</f>
        <v>7.45</v>
      </c>
      <c r="D22">
        <v>9.77</v>
      </c>
      <c r="E22">
        <f t="shared" si="3"/>
        <v>0.97660000000000002</v>
      </c>
      <c r="F22">
        <f t="shared" si="0"/>
        <v>4.3300000000000036</v>
      </c>
    </row>
    <row r="23" spans="1:6">
      <c r="A23">
        <v>1</v>
      </c>
      <c r="B23">
        <f>A23*$B$7</f>
        <v>1.43</v>
      </c>
      <c r="C23">
        <f>B23+$B$8</f>
        <v>7.93</v>
      </c>
      <c r="D23">
        <v>9.9499999999999993</v>
      </c>
      <c r="E23">
        <f t="shared" si="3"/>
        <v>0.99459999999999993</v>
      </c>
      <c r="F23">
        <f t="shared" si="0"/>
        <v>4.8100000000000076</v>
      </c>
    </row>
    <row r="24" spans="1:6">
      <c r="A24">
        <v>2</v>
      </c>
      <c r="B24">
        <f>A24*$B$7</f>
        <v>2.86</v>
      </c>
      <c r="C24">
        <f>B24+$B$8</f>
        <v>9.36</v>
      </c>
      <c r="D24">
        <v>9.9600000000000009</v>
      </c>
      <c r="E24">
        <f t="shared" si="3"/>
        <v>0.99560000000000015</v>
      </c>
      <c r="F24">
        <f t="shared" si="0"/>
        <v>6.24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 Peterson</dc:creator>
  <cp:lastModifiedBy>John R Peterson</cp:lastModifiedBy>
  <dcterms:created xsi:type="dcterms:W3CDTF">2012-09-15T15:01:49Z</dcterms:created>
  <dcterms:modified xsi:type="dcterms:W3CDTF">2012-09-16T18:24:14Z</dcterms:modified>
</cp:coreProperties>
</file>