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N10" i="1"/>
  <c r="H10" i="1"/>
  <c r="N9" i="1"/>
  <c r="H9" i="1"/>
  <c r="I8" i="1"/>
  <c r="I9" i="1"/>
  <c r="J8" i="1"/>
  <c r="M8" i="1" s="1"/>
  <c r="M9" i="1" s="1"/>
  <c r="J9" i="1"/>
  <c r="K8" i="1"/>
  <c r="K9" i="1"/>
  <c r="L8" i="1"/>
  <c r="L9" i="1" s="1"/>
  <c r="C10" i="1"/>
  <c r="D10" i="1"/>
  <c r="E10" i="1"/>
  <c r="F10" i="1"/>
  <c r="F9" i="1"/>
  <c r="E9" i="1"/>
  <c r="D9" i="1"/>
  <c r="C9" i="1"/>
  <c r="B10" i="1"/>
  <c r="B9" i="1"/>
  <c r="J3" i="1" l="1"/>
  <c r="I4" i="1"/>
  <c r="J4" i="1" s="1"/>
  <c r="K4" i="1" s="1"/>
  <c r="L4" i="1" s="1"/>
  <c r="I5" i="1"/>
  <c r="J5" i="1" s="1"/>
  <c r="K5" i="1" s="1"/>
  <c r="L5" i="1" s="1"/>
  <c r="I6" i="1"/>
  <c r="J6" i="1" s="1"/>
  <c r="I7" i="1"/>
  <c r="J7" i="1" s="1"/>
  <c r="K7" i="1" s="1"/>
  <c r="I3" i="1"/>
  <c r="K6" i="1" l="1"/>
  <c r="L6" i="1"/>
  <c r="M6" i="1"/>
  <c r="L7" i="1"/>
  <c r="M7" i="1"/>
  <c r="M5" i="1"/>
  <c r="M4" i="1"/>
  <c r="K3" i="1"/>
  <c r="L3" i="1" l="1"/>
  <c r="M3" i="1"/>
</calcChain>
</file>

<file path=xl/sharedStrings.xml><?xml version="1.0" encoding="utf-8"?>
<sst xmlns="http://schemas.openxmlformats.org/spreadsheetml/2006/main" count="25" uniqueCount="23">
  <si>
    <t>Manual Calculation</t>
  </si>
  <si>
    <t>Fit Calculation</t>
  </si>
  <si>
    <t>Test 1</t>
  </si>
  <si>
    <t>Test 2</t>
  </si>
  <si>
    <t>Test 3</t>
  </si>
  <si>
    <t>Test 4</t>
  </si>
  <si>
    <t>Test 5</t>
  </si>
  <si>
    <t>zeta</t>
  </si>
  <si>
    <t>natural freq</t>
  </si>
  <si>
    <t>J</t>
  </si>
  <si>
    <t>B</t>
  </si>
  <si>
    <t>exp coefficient</t>
  </si>
  <si>
    <t>nat freq</t>
  </si>
  <si>
    <t>mean</t>
  </si>
  <si>
    <t>precision error</t>
  </si>
  <si>
    <t>J_bar</t>
  </si>
  <si>
    <t>r_bar</t>
  </si>
  <si>
    <t>m</t>
  </si>
  <si>
    <t>g</t>
  </si>
  <si>
    <t>J_o</t>
  </si>
  <si>
    <t>Tf_piecewise</t>
  </si>
  <si>
    <t>Tf_slope</t>
  </si>
  <si>
    <t>Test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</si>
</sst>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NumberFormat="1"/>
    <xf numFmtId="11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F17" sqref="F17"/>
    </sheetView>
  </sheetViews>
  <sheetFormatPr defaultRowHeight="15" x14ac:dyDescent="0.25"/>
  <cols>
    <col min="3" max="3" width="13.28515625" customWidth="1"/>
    <col min="6" max="6" width="13.28515625" customWidth="1"/>
    <col min="8" max="8" width="13" customWidth="1"/>
    <col min="13" max="13" width="12" bestFit="1" customWidth="1"/>
  </cols>
  <sheetData>
    <row r="1" spans="1:19" x14ac:dyDescent="0.25">
      <c r="B1" s="10" t="s">
        <v>0</v>
      </c>
      <c r="C1" s="10"/>
      <c r="D1" s="10"/>
      <c r="E1" s="10"/>
      <c r="F1" s="10"/>
      <c r="H1" s="10" t="s">
        <v>1</v>
      </c>
      <c r="I1" s="10"/>
      <c r="J1" s="10"/>
      <c r="K1" s="10"/>
      <c r="L1" s="10"/>
      <c r="M1" s="10"/>
      <c r="N1" s="10"/>
    </row>
    <row r="2" spans="1:19" ht="30" customHeight="1" x14ac:dyDescent="0.25">
      <c r="A2" s="3"/>
      <c r="B2" s="5" t="s">
        <v>7</v>
      </c>
      <c r="C2" s="5" t="s">
        <v>8</v>
      </c>
      <c r="D2" s="5" t="s">
        <v>9</v>
      </c>
      <c r="E2" s="5" t="s">
        <v>10</v>
      </c>
      <c r="F2" s="5" t="s">
        <v>20</v>
      </c>
      <c r="G2" s="3"/>
      <c r="H2" s="6" t="s">
        <v>11</v>
      </c>
      <c r="I2" s="5" t="s">
        <v>7</v>
      </c>
      <c r="J2" s="5" t="s">
        <v>12</v>
      </c>
      <c r="K2" s="5" t="s">
        <v>19</v>
      </c>
      <c r="L2" s="5" t="s">
        <v>15</v>
      </c>
      <c r="M2" s="5" t="s">
        <v>10</v>
      </c>
      <c r="N2" s="9" t="s">
        <v>21</v>
      </c>
      <c r="Q2" t="s">
        <v>16</v>
      </c>
      <c r="R2" t="s">
        <v>17</v>
      </c>
      <c r="S2" t="s">
        <v>18</v>
      </c>
    </row>
    <row r="3" spans="1:19" x14ac:dyDescent="0.25">
      <c r="A3" t="s">
        <v>2</v>
      </c>
      <c r="B3" s="1">
        <v>6.5030999999999997E-4</v>
      </c>
      <c r="C3">
        <v>8.4209999999999994</v>
      </c>
      <c r="D3" s="1">
        <v>9.7232999999999998E-4</v>
      </c>
      <c r="E3" s="1">
        <v>1.0648999999999999E-5</v>
      </c>
      <c r="F3" s="1">
        <v>1.7149000000000001E-5</v>
      </c>
      <c r="H3" s="1">
        <v>-4.1830000000000001E-3</v>
      </c>
      <c r="I3">
        <f>H3/(-C3)</f>
        <v>4.9673435458971618E-4</v>
      </c>
      <c r="J3">
        <f>C3/SQRT(1-I3^2)</f>
        <v>8.4210010389200942</v>
      </c>
      <c r="K3">
        <f>$R$3*$S$3*$Q$3/(J3)^2</f>
        <v>9.7232497338755534E-4</v>
      </c>
      <c r="L3">
        <f>K3-$R$3*$Q$3^2</f>
        <v>3.6997250162955537E-4</v>
      </c>
      <c r="M3">
        <f>2*I3*J3*K3</f>
        <v>8.1344717309305414E-6</v>
      </c>
      <c r="N3" s="1">
        <v>1.345E-5</v>
      </c>
      <c r="Q3">
        <v>8.5699999999999998E-2</v>
      </c>
      <c r="R3">
        <v>8.2014199999999995E-2</v>
      </c>
      <c r="S3">
        <v>9.81</v>
      </c>
    </row>
    <row r="4" spans="1:19" x14ac:dyDescent="0.25">
      <c r="A4" t="s">
        <v>3</v>
      </c>
      <c r="B4" s="1">
        <v>7.2375E-4</v>
      </c>
      <c r="C4">
        <v>7.1921999999999997</v>
      </c>
      <c r="D4">
        <v>1.2999999999999999E-3</v>
      </c>
      <c r="E4" s="1">
        <v>1.3876999999999999E-5</v>
      </c>
      <c r="F4" s="1">
        <v>1.8051E-5</v>
      </c>
      <c r="H4">
        <v>-4.241E-3</v>
      </c>
      <c r="I4">
        <f t="shared" ref="I4:I8" si="0">H4/(-C4)</f>
        <v>5.896665832429577E-4</v>
      </c>
      <c r="J4">
        <f t="shared" ref="J4:J8" si="1">C4/SQRT(1-I4^2)</f>
        <v>7.1922012503883153</v>
      </c>
      <c r="K4">
        <f t="shared" ref="K4:K8" si="2">$R$3*$S$3*$Q$3/(J4)^2</f>
        <v>1.3329541767548394E-3</v>
      </c>
      <c r="L4">
        <f t="shared" ref="L4:L8" si="3">K4-$R$3*$Q$3^2</f>
        <v>7.3060170499683944E-4</v>
      </c>
      <c r="M4">
        <f>2*I4*J4*K4</f>
        <v>1.1306119292841316E-5</v>
      </c>
      <c r="N4" s="1">
        <v>1.5634E-5</v>
      </c>
    </row>
    <row r="5" spans="1:19" x14ac:dyDescent="0.25">
      <c r="A5" t="s">
        <v>4</v>
      </c>
      <c r="B5" s="1">
        <v>6.1501999999999998E-4</v>
      </c>
      <c r="C5">
        <v>6.9622999999999999</v>
      </c>
      <c r="D5">
        <v>1.4E-3</v>
      </c>
      <c r="E5" s="1">
        <v>1.2182E-5</v>
      </c>
      <c r="F5" s="1">
        <v>1.6246E-5</v>
      </c>
      <c r="H5">
        <v>-3.9329999999999999E-3</v>
      </c>
      <c r="I5">
        <f t="shared" si="0"/>
        <v>5.6489953032762155E-4</v>
      </c>
      <c r="J5">
        <f t="shared" si="1"/>
        <v>6.9623011108751918</v>
      </c>
      <c r="K5">
        <f t="shared" si="2"/>
        <v>1.4224377783933844E-3</v>
      </c>
      <c r="L5">
        <f t="shared" si="3"/>
        <v>8.2008530663538442E-4</v>
      </c>
      <c r="M5">
        <f>2*I5*J5*K5</f>
        <v>1.1188897350095294E-5</v>
      </c>
      <c r="N5" s="1">
        <v>1.4205E-5</v>
      </c>
    </row>
    <row r="6" spans="1:19" x14ac:dyDescent="0.25">
      <c r="A6" t="s">
        <v>5</v>
      </c>
      <c r="B6" s="1">
        <v>6.9342999999999998E-4</v>
      </c>
      <c r="C6">
        <v>8.4300999999999995</v>
      </c>
      <c r="D6" s="1">
        <v>9.7022999999999999E-4</v>
      </c>
      <c r="E6" s="1">
        <v>1.1343E-5</v>
      </c>
      <c r="F6" s="1">
        <v>1.7149000000000001E-5</v>
      </c>
      <c r="H6" s="1">
        <v>-3.9490000000000003E-3</v>
      </c>
      <c r="I6">
        <f t="shared" si="0"/>
        <v>4.684404692708272E-4</v>
      </c>
      <c r="J6">
        <f t="shared" si="1"/>
        <v>8.4301009249358572</v>
      </c>
      <c r="K6">
        <f t="shared" si="2"/>
        <v>9.7022695084005104E-4</v>
      </c>
      <c r="L6">
        <f t="shared" si="3"/>
        <v>3.6787447908205107E-4</v>
      </c>
      <c r="M6">
        <f>2*I6*J6*K6</f>
        <v>7.6628532984895204E-6</v>
      </c>
      <c r="N6" s="1">
        <v>1.187E-5</v>
      </c>
    </row>
    <row r="7" spans="1:19" x14ac:dyDescent="0.25">
      <c r="A7" s="11" t="s">
        <v>6</v>
      </c>
      <c r="B7" s="12">
        <v>6.2239999999999995E-4</v>
      </c>
      <c r="C7" s="11">
        <v>8.4504000000000001</v>
      </c>
      <c r="D7" s="12">
        <v>9.6557999999999995E-4</v>
      </c>
      <c r="E7" s="12">
        <v>1.0156999999999999E-5</v>
      </c>
      <c r="F7" s="12">
        <v>1.6246E-5</v>
      </c>
      <c r="G7" s="11"/>
      <c r="H7" s="13">
        <v>-3.8670000000000002E-3</v>
      </c>
      <c r="I7" s="11">
        <f t="shared" si="0"/>
        <v>4.576114740130645E-4</v>
      </c>
      <c r="J7" s="11">
        <f t="shared" si="1"/>
        <v>8.4504008847919234</v>
      </c>
      <c r="K7" s="11">
        <f t="shared" si="2"/>
        <v>9.655710980348447E-4</v>
      </c>
      <c r="L7" s="11">
        <f t="shared" si="3"/>
        <v>3.6321862627684473E-4</v>
      </c>
      <c r="M7" s="11">
        <f>2*I7*J7*K7</f>
        <v>7.4677276541034611E-6</v>
      </c>
      <c r="N7" s="12">
        <v>1.1443999999999999E-5</v>
      </c>
    </row>
    <row r="8" spans="1:19" x14ac:dyDescent="0.25">
      <c r="A8" s="3" t="s">
        <v>22</v>
      </c>
      <c r="B8" s="4">
        <v>6.8468000000000001E-4</v>
      </c>
      <c r="C8" s="3">
        <v>8.1465999999999994</v>
      </c>
      <c r="D8" s="4">
        <v>1E-3</v>
      </c>
      <c r="E8" s="4">
        <v>1.1590000000000001E-5</v>
      </c>
      <c r="F8" s="4">
        <v>1.6246E-5</v>
      </c>
      <c r="G8" s="3"/>
      <c r="H8" s="8">
        <v>-4.3400000000000001E-3</v>
      </c>
      <c r="I8" s="3">
        <f t="shared" si="0"/>
        <v>5.3273758377728132E-4</v>
      </c>
      <c r="J8" s="3">
        <f t="shared" si="1"/>
        <v>8.146601156040802</v>
      </c>
      <c r="K8" s="3">
        <f t="shared" si="2"/>
        <v>1.0389292492982451E-3</v>
      </c>
      <c r="L8" s="3">
        <f t="shared" si="3"/>
        <v>4.3657677754024512E-4</v>
      </c>
      <c r="M8" s="3">
        <f>2*I8*J8*K8</f>
        <v>9.0179071635919671E-6</v>
      </c>
      <c r="N8" s="4">
        <v>1.2807E-5</v>
      </c>
    </row>
    <row r="9" spans="1:19" x14ac:dyDescent="0.25">
      <c r="A9" t="s">
        <v>13</v>
      </c>
      <c r="B9" s="1">
        <f>AVERAGE(B3:B8)</f>
        <v>6.6493166666666654E-4</v>
      </c>
      <c r="C9" s="7">
        <f>AVERAGE(C3:C8)</f>
        <v>7.9337666666666662</v>
      </c>
      <c r="D9" s="1">
        <f>AVERAGE(D3:D8)</f>
        <v>1.1013566666666665E-3</v>
      </c>
      <c r="E9" s="1">
        <f>AVERAGE(E3:E8)</f>
        <v>1.1633E-5</v>
      </c>
      <c r="F9" s="1">
        <f>AVERAGE(F3:F8)</f>
        <v>1.6847833333333335E-5</v>
      </c>
      <c r="H9" s="1">
        <f>AVERAGE(H3:H8)</f>
        <v>-4.0854999999999997E-3</v>
      </c>
      <c r="I9" s="1">
        <f>AVERAGE(I3:I8)</f>
        <v>5.1834833253691138E-4</v>
      </c>
      <c r="J9" s="1">
        <f>AVERAGE(J3:J8)</f>
        <v>7.9337677276586973</v>
      </c>
      <c r="K9" s="1">
        <f>AVERAGE(K3:K8)</f>
        <v>1.11707403778482E-3</v>
      </c>
      <c r="L9" s="1">
        <f>AVERAGE(L3:L8)</f>
        <v>5.1472156602682003E-4</v>
      </c>
      <c r="M9" s="1">
        <f>AVERAGE(M3:M8)</f>
        <v>9.1296627483420175E-6</v>
      </c>
      <c r="N9" s="1">
        <f>AVERAGE(N3:N8)</f>
        <v>1.3234999999999999E-5</v>
      </c>
    </row>
    <row r="10" spans="1:19" ht="30" x14ac:dyDescent="0.25">
      <c r="A10" s="2" t="s">
        <v>14</v>
      </c>
      <c r="B10" s="1">
        <f>2*STDEV(B3:B8)</f>
        <v>8.5676873347868346E-5</v>
      </c>
      <c r="C10" s="1">
        <f t="shared" ref="C10:F10" si="4">2*STDEV(C3:C8)</f>
        <v>1.3534015614985326</v>
      </c>
      <c r="D10" s="1">
        <f t="shared" si="4"/>
        <v>3.9109852971683066E-4</v>
      </c>
      <c r="E10" s="1">
        <f t="shared" si="4"/>
        <v>2.6183533756924407E-6</v>
      </c>
      <c r="F10" s="1">
        <f t="shared" si="4"/>
        <v>1.4739397093051903E-6</v>
      </c>
      <c r="H10" s="1">
        <f>2*STDEV(H3:H8)</f>
        <v>3.8790462745370792E-4</v>
      </c>
      <c r="I10" s="1">
        <f t="shared" ref="I10:N10" si="5">2*STDEV(I3:I8)</f>
        <v>1.0623476753911619E-4</v>
      </c>
      <c r="J10" s="1">
        <f t="shared" si="5"/>
        <v>1.3534013617089153</v>
      </c>
      <c r="K10" s="1">
        <f t="shared" si="5"/>
        <v>4.1126862830876234E-4</v>
      </c>
      <c r="L10" s="1">
        <f t="shared" si="5"/>
        <v>4.1126862830876234E-4</v>
      </c>
      <c r="M10" s="1">
        <f t="shared" si="5"/>
        <v>3.4518242048690048E-6</v>
      </c>
      <c r="N10" s="1">
        <f t="shared" si="5"/>
        <v>3.0979239500026473E-6</v>
      </c>
    </row>
  </sheetData>
  <mergeCells count="2">
    <mergeCell ref="B1:F1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ME-IT</dc:creator>
  <cp:lastModifiedBy>ME-IT</cp:lastModifiedBy>
  <dcterms:created xsi:type="dcterms:W3CDTF">2012-10-15T15:56:51Z</dcterms:created>
  <dcterms:modified xsi:type="dcterms:W3CDTF">2012-10-15T21:49:18Z</dcterms:modified>
</cp:coreProperties>
</file>