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reddy/Desktop/TEC_Dashboard_App/"/>
    </mc:Choice>
  </mc:AlternateContent>
  <xr:revisionPtr revIDLastSave="0" documentId="13_ncr:1_{9FC652AC-1C98-4447-B865-AD4AEB7D94A4}" xr6:coauthVersionLast="47" xr6:coauthVersionMax="47" xr10:uidLastSave="{00000000-0000-0000-0000-000000000000}"/>
  <bookViews>
    <workbookView xWindow="9240" yWindow="500" windowWidth="58400" windowHeight="17700" xr2:uid="{C3971A51-A68A-45D0-903B-63792841FD6C}"/>
  </bookViews>
  <sheets>
    <sheet name="Test" sheetId="8" r:id="rId1"/>
    <sheet name="DATA" sheetId="7" r:id="rId2"/>
  </sheets>
  <definedNames>
    <definedName name="_xlnm._FilterDatabase" localSheetId="1" hidden="1">DATA!$A$1:$A$20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8" l="1"/>
  <c r="AE3" i="8"/>
  <c r="AD3" i="8"/>
  <c r="AC3" i="8"/>
  <c r="AB3" i="8"/>
  <c r="AA3" i="8"/>
  <c r="X3" i="8"/>
  <c r="U3" i="8"/>
  <c r="R3" i="8"/>
  <c r="N3" i="8"/>
  <c r="I3" i="8"/>
</calcChain>
</file>

<file path=xl/sharedStrings.xml><?xml version="1.0" encoding="utf-8"?>
<sst xmlns="http://schemas.openxmlformats.org/spreadsheetml/2006/main" count="191" uniqueCount="181">
  <si>
    <t>ENG</t>
  </si>
  <si>
    <t>Plat</t>
  </si>
  <si>
    <t>Complete</t>
  </si>
  <si>
    <t>Community</t>
  </si>
  <si>
    <t>Section</t>
  </si>
  <si>
    <t>Lot #</t>
  </si>
  <si>
    <t>Product</t>
  </si>
  <si>
    <t>Elevation</t>
  </si>
  <si>
    <t>Contract Date</t>
  </si>
  <si>
    <t>Assigned</t>
  </si>
  <si>
    <t>Draft Deadline</t>
  </si>
  <si>
    <t>Actual</t>
  </si>
  <si>
    <t>Time (Min)</t>
  </si>
  <si>
    <t>Eng. Sent</t>
  </si>
  <si>
    <t>Planned Receipt</t>
  </si>
  <si>
    <t>Actual Receipt</t>
  </si>
  <si>
    <t>Plat Eng</t>
  </si>
  <si>
    <t>Plat Sent</t>
  </si>
  <si>
    <t>Planned Receipt2</t>
  </si>
  <si>
    <t>Actual Receipt2</t>
  </si>
  <si>
    <t>Jurisdiction</t>
  </si>
  <si>
    <t>Planned Submit</t>
  </si>
  <si>
    <t>Actual Submit</t>
  </si>
  <si>
    <t>RECEIVED</t>
  </si>
  <si>
    <t>Planned Posted Date</t>
  </si>
  <si>
    <t>Actual Posted Date</t>
  </si>
  <si>
    <t>Lot Notes</t>
  </si>
  <si>
    <t>Draft</t>
  </si>
  <si>
    <t>Engineer</t>
  </si>
  <si>
    <t>Contract--Permit Submission</t>
  </si>
  <si>
    <t>Permit Processing</t>
  </si>
  <si>
    <t>Total Pre-Con</t>
  </si>
  <si>
    <t>Readers Branch</t>
  </si>
  <si>
    <t>R.Arias</t>
  </si>
  <si>
    <t>Linden Terrace</t>
  </si>
  <si>
    <t>Hartford Terrace</t>
  </si>
  <si>
    <t>Y.Wang</t>
  </si>
  <si>
    <t>Belmont Terrace</t>
  </si>
  <si>
    <t>C.Zobel</t>
  </si>
  <si>
    <t>Rowland</t>
  </si>
  <si>
    <t>Park</t>
  </si>
  <si>
    <t>Harpers Mill</t>
  </si>
  <si>
    <t>Belmont</t>
  </si>
  <si>
    <t>Lauradell</t>
  </si>
  <si>
    <t>Beverly</t>
  </si>
  <si>
    <t>Parkside Village</t>
  </si>
  <si>
    <t>Corvallis</t>
  </si>
  <si>
    <t xml:space="preserve">Carlisle </t>
  </si>
  <si>
    <t>Malvern</t>
  </si>
  <si>
    <t>Fulton</t>
  </si>
  <si>
    <t>Linden III</t>
  </si>
  <si>
    <t>Helena</t>
  </si>
  <si>
    <t>Raleigh</t>
  </si>
  <si>
    <t>Hartford II</t>
  </si>
  <si>
    <t>Grayson</t>
  </si>
  <si>
    <t>Cypress Creek</t>
  </si>
  <si>
    <t>Newport</t>
  </si>
  <si>
    <t>Fulton Terrace</t>
  </si>
  <si>
    <t>Savannah</t>
  </si>
  <si>
    <t>Hadley</t>
  </si>
  <si>
    <t>Laurel</t>
  </si>
  <si>
    <t>McRae &amp; Lacy</t>
  </si>
  <si>
    <t>Ford's Colony</t>
  </si>
  <si>
    <t>The Parke @ Cypress Creek</t>
  </si>
  <si>
    <t>Easton</t>
  </si>
  <si>
    <t>Westminster</t>
  </si>
  <si>
    <t>Manchester</t>
  </si>
  <si>
    <t>Givens Farm</t>
  </si>
  <si>
    <t>12</t>
  </si>
  <si>
    <t>Lankford Crossing</t>
  </si>
  <si>
    <t>Stamford</t>
  </si>
  <si>
    <t>11/22/2021</t>
  </si>
  <si>
    <t>Folk Victorian</t>
  </si>
  <si>
    <t>Riverside</t>
  </si>
  <si>
    <t>Parker</t>
  </si>
  <si>
    <t>Blacksburg</t>
  </si>
  <si>
    <t>Colonial</t>
  </si>
  <si>
    <t>HBS</t>
  </si>
  <si>
    <t>Bolen</t>
  </si>
  <si>
    <t>Goochland</t>
  </si>
  <si>
    <t>130</t>
  </si>
  <si>
    <t>Bradford</t>
  </si>
  <si>
    <t>12/03/2021</t>
  </si>
  <si>
    <t>12/10/2021</t>
  </si>
  <si>
    <t>12/20/2021</t>
  </si>
  <si>
    <t>Craftsman</t>
  </si>
  <si>
    <t>Arts &amp; Crafts B</t>
  </si>
  <si>
    <t>Struc Tech</t>
  </si>
  <si>
    <t>Hanover</t>
  </si>
  <si>
    <t>Ginter Park</t>
  </si>
  <si>
    <t>Traditional</t>
  </si>
  <si>
    <t>Koontz</t>
  </si>
  <si>
    <t>Caroline</t>
  </si>
  <si>
    <t>Arts &amp; Crafts</t>
  </si>
  <si>
    <t>Chesterfield</t>
  </si>
  <si>
    <t>Cardinal</t>
  </si>
  <si>
    <t>Wellington II</t>
  </si>
  <si>
    <t>Row at Westhampton</t>
  </si>
  <si>
    <t>Richmond</t>
  </si>
  <si>
    <t>Hawthorne</t>
  </si>
  <si>
    <t>DFI</t>
  </si>
  <si>
    <t>Hassel</t>
  </si>
  <si>
    <t>The Meadows</t>
  </si>
  <si>
    <t>Westfield</t>
  </si>
  <si>
    <t>Gay &amp; Neel</t>
  </si>
  <si>
    <t>N.Blinn</t>
  </si>
  <si>
    <t>John Rolfe Square</t>
  </si>
  <si>
    <t>Culpepper Landing</t>
  </si>
  <si>
    <t>Wellesley</t>
  </si>
  <si>
    <t>Westmoreland</t>
  </si>
  <si>
    <t>Southaven</t>
  </si>
  <si>
    <t>Greengate</t>
  </si>
  <si>
    <t>Davenport</t>
  </si>
  <si>
    <t>QA-C-1-F</t>
  </si>
  <si>
    <t>GE-A-1-F</t>
  </si>
  <si>
    <t>GR-B-1-F</t>
  </si>
  <si>
    <t>Lake Margaret</t>
  </si>
  <si>
    <t>Hickory</t>
  </si>
  <si>
    <t>Acton</t>
  </si>
  <si>
    <t>Fox Creek</t>
  </si>
  <si>
    <t>Claremont</t>
  </si>
  <si>
    <t>Team Member</t>
  </si>
  <si>
    <t>Products</t>
  </si>
  <si>
    <t>Elevations</t>
  </si>
  <si>
    <t>Eng</t>
  </si>
  <si>
    <t>Christiansburg</t>
  </si>
  <si>
    <t>B.James</t>
  </si>
  <si>
    <t>European</t>
  </si>
  <si>
    <t>Henrico</t>
  </si>
  <si>
    <t>WBV - East</t>
  </si>
  <si>
    <t>Isle of Wight</t>
  </si>
  <si>
    <t>QA-A-1-F</t>
  </si>
  <si>
    <t>QA-A-1-R</t>
  </si>
  <si>
    <t>QA-A-2-F</t>
  </si>
  <si>
    <t>QA-A-2-R</t>
  </si>
  <si>
    <t>QA-B-1-F</t>
  </si>
  <si>
    <t>QA-B-1-R</t>
  </si>
  <si>
    <t>QA-B-2-F</t>
  </si>
  <si>
    <t>QA-B-2-R</t>
  </si>
  <si>
    <t>QA-C-1-R</t>
  </si>
  <si>
    <t>QA-C-2-F</t>
  </si>
  <si>
    <t>QA-C-2-R</t>
  </si>
  <si>
    <t>QA-D-1-F</t>
  </si>
  <si>
    <t>QA-D-1-R</t>
  </si>
  <si>
    <t>QA-D-2-F</t>
  </si>
  <si>
    <t>QA-D-2-R</t>
  </si>
  <si>
    <t>QA-E-1-F</t>
  </si>
  <si>
    <t>QA-E-1-R</t>
  </si>
  <si>
    <t>QA-E-2-F</t>
  </si>
  <si>
    <t>QA-E-2-R</t>
  </si>
  <si>
    <t>GE-A-1-R</t>
  </si>
  <si>
    <t>GE-A-2-F</t>
  </si>
  <si>
    <t>GE-A-2-R</t>
  </si>
  <si>
    <t>GE-B-1-F</t>
  </si>
  <si>
    <t>GE-B-1-R</t>
  </si>
  <si>
    <t>GE-B-2-F</t>
  </si>
  <si>
    <t>GE-B-2-R</t>
  </si>
  <si>
    <t>GE-C-1-F</t>
  </si>
  <si>
    <t>GE-C-1-R</t>
  </si>
  <si>
    <t>GE-C-2-F</t>
  </si>
  <si>
    <t>GE-C-2-R</t>
  </si>
  <si>
    <t>GE-D-1-F</t>
  </si>
  <si>
    <t>GE-D-1-R</t>
  </si>
  <si>
    <t>GE-D-2-F</t>
  </si>
  <si>
    <t>GE-D-2-R</t>
  </si>
  <si>
    <t>GR-A-1-F</t>
  </si>
  <si>
    <t>GR-A-1-R</t>
  </si>
  <si>
    <t>GR-A-2-F</t>
  </si>
  <si>
    <t>GR-A-2-R</t>
  </si>
  <si>
    <t>GR-B-1-R</t>
  </si>
  <si>
    <t>GR-B-2-F</t>
  </si>
  <si>
    <t>GR-B-2-R</t>
  </si>
  <si>
    <t>GR-C-1-F</t>
  </si>
  <si>
    <t>GR-C-1-R</t>
  </si>
  <si>
    <t>GR-C-2-F</t>
  </si>
  <si>
    <t>GR-C-2-R</t>
  </si>
  <si>
    <t>GR-D-1-F</t>
  </si>
  <si>
    <t>GR-D-1-R</t>
  </si>
  <si>
    <t>GR-D-2-F</t>
  </si>
  <si>
    <t>GR-D-2-R</t>
  </si>
  <si>
    <t>Cottage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</si>
</sst>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14" fontId="1" fillId="0" borderId="6" xfId="0" applyNumberFormat="1" applyFont="1" applyBorder="1" applyAlignment="1">
      <alignment horizontal="center" wrapText="1"/>
    </xf>
    <xf numFmtId="14" fontId="1" fillId="5" borderId="0" xfId="0" applyNumberFormat="1" applyFont="1" applyFill="1" applyAlignment="1">
      <alignment horizontal="right" wrapText="1"/>
    </xf>
    <xf numFmtId="14" fontId="1" fillId="0" borderId="0" xfId="0" applyNumberFormat="1" applyFont="1" applyAlignment="1">
      <alignment horizontal="left" wrapText="1"/>
    </xf>
    <xf numFmtId="1" fontId="1" fillId="0" borderId="6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right" wrapText="1"/>
    </xf>
    <xf numFmtId="14" fontId="1" fillId="0" borderId="6" xfId="0" applyNumberFormat="1" applyFont="1" applyBorder="1" applyAlignment="1">
      <alignment horizontal="right" wrapText="1"/>
    </xf>
    <xf numFmtId="14" fontId="1" fillId="4" borderId="7" xfId="0" applyNumberFormat="1" applyFont="1" applyFill="1" applyBorder="1" applyAlignment="1">
      <alignment horizontal="right" wrapText="1"/>
    </xf>
    <xf numFmtId="49" fontId="1" fillId="0" borderId="9" xfId="0" applyNumberFormat="1" applyFont="1" applyBorder="1" applyAlignment="1">
      <alignment horizontal="left" vertical="top" wrapText="1"/>
    </xf>
    <xf numFmtId="1" fontId="1" fillId="6" borderId="0" xfId="0" applyNumberFormat="1" applyFont="1" applyFill="1" applyAlignment="1">
      <alignment horizontal="center" wrapText="1"/>
    </xf>
  </cellXfs>
  <cellStyles count="1">
    <cellStyle name="Normal" xfId="0" builtinId="0"/>
  </cellStyles>
  <dxfs count="31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color theme="6" tint="0.79998168889431442"/>
      </font>
    </dxf>
    <dxf>
      <fill>
        <patternFill>
          <bgColor theme="1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993BB8-1FC9-4422-B34E-B0A46EFC183F}" name="Table7" displayName="Table7" ref="A1:A20" totalsRowShown="0" headerRowDxfId="30" dataDxfId="29">
  <autoFilter ref="A1:A20" xr:uid="{7F4ADFA1-C953-4204-BD92-92EF8874E0D9}"/>
  <tableColumns count="1">
    <tableColumn id="1" xr3:uid="{FF31BC91-E026-4467-9E3C-F145AA67B73B}" name="Team Member" dataDxfId="28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464098-176E-442B-A346-F706AF566C42}" name="Table8" displayName="Table8" ref="B1:B51" totalsRowShown="0" headerRowDxfId="27" dataDxfId="26">
  <autoFilter ref="B1:B51" xr:uid="{0A2BD456-2DF3-4E2C-B164-DC9A21B9A602}"/>
  <tableColumns count="1">
    <tableColumn id="1" xr3:uid="{FE189AD1-537D-4335-9639-E33BF838282E}" name="Community" dataDxfId="25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C66A8B-32C4-43AF-84AF-7D5ED02AAC9D}" name="Table9" displayName="Table9" ref="C1:C56" totalsRowShown="0" headerRowDxfId="24" dataDxfId="23">
  <autoFilter ref="C1:C56" xr:uid="{091C3C3B-2EBE-4DC3-9E70-EC26051CD659}"/>
  <tableColumns count="1">
    <tableColumn id="1" xr3:uid="{E1AC8D0F-6039-47B9-A174-F32AA2BF79ED}" name="Products" dataDxfId="22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5EEBE1-292D-4A26-884B-784F560488A4}" name="Table11" displayName="Table11" ref="D1:D62" totalsRowShown="0" headerRowDxfId="21" dataDxfId="20">
  <autoFilter ref="D1:D62" xr:uid="{441A1E2E-844C-45A7-9621-982F7E2FF773}"/>
  <sortState xmlns:xlrd2="http://schemas.microsoft.com/office/spreadsheetml/2017/richdata2" ref="D2:D14">
    <sortCondition ref="D1:D14"/>
  </sortState>
  <tableColumns count="1">
    <tableColumn id="1" xr3:uid="{8AF46ACF-937D-463D-B4D4-6CF7B11AD7A5}" name="Elevations" dataDxfId="19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49101-E916-4A05-85A6-DBB94121E36B}" name="Table73" displayName="Table73" ref="E1:E20" totalsRowShown="0" headerRowDxfId="18" dataDxfId="17">
  <autoFilter ref="E1:E20" xr:uid="{65349101-E916-4A05-85A6-DBB94121E36B}"/>
  <tableColumns count="1">
    <tableColumn id="1" xr3:uid="{309B2C69-DFB2-4564-B539-2560670BF667}" name="Eng" dataDxfId="16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4BB49-60AA-4D54-946F-6351B2C28BFF}" name="Table74" displayName="Table74" ref="F1:F20" totalsRowShown="0" headerRowDxfId="15" dataDxfId="14">
  <autoFilter ref="F1:F20" xr:uid="{7C04BB49-60AA-4D54-946F-6351B2C28BFF}"/>
  <tableColumns count="1">
    <tableColumn id="1" xr3:uid="{577AA962-12F3-412E-B849-8E92959B4BA6}" name="Plat" dataDxfId="13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877C3-3A9B-4402-B24C-A3AF4A73247A}" name="Table745" displayName="Table745" ref="G1:G20" totalsRowShown="0" headerRowDxfId="12" dataDxfId="11">
  <autoFilter ref="G1:G20" xr:uid="{D7F877C3-3A9B-4402-B24C-A3AF4A73247A}"/>
  <sortState xmlns:xlrd2="http://schemas.microsoft.com/office/spreadsheetml/2017/richdata2" ref="G2:G20">
    <sortCondition ref="G1:G20"/>
  </sortState>
  <tableColumns count="1">
    <tableColumn id="1" xr3:uid="{10764770-A8BC-4430-8346-7B5A300882B1}" name="Jurisdiction" dataDxfId="1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A54-0BCE-1343-AA43-3329365FF71B}">
  <dimension ref="A1:AF3"/>
  <sheetViews>
    <sheetView tabSelected="1" zoomScale="221" zoomScaleNormal="221" workbookViewId="0">
      <selection activeCell="J3" sqref="J3"/>
    </sheetView>
  </sheetViews>
  <sheetFormatPr baseColWidth="10" defaultRowHeight="15" x14ac:dyDescent="0.2"/>
  <cols>
    <col min="1" max="1" width="10.5" bestFit="1" customWidth="1"/>
    <col min="2" max="2" width="12.5" bestFit="1" customWidth="1"/>
    <col min="3" max="3" width="8.5" bestFit="1" customWidth="1"/>
    <col min="4" max="4" width="6" bestFit="1" customWidth="1"/>
    <col min="5" max="5" width="9" bestFit="1" customWidth="1"/>
    <col min="6" max="6" width="10.33203125" bestFit="1" customWidth="1"/>
    <col min="7" max="7" width="14.83203125" bestFit="1" customWidth="1"/>
    <col min="8" max="8" width="10" bestFit="1" customWidth="1"/>
    <col min="9" max="9" width="15.33203125" bestFit="1" customWidth="1"/>
    <col min="11" max="11" width="11.6640625" bestFit="1" customWidth="1"/>
    <col min="12" max="12" width="8.6640625" bestFit="1" customWidth="1"/>
    <col min="13" max="13" width="10.5" bestFit="1" customWidth="1"/>
    <col min="14" max="14" width="17.1640625" bestFit="1" customWidth="1"/>
    <col min="15" max="15" width="15.1640625" bestFit="1" customWidth="1"/>
    <col min="16" max="16" width="9" bestFit="1" customWidth="1"/>
    <col min="18" max="18" width="18.33203125" bestFit="1" customWidth="1"/>
    <col min="19" max="19" width="16.5" bestFit="1" customWidth="1"/>
    <col min="20" max="20" width="12.5" bestFit="1" customWidth="1"/>
    <col min="21" max="21" width="16.83203125" bestFit="1" customWidth="1"/>
    <col min="22" max="22" width="14.83203125" bestFit="1" customWidth="1"/>
    <col min="23" max="23" width="10.6640625" bestFit="1" customWidth="1"/>
    <col min="24" max="24" width="22" bestFit="1" customWidth="1"/>
    <col min="25" max="25" width="20" bestFit="1" customWidth="1"/>
    <col min="26" max="26" width="10.6640625" bestFit="1" customWidth="1"/>
    <col min="27" max="27" width="6.1640625" bestFit="1" customWidth="1"/>
    <col min="28" max="28" width="9.83203125" bestFit="1" customWidth="1"/>
    <col min="29" max="29" width="6" bestFit="1" customWidth="1"/>
    <col min="30" max="30" width="29.6640625" bestFit="1" customWidth="1"/>
    <col min="31" max="31" width="18.6640625" bestFit="1" customWidth="1"/>
    <col min="32" max="32" width="14.33203125" bestFit="1" customWidth="1"/>
  </cols>
  <sheetData>
    <row r="1" spans="1:32" ht="16" thickBot="1" x14ac:dyDescent="0.25"/>
    <row r="2" spans="1:32" s="15" customFormat="1" ht="20" thickBot="1" x14ac:dyDescent="0.3">
      <c r="A2" s="6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9" t="s">
        <v>8</v>
      </c>
      <c r="H2" s="10" t="s">
        <v>9</v>
      </c>
      <c r="I2" s="11" t="s">
        <v>10</v>
      </c>
      <c r="J2" s="12" t="s">
        <v>11</v>
      </c>
      <c r="K2" s="13" t="s">
        <v>12</v>
      </c>
      <c r="L2" s="10" t="s">
        <v>0</v>
      </c>
      <c r="M2" s="14" t="s">
        <v>13</v>
      </c>
      <c r="N2" s="12" t="s">
        <v>14</v>
      </c>
      <c r="O2" s="13" t="s">
        <v>15</v>
      </c>
      <c r="P2" s="10" t="s">
        <v>16</v>
      </c>
      <c r="Q2" s="11" t="s">
        <v>17</v>
      </c>
      <c r="R2" s="11" t="s">
        <v>18</v>
      </c>
      <c r="S2" s="13" t="s">
        <v>19</v>
      </c>
      <c r="T2" s="10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6" t="s">
        <v>26</v>
      </c>
      <c r="AA2" s="10" t="s">
        <v>27</v>
      </c>
      <c r="AB2" s="11" t="s">
        <v>28</v>
      </c>
      <c r="AC2" s="11" t="s">
        <v>1</v>
      </c>
      <c r="AD2" s="11" t="s">
        <v>29</v>
      </c>
      <c r="AE2" s="11" t="s">
        <v>30</v>
      </c>
      <c r="AF2" s="13" t="s">
        <v>31</v>
      </c>
    </row>
    <row r="3" spans="1:32" s="19" customFormat="1" ht="15.75" customHeight="1" x14ac:dyDescent="0.2">
      <c r="A3" s="16"/>
      <c r="B3" s="17" t="s">
        <v>67</v>
      </c>
      <c r="C3" s="18" t="s">
        <v>68</v>
      </c>
      <c r="D3" s="18" t="s">
        <v>80</v>
      </c>
      <c r="E3" s="19" t="s">
        <v>81</v>
      </c>
      <c r="G3" s="20">
        <v>44484</v>
      </c>
      <c r="H3" s="17" t="s">
        <v>33</v>
      </c>
      <c r="I3" s="21" t="e">
        <f>WORKDAY(#REF!,2,)</f>
        <v>#REF!</v>
      </c>
      <c r="J3" s="22" t="s">
        <v>71</v>
      </c>
      <c r="K3" s="23"/>
      <c r="L3" s="24" t="s">
        <v>73</v>
      </c>
      <c r="M3" s="25">
        <v>44522</v>
      </c>
      <c r="N3" s="21" t="e">
        <f>WORKDAY(#REF!,10,)</f>
        <v>#REF!</v>
      </c>
      <c r="O3" s="26" t="s">
        <v>82</v>
      </c>
      <c r="P3" s="17"/>
      <c r="Q3" s="25" t="s">
        <v>71</v>
      </c>
      <c r="R3" s="21" t="e">
        <f>WORKDAY(#REF!,10,)</f>
        <v>#REF!</v>
      </c>
      <c r="S3" s="26" t="s">
        <v>83</v>
      </c>
      <c r="T3" s="19" t="s">
        <v>75</v>
      </c>
      <c r="U3" s="27" t="e">
        <f>WORKDAY(#REF!,3,)</f>
        <v>#REF!</v>
      </c>
      <c r="V3" s="25" t="s">
        <v>84</v>
      </c>
      <c r="W3" s="25">
        <v>44592</v>
      </c>
      <c r="X3" s="27" t="e">
        <f>WORKDAY(#REF!,1)</f>
        <v>#REF!</v>
      </c>
      <c r="Y3" s="25">
        <v>44592</v>
      </c>
      <c r="Z3" s="28"/>
      <c r="AA3" s="29" t="e">
        <f>NETWORKDAYS(#REF!,#REF!)-1</f>
        <v>#REF!</v>
      </c>
      <c r="AB3" s="29" t="e">
        <f>NETWORKDAYS(#REF!,#REF!)</f>
        <v>#REF!</v>
      </c>
      <c r="AC3" s="29" t="e">
        <f>NETWORKDAYS(#REF!,#REF!)</f>
        <v>#REF!</v>
      </c>
      <c r="AD3" s="29" t="e">
        <f>NETWORKDAYS(#REF!,#REF!)-1</f>
        <v>#REF!</v>
      </c>
      <c r="AE3" s="29" t="e">
        <f>NETWORKDAYS(#REF!,#REF!)</f>
        <v>#REF!</v>
      </c>
      <c r="AF3" s="29" t="e">
        <f>NETWORKDAYS(#REF!,#REF!)</f>
        <v>#REF!</v>
      </c>
    </row>
  </sheetData>
  <conditionalFormatting sqref="AA3:AF3">
    <cfRule type="containsErrors" dxfId="9" priority="1">
      <formula>ISERROR(AA3)</formula>
    </cfRule>
    <cfRule type="cellIs" dxfId="8" priority="2" operator="notBetween">
      <formula>-1</formula>
      <formula>500</formula>
    </cfRule>
  </conditionalFormatting>
  <conditionalFormatting sqref="X3 I3 R3 U3 N3">
    <cfRule type="containsErrors" dxfId="7" priority="3" stopIfTrue="1">
      <formula>ISERROR(I3)</formula>
    </cfRule>
    <cfRule type="cellIs" dxfId="6" priority="4" stopIfTrue="1" operator="lessThan">
      <formula>369</formula>
    </cfRule>
    <cfRule type="expression" dxfId="5" priority="5" stopIfTrue="1">
      <formula>IF($J3&lt;&gt;"",TRUE,FALSE)</formula>
    </cfRule>
    <cfRule type="cellIs" dxfId="4" priority="6" stopIfTrue="1" operator="lessThan">
      <formula>TODAY()</formula>
    </cfRule>
    <cfRule type="timePeriod" dxfId="3" priority="7" stopIfTrue="1" timePeriod="nextWeek">
      <formula>AND(ROUNDDOWN(I3,0)-TODAY()&gt;(7-WEEKDAY(TODAY())),ROUNDDOWN(I3,0)-TODAY()&lt;(15-WEEKDAY(TODAY())))</formula>
    </cfRule>
    <cfRule type="timePeriod" dxfId="2" priority="8" stopIfTrue="1" timePeriod="tomorrow">
      <formula>FLOOR(I3,1)=TODAY()+1</formula>
    </cfRule>
    <cfRule type="timePeriod" dxfId="1" priority="9" stopIfTrue="1" timePeriod="today">
      <formula>FLOOR(I3,1)=TODAY()</formula>
    </cfRule>
    <cfRule type="timePeriod" dxfId="0" priority="10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B17268A-0BD3-C941-8351-381ECB8A6B67}">
          <x14:formula1>
            <xm:f>DATA!$B$2:$B$51</xm:f>
          </x14:formula1>
          <xm:sqref>B2:B3</xm:sqref>
        </x14:dataValidation>
        <x14:dataValidation type="list" allowBlank="1" showInputMessage="1" showErrorMessage="1" xr:uid="{3BD7D0AF-5BA0-5546-951A-1FF544990839}">
          <x14:formula1>
            <xm:f>DATA!$F$2:$F$20</xm:f>
          </x14:formula1>
          <xm:sqref>P3</xm:sqref>
        </x14:dataValidation>
        <x14:dataValidation type="list" allowBlank="1" showInputMessage="1" showErrorMessage="1" xr:uid="{EED159F8-1B4E-AA4F-88D8-48E7262DBB88}">
          <x14:formula1>
            <xm:f>DATA!$E$2:$E$20</xm:f>
          </x14:formula1>
          <xm:sqref>L3</xm:sqref>
        </x14:dataValidation>
        <x14:dataValidation type="list" allowBlank="1" showInputMessage="1" showErrorMessage="1" xr:uid="{8961838B-FBEE-3C43-8AD4-64C7AFF28262}">
          <x14:formula1>
            <xm:f>DATA!$G$2:$G$20</xm:f>
          </x14:formula1>
          <xm:sqref>T3</xm:sqref>
        </x14:dataValidation>
        <x14:dataValidation type="list" allowBlank="1" showInputMessage="1" showErrorMessage="1" xr:uid="{C4B31CF0-24B9-3C45-A183-FEF22A64CD8B}">
          <x14:formula1>
            <xm:f>DATA!$C$2:$C$56</xm:f>
          </x14:formula1>
          <xm:sqref>E3</xm:sqref>
        </x14:dataValidation>
        <x14:dataValidation type="list" allowBlank="1" showInputMessage="1" showErrorMessage="1" xr:uid="{8A68C919-4908-F949-9DBF-25648E46FE39}">
          <x14:formula1>
            <xm:f>DATA!$A$2:$A$20</xm:f>
          </x14:formula1>
          <xm:sqref>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0E4E-E223-4260-9752-E35A76962121}">
  <dimension ref="A1:G62"/>
  <sheetViews>
    <sheetView workbookViewId="0">
      <selection activeCell="H32" sqref="H32"/>
    </sheetView>
  </sheetViews>
  <sheetFormatPr baseColWidth="10" defaultColWidth="9.1640625" defaultRowHeight="15" x14ac:dyDescent="0.2"/>
  <cols>
    <col min="1" max="1" width="20.6640625" style="1" bestFit="1" customWidth="1"/>
    <col min="2" max="2" width="28.5" style="1" customWidth="1"/>
    <col min="3" max="3" width="15.33203125" style="1" bestFit="1" customWidth="1"/>
    <col min="4" max="4" width="18" style="1" customWidth="1"/>
    <col min="5" max="7" width="20.6640625" style="1" bestFit="1" customWidth="1"/>
    <col min="8" max="8" width="16" style="1" bestFit="1" customWidth="1"/>
    <col min="9" max="9" width="15.33203125" style="1" bestFit="1" customWidth="1"/>
    <col min="10" max="10" width="16.6640625" style="1" bestFit="1" customWidth="1"/>
    <col min="11" max="16384" width="9.1640625" style="1"/>
  </cols>
  <sheetData>
    <row r="1" spans="1:7" s="2" customFormat="1" ht="16" x14ac:dyDescent="0.2">
      <c r="A1" s="3" t="s">
        <v>121</v>
      </c>
      <c r="B1" s="3" t="s">
        <v>3</v>
      </c>
      <c r="C1" s="3" t="s">
        <v>122</v>
      </c>
      <c r="D1" s="3" t="s">
        <v>123</v>
      </c>
      <c r="E1" s="3" t="s">
        <v>124</v>
      </c>
      <c r="F1" s="3" t="s">
        <v>1</v>
      </c>
      <c r="G1" s="3" t="s">
        <v>20</v>
      </c>
    </row>
    <row r="2" spans="1:7" x14ac:dyDescent="0.2">
      <c r="A2" s="1" t="s">
        <v>105</v>
      </c>
      <c r="B2" s="1" t="s">
        <v>111</v>
      </c>
      <c r="C2" s="1" t="s">
        <v>42</v>
      </c>
      <c r="D2" s="1" t="s">
        <v>90</v>
      </c>
      <c r="E2" s="1" t="s">
        <v>77</v>
      </c>
      <c r="F2" s="1" t="s">
        <v>78</v>
      </c>
      <c r="G2" s="1" t="s">
        <v>75</v>
      </c>
    </row>
    <row r="3" spans="1:7" x14ac:dyDescent="0.2">
      <c r="A3" s="1" t="s">
        <v>33</v>
      </c>
      <c r="B3" s="1" t="s">
        <v>41</v>
      </c>
      <c r="C3" s="1" t="s">
        <v>37</v>
      </c>
      <c r="D3" s="1" t="s">
        <v>93</v>
      </c>
      <c r="E3" s="1" t="s">
        <v>73</v>
      </c>
      <c r="F3" s="1" t="s">
        <v>91</v>
      </c>
      <c r="G3" s="1" t="s">
        <v>94</v>
      </c>
    </row>
    <row r="4" spans="1:7" x14ac:dyDescent="0.2">
      <c r="A4" s="1" t="s">
        <v>36</v>
      </c>
      <c r="B4" s="1" t="s">
        <v>106</v>
      </c>
      <c r="C4" s="1" t="s">
        <v>54</v>
      </c>
      <c r="D4" s="1" t="s">
        <v>72</v>
      </c>
      <c r="E4" s="1" t="s">
        <v>87</v>
      </c>
      <c r="F4" s="1" t="s">
        <v>74</v>
      </c>
      <c r="G4" s="1" t="s">
        <v>125</v>
      </c>
    </row>
    <row r="5" spans="1:7" x14ac:dyDescent="0.2">
      <c r="A5" s="1" t="s">
        <v>126</v>
      </c>
      <c r="B5" s="1" t="s">
        <v>43</v>
      </c>
      <c r="C5" s="1" t="s">
        <v>35</v>
      </c>
      <c r="D5" s="1" t="s">
        <v>85</v>
      </c>
      <c r="E5" s="1" t="s">
        <v>100</v>
      </c>
      <c r="F5" s="1" t="s">
        <v>101</v>
      </c>
      <c r="G5" s="1" t="s">
        <v>79</v>
      </c>
    </row>
    <row r="6" spans="1:7" x14ac:dyDescent="0.2">
      <c r="A6" s="1" t="s">
        <v>38</v>
      </c>
      <c r="B6" s="1" t="s">
        <v>32</v>
      </c>
      <c r="C6" s="1" t="s">
        <v>51</v>
      </c>
      <c r="D6" s="1" t="s">
        <v>127</v>
      </c>
      <c r="F6" s="1" t="s">
        <v>95</v>
      </c>
      <c r="G6" s="1" t="s">
        <v>88</v>
      </c>
    </row>
    <row r="7" spans="1:7" x14ac:dyDescent="0.2">
      <c r="B7" s="1" t="s">
        <v>66</v>
      </c>
      <c r="C7" s="1" t="s">
        <v>34</v>
      </c>
      <c r="D7" s="1" t="s">
        <v>86</v>
      </c>
      <c r="F7" s="1" t="s">
        <v>104</v>
      </c>
      <c r="G7" s="1" t="s">
        <v>128</v>
      </c>
    </row>
    <row r="8" spans="1:7" x14ac:dyDescent="0.2">
      <c r="B8" s="1" t="s">
        <v>129</v>
      </c>
      <c r="C8" s="1" t="s">
        <v>48</v>
      </c>
      <c r="D8" s="1" t="s">
        <v>76</v>
      </c>
      <c r="G8" s="1" t="s">
        <v>130</v>
      </c>
    </row>
    <row r="9" spans="1:7" x14ac:dyDescent="0.2">
      <c r="B9" s="1" t="s">
        <v>61</v>
      </c>
      <c r="C9" s="1" t="s">
        <v>40</v>
      </c>
      <c r="D9" s="1" t="s">
        <v>180</v>
      </c>
      <c r="G9" s="1" t="s">
        <v>98</v>
      </c>
    </row>
    <row r="10" spans="1:7" x14ac:dyDescent="0.2">
      <c r="B10" s="1" t="s">
        <v>55</v>
      </c>
      <c r="C10" s="1" t="s">
        <v>52</v>
      </c>
    </row>
    <row r="11" spans="1:7" x14ac:dyDescent="0.2">
      <c r="B11" s="1" t="s">
        <v>45</v>
      </c>
      <c r="C11" s="1" t="s">
        <v>39</v>
      </c>
      <c r="D11" s="1" t="s">
        <v>131</v>
      </c>
    </row>
    <row r="12" spans="1:7" x14ac:dyDescent="0.2">
      <c r="B12" s="1" t="s">
        <v>116</v>
      </c>
      <c r="C12" s="1" t="s">
        <v>109</v>
      </c>
      <c r="D12" s="1" t="s">
        <v>132</v>
      </c>
    </row>
    <row r="13" spans="1:7" ht="16" x14ac:dyDescent="0.2">
      <c r="A13" s="2"/>
      <c r="B13" s="1" t="s">
        <v>119</v>
      </c>
      <c r="C13" s="1" t="s">
        <v>110</v>
      </c>
      <c r="D13" s="4" t="s">
        <v>133</v>
      </c>
      <c r="E13" s="2"/>
      <c r="F13" s="2"/>
      <c r="G13" s="2"/>
    </row>
    <row r="14" spans="1:7" x14ac:dyDescent="0.2">
      <c r="B14" s="1" t="s">
        <v>107</v>
      </c>
      <c r="C14" s="1" t="s">
        <v>60</v>
      </c>
      <c r="D14" s="5" t="s">
        <v>134</v>
      </c>
    </row>
    <row r="15" spans="1:7" x14ac:dyDescent="0.2">
      <c r="B15" s="1" t="s">
        <v>62</v>
      </c>
      <c r="C15" s="1" t="s">
        <v>112</v>
      </c>
      <c r="D15" s="1" t="s">
        <v>135</v>
      </c>
    </row>
    <row r="16" spans="1:7" x14ac:dyDescent="0.2">
      <c r="B16" s="1" t="s">
        <v>67</v>
      </c>
      <c r="C16" s="1" t="s">
        <v>46</v>
      </c>
      <c r="D16" s="1" t="s">
        <v>136</v>
      </c>
    </row>
    <row r="17" spans="2:4" x14ac:dyDescent="0.2">
      <c r="B17" s="1" t="s">
        <v>63</v>
      </c>
      <c r="C17" s="1" t="s">
        <v>44</v>
      </c>
      <c r="D17" s="4" t="s">
        <v>137</v>
      </c>
    </row>
    <row r="18" spans="2:4" x14ac:dyDescent="0.2">
      <c r="B18" s="1" t="s">
        <v>69</v>
      </c>
      <c r="C18" s="1" t="s">
        <v>59</v>
      </c>
      <c r="D18" s="5" t="s">
        <v>138</v>
      </c>
    </row>
    <row r="19" spans="2:4" x14ac:dyDescent="0.2">
      <c r="B19" s="1" t="s">
        <v>89</v>
      </c>
      <c r="C19" s="1" t="s">
        <v>50</v>
      </c>
      <c r="D19" s="1" t="s">
        <v>113</v>
      </c>
    </row>
    <row r="20" spans="2:4" x14ac:dyDescent="0.2">
      <c r="B20" s="1" t="s">
        <v>102</v>
      </c>
      <c r="C20" s="1" t="s">
        <v>53</v>
      </c>
      <c r="D20" s="1" t="s">
        <v>139</v>
      </c>
    </row>
    <row r="21" spans="2:4" x14ac:dyDescent="0.2">
      <c r="B21" s="1" t="s">
        <v>97</v>
      </c>
      <c r="C21" s="1" t="s">
        <v>47</v>
      </c>
      <c r="D21" s="4" t="s">
        <v>140</v>
      </c>
    </row>
    <row r="22" spans="2:4" x14ac:dyDescent="0.2">
      <c r="C22" s="1" t="s">
        <v>49</v>
      </c>
      <c r="D22" s="5" t="s">
        <v>141</v>
      </c>
    </row>
    <row r="23" spans="2:4" x14ac:dyDescent="0.2">
      <c r="C23" s="1" t="s">
        <v>65</v>
      </c>
      <c r="D23" s="1" t="s">
        <v>142</v>
      </c>
    </row>
    <row r="24" spans="2:4" x14ac:dyDescent="0.2">
      <c r="C24" s="1" t="s">
        <v>56</v>
      </c>
      <c r="D24" s="1" t="s">
        <v>143</v>
      </c>
    </row>
    <row r="25" spans="2:4" x14ac:dyDescent="0.2">
      <c r="C25" s="1" t="s">
        <v>66</v>
      </c>
      <c r="D25" s="4" t="s">
        <v>144</v>
      </c>
    </row>
    <row r="26" spans="2:4" x14ac:dyDescent="0.2">
      <c r="C26" s="1" t="s">
        <v>120</v>
      </c>
      <c r="D26" s="5" t="s">
        <v>145</v>
      </c>
    </row>
    <row r="27" spans="2:4" x14ac:dyDescent="0.2">
      <c r="C27" s="1" t="s">
        <v>108</v>
      </c>
      <c r="D27" s="1" t="s">
        <v>146</v>
      </c>
    </row>
    <row r="28" spans="2:4" x14ac:dyDescent="0.2">
      <c r="C28" s="1" t="s">
        <v>57</v>
      </c>
      <c r="D28" s="1" t="s">
        <v>147</v>
      </c>
    </row>
    <row r="29" spans="2:4" x14ac:dyDescent="0.2">
      <c r="C29" s="1" t="s">
        <v>58</v>
      </c>
      <c r="D29" s="4" t="s">
        <v>148</v>
      </c>
    </row>
    <row r="30" spans="2:4" x14ac:dyDescent="0.2">
      <c r="C30" s="1" t="s">
        <v>117</v>
      </c>
      <c r="D30" s="5" t="s">
        <v>149</v>
      </c>
    </row>
    <row r="31" spans="2:4" x14ac:dyDescent="0.2">
      <c r="C31" s="1" t="s">
        <v>64</v>
      </c>
      <c r="D31" s="4" t="s">
        <v>114</v>
      </c>
    </row>
    <row r="32" spans="2:4" x14ac:dyDescent="0.2">
      <c r="C32" s="1" t="s">
        <v>70</v>
      </c>
      <c r="D32" s="5" t="s">
        <v>150</v>
      </c>
    </row>
    <row r="33" spans="3:4" x14ac:dyDescent="0.2">
      <c r="C33" s="1" t="s">
        <v>118</v>
      </c>
      <c r="D33" s="4" t="s">
        <v>151</v>
      </c>
    </row>
    <row r="34" spans="3:4" x14ac:dyDescent="0.2">
      <c r="C34" s="1" t="s">
        <v>81</v>
      </c>
      <c r="D34" s="5" t="s">
        <v>152</v>
      </c>
    </row>
    <row r="35" spans="3:4" x14ac:dyDescent="0.2">
      <c r="C35" s="1" t="s">
        <v>103</v>
      </c>
      <c r="D35" s="1" t="s">
        <v>153</v>
      </c>
    </row>
    <row r="36" spans="3:4" x14ac:dyDescent="0.2">
      <c r="C36" s="1" t="s">
        <v>99</v>
      </c>
      <c r="D36" s="1" t="s">
        <v>154</v>
      </c>
    </row>
    <row r="37" spans="3:4" x14ac:dyDescent="0.2">
      <c r="C37" s="1" t="s">
        <v>92</v>
      </c>
      <c r="D37" s="1" t="s">
        <v>155</v>
      </c>
    </row>
    <row r="38" spans="3:4" x14ac:dyDescent="0.2">
      <c r="C38" s="1" t="s">
        <v>96</v>
      </c>
      <c r="D38" s="1" t="s">
        <v>156</v>
      </c>
    </row>
    <row r="39" spans="3:4" x14ac:dyDescent="0.2">
      <c r="D39" s="1" t="s">
        <v>157</v>
      </c>
    </row>
    <row r="40" spans="3:4" x14ac:dyDescent="0.2">
      <c r="D40" s="1" t="s">
        <v>158</v>
      </c>
    </row>
    <row r="41" spans="3:4" x14ac:dyDescent="0.2">
      <c r="D41" s="1" t="s">
        <v>159</v>
      </c>
    </row>
    <row r="42" spans="3:4" x14ac:dyDescent="0.2">
      <c r="D42" s="1" t="s">
        <v>160</v>
      </c>
    </row>
    <row r="43" spans="3:4" x14ac:dyDescent="0.2">
      <c r="D43" s="1" t="s">
        <v>161</v>
      </c>
    </row>
    <row r="44" spans="3:4" x14ac:dyDescent="0.2">
      <c r="D44" s="1" t="s">
        <v>162</v>
      </c>
    </row>
    <row r="45" spans="3:4" x14ac:dyDescent="0.2">
      <c r="D45" s="1" t="s">
        <v>163</v>
      </c>
    </row>
    <row r="46" spans="3:4" x14ac:dyDescent="0.2">
      <c r="D46" s="1" t="s">
        <v>164</v>
      </c>
    </row>
    <row r="47" spans="3:4" x14ac:dyDescent="0.2">
      <c r="D47" s="1" t="s">
        <v>165</v>
      </c>
    </row>
    <row r="48" spans="3:4" x14ac:dyDescent="0.2">
      <c r="D48" s="1" t="s">
        <v>166</v>
      </c>
    </row>
    <row r="49" spans="4:4" x14ac:dyDescent="0.2">
      <c r="D49" s="1" t="s">
        <v>167</v>
      </c>
    </row>
    <row r="50" spans="4:4" x14ac:dyDescent="0.2">
      <c r="D50" s="1" t="s">
        <v>168</v>
      </c>
    </row>
    <row r="51" spans="4:4" x14ac:dyDescent="0.2">
      <c r="D51" s="1" t="s">
        <v>115</v>
      </c>
    </row>
    <row r="52" spans="4:4" x14ac:dyDescent="0.2">
      <c r="D52" s="1" t="s">
        <v>169</v>
      </c>
    </row>
    <row r="53" spans="4:4" x14ac:dyDescent="0.2">
      <c r="D53" s="1" t="s">
        <v>170</v>
      </c>
    </row>
    <row r="54" spans="4:4" x14ac:dyDescent="0.2">
      <c r="D54" s="1" t="s">
        <v>171</v>
      </c>
    </row>
    <row r="55" spans="4:4" x14ac:dyDescent="0.2">
      <c r="D55" s="1" t="s">
        <v>172</v>
      </c>
    </row>
    <row r="56" spans="4:4" x14ac:dyDescent="0.2">
      <c r="D56" s="1" t="s">
        <v>173</v>
      </c>
    </row>
    <row r="57" spans="4:4" x14ac:dyDescent="0.2">
      <c r="D57" s="1" t="s">
        <v>174</v>
      </c>
    </row>
    <row r="58" spans="4:4" x14ac:dyDescent="0.2">
      <c r="D58" s="1" t="s">
        <v>175</v>
      </c>
    </row>
    <row r="59" spans="4:4" x14ac:dyDescent="0.2">
      <c r="D59" s="1" t="s">
        <v>176</v>
      </c>
    </row>
    <row r="60" spans="4:4" x14ac:dyDescent="0.2">
      <c r="D60" s="1" t="s">
        <v>177</v>
      </c>
    </row>
    <row r="61" spans="4:4" x14ac:dyDescent="0.2">
      <c r="D61" s="1" t="s">
        <v>178</v>
      </c>
    </row>
    <row r="62" spans="4:4" x14ac:dyDescent="0.2">
      <c r="D62" s="1" t="s">
        <v>179</v>
      </c>
    </row>
  </sheetData>
  <sortState xmlns:xlrd2="http://schemas.microsoft.com/office/spreadsheetml/2017/richdata2" ref="D3:D6">
    <sortCondition ref="D2"/>
  </sortState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Blinn</dc:creator>
  <cp:keywords/>
  <dc:description/>
  <cp:lastModifiedBy>Microsoft Office User</cp:lastModifiedBy>
  <cp:revision/>
  <dcterms:created xsi:type="dcterms:W3CDTF">2018-11-05T14:54:53Z</dcterms:created>
  <dcterms:modified xsi:type="dcterms:W3CDTF">2022-03-02T15:00:36Z</dcterms:modified>
  <cp:category/>
  <cp:contentStatus/>
</cp:coreProperties>
</file>