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0410" activeTab="1"/>
  </bookViews>
  <sheets>
    <sheet name="List of Contents" sheetId="4" r:id="rId1"/>
    <sheet name="Firm Info" sheetId="1" r:id="rId2"/>
    <sheet name="Summary" sheetId="5" r:id="rId3"/>
    <sheet name="2021 Balance Sheet" sheetId="6" r:id="rId4"/>
    <sheet name="2021 Modelled BS" sheetId="7" r:id="rId5"/>
    <sheet name="2021 SCR &amp; MCR" sheetId="8" r:id="rId6"/>
    <sheet name="2021 Own Funds" sheetId="9" r:id="rId7"/>
    <sheet name="2021 MA Info" sheetId="10" r:id="rId8"/>
    <sheet name="2021 Ann Reinsurance" sheetId="32" r:id="rId9"/>
    <sheet name="BS - S1" sheetId="11" r:id="rId10"/>
    <sheet name="SCR &amp; MCR - S1" sheetId="12" r:id="rId11"/>
    <sheet name="Own Funds - S1" sheetId="13" r:id="rId12"/>
    <sheet name="MA Info - S1" sheetId="14" r:id="rId13"/>
    <sheet name="BS - S2" sheetId="16" r:id="rId14"/>
    <sheet name="SCR &amp; MCR - S2" sheetId="18" r:id="rId15"/>
    <sheet name="Own Funds - S2" sheetId="17" r:id="rId16"/>
    <sheet name="MA Info - S2" sheetId="19" r:id="rId17"/>
    <sheet name="BS - S3" sheetId="21" r:id="rId18"/>
    <sheet name="SCR &amp; MCR - S3" sheetId="23" r:id="rId19"/>
    <sheet name="Own Funds - S3" sheetId="22" r:id="rId20"/>
    <sheet name="MA Info - S3" sheetId="24" r:id="rId21"/>
    <sheet name="BS - S4" sheetId="25" r:id="rId22"/>
    <sheet name="SCR &amp; MCR - S4" sheetId="27" r:id="rId23"/>
    <sheet name="Own Funds - S4" sheetId="28" r:id="rId24"/>
    <sheet name="MA Info - S4" sheetId="29" r:id="rId25"/>
    <sheet name="Reinsurance - S4" sheetId="33" r:id="rId26"/>
    <sheet name="Variables" sheetId="2" state="hidden" r:id="rId27"/>
  </sheets>
  <definedNames>
    <definedName name="CIQWBGuid" hidden="1">"f34c698a-4d89-4b92-9571-829b52c0b2c0"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"10/23/2015 09:47:57"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3" l="1"/>
  <c r="B3" i="29"/>
  <c r="B3" i="28"/>
  <c r="B3" i="27"/>
  <c r="B3" i="25"/>
  <c r="B3" i="24"/>
  <c r="B3" i="22"/>
  <c r="B3" i="23"/>
  <c r="B3" i="21"/>
  <c r="B3" i="19"/>
  <c r="B3" i="17"/>
  <c r="B3" i="18"/>
  <c r="B3" i="16"/>
  <c r="B3" i="14"/>
  <c r="B3" i="13"/>
  <c r="B3" i="12"/>
  <c r="B3" i="11"/>
  <c r="H44" i="5"/>
  <c r="G44" i="5"/>
  <c r="F44" i="5"/>
  <c r="E44" i="5"/>
  <c r="E13" i="5"/>
  <c r="F13" i="5"/>
  <c r="G13" i="5"/>
  <c r="H40" i="5"/>
  <c r="H73" i="5" s="1"/>
  <c r="G40" i="5"/>
  <c r="F40" i="5"/>
  <c r="E40" i="5"/>
  <c r="H37" i="5"/>
  <c r="H70" i="5" s="1"/>
  <c r="G37" i="5"/>
  <c r="F37" i="5"/>
  <c r="E37" i="5"/>
  <c r="E70" i="5" s="1"/>
  <c r="H39" i="5"/>
  <c r="H41" i="5" s="1"/>
  <c r="G39" i="5"/>
  <c r="F39" i="5"/>
  <c r="E39" i="5"/>
  <c r="H36" i="5"/>
  <c r="H38" i="5" s="1"/>
  <c r="G36" i="5"/>
  <c r="F36" i="5"/>
  <c r="E36" i="5"/>
  <c r="E38" i="5"/>
  <c r="C40" i="5"/>
  <c r="D40" i="5" s="1"/>
  <c r="D73" i="5" s="1"/>
  <c r="C37" i="5"/>
  <c r="D37" i="5" s="1"/>
  <c r="D70" i="5" s="1"/>
  <c r="C39" i="5"/>
  <c r="C36" i="5"/>
  <c r="D36" i="5" s="1"/>
  <c r="D38" i="5" s="1"/>
  <c r="F70" i="5" l="1"/>
  <c r="G69" i="5"/>
  <c r="G72" i="5"/>
  <c r="G70" i="5"/>
  <c r="E69" i="5"/>
  <c r="E73" i="5"/>
  <c r="F69" i="5"/>
  <c r="F72" i="5"/>
  <c r="F73" i="5"/>
  <c r="E71" i="5"/>
  <c r="G73" i="5"/>
  <c r="C38" i="5"/>
  <c r="D71" i="5" s="1"/>
  <c r="H72" i="5"/>
  <c r="H69" i="5"/>
  <c r="C41" i="5"/>
  <c r="D39" i="5"/>
  <c r="G41" i="5"/>
  <c r="H74" i="5" s="1"/>
  <c r="F41" i="5"/>
  <c r="E41" i="5"/>
  <c r="G38" i="5"/>
  <c r="F38" i="5"/>
  <c r="F71" i="5" s="1"/>
  <c r="D21" i="10"/>
  <c r="C47" i="9"/>
  <c r="G54" i="9"/>
  <c r="G52" i="9"/>
  <c r="F55" i="9"/>
  <c r="E55" i="9"/>
  <c r="D55" i="9"/>
  <c r="C55" i="9"/>
  <c r="F54" i="9"/>
  <c r="E54" i="9"/>
  <c r="D54" i="9"/>
  <c r="C54" i="9"/>
  <c r="F53" i="9"/>
  <c r="E53" i="9"/>
  <c r="D53" i="9"/>
  <c r="C53" i="9"/>
  <c r="F52" i="9"/>
  <c r="E52" i="9"/>
  <c r="D52" i="9"/>
  <c r="C52" i="9"/>
  <c r="G50" i="9"/>
  <c r="F50" i="9"/>
  <c r="C50" i="9"/>
  <c r="G49" i="9"/>
  <c r="F49" i="9"/>
  <c r="E49" i="9"/>
  <c r="D49" i="9"/>
  <c r="C49" i="9"/>
  <c r="G48" i="9"/>
  <c r="F48" i="9"/>
  <c r="E48" i="9"/>
  <c r="D48" i="9"/>
  <c r="G47" i="9"/>
  <c r="F47" i="9"/>
  <c r="E47" i="9"/>
  <c r="D47" i="9"/>
  <c r="C48" i="9"/>
  <c r="F74" i="5" l="1"/>
  <c r="G71" i="5"/>
  <c r="H71" i="5"/>
  <c r="D41" i="5"/>
  <c r="D74" i="5" s="1"/>
  <c r="D72" i="5"/>
  <c r="G74" i="5"/>
  <c r="E72" i="5"/>
  <c r="B8" i="33"/>
  <c r="B7" i="33"/>
  <c r="B6" i="33"/>
  <c r="E74" i="5" l="1"/>
  <c r="B8" i="32"/>
  <c r="B7" i="32"/>
  <c r="B6" i="32"/>
  <c r="C172" i="6" l="1"/>
  <c r="E158" i="6"/>
  <c r="E157" i="6"/>
  <c r="E156" i="6"/>
  <c r="D158" i="6"/>
  <c r="D157" i="6"/>
  <c r="D156" i="6"/>
  <c r="C162" i="6"/>
  <c r="C161" i="6"/>
  <c r="E166" i="6"/>
  <c r="E165" i="6"/>
  <c r="E164" i="6"/>
  <c r="D166" i="6"/>
  <c r="D165" i="6"/>
  <c r="D164" i="6"/>
  <c r="C166" i="6"/>
  <c r="C165" i="6"/>
  <c r="C164" i="6"/>
  <c r="C160" i="6"/>
  <c r="D21" i="29" l="1"/>
  <c r="D21" i="24"/>
  <c r="D21" i="19"/>
  <c r="D21" i="14"/>
  <c r="H33" i="5" l="1"/>
  <c r="H32" i="5"/>
  <c r="H31" i="5"/>
  <c r="H30" i="5"/>
  <c r="H63" i="5" s="1"/>
  <c r="H29" i="5"/>
  <c r="H28" i="5"/>
  <c r="H27" i="5"/>
  <c r="H60" i="5" s="1"/>
  <c r="H26" i="5"/>
  <c r="H59" i="5" s="1"/>
  <c r="H25" i="5"/>
  <c r="H22" i="5"/>
  <c r="H21" i="5"/>
  <c r="H54" i="5" s="1"/>
  <c r="H20" i="5"/>
  <c r="H19" i="5"/>
  <c r="H18" i="5"/>
  <c r="H17" i="5"/>
  <c r="H50" i="5" s="1"/>
  <c r="H16" i="5"/>
  <c r="H49" i="5" s="1"/>
  <c r="H15" i="5"/>
  <c r="H14" i="5"/>
  <c r="H13" i="5"/>
  <c r="H46" i="5" s="1"/>
  <c r="G33" i="5"/>
  <c r="G32" i="5"/>
  <c r="G31" i="5"/>
  <c r="G30" i="5"/>
  <c r="G63" i="5" s="1"/>
  <c r="G29" i="5"/>
  <c r="G28" i="5"/>
  <c r="G27" i="5"/>
  <c r="G26" i="5"/>
  <c r="G25" i="5"/>
  <c r="G22" i="5"/>
  <c r="G21" i="5"/>
  <c r="G20" i="5"/>
  <c r="G19" i="5"/>
  <c r="G52" i="5" s="1"/>
  <c r="G18" i="5"/>
  <c r="G17" i="5"/>
  <c r="G16" i="5"/>
  <c r="G15" i="5"/>
  <c r="G48" i="5" s="1"/>
  <c r="G14" i="5"/>
  <c r="F33" i="5"/>
  <c r="F32" i="5"/>
  <c r="F65" i="5" s="1"/>
  <c r="F31" i="5"/>
  <c r="F30" i="5"/>
  <c r="F29" i="5"/>
  <c r="F28" i="5"/>
  <c r="F61" i="5" s="1"/>
  <c r="F27" i="5"/>
  <c r="F26" i="5"/>
  <c r="F25" i="5"/>
  <c r="F22" i="5"/>
  <c r="F55" i="5" s="1"/>
  <c r="F21" i="5"/>
  <c r="F20" i="5"/>
  <c r="F19" i="5"/>
  <c r="F18" i="5"/>
  <c r="F51" i="5" s="1"/>
  <c r="F17" i="5"/>
  <c r="F16" i="5"/>
  <c r="F15" i="5"/>
  <c r="F14" i="5"/>
  <c r="F47" i="5" s="1"/>
  <c r="E33" i="5"/>
  <c r="E32" i="5"/>
  <c r="E31" i="5"/>
  <c r="E30" i="5"/>
  <c r="E29" i="5"/>
  <c r="E28" i="5"/>
  <c r="E27" i="5"/>
  <c r="E26" i="5"/>
  <c r="E25" i="5"/>
  <c r="E22" i="5"/>
  <c r="E21" i="5"/>
  <c r="E20" i="5"/>
  <c r="E19" i="5"/>
  <c r="E18" i="5"/>
  <c r="E17" i="5"/>
  <c r="E16" i="5"/>
  <c r="E15" i="5"/>
  <c r="E14" i="5"/>
  <c r="D33" i="5"/>
  <c r="D32" i="5"/>
  <c r="D31" i="5"/>
  <c r="D30" i="5"/>
  <c r="D29" i="5"/>
  <c r="D28" i="5"/>
  <c r="D27" i="5"/>
  <c r="D26" i="5"/>
  <c r="D25" i="5"/>
  <c r="D22" i="5"/>
  <c r="D21" i="5"/>
  <c r="D20" i="5"/>
  <c r="D19" i="5"/>
  <c r="D18" i="5"/>
  <c r="D17" i="5"/>
  <c r="D16" i="5"/>
  <c r="D15" i="5"/>
  <c r="D14" i="5"/>
  <c r="D13" i="5"/>
  <c r="C28" i="5"/>
  <c r="D44" i="5"/>
  <c r="B8" i="27"/>
  <c r="B7" i="27"/>
  <c r="B6" i="27"/>
  <c r="B8" i="23"/>
  <c r="B7" i="23"/>
  <c r="B6" i="23"/>
  <c r="B8" i="18"/>
  <c r="B7" i="18"/>
  <c r="B6" i="18"/>
  <c r="E50" i="5" l="1"/>
  <c r="E54" i="5"/>
  <c r="E60" i="5"/>
  <c r="E64" i="5"/>
  <c r="F48" i="5"/>
  <c r="F52" i="5"/>
  <c r="F58" i="5"/>
  <c r="E61" i="5"/>
  <c r="E65" i="5"/>
  <c r="H53" i="5"/>
  <c r="E47" i="5"/>
  <c r="E55" i="5"/>
  <c r="E51" i="5"/>
  <c r="E49" i="5"/>
  <c r="E53" i="5"/>
  <c r="E63" i="5"/>
  <c r="F46" i="5"/>
  <c r="F50" i="5"/>
  <c r="F54" i="5"/>
  <c r="F60" i="5"/>
  <c r="G61" i="5"/>
  <c r="G65" i="5"/>
  <c r="H48" i="5"/>
  <c r="H52" i="5"/>
  <c r="H58" i="5"/>
  <c r="H23" i="5"/>
  <c r="E59" i="5"/>
  <c r="E23" i="5"/>
  <c r="G34" i="5"/>
  <c r="G35" i="5" s="1"/>
  <c r="H62" i="5"/>
  <c r="H66" i="5"/>
  <c r="D61" i="5"/>
  <c r="E48" i="5"/>
  <c r="E52" i="5"/>
  <c r="E58" i="5"/>
  <c r="E62" i="5"/>
  <c r="E66" i="5"/>
  <c r="F49" i="5"/>
  <c r="F53" i="5"/>
  <c r="F59" i="5"/>
  <c r="F63" i="5"/>
  <c r="G46" i="5"/>
  <c r="G50" i="5"/>
  <c r="G54" i="5"/>
  <c r="G60" i="5"/>
  <c r="H64" i="5"/>
  <c r="H47" i="5"/>
  <c r="H51" i="5"/>
  <c r="H55" i="5"/>
  <c r="H61" i="5"/>
  <c r="H65" i="5"/>
  <c r="G47" i="5"/>
  <c r="G49" i="5"/>
  <c r="G51" i="5"/>
  <c r="G53" i="5"/>
  <c r="G55" i="5"/>
  <c r="G58" i="5"/>
  <c r="G59" i="5"/>
  <c r="F62" i="5"/>
  <c r="F64" i="5"/>
  <c r="F66" i="5"/>
  <c r="G62" i="5"/>
  <c r="G64" i="5"/>
  <c r="G66" i="5"/>
  <c r="E46" i="5"/>
  <c r="D23" i="5"/>
  <c r="F34" i="5"/>
  <c r="F23" i="5"/>
  <c r="G23" i="5"/>
  <c r="E34" i="5"/>
  <c r="H34" i="5"/>
  <c r="D34" i="5"/>
  <c r="D35" i="5" s="1"/>
  <c r="C167" i="6"/>
  <c r="E119" i="6"/>
  <c r="E167" i="6" s="1"/>
  <c r="D119" i="6"/>
  <c r="D167" i="6" s="1"/>
  <c r="B167" i="6"/>
  <c r="C159" i="6"/>
  <c r="B166" i="6"/>
  <c r="B165" i="6"/>
  <c r="B164" i="6"/>
  <c r="B162" i="6"/>
  <c r="B161" i="6"/>
  <c r="B160" i="6"/>
  <c r="E162" i="6"/>
  <c r="E161" i="6"/>
  <c r="E160" i="6"/>
  <c r="E159" i="6" s="1"/>
  <c r="D162" i="6"/>
  <c r="D161" i="6"/>
  <c r="D160" i="6"/>
  <c r="D159" i="6" s="1"/>
  <c r="D122" i="6"/>
  <c r="E152" i="6"/>
  <c r="D152" i="6"/>
  <c r="C152" i="6"/>
  <c r="C22" i="5" s="1"/>
  <c r="D55" i="5" s="1"/>
  <c r="E56" i="5" l="1"/>
  <c r="G56" i="5"/>
  <c r="G67" i="5"/>
  <c r="F56" i="5"/>
  <c r="F35" i="5"/>
  <c r="F67" i="5"/>
  <c r="H56" i="5"/>
  <c r="H35" i="5"/>
  <c r="H67" i="5"/>
  <c r="E35" i="5"/>
  <c r="E67" i="5"/>
  <c r="C7" i="5"/>
  <c r="A7" i="5"/>
  <c r="C6" i="5"/>
  <c r="B8" i="6"/>
  <c r="B7" i="6"/>
  <c r="B6" i="6"/>
  <c r="F8" i="7"/>
  <c r="B8" i="7"/>
  <c r="B7" i="7"/>
  <c r="B6" i="7"/>
  <c r="F8" i="8"/>
  <c r="B8" i="8"/>
  <c r="B7" i="8"/>
  <c r="B6" i="8"/>
  <c r="B8" i="9"/>
  <c r="B7" i="9"/>
  <c r="B6" i="9"/>
  <c r="F8" i="10"/>
  <c r="B8" i="10"/>
  <c r="B7" i="10"/>
  <c r="B6" i="10"/>
  <c r="F8" i="11"/>
  <c r="B8" i="11"/>
  <c r="B7" i="11"/>
  <c r="B6" i="11"/>
  <c r="B8" i="12"/>
  <c r="B7" i="12"/>
  <c r="B6" i="12"/>
  <c r="B8" i="13"/>
  <c r="B7" i="13"/>
  <c r="B6" i="13"/>
  <c r="F8" i="14"/>
  <c r="B8" i="14"/>
  <c r="B7" i="14"/>
  <c r="B6" i="14"/>
  <c r="F8" i="16"/>
  <c r="B8" i="16"/>
  <c r="B7" i="16"/>
  <c r="B6" i="16"/>
  <c r="B8" i="17"/>
  <c r="B7" i="17"/>
  <c r="B6" i="17"/>
  <c r="F8" i="19"/>
  <c r="B8" i="19"/>
  <c r="B7" i="19"/>
  <c r="B6" i="19"/>
  <c r="F8" i="21"/>
  <c r="B8" i="21"/>
  <c r="B7" i="21"/>
  <c r="B6" i="21"/>
  <c r="B8" i="22"/>
  <c r="B7" i="22"/>
  <c r="B6" i="22"/>
  <c r="F8" i="24"/>
  <c r="B8" i="24"/>
  <c r="B7" i="24"/>
  <c r="B6" i="24"/>
  <c r="F8" i="25"/>
  <c r="B8" i="25"/>
  <c r="B7" i="25"/>
  <c r="B6" i="25"/>
  <c r="B8" i="28"/>
  <c r="B7" i="28"/>
  <c r="B6" i="28"/>
  <c r="F8" i="29"/>
  <c r="B8" i="29"/>
  <c r="B7" i="29"/>
  <c r="B6" i="29"/>
  <c r="C21" i="29"/>
  <c r="A1" i="29"/>
  <c r="A1" i="28"/>
  <c r="A1" i="27"/>
  <c r="A1" i="25"/>
  <c r="C21" i="24"/>
  <c r="A1" i="24"/>
  <c r="A1" i="23"/>
  <c r="A1" i="22"/>
  <c r="A1" i="21"/>
  <c r="C21" i="19"/>
  <c r="A1" i="19"/>
  <c r="A1" i="18"/>
  <c r="A1" i="17"/>
  <c r="A1" i="16"/>
  <c r="C21" i="14"/>
  <c r="A1" i="14"/>
  <c r="A1" i="13"/>
  <c r="A1" i="12"/>
  <c r="A1" i="11"/>
  <c r="C21" i="10"/>
  <c r="A1" i="10"/>
  <c r="A1" i="9"/>
  <c r="A1" i="8"/>
  <c r="E67" i="7"/>
  <c r="D67" i="7"/>
  <c r="C67" i="7"/>
  <c r="E47" i="7"/>
  <c r="D47" i="7"/>
  <c r="D68" i="7" s="1"/>
  <c r="C47" i="7"/>
  <c r="C68" i="7" s="1"/>
  <c r="B47" i="7"/>
  <c r="A1" i="7"/>
  <c r="E172" i="6"/>
  <c r="D172" i="6"/>
  <c r="C33" i="5"/>
  <c r="D66" i="5" s="1"/>
  <c r="B172" i="6"/>
  <c r="E171" i="6"/>
  <c r="D171" i="6"/>
  <c r="C171" i="6"/>
  <c r="C32" i="5" s="1"/>
  <c r="D65" i="5" s="1"/>
  <c r="E170" i="6"/>
  <c r="D170" i="6"/>
  <c r="C170" i="6"/>
  <c r="C31" i="5" s="1"/>
  <c r="D64" i="5" s="1"/>
  <c r="E169" i="6"/>
  <c r="D169" i="6"/>
  <c r="C169" i="6"/>
  <c r="C30" i="5" s="1"/>
  <c r="D63" i="5" s="1"/>
  <c r="E168" i="6"/>
  <c r="D168" i="6"/>
  <c r="C168" i="6"/>
  <c r="C29" i="5" s="1"/>
  <c r="D62" i="5" s="1"/>
  <c r="C158" i="6"/>
  <c r="B158" i="6"/>
  <c r="C157" i="6"/>
  <c r="B157" i="6"/>
  <c r="C156" i="6"/>
  <c r="B156" i="6"/>
  <c r="E155" i="6"/>
  <c r="D155" i="6"/>
  <c r="C155" i="6"/>
  <c r="B153" i="6"/>
  <c r="E151" i="6"/>
  <c r="D151" i="6"/>
  <c r="C151" i="6"/>
  <c r="C21" i="5" s="1"/>
  <c r="D54" i="5" s="1"/>
  <c r="E150" i="6"/>
  <c r="D150" i="6"/>
  <c r="C150" i="6"/>
  <c r="E149" i="6"/>
  <c r="D149" i="6"/>
  <c r="C149" i="6"/>
  <c r="E148" i="6"/>
  <c r="D148" i="6"/>
  <c r="C148" i="6"/>
  <c r="E147" i="6"/>
  <c r="D147" i="6"/>
  <c r="C147" i="6"/>
  <c r="C20" i="5" s="1"/>
  <c r="D53" i="5" s="1"/>
  <c r="E146" i="6"/>
  <c r="D146" i="6"/>
  <c r="C146" i="6"/>
  <c r="E145" i="6"/>
  <c r="D145" i="6"/>
  <c r="C145" i="6"/>
  <c r="E144" i="6"/>
  <c r="D144" i="6"/>
  <c r="C144" i="6"/>
  <c r="E143" i="6"/>
  <c r="D143" i="6"/>
  <c r="C143" i="6"/>
  <c r="C19" i="5" s="1"/>
  <c r="D52" i="5" s="1"/>
  <c r="E142" i="6"/>
  <c r="D142" i="6"/>
  <c r="C142" i="6"/>
  <c r="C18" i="5" s="1"/>
  <c r="D51" i="5" s="1"/>
  <c r="E141" i="6"/>
  <c r="D141" i="6"/>
  <c r="C141" i="6"/>
  <c r="E140" i="6"/>
  <c r="D140" i="6"/>
  <c r="C140" i="6"/>
  <c r="E139" i="6"/>
  <c r="D139" i="6"/>
  <c r="C139" i="6"/>
  <c r="E138" i="6"/>
  <c r="D138" i="6"/>
  <c r="C138" i="6"/>
  <c r="E137" i="6"/>
  <c r="D137" i="6"/>
  <c r="C137" i="6"/>
  <c r="E136" i="6"/>
  <c r="D136" i="6"/>
  <c r="C136" i="6"/>
  <c r="E135" i="6"/>
  <c r="D135" i="6"/>
  <c r="C135" i="6"/>
  <c r="E134" i="6"/>
  <c r="D134" i="6"/>
  <c r="C134" i="6"/>
  <c r="E133" i="6"/>
  <c r="D133" i="6"/>
  <c r="C133" i="6"/>
  <c r="E132" i="6"/>
  <c r="D132" i="6"/>
  <c r="C132" i="6"/>
  <c r="E131" i="6"/>
  <c r="D131" i="6"/>
  <c r="C131" i="6"/>
  <c r="E130" i="6"/>
  <c r="D130" i="6"/>
  <c r="C130" i="6"/>
  <c r="E129" i="6"/>
  <c r="D129" i="6"/>
  <c r="C129" i="6"/>
  <c r="C17" i="5" s="1"/>
  <c r="D50" i="5" s="1"/>
  <c r="E128" i="6"/>
  <c r="D128" i="6"/>
  <c r="C128" i="6"/>
  <c r="C16" i="5" s="1"/>
  <c r="D49" i="5" s="1"/>
  <c r="E127" i="6"/>
  <c r="D127" i="6"/>
  <c r="C127" i="6"/>
  <c r="C15" i="5" s="1"/>
  <c r="D48" i="5" s="1"/>
  <c r="E126" i="6"/>
  <c r="D126" i="6"/>
  <c r="C126" i="6"/>
  <c r="C14" i="5" s="1"/>
  <c r="D47" i="5" s="1"/>
  <c r="E125" i="6"/>
  <c r="D125" i="6"/>
  <c r="C125" i="6"/>
  <c r="C13" i="5" s="1"/>
  <c r="A1" i="6"/>
  <c r="C44" i="5"/>
  <c r="A7" i="12"/>
  <c r="E68" i="5" l="1"/>
  <c r="A7" i="33"/>
  <c r="A7" i="32"/>
  <c r="A7" i="6"/>
  <c r="H68" i="5"/>
  <c r="F68" i="5"/>
  <c r="G68" i="5"/>
  <c r="C27" i="5"/>
  <c r="D60" i="5" s="1"/>
  <c r="C26" i="5"/>
  <c r="D59" i="5" s="1"/>
  <c r="D46" i="5"/>
  <c r="C23" i="5"/>
  <c r="D56" i="5" s="1"/>
  <c r="C163" i="6"/>
  <c r="C173" i="6" s="1"/>
  <c r="C25" i="5"/>
  <c r="D58" i="5" s="1"/>
  <c r="E68" i="7"/>
  <c r="D163" i="6"/>
  <c r="E163" i="6"/>
  <c r="E173" i="6" s="1"/>
  <c r="C153" i="6"/>
  <c r="D153" i="6"/>
  <c r="D173" i="6"/>
  <c r="E153" i="6"/>
  <c r="A7" i="7"/>
  <c r="A7" i="16"/>
  <c r="A7" i="17"/>
  <c r="A7" i="24"/>
  <c r="A7" i="27"/>
  <c r="A7" i="9"/>
  <c r="A7" i="13"/>
  <c r="A7" i="18"/>
  <c r="A7" i="23"/>
  <c r="A7" i="29"/>
  <c r="A7" i="8"/>
  <c r="A7" i="14"/>
  <c r="A7" i="28"/>
  <c r="A7" i="19"/>
  <c r="A7" i="21"/>
  <c r="A7" i="22"/>
  <c r="A7" i="25"/>
  <c r="A7" i="10"/>
  <c r="A7" i="11"/>
  <c r="C34" i="5" l="1"/>
  <c r="D174" i="6"/>
  <c r="E174" i="6"/>
  <c r="C174" i="6"/>
  <c r="C35" i="5" l="1"/>
  <c r="D67" i="5"/>
  <c r="D69" i="5" l="1"/>
  <c r="D68" i="5"/>
</calcChain>
</file>

<file path=xl/sharedStrings.xml><?xml version="1.0" encoding="utf-8"?>
<sst xmlns="http://schemas.openxmlformats.org/spreadsheetml/2006/main" count="1714" uniqueCount="409">
  <si>
    <t>Standard formula</t>
  </si>
  <si>
    <t>Yes</t>
  </si>
  <si>
    <t>Partial internal model</t>
  </si>
  <si>
    <t>No</t>
  </si>
  <si>
    <t>Full internal model</t>
  </si>
  <si>
    <t>PRA Insurance Stress Testing 2022</t>
  </si>
  <si>
    <t>Firm Information</t>
  </si>
  <si>
    <t>Key</t>
  </si>
  <si>
    <t>To be completed</t>
  </si>
  <si>
    <t>Calculation/reference</t>
  </si>
  <si>
    <t>Firm name</t>
  </si>
  <si>
    <t>FRN (if applicable)</t>
  </si>
  <si>
    <t>Group name (if applicable)</t>
  </si>
  <si>
    <t>SCR calculation method</t>
  </si>
  <si>
    <t>As at date</t>
  </si>
  <si>
    <t>Contact name</t>
  </si>
  <si>
    <t>Contact email</t>
  </si>
  <si>
    <t>Contact phone</t>
  </si>
  <si>
    <t>Senior Management  Sign-off confirmation</t>
  </si>
  <si>
    <t>Senior Management Sign-off date</t>
  </si>
  <si>
    <t>Resource spent (FTE)</t>
  </si>
  <si>
    <t>How many MAPs do you have?</t>
  </si>
  <si>
    <t>How many modelled RFFs do you have?</t>
  </si>
  <si>
    <t>Summary</t>
  </si>
  <si>
    <t>Firm Info</t>
  </si>
  <si>
    <t>MA calculation information after stress</t>
  </si>
  <si>
    <t>own funds and reconciliation after stress</t>
  </si>
  <si>
    <t>SCR after stress</t>
  </si>
  <si>
    <t>Balance sheet after stress</t>
  </si>
  <si>
    <t>Post-Stress Information - Stage 4 (S4)</t>
  </si>
  <si>
    <t>Post-Stress Information - Stage 3 (S3)</t>
  </si>
  <si>
    <t>Post-Stress Information - Stage 2 (S2)</t>
  </si>
  <si>
    <t>Post-Stress Information - Stage 1 (S1)</t>
  </si>
  <si>
    <t>MA calculation information (SR.22.03.01)</t>
  </si>
  <si>
    <t>Solvency II SCR and MCR</t>
  </si>
  <si>
    <t>Pre-Stress Information</t>
  </si>
  <si>
    <t>Firm Information, Sign Off details, Exchange Rates used.
Details on numbers of MAPs and RFFs.</t>
  </si>
  <si>
    <t>CONTENTS</t>
  </si>
  <si>
    <t>TAB</t>
  </si>
  <si>
    <t>Category</t>
  </si>
  <si>
    <t>Summary Sheet</t>
  </si>
  <si>
    <t>All figures to be completed in GBP millions</t>
  </si>
  <si>
    <t>SCR</t>
  </si>
  <si>
    <t>Scenario summary</t>
  </si>
  <si>
    <t>Scenario name</t>
  </si>
  <si>
    <t>Stage 1: Initial market shock</t>
  </si>
  <si>
    <t>Stage 2: Developing market shock</t>
  </si>
  <si>
    <t>Stage 3: Protracted market shock</t>
  </si>
  <si>
    <t>Assets</t>
  </si>
  <si>
    <t>Other liabilities</t>
  </si>
  <si>
    <t>Total liabilities</t>
  </si>
  <si>
    <t>Excess of Assets over Liabilities</t>
  </si>
  <si>
    <t>SCR coverage ratio</t>
  </si>
  <si>
    <t>Solvency II Balance Sheet</t>
  </si>
  <si>
    <t>S.02.01.01</t>
  </si>
  <si>
    <t>Must match regulatory submission</t>
  </si>
  <si>
    <t>Solvency II value</t>
  </si>
  <si>
    <t>C0010</t>
  </si>
  <si>
    <t>Total</t>
  </si>
  <si>
    <t xml:space="preserve">Remaining Part </t>
  </si>
  <si>
    <t>Total Ring-fenced Funds</t>
  </si>
  <si>
    <t>Goodwill</t>
  </si>
  <si>
    <t>R0010</t>
  </si>
  <si>
    <t>Deferred acquisition costs</t>
  </si>
  <si>
    <t>R0020</t>
  </si>
  <si>
    <t>Intangible assets</t>
  </si>
  <si>
    <t>R0030</t>
  </si>
  <si>
    <t>Deferred tax assets</t>
  </si>
  <si>
    <t>R0040</t>
  </si>
  <si>
    <t>Pension benefit surplus</t>
  </si>
  <si>
    <t>R0050</t>
  </si>
  <si>
    <t>Property, plant &amp; equipment held for own use</t>
  </si>
  <si>
    <t>R0060</t>
  </si>
  <si>
    <t>Investments (other than assets held for index-linked and unit-linked contracts)</t>
  </si>
  <si>
    <t>R0070</t>
  </si>
  <si>
    <t>Property (other than for own use)</t>
  </si>
  <si>
    <t>R0080</t>
  </si>
  <si>
    <t>Holdings in related undertakings, including participations</t>
  </si>
  <si>
    <t>R0090</t>
  </si>
  <si>
    <t>Equities</t>
  </si>
  <si>
    <t>R0100</t>
  </si>
  <si>
    <t>Equities - listed</t>
  </si>
  <si>
    <t>R0110</t>
  </si>
  <si>
    <t>Equities - unlisted</t>
  </si>
  <si>
    <t>R0120</t>
  </si>
  <si>
    <t>Bonds</t>
  </si>
  <si>
    <t>R0130</t>
  </si>
  <si>
    <t>Government Bonds</t>
  </si>
  <si>
    <t>R0140</t>
  </si>
  <si>
    <t>Corporate Bonds</t>
  </si>
  <si>
    <t>R0150</t>
  </si>
  <si>
    <t>Structured notes</t>
  </si>
  <si>
    <t>R0160</t>
  </si>
  <si>
    <t>Collateralised securities</t>
  </si>
  <si>
    <t>R0170</t>
  </si>
  <si>
    <t>Collective Investments Undertakings</t>
  </si>
  <si>
    <t>R0180</t>
  </si>
  <si>
    <t>Derivatives</t>
  </si>
  <si>
    <t>R0190</t>
  </si>
  <si>
    <t>Deposits other than cash equivalents</t>
  </si>
  <si>
    <t>R0200</t>
  </si>
  <si>
    <t>Other investments</t>
  </si>
  <si>
    <t>R0210</t>
  </si>
  <si>
    <t>Assets held for index-linked and unit-linked contracts</t>
  </si>
  <si>
    <t>R0220</t>
  </si>
  <si>
    <t>Loans and mortgages</t>
  </si>
  <si>
    <t>R0230</t>
  </si>
  <si>
    <t>Loans on policies</t>
  </si>
  <si>
    <t>R0240</t>
  </si>
  <si>
    <t>Loans and mortgages to individuals</t>
  </si>
  <si>
    <t>R0250</t>
  </si>
  <si>
    <t>Other loans and mortgages</t>
  </si>
  <si>
    <t>R0260</t>
  </si>
  <si>
    <t>Reinsurance recoverables from:</t>
  </si>
  <si>
    <t>R0270</t>
  </si>
  <si>
    <t>Non-life and health similar to non-life</t>
  </si>
  <si>
    <t>R0280</t>
  </si>
  <si>
    <t>Non-life excluding health</t>
  </si>
  <si>
    <t>R0290</t>
  </si>
  <si>
    <t>Health similar to non-life</t>
  </si>
  <si>
    <t>R0300</t>
  </si>
  <si>
    <t>Life and health similar to life, excluding health and index-linked and unit-linked</t>
  </si>
  <si>
    <t>R0310</t>
  </si>
  <si>
    <t>Health similar to life</t>
  </si>
  <si>
    <t>R0320</t>
  </si>
  <si>
    <t>Life excluding health and index-linked and unit-linked</t>
  </si>
  <si>
    <t>R0330</t>
  </si>
  <si>
    <t>Life index-linked and unit-linked</t>
  </si>
  <si>
    <t>R0340</t>
  </si>
  <si>
    <t>Deposits to cedants</t>
  </si>
  <si>
    <t>R0350</t>
  </si>
  <si>
    <t>Insurance and intermediaries receivables</t>
  </si>
  <si>
    <t>R0360</t>
  </si>
  <si>
    <t>Reinsurance receivables</t>
  </si>
  <si>
    <t>R0370</t>
  </si>
  <si>
    <t>Receivables (trade, not insurance)</t>
  </si>
  <si>
    <t>R0380</t>
  </si>
  <si>
    <t>Own shares (held directly)</t>
  </si>
  <si>
    <t>R0390</t>
  </si>
  <si>
    <t>Amounts due in respect of own fund items or initial fund called up but not yet paid in</t>
  </si>
  <si>
    <t>R0400</t>
  </si>
  <si>
    <t>Cash and cash equivalents</t>
  </si>
  <si>
    <t>R0410</t>
  </si>
  <si>
    <t>Any other assets, not elsewhere shown</t>
  </si>
  <si>
    <t>R0420</t>
  </si>
  <si>
    <t>Total assets</t>
  </si>
  <si>
    <t>R0500</t>
  </si>
  <si>
    <t>Liabilities</t>
  </si>
  <si>
    <t>Technical provisions – non-life</t>
  </si>
  <si>
    <t>R0510</t>
  </si>
  <si>
    <t>Technical provisions – non-life (excluding health)</t>
  </si>
  <si>
    <t>R0520</t>
  </si>
  <si>
    <t>Technical provisions calculated as a whole</t>
  </si>
  <si>
    <t>R0530</t>
  </si>
  <si>
    <t>Best Estimate</t>
  </si>
  <si>
    <t>R0540</t>
  </si>
  <si>
    <t>Risk margin</t>
  </si>
  <si>
    <t>R0550</t>
  </si>
  <si>
    <t>Technical provisions - health (similar to non-life)</t>
  </si>
  <si>
    <t>R0560</t>
  </si>
  <si>
    <t>R0570</t>
  </si>
  <si>
    <t>R0580</t>
  </si>
  <si>
    <t>R0590</t>
  </si>
  <si>
    <t>Technical provisions - life (excluding index-linked and unit-linked)</t>
  </si>
  <si>
    <t>R0600</t>
  </si>
  <si>
    <t>Technical provisions - health (similar to life)</t>
  </si>
  <si>
    <t>R0610</t>
  </si>
  <si>
    <t>R0620</t>
  </si>
  <si>
    <t>R0630</t>
  </si>
  <si>
    <t>R0640</t>
  </si>
  <si>
    <t>Technical provisions – life (excluding health and index-linked and unit-linked)</t>
  </si>
  <si>
    <t>R0650</t>
  </si>
  <si>
    <t>R0660</t>
  </si>
  <si>
    <t>R0670</t>
  </si>
  <si>
    <t>R0680</t>
  </si>
  <si>
    <t>Technical provisions – index-linked and unit-linked</t>
  </si>
  <si>
    <t>R0690</t>
  </si>
  <si>
    <t>R0700</t>
  </si>
  <si>
    <t>R0710</t>
  </si>
  <si>
    <t>R0720</t>
  </si>
  <si>
    <t>Other technical provisions</t>
  </si>
  <si>
    <t>R0730</t>
  </si>
  <si>
    <t>Contingent liabilities</t>
  </si>
  <si>
    <t>R0740</t>
  </si>
  <si>
    <t>Provisions other than technical provisions</t>
  </si>
  <si>
    <t>R0750</t>
  </si>
  <si>
    <t>Pension benefit obligations</t>
  </si>
  <si>
    <t>R0760</t>
  </si>
  <si>
    <t>Deposits from reinsurers</t>
  </si>
  <si>
    <t>R0770</t>
  </si>
  <si>
    <t>Deferred tax liabilities</t>
  </si>
  <si>
    <t>R0780</t>
  </si>
  <si>
    <t>R0790</t>
  </si>
  <si>
    <t>Debts owed to credit institutions</t>
  </si>
  <si>
    <t>R0800</t>
  </si>
  <si>
    <t>Financial liabilities other than debts owed to credit institutions</t>
  </si>
  <si>
    <t>R0810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</si>
  <si>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</si>
  <si>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</si>
  <si>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</si>
  <si>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</si>
  <si>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</si>
  <si>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</si>
  <si>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Subordinated liabilities</t>
  </si>
  <si>
    <t>R0850</t>
  </si>
  <si>
    <t>Subordinated liabilities not in Basic Own Funds</t>
  </si>
  <si>
    <t>R0860</t>
  </si>
  <si>
    <t>Subordinated liabilities in Basic Own Funds</t>
  </si>
  <si>
    <t>R0870</t>
  </si>
  <si>
    <t>Any other liabilities, not elsewhere shown</t>
  </si>
  <si>
    <t>R0880</t>
  </si>
  <si>
    <t>R0900</t>
  </si>
  <si>
    <t>Excess of assets over liabilities</t>
  </si>
  <si>
    <t>R1000</t>
  </si>
  <si>
    <t>Modelled Balance Sheet</t>
  </si>
  <si>
    <t>Sum of R0530, R0570</t>
  </si>
  <si>
    <t>Sum of R0540, R0580</t>
  </si>
  <si>
    <t>Sum of R0550, R0590</t>
  </si>
  <si>
    <t>Sum of R0740, R0750, R0770, R0800, R0810, R0820, R0830, R0840, R0880</t>
  </si>
  <si>
    <t>Solvency Capital Requirements and Minimum Capital Requirements</t>
  </si>
  <si>
    <t>Reconciliation reserve</t>
  </si>
  <si>
    <t>Solvency Capital Requirements</t>
  </si>
  <si>
    <t>S.25.01/ S.25.02/ S.25.03</t>
  </si>
  <si>
    <t>C0100</t>
  </si>
  <si>
    <t>Capital add-on already set</t>
  </si>
  <si>
    <t>Overall Minimum Capital Requirements</t>
  </si>
  <si>
    <t>S.28.02.01.05/ S.28.01.01.04</t>
  </si>
  <si>
    <t>C0130</t>
  </si>
  <si>
    <t>Linear MCR</t>
  </si>
  <si>
    <t>MCR cap</t>
  </si>
  <si>
    <t>MCR floor</t>
  </si>
  <si>
    <t>Combined MCR</t>
  </si>
  <si>
    <t>Absolute floor of the MCR</t>
  </si>
  <si>
    <t>Minimum Capital Requirement</t>
  </si>
  <si>
    <t>Own Funds</t>
  </si>
  <si>
    <t>S.23.01.01 and S23.01.04</t>
  </si>
  <si>
    <t>Tier 1 - unrestricted</t>
  </si>
  <si>
    <t>Tier 1 - restricted</t>
  </si>
  <si>
    <t>Tier 2</t>
  </si>
  <si>
    <t>Tier 3</t>
  </si>
  <si>
    <t>C0020</t>
  </si>
  <si>
    <t>C0030</t>
  </si>
  <si>
    <t>C0040</t>
  </si>
  <si>
    <t>C0050</t>
  </si>
  <si>
    <t>Total deductions</t>
  </si>
  <si>
    <t>Total basic own funds after deductions</t>
  </si>
  <si>
    <t>Total ancillary own funds</t>
  </si>
  <si>
    <t>Available and eligible own funds</t>
  </si>
  <si>
    <t>Total eligible own funds to meet the SCR</t>
  </si>
  <si>
    <t>Total eligible own funds to meet the MCR</t>
  </si>
  <si>
    <t>Information on the matching adjustment calculation</t>
  </si>
  <si>
    <t>SR.22.03.01</t>
  </si>
  <si>
    <t>Overall calculation of the matching adjustment</t>
  </si>
  <si>
    <t>Probability of default used to de-risk assets cash flows</t>
  </si>
  <si>
    <t>Portion of the fundamental spread not reflected when de-risking assets cash flows</t>
  </si>
  <si>
    <t>Increase of fundamental spread for sub investment grade assets</t>
  </si>
  <si>
    <t>Matching adjustment to the risk free rate</t>
  </si>
  <si>
    <t>Scenario Number</t>
  </si>
  <si>
    <r>
      <t xml:space="preserve">Solvency II Balance Sheet </t>
    </r>
    <r>
      <rPr>
        <b/>
        <sz val="16"/>
        <color theme="3" tint="0.39997558519241921"/>
        <rFont val="Calibri"/>
        <family val="2"/>
        <scheme val="minor"/>
      </rPr>
      <t>- after TMTP Recalculation</t>
    </r>
  </si>
  <si>
    <r>
      <t xml:space="preserve">Own Funds </t>
    </r>
    <r>
      <rPr>
        <b/>
        <sz val="16"/>
        <color theme="3" tint="0.39997558519241921"/>
        <rFont val="Calibri"/>
        <family val="2"/>
        <scheme val="minor"/>
      </rPr>
      <t>- after TMTP Recalculation</t>
    </r>
  </si>
  <si>
    <t>S1</t>
  </si>
  <si>
    <t>S2</t>
  </si>
  <si>
    <t>S3</t>
  </si>
  <si>
    <t>S4</t>
  </si>
  <si>
    <t>Stage 4: Protracted market shock and longevity shock</t>
  </si>
  <si>
    <t>Comments</t>
  </si>
  <si>
    <t>Sum of R350, R360, R370, R380,R390, R400 and R420</t>
  </si>
  <si>
    <t>Total other assets</t>
  </si>
  <si>
    <t>Simplified balance sheet for IST 2022</t>
  </si>
  <si>
    <t>Adjustment included in technical provisions for TMTP</t>
  </si>
  <si>
    <t>Transitional (TMTP) on technical provisions included within balance sheet</t>
  </si>
  <si>
    <t>Technical provisions - health (similar to life) and life (excluding health and index-linked and unit-linked)</t>
  </si>
  <si>
    <t>TMTP included within R0620 and R0660</t>
  </si>
  <si>
    <t>TMTP included within R0630 and R0670</t>
  </si>
  <si>
    <t>TMTP included within R0640 and R0680</t>
  </si>
  <si>
    <t>TMTP included in Technical provisions calculated as a whole</t>
  </si>
  <si>
    <t>TMTP included in Best Estimate</t>
  </si>
  <si>
    <t>TMTP included in Risk margin</t>
  </si>
  <si>
    <t>TMTP total</t>
  </si>
  <si>
    <t>Form S22.01.01.01 R0010, C0030</t>
  </si>
  <si>
    <t>TMTP included within R0700</t>
  </si>
  <si>
    <t>TMTP included within R0710</t>
  </si>
  <si>
    <t>TMTP included within R0720</t>
  </si>
  <si>
    <t>Total of three lines below</t>
  </si>
  <si>
    <t>Transitional measure on technical provisions (TMTP)</t>
  </si>
  <si>
    <t>This sheet provides the mapping from the Solvency II balance sheet and TMTP to a simplified balance sheet for IST 2022.</t>
  </si>
  <si>
    <t>Sum of R0630, R0670 less TMTP included within R0630 and R0670</t>
  </si>
  <si>
    <t>Sum of R0640, R0680 less TMTP included within R0640 and R0680</t>
  </si>
  <si>
    <t>R0700 less TMTP included within R0700</t>
  </si>
  <si>
    <t>R0710 less TMTP included within R0710</t>
  </si>
  <si>
    <t>R0720 less TMTP included within R0720</t>
  </si>
  <si>
    <t>Sum of R0620, R0660 excl TMTP</t>
  </si>
  <si>
    <t>A number of items of the balance sheet do not change in stress.  Some firms also have a practice of simplifying the balance sheet further for modelling.  This sheet is provided for firms to present the step of moving to their modelled balance sheet.</t>
  </si>
  <si>
    <t>Sum of R0030, R0040, R0060, R0070, R0220, R0230, R0270, R0410, and R0420</t>
  </si>
  <si>
    <t>Solvency capital requirement including add-on</t>
  </si>
  <si>
    <t>Solvency capital requirement excluding capital add-on</t>
  </si>
  <si>
    <t>Solvency Capital Requirement (for example Modelled SCR) pre adjustments</t>
  </si>
  <si>
    <t>Solvency Capital Requirement adjustments</t>
  </si>
  <si>
    <t>S.25.01.01.02/ S.25.02.01.02/ S.25.03.01.02</t>
  </si>
  <si>
    <t>The SCR and MCR information is from QRT Form S25 and S28.  The SCR information requested is from the respective form a firm completes.  For the stress tests firms are provided with the option to separate out their SCR pre adjustment and adjustments.</t>
  </si>
  <si>
    <t>Balance Sheet</t>
  </si>
  <si>
    <t>SCR &amp; MCR</t>
  </si>
  <si>
    <t>Matching Adjustment</t>
  </si>
  <si>
    <t>Summary of IST Results
Eligible Own Funds, SCR and Coverage Ratio and other metrics from each Scenario. This requires no firm input.</t>
  </si>
  <si>
    <t>Modelled Solvency II 2021 balance sheet</t>
  </si>
  <si>
    <t>Solvency II Balance Sheet (S.02.01.01)</t>
  </si>
  <si>
    <t>2021 Balance Sheet</t>
  </si>
  <si>
    <t>2021 Modelled BS</t>
  </si>
  <si>
    <t>2021 SCR &amp; MCR</t>
  </si>
  <si>
    <t>Own funds and reconciliation after stress</t>
  </si>
  <si>
    <t>2021 Own Funds</t>
  </si>
  <si>
    <t>2021 MA Info</t>
  </si>
  <si>
    <t>MA Info - S4</t>
  </si>
  <si>
    <t>Own Funds - S4</t>
  </si>
  <si>
    <t>SCR &amp; MCR - S4</t>
  </si>
  <si>
    <t>BS - S4</t>
  </si>
  <si>
    <t>MA Info - S3</t>
  </si>
  <si>
    <t>Own Funds - S3</t>
  </si>
  <si>
    <t>SCR &amp; MCR - S3</t>
  </si>
  <si>
    <t>BS - S3</t>
  </si>
  <si>
    <t>MA Info - S2</t>
  </si>
  <si>
    <t>Own Funds - S2</t>
  </si>
  <si>
    <t>SCR &amp; MCR - S2</t>
  </si>
  <si>
    <t>BS - S2</t>
  </si>
  <si>
    <t>MA Info - S1</t>
  </si>
  <si>
    <t>Own Funds - S1</t>
  </si>
  <si>
    <t>SCR &amp; MCR - S1</t>
  </si>
  <si>
    <t>BS - S1</t>
  </si>
  <si>
    <t>Total Assets</t>
  </si>
  <si>
    <t>Reinsurance recoverables</t>
  </si>
  <si>
    <t>Legal name reinsurer</t>
  </si>
  <si>
    <t>Assets pledged by reinsurer</t>
  </si>
  <si>
    <t>Financial guarantees</t>
  </si>
  <si>
    <t>Cash deposits</t>
  </si>
  <si>
    <t>Total guarantees received</t>
  </si>
  <si>
    <t>C0160</t>
  </si>
  <si>
    <t>C0180</t>
  </si>
  <si>
    <t>C0120</t>
  </si>
  <si>
    <t>C0140</t>
  </si>
  <si>
    <t>C0150</t>
  </si>
  <si>
    <t>Matching Portfolio number</t>
  </si>
  <si>
    <t>Reinsurance exposure information (S.30.03.01.01/S.31.01.01.02, S.31.01.01.01, S.36.03.01.01)</t>
  </si>
  <si>
    <t>The TMTP included within the balance sheet is expected to equal the impact of transitional on technical provisions [Form S.22.01.01.01 R0010, C0030]</t>
  </si>
  <si>
    <t>Own Funds (S.23.01 and S23.01.04)
Reconciliation Reserve (S.23.01.01.02)</t>
  </si>
  <si>
    <t>Annuity and Longevity Risk Reinsurance</t>
  </si>
  <si>
    <t>QRT form column reference where applicable</t>
  </si>
  <si>
    <t>QRT form reference where applicable</t>
  </si>
  <si>
    <t>Code reinsurer i.e. LEI or SC</t>
  </si>
  <si>
    <t>Type of reinsurer</t>
  </si>
  <si>
    <t>Reinsurer Country of residency</t>
  </si>
  <si>
    <t>External rating assessment by nominated ECAI</t>
  </si>
  <si>
    <t>Nominated ECAI</t>
  </si>
  <si>
    <t>Internal Rating</t>
  </si>
  <si>
    <t>QRT form row reference where applicable</t>
  </si>
  <si>
    <t>Reinsurance Ceded</t>
  </si>
  <si>
    <t>Present Value of expected premium leg to reinsurer (without counterparty credit risk adjustment)</t>
  </si>
  <si>
    <t>Present Value of expected claim leg from reinsurer (without counterparty credit risk adjustment)</t>
  </si>
  <si>
    <t>Annuity risk excl longevity (swaps) risks</t>
  </si>
  <si>
    <t>Longevity (swaps) risks</t>
  </si>
  <si>
    <t>Component of R0270</t>
  </si>
  <si>
    <t>S02.01.01</t>
  </si>
  <si>
    <t>C0200</t>
  </si>
  <si>
    <t>C0210</t>
  </si>
  <si>
    <t>C0220</t>
  </si>
  <si>
    <t>C0240</t>
  </si>
  <si>
    <t>S31.01.01.02</t>
  </si>
  <si>
    <t>C0190</t>
  </si>
  <si>
    <t>S31.01.04.01</t>
  </si>
  <si>
    <t>Reinsurer counterparty exposure for reinsurers where there is exposure to annuity or longevity (swap) risks</t>
  </si>
  <si>
    <t>2021 Ann Reinsurance</t>
  </si>
  <si>
    <t>Ann Reinsurance - S4</t>
  </si>
  <si>
    <t>Basic own funds before deduction for participations in other financial sector as foreseen in article 68 of Delegated Regulation 2015/35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</si>
  <si>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</si>
  <si>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</si>
  <si>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</si>
  <si>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</si>
  <si>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</si>
  <si>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</si>
  <si>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</si>
  <si>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An amount equal to the value of net deferred tax assets</t>
  </si>
  <si>
    <t>Other own fund items approved by the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</si>
  <si>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</si>
  <si>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</t>
  </si>
  <si>
    <t>Ancillary own funds</t>
  </si>
  <si>
    <t>Total available own funds to meet the SCR</t>
  </si>
  <si>
    <t>Total available own funds to meet the MCR</t>
  </si>
  <si>
    <t>Sum(R0010,R0030,R0040,R0050,R0070,R0090,R0110,R0130,R0140,R0160,R0180,R0220)</t>
  </si>
  <si>
    <t>Total Basic own funds before deduction</t>
  </si>
  <si>
    <t>This sheet provides the mapping from the Solvency II own fund template to a simplified own fund template for IST 2022.</t>
  </si>
  <si>
    <t>Simplified Own Funds</t>
  </si>
  <si>
    <t>Fundamental spread adjustment</t>
  </si>
  <si>
    <t>MCR coverage ratio</t>
  </si>
  <si>
    <t>Changes in Key variables</t>
  </si>
  <si>
    <t>List of Contents</t>
  </si>
  <si>
    <t>The present values should be calculated using the discount rates applicable to the balance sheet row.</t>
  </si>
  <si>
    <t>Total net present value across annuity and longevity risks (without counterparty credit risk adjsutment)</t>
  </si>
  <si>
    <t>Yes/No</t>
  </si>
  <si>
    <t>Does a reinsurer Netting Agreement apply across all treaties</t>
  </si>
  <si>
    <t>This data collection relates to reinsurance counterparties where the insurer has reinsured one or more of annuity risk, enhanced annuity risk or longevity risk.</t>
  </si>
  <si>
    <t>Would the reinsurance be re-collateralised following the longevity shock, and if so when allowing any right the reinsurer has to challenge the basis.</t>
  </si>
  <si>
    <t>Would the reinsurance be re-collateralised following the financial shock (including downgrades), and if so when allowing any right the reinsurer has to challenge the basis.</t>
  </si>
  <si>
    <t>Partially within 12 months</t>
  </si>
  <si>
    <t>Fully within 12 months</t>
  </si>
  <si>
    <t>Partially beyond 12 months</t>
  </si>
  <si>
    <t>Fully beyond 12 months</t>
  </si>
  <si>
    <t>Main Fund</t>
  </si>
  <si>
    <t>Remaining Ring-fenced Funds</t>
  </si>
  <si>
    <t>Split between:
a) funds other than ring-fenced or mutual main funds (including any matching adjustment portfolio(s) that are part of those funds) referred to as main fund;
b) the remaining ring-fenced funds (including any matching adjustment portfolio(s) that are part of those funds).
The total of i) and ii) should equal the Solvency II total.</t>
  </si>
  <si>
    <t>Total net present value across annuity and longevity risks (without counterparty credit risk adjustment)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</si>
</sst>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#,##0\ ;[Red]\(#,##0\)"/>
    <numFmt numFmtId="167" formatCode="#,##0;\(#,##0\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scheme val="minor"/>
    </font>
    <font>
      <sz val="10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sz val="10"/>
      <name val="Calibri"/>
      <family val="2"/>
      <scheme val="minor"/>
    </font>
    <font>
      <sz val="9"/>
      <name val="Arial"/>
      <family val="2"/>
    </font>
    <font>
      <b/>
      <sz val="16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lightUp">
        <bgColor theme="0" tint="-0.14996795556505021"/>
      </patternFill>
    </fill>
    <fill>
      <patternFill patternType="lightUp">
        <bgColor rgb="FFFFFFCC"/>
      </patternFill>
    </fill>
    <fill>
      <patternFill patternType="solid">
        <fgColor theme="3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1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0" fontId="1" fillId="15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2" fillId="0" borderId="0" applyNumberFormat="0" applyFill="0" applyBorder="0" applyAlignment="0" applyProtection="0"/>
  </cellStyleXfs>
  <cellXfs count="248">
    <xf numFmtId="0" fontId="0" fillId="0" borderId="0" xfId="0"/>
    <xf numFmtId="0" fontId="3" fillId="0" borderId="0" xfId="0" applyFont="1" applyBorder="1" applyProtection="1"/>
    <xf numFmtId="0" fontId="4" fillId="0" borderId="0" xfId="0" applyFont="1" applyBorder="1" applyProtection="1"/>
    <xf numFmtId="0" fontId="0" fillId="0" borderId="0" xfId="0" applyBorder="1" applyProtection="1"/>
    <xf numFmtId="0" fontId="0" fillId="2" borderId="1" xfId="0" applyFont="1" applyFill="1" applyBorder="1" applyProtection="1"/>
    <xf numFmtId="0" fontId="0" fillId="0" borderId="0" xfId="0" applyFont="1" applyBorder="1" applyProtection="1"/>
    <xf numFmtId="0" fontId="0" fillId="2" borderId="1" xfId="0" applyFont="1" applyFill="1" applyBorder="1" applyAlignment="1" applyProtection="1">
      <alignment vertical="center" wrapText="1"/>
    </xf>
    <xf numFmtId="0" fontId="0" fillId="0" borderId="1" xfId="0" applyFont="1" applyBorder="1" applyProtection="1"/>
    <xf numFmtId="0" fontId="5" fillId="0" borderId="0" xfId="0" applyFont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/>
    </xf>
    <xf numFmtId="0" fontId="0" fillId="3" borderId="1" xfId="0" applyNumberFormat="1" applyFill="1" applyBorder="1" applyAlignment="1" applyProtection="1">
      <alignment horizontal="left" vertical="center"/>
      <protection locked="0"/>
    </xf>
    <xf numFmtId="0" fontId="6" fillId="3" borderId="1" xfId="0" applyNumberFormat="1" applyFont="1" applyFill="1" applyBorder="1" applyAlignment="1" applyProtection="1">
      <alignment horizontal="left" vertical="center"/>
      <protection locked="0"/>
    </xf>
    <xf numFmtId="14" fontId="0" fillId="3" borderId="1" xfId="0" applyNumberFormat="1" applyFill="1" applyBorder="1" applyAlignment="1" applyProtection="1">
      <alignment horizontal="left" vertical="center"/>
      <protection locked="0"/>
    </xf>
    <xf numFmtId="49" fontId="0" fillId="3" borderId="1" xfId="0" applyNumberForma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vertical="center"/>
    </xf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5" xfId="0" applyFill="1" applyBorder="1"/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1" xfId="0" applyFont="1" applyBorder="1" applyAlignment="1"/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vertical="top" wrapText="1"/>
    </xf>
    <xf numFmtId="0" fontId="2" fillId="0" borderId="1" xfId="0" applyFont="1" applyBorder="1"/>
    <xf numFmtId="0" fontId="7" fillId="5" borderId="0" xfId="0" applyFont="1" applyFill="1"/>
    <xf numFmtId="0" fontId="8" fillId="0" borderId="0" xfId="0" applyFont="1" applyProtection="1"/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9" fillId="0" borderId="0" xfId="0" applyFont="1" applyProtection="1"/>
    <xf numFmtId="0" fontId="10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6" fillId="0" borderId="0" xfId="0" applyFont="1" applyAlignment="1" applyProtection="1">
      <alignment horizontal="left"/>
    </xf>
    <xf numFmtId="0" fontId="6" fillId="0" borderId="0" xfId="0" applyFont="1" applyFill="1" applyBorder="1" applyProtection="1"/>
    <xf numFmtId="165" fontId="6" fillId="4" borderId="1" xfId="2" applyNumberFormat="1" applyFont="1" applyFill="1" applyBorder="1" applyAlignment="1" applyProtection="1">
      <alignment horizontal="center"/>
    </xf>
    <xf numFmtId="9" fontId="6" fillId="4" borderId="1" xfId="1" applyFont="1" applyFill="1" applyBorder="1" applyAlignment="1" applyProtection="1">
      <alignment horizontal="center"/>
    </xf>
    <xf numFmtId="0" fontId="11" fillId="0" borderId="0" xfId="0" applyFont="1" applyBorder="1" applyAlignment="1" applyProtection="1">
      <alignment vertical="center"/>
    </xf>
    <xf numFmtId="0" fontId="11" fillId="2" borderId="1" xfId="0" applyFont="1" applyFill="1" applyBorder="1" applyAlignment="1" applyProtection="1">
      <alignment horizontal="left" vertical="center" wrapText="1"/>
    </xf>
    <xf numFmtId="0" fontId="11" fillId="2" borderId="1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left"/>
    </xf>
    <xf numFmtId="0" fontId="11" fillId="2" borderId="1" xfId="0" applyFont="1" applyFill="1" applyBorder="1" applyAlignment="1" applyProtection="1">
      <alignment horizontal="left"/>
    </xf>
    <xf numFmtId="165" fontId="11" fillId="4" borderId="1" xfId="2" applyNumberFormat="1" applyFont="1" applyFill="1" applyBorder="1" applyAlignment="1" applyProtection="1">
      <alignment horizontal="center"/>
    </xf>
    <xf numFmtId="0" fontId="11" fillId="0" borderId="0" xfId="0" applyFont="1" applyAlignment="1" applyProtection="1">
      <alignment horizontal="left"/>
    </xf>
    <xf numFmtId="166" fontId="6" fillId="0" borderId="0" xfId="0" applyNumberFormat="1" applyFont="1" applyAlignment="1" applyProtection="1">
      <alignment horizontal="center"/>
    </xf>
    <xf numFmtId="0" fontId="11" fillId="12" borderId="1" xfId="0" applyFont="1" applyFill="1" applyBorder="1" applyAlignment="1" applyProtection="1">
      <alignment horizontal="center" vertical="center" wrapText="1"/>
    </xf>
    <xf numFmtId="165" fontId="6" fillId="12" borderId="1" xfId="2" applyNumberFormat="1" applyFont="1" applyFill="1" applyBorder="1" applyAlignment="1" applyProtection="1">
      <alignment horizontal="center"/>
    </xf>
    <xf numFmtId="165" fontId="11" fillId="12" borderId="1" xfId="2" applyNumberFormat="1" applyFont="1" applyFill="1" applyBorder="1" applyAlignment="1" applyProtection="1">
      <alignment horizontal="center"/>
    </xf>
    <xf numFmtId="0" fontId="3" fillId="0" borderId="0" xfId="0" applyFont="1" applyProtection="1"/>
    <xf numFmtId="0" fontId="0" fillId="0" borderId="0" xfId="0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Protection="1"/>
    <xf numFmtId="0" fontId="0" fillId="0" borderId="0" xfId="0" applyAlignment="1" applyProtection="1">
      <alignment vertical="center" wrapText="1"/>
    </xf>
    <xf numFmtId="0" fontId="2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14" fontId="0" fillId="0" borderId="0" xfId="0" applyNumberForma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vertical="center" wrapText="1"/>
    </xf>
    <xf numFmtId="0" fontId="4" fillId="0" borderId="0" xfId="0" applyFont="1" applyAlignment="1" applyProtection="1">
      <alignment vertical="center"/>
    </xf>
    <xf numFmtId="0" fontId="0" fillId="0" borderId="0" xfId="0" applyAlignment="1" applyProtection="1">
      <alignment horizontal="right" vertical="center" wrapText="1"/>
    </xf>
    <xf numFmtId="0" fontId="0" fillId="0" borderId="0" xfId="0" applyAlignment="1" applyProtection="1">
      <alignment horizontal="left" vertical="center"/>
    </xf>
    <xf numFmtId="0" fontId="0" fillId="0" borderId="10" xfId="0" applyBorder="1" applyAlignment="1" applyProtection="1">
      <alignment horizontal="left" vertical="center"/>
    </xf>
    <xf numFmtId="0" fontId="11" fillId="2" borderId="11" xfId="0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left"/>
    </xf>
    <xf numFmtId="0" fontId="13" fillId="0" borderId="0" xfId="0" applyFont="1" applyFill="1" applyBorder="1" applyAlignment="1" applyProtection="1">
      <alignment horizontal="center" vertical="top" wrapText="1"/>
    </xf>
    <xf numFmtId="0" fontId="13" fillId="0" borderId="6" xfId="0" applyFont="1" applyFill="1" applyBorder="1" applyAlignment="1" applyProtection="1">
      <alignment horizontal="center" vertical="top" wrapText="1"/>
    </xf>
    <xf numFmtId="0" fontId="11" fillId="2" borderId="3" xfId="0" applyFont="1" applyFill="1" applyBorder="1" applyAlignment="1" applyProtection="1">
      <alignment horizontal="center" vertical="top" wrapText="1"/>
    </xf>
    <xf numFmtId="0" fontId="13" fillId="2" borderId="11" xfId="0" applyFont="1" applyFill="1" applyBorder="1" applyAlignment="1" applyProtection="1">
      <alignment horizontal="center"/>
    </xf>
    <xf numFmtId="0" fontId="13" fillId="2" borderId="12" xfId="0" applyFont="1" applyFill="1" applyBorder="1" applyAlignment="1" applyProtection="1">
      <alignment horizontal="center"/>
    </xf>
    <xf numFmtId="0" fontId="13" fillId="2" borderId="1" xfId="0" applyFont="1" applyFill="1" applyBorder="1" applyAlignment="1" applyProtection="1">
      <alignment horizontal="center"/>
    </xf>
    <xf numFmtId="0" fontId="0" fillId="0" borderId="6" xfId="0" applyBorder="1" applyAlignment="1" applyProtection="1">
      <alignment vertical="center"/>
    </xf>
    <xf numFmtId="0" fontId="13" fillId="2" borderId="3" xfId="0" applyFont="1" applyFill="1" applyBorder="1" applyAlignment="1" applyProtection="1">
      <alignment horizontal="center"/>
    </xf>
    <xf numFmtId="0" fontId="13" fillId="13" borderId="11" xfId="0" applyFont="1" applyFill="1" applyBorder="1" applyAlignment="1" applyProtection="1">
      <alignment horizontal="center"/>
    </xf>
    <xf numFmtId="0" fontId="13" fillId="13" borderId="3" xfId="0" applyFont="1" applyFill="1" applyBorder="1" applyAlignment="1" applyProtection="1">
      <alignment horizontal="center"/>
    </xf>
    <xf numFmtId="0" fontId="13" fillId="13" borderId="1" xfId="0" applyFont="1" applyFill="1" applyBorder="1" applyAlignment="1" applyProtection="1">
      <alignment horizontal="center"/>
    </xf>
    <xf numFmtId="0" fontId="12" fillId="2" borderId="1" xfId="0" applyFont="1" applyFill="1" applyBorder="1" applyAlignment="1" applyProtection="1">
      <alignment vertical="center"/>
    </xf>
    <xf numFmtId="0" fontId="13" fillId="2" borderId="2" xfId="0" applyFont="1" applyFill="1" applyBorder="1" applyAlignment="1" applyProtection="1">
      <alignment horizontal="center"/>
    </xf>
    <xf numFmtId="1" fontId="13" fillId="0" borderId="6" xfId="0" applyNumberFormat="1" applyFont="1" applyFill="1" applyBorder="1" applyAlignment="1" applyProtection="1">
      <alignment horizontal="center" vertical="top" wrapText="1"/>
    </xf>
    <xf numFmtId="0" fontId="13" fillId="2" borderId="1" xfId="0" applyFont="1" applyFill="1" applyBorder="1" applyAlignment="1" applyProtection="1">
      <alignment horizontal="left" indent="1"/>
    </xf>
    <xf numFmtId="166" fontId="13" fillId="14" borderId="11" xfId="0" applyNumberFormat="1" applyFont="1" applyFill="1" applyBorder="1" applyAlignment="1" applyProtection="1">
      <alignment horizontal="right"/>
    </xf>
    <xf numFmtId="166" fontId="13" fillId="14" borderId="3" xfId="0" applyNumberFormat="1" applyFont="1" applyFill="1" applyBorder="1" applyAlignment="1" applyProtection="1">
      <alignment horizontal="right"/>
    </xf>
    <xf numFmtId="166" fontId="13" fillId="14" borderId="1" xfId="0" applyNumberFormat="1" applyFont="1" applyFill="1" applyBorder="1" applyAlignment="1" applyProtection="1">
      <alignment horizontal="right"/>
    </xf>
    <xf numFmtId="0" fontId="13" fillId="0" borderId="6" xfId="0" applyFont="1" applyFill="1" applyBorder="1" applyAlignment="1" applyProtection="1">
      <alignment horizontal="center"/>
    </xf>
    <xf numFmtId="166" fontId="13" fillId="3" borderId="11" xfId="0" applyNumberFormat="1" applyFont="1" applyFill="1" applyBorder="1" applyAlignment="1" applyProtection="1">
      <alignment horizontal="right"/>
      <protection locked="0"/>
    </xf>
    <xf numFmtId="166" fontId="13" fillId="3" borderId="3" xfId="0" applyNumberFormat="1" applyFont="1" applyFill="1" applyBorder="1" applyAlignment="1" applyProtection="1">
      <alignment horizontal="right"/>
      <protection locked="0"/>
    </xf>
    <xf numFmtId="166" fontId="13" fillId="3" borderId="1" xfId="0" applyNumberFormat="1" applyFont="1" applyFill="1" applyBorder="1" applyAlignment="1" applyProtection="1">
      <alignment horizontal="right"/>
      <protection locked="0"/>
    </xf>
    <xf numFmtId="166" fontId="13" fillId="3" borderId="3" xfId="0" applyNumberFormat="1" applyFont="1" applyFill="1" applyBorder="1" applyAlignment="1" applyProtection="1">
      <alignment horizontal="right" wrapText="1"/>
      <protection locked="0"/>
    </xf>
    <xf numFmtId="0" fontId="13" fillId="2" borderId="1" xfId="0" applyFont="1" applyFill="1" applyBorder="1" applyAlignment="1" applyProtection="1">
      <alignment horizontal="left" vertical="center" wrapText="1" indent="1"/>
    </xf>
    <xf numFmtId="0" fontId="13" fillId="2" borderId="1" xfId="0" applyFont="1" applyFill="1" applyBorder="1" applyAlignment="1" applyProtection="1">
      <alignment horizontal="left" indent="2"/>
    </xf>
    <xf numFmtId="0" fontId="13" fillId="2" borderId="1" xfId="0" applyFont="1" applyFill="1" applyBorder="1" applyAlignment="1" applyProtection="1">
      <alignment horizontal="left" indent="3"/>
    </xf>
    <xf numFmtId="166" fontId="13" fillId="3" borderId="3" xfId="0" quotePrefix="1" applyNumberFormat="1" applyFont="1" applyFill="1" applyBorder="1" applyAlignment="1" applyProtection="1">
      <alignment horizontal="right" wrapText="1"/>
      <protection locked="0"/>
    </xf>
    <xf numFmtId="166" fontId="13" fillId="3" borderId="1" xfId="0" quotePrefix="1" applyNumberFormat="1" applyFont="1" applyFill="1" applyBorder="1" applyAlignment="1" applyProtection="1">
      <alignment horizontal="right" wrapText="1"/>
      <protection locked="0"/>
    </xf>
    <xf numFmtId="0" fontId="13" fillId="0" borderId="6" xfId="0" quotePrefix="1" applyFont="1" applyFill="1" applyBorder="1" applyAlignment="1" applyProtection="1">
      <alignment horizontal="center" wrapText="1"/>
    </xf>
    <xf numFmtId="0" fontId="13" fillId="2" borderId="1" xfId="0" applyFont="1" applyFill="1" applyBorder="1" applyAlignment="1" applyProtection="1">
      <alignment horizontal="left" vertical="center" indent="1"/>
    </xf>
    <xf numFmtId="0" fontId="13" fillId="2" borderId="1" xfId="0" applyFont="1" applyFill="1" applyBorder="1" applyAlignment="1" applyProtection="1">
      <alignment horizontal="left" vertical="center" indent="2"/>
    </xf>
    <xf numFmtId="0" fontId="13" fillId="2" borderId="1" xfId="0" applyFont="1" applyFill="1" applyBorder="1" applyAlignment="1" applyProtection="1">
      <alignment horizontal="left" wrapText="1" indent="2"/>
    </xf>
    <xf numFmtId="166" fontId="13" fillId="3" borderId="8" xfId="0" applyNumberFormat="1" applyFont="1" applyFill="1" applyBorder="1" applyAlignment="1" applyProtection="1">
      <alignment horizontal="right"/>
      <protection locked="0"/>
    </xf>
    <xf numFmtId="166" fontId="13" fillId="3" borderId="5" xfId="0" applyNumberFormat="1" applyFont="1" applyFill="1" applyBorder="1" applyAlignment="1" applyProtection="1">
      <alignment horizontal="right"/>
      <protection locked="0"/>
    </xf>
    <xf numFmtId="166" fontId="13" fillId="3" borderId="8" xfId="0" applyNumberFormat="1" applyFont="1" applyFill="1" applyBorder="1" applyAlignment="1" applyProtection="1">
      <alignment horizontal="right" wrapText="1"/>
      <protection locked="0"/>
    </xf>
    <xf numFmtId="0" fontId="13" fillId="2" borderId="1" xfId="0" applyFont="1" applyFill="1" applyBorder="1" applyAlignment="1" applyProtection="1">
      <alignment horizontal="left" wrapText="1" indent="1"/>
    </xf>
    <xf numFmtId="0" fontId="12" fillId="2" borderId="1" xfId="0" applyFont="1" applyFill="1" applyBorder="1" applyAlignment="1" applyProtection="1">
      <alignment horizontal="left" indent="1"/>
    </xf>
    <xf numFmtId="0" fontId="12" fillId="2" borderId="2" xfId="0" applyFont="1" applyFill="1" applyBorder="1" applyAlignment="1" applyProtection="1">
      <alignment horizontal="center"/>
    </xf>
    <xf numFmtId="0" fontId="13" fillId="0" borderId="6" xfId="0" applyFont="1" applyFill="1" applyBorder="1" applyProtection="1"/>
    <xf numFmtId="166" fontId="13" fillId="14" borderId="3" xfId="0" applyNumberFormat="1" applyFont="1" applyFill="1" applyBorder="1" applyAlignment="1" applyProtection="1">
      <alignment horizontal="right" wrapText="1"/>
    </xf>
    <xf numFmtId="0" fontId="0" fillId="0" borderId="0" xfId="0" applyFill="1" applyBorder="1" applyProtection="1"/>
    <xf numFmtId="0" fontId="12" fillId="2" borderId="1" xfId="0" applyFont="1" applyFill="1" applyBorder="1" applyAlignment="1" applyProtection="1"/>
    <xf numFmtId="166" fontId="13" fillId="3" borderId="13" xfId="0" applyNumberFormat="1" applyFont="1" applyFill="1" applyBorder="1" applyAlignment="1" applyProtection="1">
      <alignment horizontal="right"/>
      <protection locked="0"/>
    </xf>
    <xf numFmtId="0" fontId="0" fillId="0" borderId="14" xfId="0" applyBorder="1" applyProtection="1"/>
    <xf numFmtId="167" fontId="0" fillId="4" borderId="1" xfId="0" applyNumberFormat="1" applyFill="1" applyBorder="1" applyAlignment="1" applyProtection="1">
      <alignment horizontal="right" vertical="center"/>
    </xf>
    <xf numFmtId="0" fontId="0" fillId="0" borderId="6" xfId="0" applyFill="1" applyBorder="1" applyAlignment="1" applyProtection="1">
      <alignment vertical="center"/>
    </xf>
    <xf numFmtId="0" fontId="0" fillId="0" borderId="7" xfId="0" applyFill="1" applyBorder="1" applyAlignment="1" applyProtection="1">
      <alignment vertical="center"/>
    </xf>
    <xf numFmtId="0" fontId="13" fillId="0" borderId="7" xfId="0" applyFont="1" applyFill="1" applyBorder="1" applyAlignment="1" applyProtection="1">
      <alignment horizontal="center"/>
    </xf>
    <xf numFmtId="167" fontId="2" fillId="4" borderId="1" xfId="0" applyNumberFormat="1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left" indent="1"/>
    </xf>
    <xf numFmtId="0" fontId="0" fillId="5" borderId="0" xfId="0" applyFill="1" applyAlignment="1" applyProtection="1">
      <alignment vertical="center"/>
    </xf>
    <xf numFmtId="0" fontId="15" fillId="0" borderId="0" xfId="0" applyFont="1"/>
    <xf numFmtId="0" fontId="16" fillId="2" borderId="15" xfId="0" applyFont="1" applyFill="1" applyBorder="1" applyAlignment="1">
      <alignment horizontal="center"/>
    </xf>
    <xf numFmtId="0" fontId="13" fillId="0" borderId="0" xfId="0" applyFont="1" applyProtection="1"/>
    <xf numFmtId="0" fontId="6" fillId="2" borderId="1" xfId="0" applyFont="1" applyFill="1" applyBorder="1" applyAlignment="1">
      <alignment horizontal="left" vertical="top" wrapText="1"/>
    </xf>
    <xf numFmtId="0" fontId="18" fillId="2" borderId="15" xfId="0" applyFont="1" applyFill="1" applyBorder="1" applyAlignment="1">
      <alignment horizontal="center"/>
    </xf>
    <xf numFmtId="166" fontId="13" fillId="3" borderId="16" xfId="0" applyNumberFormat="1" applyFont="1" applyFill="1" applyBorder="1" applyAlignment="1" applyProtection="1">
      <alignment horizontal="right"/>
      <protection locked="0"/>
    </xf>
    <xf numFmtId="0" fontId="12" fillId="2" borderId="16" xfId="0" applyFont="1" applyFill="1" applyBorder="1" applyAlignment="1" applyProtection="1">
      <alignment vertical="top" wrapText="1"/>
    </xf>
    <xf numFmtId="3" fontId="17" fillId="2" borderId="16" xfId="0" quotePrefix="1" applyNumberFormat="1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>
      <alignment horizontal="left" vertical="top" wrapText="1"/>
    </xf>
    <xf numFmtId="0" fontId="13" fillId="2" borderId="16" xfId="0" applyFont="1" applyFill="1" applyBorder="1" applyAlignment="1" applyProtection="1">
      <alignment horizontal="left" vertical="top" indent="1"/>
    </xf>
    <xf numFmtId="166" fontId="13" fillId="3" borderId="16" xfId="4" applyNumberFormat="1" applyFont="1" applyFill="1" applyBorder="1" applyAlignment="1" applyProtection="1">
      <alignment horizontal="center" vertical="top" wrapText="1"/>
      <protection locked="0"/>
    </xf>
    <xf numFmtId="0" fontId="11" fillId="2" borderId="16" xfId="0" applyFont="1" applyFill="1" applyBorder="1" applyAlignment="1">
      <alignment horizontal="left" vertical="center"/>
    </xf>
    <xf numFmtId="166" fontId="13" fillId="14" borderId="16" xfId="0" applyNumberFormat="1" applyFont="1" applyFill="1" applyBorder="1" applyAlignment="1" applyProtection="1">
      <alignment horizontal="right"/>
    </xf>
    <xf numFmtId="0" fontId="11" fillId="2" borderId="16" xfId="5" quotePrefix="1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left"/>
    </xf>
    <xf numFmtId="0" fontId="13" fillId="2" borderId="16" xfId="5" quotePrefix="1" applyFont="1" applyFill="1" applyBorder="1" applyAlignment="1">
      <alignment horizontal="center" vertical="center" wrapText="1"/>
    </xf>
    <xf numFmtId="0" fontId="12" fillId="2" borderId="16" xfId="0" applyFont="1" applyFill="1" applyBorder="1"/>
    <xf numFmtId="0" fontId="0" fillId="2" borderId="16" xfId="0" applyFont="1" applyFill="1" applyBorder="1" applyProtection="1"/>
    <xf numFmtId="0" fontId="0" fillId="2" borderId="16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center" wrapText="1"/>
    </xf>
    <xf numFmtId="0" fontId="12" fillId="16" borderId="0" xfId="0" applyFont="1" applyFill="1" applyAlignment="1" applyProtection="1">
      <alignment vertical="top" wrapText="1"/>
    </xf>
    <xf numFmtId="0" fontId="19" fillId="2" borderId="16" xfId="3" applyFont="1" applyFill="1" applyBorder="1" applyAlignment="1" applyProtection="1">
      <alignment horizontal="center" vertical="center" wrapText="1"/>
    </xf>
    <xf numFmtId="3" fontId="19" fillId="2" borderId="16" xfId="0" quotePrefix="1" applyNumberFormat="1" applyFont="1" applyFill="1" applyBorder="1" applyAlignment="1" applyProtection="1">
      <alignment horizontal="center" vertical="center" wrapText="1"/>
    </xf>
    <xf numFmtId="166" fontId="13" fillId="3" borderId="16" xfId="4" applyNumberFormat="1" applyFont="1" applyFill="1" applyBorder="1" applyAlignment="1" applyProtection="1">
      <alignment horizontal="center" vertical="top"/>
      <protection locked="0"/>
    </xf>
    <xf numFmtId="0" fontId="12" fillId="2" borderId="16" xfId="0" applyFont="1" applyFill="1" applyBorder="1" applyAlignment="1" applyProtection="1">
      <alignment vertical="top"/>
    </xf>
    <xf numFmtId="0" fontId="13" fillId="2" borderId="16" xfId="0" applyFont="1" applyFill="1" applyBorder="1" applyAlignment="1" applyProtection="1">
      <alignment horizontal="left" vertical="top" wrapText="1" indent="1"/>
    </xf>
    <xf numFmtId="0" fontId="20" fillId="0" borderId="0" xfId="0" applyFont="1" applyFill="1" applyBorder="1" applyAlignment="1" applyProtection="1">
      <alignment horizontal="left" indent="2"/>
    </xf>
    <xf numFmtId="0" fontId="20" fillId="0" borderId="0" xfId="0" quotePrefix="1" applyFont="1" applyFill="1" applyBorder="1" applyAlignment="1" applyProtection="1">
      <alignment horizontal="center"/>
    </xf>
    <xf numFmtId="3" fontId="20" fillId="0" borderId="0" xfId="0" applyNumberFormat="1" applyFont="1" applyFill="1" applyBorder="1" applyAlignment="1" applyProtection="1">
      <alignment horizontal="right" wrapText="1" indent="2"/>
    </xf>
    <xf numFmtId="0" fontId="2" fillId="2" borderId="16" xfId="0" applyFont="1" applyFill="1" applyBorder="1" applyAlignment="1" applyProtection="1">
      <alignment horizontal="center" vertical="center"/>
    </xf>
    <xf numFmtId="0" fontId="0" fillId="3" borderId="16" xfId="0" applyFill="1" applyBorder="1" applyAlignment="1" applyProtection="1">
      <alignment horizontal="center" vertical="center"/>
    </xf>
    <xf numFmtId="0" fontId="0" fillId="4" borderId="16" xfId="0" applyFill="1" applyBorder="1" applyAlignment="1" applyProtection="1">
      <alignment horizontal="center" vertical="center"/>
    </xf>
    <xf numFmtId="0" fontId="13" fillId="0" borderId="0" xfId="0" applyFont="1" applyAlignment="1">
      <alignment vertical="center"/>
    </xf>
    <xf numFmtId="0" fontId="11" fillId="2" borderId="5" xfId="0" quotePrefix="1" applyFont="1" applyFill="1" applyBorder="1" applyAlignment="1">
      <alignment horizontal="center" vertical="center"/>
    </xf>
    <xf numFmtId="0" fontId="12" fillId="2" borderId="16" xfId="0" applyFont="1" applyFill="1" applyBorder="1" applyAlignment="1" applyProtection="1"/>
    <xf numFmtId="14" fontId="13" fillId="2" borderId="16" xfId="0" applyNumberFormat="1" applyFont="1" applyFill="1" applyBorder="1" applyAlignment="1">
      <alignment horizontal="center" vertical="center"/>
    </xf>
    <xf numFmtId="0" fontId="13" fillId="2" borderId="16" xfId="0" applyFont="1" applyFill="1" applyBorder="1" applyAlignment="1" applyProtection="1">
      <alignment horizontal="left" wrapText="1" indent="1"/>
    </xf>
    <xf numFmtId="0" fontId="13" fillId="2" borderId="16" xfId="0" applyFont="1" applyFill="1" applyBorder="1" applyAlignment="1">
      <alignment horizontal="center" vertical="center"/>
    </xf>
    <xf numFmtId="167" fontId="0" fillId="4" borderId="16" xfId="0" applyNumberFormat="1" applyFill="1" applyBorder="1" applyAlignment="1" applyProtection="1">
      <alignment horizontal="right" vertical="center"/>
    </xf>
    <xf numFmtId="0" fontId="4" fillId="0" borderId="0" xfId="0" applyFont="1" applyProtection="1"/>
    <xf numFmtId="0" fontId="12" fillId="2" borderId="16" xfId="0" applyFont="1" applyFill="1" applyBorder="1" applyAlignment="1" applyProtection="1">
      <alignment vertical="center"/>
    </xf>
    <xf numFmtId="0" fontId="13" fillId="2" borderId="16" xfId="0" applyFont="1" applyFill="1" applyBorder="1" applyAlignment="1" applyProtection="1">
      <alignment horizontal="center"/>
    </xf>
    <xf numFmtId="0" fontId="11" fillId="2" borderId="16" xfId="0" applyFont="1" applyFill="1" applyBorder="1" applyAlignment="1" applyProtection="1">
      <alignment horizontal="center" vertical="top" wrapText="1"/>
    </xf>
    <xf numFmtId="0" fontId="6" fillId="2" borderId="16" xfId="0" applyFont="1" applyFill="1" applyBorder="1" applyAlignment="1" applyProtection="1">
      <alignment horizontal="left" indent="1"/>
    </xf>
    <xf numFmtId="0" fontId="13" fillId="2" borderId="1" xfId="0" applyFont="1" applyFill="1" applyBorder="1" applyAlignment="1">
      <alignment horizontal="left"/>
    </xf>
    <xf numFmtId="0" fontId="13" fillId="2" borderId="1" xfId="5" quotePrefix="1" applyFont="1" applyFill="1" applyBorder="1" applyAlignment="1">
      <alignment horizontal="center" vertical="center" wrapText="1"/>
    </xf>
    <xf numFmtId="0" fontId="12" fillId="2" borderId="1" xfId="0" applyFont="1" applyFill="1" applyBorder="1"/>
    <xf numFmtId="166" fontId="13" fillId="3" borderId="1" xfId="4" applyNumberFormat="1" applyFont="1" applyFill="1" applyBorder="1" applyAlignment="1" applyProtection="1">
      <alignment horizontal="center" vertical="top" wrapText="1"/>
      <protection locked="0"/>
    </xf>
    <xf numFmtId="0" fontId="19" fillId="2" borderId="1" xfId="3" applyFont="1" applyFill="1" applyBorder="1" applyAlignment="1" applyProtection="1">
      <alignment horizontal="center" vertical="center" wrapText="1"/>
    </xf>
    <xf numFmtId="3" fontId="19" fillId="2" borderId="1" xfId="0" quotePrefix="1" applyNumberFormat="1" applyFont="1" applyFill="1" applyBorder="1" applyAlignment="1" applyProtection="1">
      <alignment horizontal="center" vertical="center" wrapText="1"/>
    </xf>
    <xf numFmtId="166" fontId="13" fillId="3" borderId="1" xfId="4" applyNumberFormat="1" applyFont="1" applyFill="1" applyBorder="1" applyAlignment="1" applyProtection="1">
      <alignment horizontal="center" vertical="top"/>
      <protection locked="0"/>
    </xf>
    <xf numFmtId="14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12" fillId="2" borderId="16" xfId="0" applyFont="1" applyFill="1" applyBorder="1" applyAlignment="1" applyProtection="1">
      <alignment horizontal="left"/>
    </xf>
    <xf numFmtId="0" fontId="11" fillId="2" borderId="16" xfId="0" applyFont="1" applyFill="1" applyBorder="1" applyAlignment="1">
      <alignment horizontal="left" vertical="top" wrapText="1"/>
    </xf>
    <xf numFmtId="0" fontId="22" fillId="6" borderId="1" xfId="6" quotePrefix="1" applyFill="1" applyBorder="1" applyAlignment="1">
      <alignment horizontal="center" vertical="center"/>
    </xf>
    <xf numFmtId="0" fontId="22" fillId="6" borderId="1" xfId="6" applyFill="1" applyBorder="1" applyAlignment="1">
      <alignment horizontal="center" vertical="center"/>
    </xf>
    <xf numFmtId="0" fontId="22" fillId="11" borderId="1" xfId="6" quotePrefix="1" applyFill="1" applyBorder="1" applyAlignment="1">
      <alignment horizontal="center" vertical="center"/>
    </xf>
    <xf numFmtId="0" fontId="22" fillId="11" borderId="1" xfId="6" applyFill="1" applyBorder="1" applyAlignment="1">
      <alignment horizontal="center" vertical="center"/>
    </xf>
    <xf numFmtId="0" fontId="22" fillId="7" borderId="1" xfId="6" applyFill="1" applyBorder="1" applyAlignment="1">
      <alignment horizontal="center" vertical="center"/>
    </xf>
    <xf numFmtId="0" fontId="22" fillId="8" borderId="1" xfId="6" applyFill="1" applyBorder="1" applyAlignment="1">
      <alignment horizontal="center" vertical="center"/>
    </xf>
    <xf numFmtId="0" fontId="22" fillId="9" borderId="1" xfId="6" applyFill="1" applyBorder="1" applyAlignment="1">
      <alignment horizontal="center" vertical="center"/>
    </xf>
    <xf numFmtId="0" fontId="22" fillId="10" borderId="1" xfId="6" applyFill="1" applyBorder="1" applyAlignment="1">
      <alignment horizontal="center" vertical="center"/>
    </xf>
    <xf numFmtId="165" fontId="6" fillId="4" borderId="16" xfId="2" applyNumberFormat="1" applyFont="1" applyFill="1" applyBorder="1" applyAlignment="1" applyProtection="1">
      <alignment horizontal="center"/>
    </xf>
    <xf numFmtId="0" fontId="23" fillId="2" borderId="1" xfId="0" applyFont="1" applyFill="1" applyBorder="1" applyAlignment="1" applyProtection="1">
      <alignment horizontal="left"/>
    </xf>
    <xf numFmtId="0" fontId="11" fillId="2" borderId="16" xfId="0" applyFont="1" applyFill="1" applyBorder="1" applyAlignment="1" applyProtection="1">
      <alignment horizontal="center" vertical="center" wrapText="1"/>
    </xf>
    <xf numFmtId="165" fontId="6" fillId="12" borderId="16" xfId="2" applyNumberFormat="1" applyFont="1" applyFill="1" applyBorder="1" applyAlignment="1" applyProtection="1">
      <alignment horizontal="center"/>
    </xf>
    <xf numFmtId="0" fontId="11" fillId="2" borderId="16" xfId="0" applyFont="1" applyFill="1" applyBorder="1" applyAlignment="1" applyProtection="1">
      <alignment horizontal="left"/>
    </xf>
    <xf numFmtId="0" fontId="23" fillId="2" borderId="16" xfId="0" applyFont="1" applyFill="1" applyBorder="1" applyAlignment="1" applyProtection="1">
      <alignment horizontal="left"/>
    </xf>
    <xf numFmtId="0" fontId="0" fillId="5" borderId="16" xfId="0" applyFill="1" applyBorder="1"/>
    <xf numFmtId="0" fontId="13" fillId="2" borderId="16" xfId="5" applyFont="1" applyFill="1" applyBorder="1" applyAlignment="1">
      <alignment horizontal="center" vertical="center" wrapText="1"/>
    </xf>
    <xf numFmtId="0" fontId="0" fillId="3" borderId="16" xfId="0" applyNumberFormat="1" applyFill="1" applyBorder="1" applyAlignment="1" applyProtection="1">
      <protection locked="0"/>
    </xf>
    <xf numFmtId="0" fontId="4" fillId="0" borderId="0" xfId="0" applyFont="1" applyAlignment="1" applyProtection="1"/>
    <xf numFmtId="0" fontId="0" fillId="5" borderId="16" xfId="0" applyFill="1" applyBorder="1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2" fillId="0" borderId="0" xfId="0" applyFont="1"/>
    <xf numFmtId="0" fontId="6" fillId="2" borderId="16" xfId="0" applyFont="1" applyFill="1" applyBorder="1" applyAlignment="1" applyProtection="1">
      <alignment horizontal="left" vertical="top" wrapText="1" indent="1"/>
    </xf>
    <xf numFmtId="166" fontId="0" fillId="4" borderId="16" xfId="0" applyNumberFormat="1" applyFill="1" applyBorder="1" applyAlignment="1" applyProtection="1">
      <alignment horizontal="center" vertical="center"/>
    </xf>
    <xf numFmtId="0" fontId="12" fillId="2" borderId="16" xfId="0" applyFont="1" applyFill="1" applyBorder="1" applyAlignment="1" applyProtection="1">
      <alignment vertical="center" wrapText="1"/>
    </xf>
    <xf numFmtId="10" fontId="6" fillId="4" borderId="1" xfId="1" applyNumberFormat="1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left" wrapText="1"/>
    </xf>
    <xf numFmtId="0" fontId="0" fillId="3" borderId="2" xfId="0" applyFill="1" applyBorder="1" applyAlignment="1" applyProtection="1">
      <alignment horizontal="center" vertical="center"/>
    </xf>
    <xf numFmtId="0" fontId="2" fillId="11" borderId="5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Protection="1"/>
    <xf numFmtId="0" fontId="6" fillId="4" borderId="1" xfId="0" applyFont="1" applyFill="1" applyBorder="1" applyProtection="1"/>
    <xf numFmtId="0" fontId="0" fillId="4" borderId="2" xfId="0" applyFill="1" applyBorder="1" applyAlignment="1" applyProtection="1">
      <alignment horizontal="left" vertical="center"/>
    </xf>
    <xf numFmtId="0" fontId="0" fillId="4" borderId="9" xfId="0" applyFill="1" applyBorder="1" applyAlignment="1" applyProtection="1">
      <alignment horizontal="left" vertical="center"/>
    </xf>
    <xf numFmtId="0" fontId="0" fillId="4" borderId="3" xfId="0" applyFill="1" applyBorder="1" applyAlignment="1" applyProtection="1">
      <alignment horizontal="left" vertical="center"/>
    </xf>
    <xf numFmtId="14" fontId="0" fillId="4" borderId="2" xfId="0" applyNumberFormat="1" applyFill="1" applyBorder="1" applyAlignment="1" applyProtection="1">
      <alignment horizontal="left" vertical="center"/>
    </xf>
    <xf numFmtId="14" fontId="0" fillId="4" borderId="9" xfId="0" applyNumberFormat="1" applyFill="1" applyBorder="1" applyAlignment="1" applyProtection="1">
      <alignment horizontal="left" vertical="center"/>
    </xf>
    <xf numFmtId="14" fontId="0" fillId="4" borderId="3" xfId="0" applyNumberFormat="1" applyFill="1" applyBorder="1" applyAlignment="1" applyProtection="1">
      <alignment horizontal="left" vertical="center"/>
    </xf>
    <xf numFmtId="0" fontId="11" fillId="2" borderId="9" xfId="0" applyFont="1" applyFill="1" applyBorder="1" applyAlignment="1" applyProtection="1">
      <alignment horizontal="center" vertical="top" wrapText="1"/>
    </xf>
    <xf numFmtId="0" fontId="11" fillId="2" borderId="3" xfId="0" applyFont="1" applyFill="1" applyBorder="1" applyAlignment="1" applyProtection="1">
      <alignment horizontal="center" vertical="top" wrapText="1"/>
    </xf>
    <xf numFmtId="0" fontId="2" fillId="0" borderId="0" xfId="0" applyFont="1" applyFill="1" applyBorder="1" applyAlignment="1" applyProtection="1">
      <alignment vertical="center" wrapText="1"/>
    </xf>
    <xf numFmtId="0" fontId="2" fillId="2" borderId="16" xfId="0" applyFont="1" applyFill="1" applyBorder="1" applyAlignment="1" applyProtection="1">
      <alignment horizontal="center" vertical="center"/>
    </xf>
    <xf numFmtId="0" fontId="0" fillId="3" borderId="16" xfId="0" applyFill="1" applyBorder="1" applyAlignment="1" applyProtection="1">
      <alignment horizontal="center" vertical="center"/>
    </xf>
    <xf numFmtId="0" fontId="0" fillId="4" borderId="16" xfId="0" applyFill="1" applyBorder="1" applyAlignment="1" applyProtection="1">
      <alignment horizontal="center" vertical="center"/>
    </xf>
    <xf numFmtId="0" fontId="0" fillId="4" borderId="16" xfId="0" applyFill="1" applyBorder="1" applyAlignment="1" applyProtection="1">
      <alignment vertical="center"/>
    </xf>
    <xf numFmtId="0" fontId="13" fillId="2" borderId="2" xfId="5" applyFont="1" applyFill="1" applyBorder="1" applyAlignment="1">
      <alignment horizontal="center" vertical="center" wrapText="1"/>
    </xf>
    <xf numFmtId="0" fontId="13" fillId="2" borderId="9" xfId="5" applyFont="1" applyFill="1" applyBorder="1" applyAlignment="1">
      <alignment horizontal="center" vertical="center" wrapText="1"/>
    </xf>
    <xf numFmtId="0" fontId="13" fillId="2" borderId="3" xfId="5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0" xfId="0" applyFont="1" applyAlignment="1" applyProtection="1"/>
    <xf numFmtId="0" fontId="0" fillId="0" borderId="0" xfId="0" applyAlignment="1"/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1" xfId="0" applyFont="1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vertical="center"/>
    </xf>
  </cellXfs>
  <cellStyles count="7">
    <cellStyle name="Comma 2" xfId="2"/>
    <cellStyle name="DPM_CellCode" xfId="4"/>
    <cellStyle name="Hyperlink" xfId="6" builtinId="8"/>
    <cellStyle name="Normal" xfId="0" builtinId="0"/>
    <cellStyle name="Normalny 13" xfId="3"/>
    <cellStyle name="Normalny 2" xfId="5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4738687</xdr:colOff>
      <xdr:row>0</xdr:row>
      <xdr:rowOff>61913</xdr:rowOff>
    </xdr:from>
    <xdr:to>
      <xdr:col>3</xdr:col>
      <xdr:colOff>6138604</xdr:colOff>
      <xdr:row>1</xdr:row>
      <xdr:rowOff>64439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39325" y="61913"/>
          <a:ext cx="1399917" cy="297801"/>
        </a:xfrm>
        <a:prstGeom prst="rect">
          <a:avLst/>
        </a:prstGeom>
      </xdr:spPr>
    </xdr:pic>
    <xdr:clientData/>
  </xdr:twoCellAnchor>
  <xdr:oneCellAnchor>
    <xdr:from>
      <xdr:col>3</xdr:col>
      <xdr:colOff>1885950</xdr:colOff>
      <xdr:row>0</xdr:row>
      <xdr:rowOff>80963</xdr:rowOff>
    </xdr:from>
    <xdr:ext cx="2576731" cy="264560"/>
    <xdr:sp macro="" textlink="">
      <xdr:nvSpPr>
        <xdr:cNvPr id="4" name="TextBox 3"/>
        <xdr:cNvSpPr txBox="1"/>
      </xdr:nvSpPr>
      <xdr:spPr>
        <a:xfrm>
          <a:off x="6986588" y="80963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170089</xdr:colOff>
      <xdr:row>0</xdr:row>
      <xdr:rowOff>81643</xdr:rowOff>
    </xdr:from>
    <xdr:to>
      <xdr:col>4</xdr:col>
      <xdr:colOff>1570006</xdr:colOff>
      <xdr:row>0</xdr:row>
      <xdr:rowOff>379444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61446" y="81643"/>
          <a:ext cx="1399917" cy="297801"/>
        </a:xfrm>
        <a:prstGeom prst="rect">
          <a:avLst/>
        </a:prstGeom>
      </xdr:spPr>
    </xdr:pic>
    <xdr:clientData/>
  </xdr:twoCellAnchor>
  <xdr:oneCellAnchor>
    <xdr:from>
      <xdr:col>1</xdr:col>
      <xdr:colOff>4061732</xdr:colOff>
      <xdr:row>0</xdr:row>
      <xdr:rowOff>292554</xdr:rowOff>
    </xdr:from>
    <xdr:ext cx="2576731" cy="264560"/>
    <xdr:sp macro="" textlink="">
      <xdr:nvSpPr>
        <xdr:cNvPr id="3" name="TextBox 2"/>
        <xdr:cNvSpPr txBox="1"/>
      </xdr:nvSpPr>
      <xdr:spPr>
        <a:xfrm>
          <a:off x="8817429" y="292554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169334</xdr:colOff>
      <xdr:row>0</xdr:row>
      <xdr:rowOff>74083</xdr:rowOff>
    </xdr:from>
    <xdr:to>
      <xdr:col>4</xdr:col>
      <xdr:colOff>1161792</xdr:colOff>
      <xdr:row>0</xdr:row>
      <xdr:rowOff>371884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47667" y="74083"/>
          <a:ext cx="1399917" cy="297801"/>
        </a:xfrm>
        <a:prstGeom prst="rect">
          <a:avLst/>
        </a:prstGeom>
      </xdr:spPr>
    </xdr:pic>
    <xdr:clientData/>
  </xdr:twoCellAnchor>
  <xdr:oneCellAnchor>
    <xdr:from>
      <xdr:col>1</xdr:col>
      <xdr:colOff>89958</xdr:colOff>
      <xdr:row>0</xdr:row>
      <xdr:rowOff>201083</xdr:rowOff>
    </xdr:from>
    <xdr:ext cx="2576731" cy="264560"/>
    <xdr:sp macro="" textlink="">
      <xdr:nvSpPr>
        <xdr:cNvPr id="3" name="TextBox 2"/>
        <xdr:cNvSpPr txBox="1"/>
      </xdr:nvSpPr>
      <xdr:spPr>
        <a:xfrm>
          <a:off x="6021917" y="201083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476250</xdr:colOff>
      <xdr:row>0</xdr:row>
      <xdr:rowOff>84044</xdr:rowOff>
    </xdr:from>
    <xdr:to>
      <xdr:col>6</xdr:col>
      <xdr:colOff>654726</xdr:colOff>
      <xdr:row>0</xdr:row>
      <xdr:rowOff>381845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83589" y="84044"/>
          <a:ext cx="1399917" cy="297801"/>
        </a:xfrm>
        <a:prstGeom prst="rect">
          <a:avLst/>
        </a:prstGeom>
      </xdr:spPr>
    </xdr:pic>
    <xdr:clientData/>
  </xdr:twoCellAnchor>
  <xdr:oneCellAnchor>
    <xdr:from>
      <xdr:col>2</xdr:col>
      <xdr:colOff>717176</xdr:colOff>
      <xdr:row>0</xdr:row>
      <xdr:rowOff>179294</xdr:rowOff>
    </xdr:from>
    <xdr:ext cx="2576731" cy="264560"/>
    <xdr:sp macro="" textlink="">
      <xdr:nvSpPr>
        <xdr:cNvPr id="3" name="TextBox 2"/>
        <xdr:cNvSpPr txBox="1"/>
      </xdr:nvSpPr>
      <xdr:spPr>
        <a:xfrm>
          <a:off x="6460191" y="179294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1346488</xdr:colOff>
      <xdr:row>0</xdr:row>
      <xdr:rowOff>51955</xdr:rowOff>
    </xdr:from>
    <xdr:to>
      <xdr:col>4</xdr:col>
      <xdr:colOff>1333501</xdr:colOff>
      <xdr:row>0</xdr:row>
      <xdr:rowOff>349756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6602" y="51955"/>
          <a:ext cx="1398444" cy="297801"/>
        </a:xfrm>
        <a:prstGeom prst="rect">
          <a:avLst/>
        </a:prstGeom>
      </xdr:spPr>
    </xdr:pic>
    <xdr:clientData/>
  </xdr:twoCellAnchor>
  <xdr:oneCellAnchor>
    <xdr:from>
      <xdr:col>2</xdr:col>
      <xdr:colOff>666750</xdr:colOff>
      <xdr:row>0</xdr:row>
      <xdr:rowOff>77932</xdr:rowOff>
    </xdr:from>
    <xdr:ext cx="2576731" cy="264560"/>
    <xdr:sp macro="" textlink="">
      <xdr:nvSpPr>
        <xdr:cNvPr id="3" name="TextBox 2"/>
        <xdr:cNvSpPr txBox="1"/>
      </xdr:nvSpPr>
      <xdr:spPr>
        <a:xfrm>
          <a:off x="6143625" y="77932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1394732</xdr:colOff>
      <xdr:row>0</xdr:row>
      <xdr:rowOff>68036</xdr:rowOff>
    </xdr:from>
    <xdr:to>
      <xdr:col>4</xdr:col>
      <xdr:colOff>1365899</xdr:colOff>
      <xdr:row>0</xdr:row>
      <xdr:rowOff>365837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78393" y="68036"/>
          <a:ext cx="1399917" cy="297801"/>
        </a:xfrm>
        <a:prstGeom prst="rect">
          <a:avLst/>
        </a:prstGeom>
      </xdr:spPr>
    </xdr:pic>
    <xdr:clientData/>
  </xdr:twoCellAnchor>
  <xdr:oneCellAnchor>
    <xdr:from>
      <xdr:col>1</xdr:col>
      <xdr:colOff>4048124</xdr:colOff>
      <xdr:row>0</xdr:row>
      <xdr:rowOff>244929</xdr:rowOff>
    </xdr:from>
    <xdr:ext cx="2576731" cy="264560"/>
    <xdr:sp macro="" textlink="">
      <xdr:nvSpPr>
        <xdr:cNvPr id="3" name="TextBox 2"/>
        <xdr:cNvSpPr txBox="1"/>
      </xdr:nvSpPr>
      <xdr:spPr>
        <a:xfrm>
          <a:off x="8803821" y="244929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158749</xdr:colOff>
      <xdr:row>0</xdr:row>
      <xdr:rowOff>63500</xdr:rowOff>
    </xdr:from>
    <xdr:to>
      <xdr:col>4</xdr:col>
      <xdr:colOff>1257042</xdr:colOff>
      <xdr:row>0</xdr:row>
      <xdr:rowOff>361301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55125" y="63500"/>
          <a:ext cx="1399917" cy="297801"/>
        </a:xfrm>
        <a:prstGeom prst="rect">
          <a:avLst/>
        </a:prstGeom>
      </xdr:spPr>
    </xdr:pic>
    <xdr:clientData/>
  </xdr:twoCellAnchor>
  <xdr:oneCellAnchor>
    <xdr:from>
      <xdr:col>1</xdr:col>
      <xdr:colOff>95249</xdr:colOff>
      <xdr:row>0</xdr:row>
      <xdr:rowOff>174625</xdr:rowOff>
    </xdr:from>
    <xdr:ext cx="2576731" cy="264560"/>
    <xdr:sp macro="" textlink="">
      <xdr:nvSpPr>
        <xdr:cNvPr id="3" name="TextBox 2"/>
        <xdr:cNvSpPr txBox="1"/>
      </xdr:nvSpPr>
      <xdr:spPr>
        <a:xfrm>
          <a:off x="6027208" y="174625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403412</xdr:colOff>
      <xdr:row>0</xdr:row>
      <xdr:rowOff>72838</xdr:rowOff>
    </xdr:from>
    <xdr:to>
      <xdr:col>6</xdr:col>
      <xdr:colOff>581888</xdr:colOff>
      <xdr:row>0</xdr:row>
      <xdr:rowOff>370639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10751" y="72838"/>
          <a:ext cx="1399917" cy="297801"/>
        </a:xfrm>
        <a:prstGeom prst="rect">
          <a:avLst/>
        </a:prstGeom>
      </xdr:spPr>
    </xdr:pic>
    <xdr:clientData/>
  </xdr:twoCellAnchor>
  <xdr:oneCellAnchor>
    <xdr:from>
      <xdr:col>2</xdr:col>
      <xdr:colOff>762000</xdr:colOff>
      <xdr:row>0</xdr:row>
      <xdr:rowOff>162485</xdr:rowOff>
    </xdr:from>
    <xdr:ext cx="2576731" cy="264560"/>
    <xdr:sp macro="" textlink="">
      <xdr:nvSpPr>
        <xdr:cNvPr id="3" name="TextBox 2"/>
        <xdr:cNvSpPr txBox="1"/>
      </xdr:nvSpPr>
      <xdr:spPr>
        <a:xfrm>
          <a:off x="6505015" y="162485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1176617</xdr:colOff>
      <xdr:row>0</xdr:row>
      <xdr:rowOff>84044</xdr:rowOff>
    </xdr:from>
    <xdr:to>
      <xdr:col>4</xdr:col>
      <xdr:colOff>1254240</xdr:colOff>
      <xdr:row>0</xdr:row>
      <xdr:rowOff>381845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98323" y="84044"/>
          <a:ext cx="1399917" cy="297801"/>
        </a:xfrm>
        <a:prstGeom prst="rect">
          <a:avLst/>
        </a:prstGeom>
      </xdr:spPr>
    </xdr:pic>
    <xdr:clientData/>
  </xdr:twoCellAnchor>
  <xdr:oneCellAnchor>
    <xdr:from>
      <xdr:col>2</xdr:col>
      <xdr:colOff>22412</xdr:colOff>
      <xdr:row>0</xdr:row>
      <xdr:rowOff>156883</xdr:rowOff>
    </xdr:from>
    <xdr:ext cx="2576731" cy="264560"/>
    <xdr:sp macro="" textlink="">
      <xdr:nvSpPr>
        <xdr:cNvPr id="3" name="TextBox 2"/>
        <xdr:cNvSpPr txBox="1"/>
      </xdr:nvSpPr>
      <xdr:spPr>
        <a:xfrm>
          <a:off x="6107206" y="156883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1367518</xdr:colOff>
      <xdr:row>0</xdr:row>
      <xdr:rowOff>61233</xdr:rowOff>
    </xdr:from>
    <xdr:to>
      <xdr:col>4</xdr:col>
      <xdr:colOff>1338685</xdr:colOff>
      <xdr:row>0</xdr:row>
      <xdr:rowOff>359034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51179" y="61233"/>
          <a:ext cx="1399917" cy="297801"/>
        </a:xfrm>
        <a:prstGeom prst="rect">
          <a:avLst/>
        </a:prstGeom>
      </xdr:spPr>
    </xdr:pic>
    <xdr:clientData/>
  </xdr:twoCellAnchor>
  <xdr:oneCellAnchor>
    <xdr:from>
      <xdr:col>1</xdr:col>
      <xdr:colOff>4054929</xdr:colOff>
      <xdr:row>0</xdr:row>
      <xdr:rowOff>204108</xdr:rowOff>
    </xdr:from>
    <xdr:ext cx="2576731" cy="264560"/>
    <xdr:sp macro="" textlink="">
      <xdr:nvSpPr>
        <xdr:cNvPr id="3" name="TextBox 2"/>
        <xdr:cNvSpPr txBox="1"/>
      </xdr:nvSpPr>
      <xdr:spPr>
        <a:xfrm>
          <a:off x="8810626" y="204108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216958</xdr:colOff>
      <xdr:row>0</xdr:row>
      <xdr:rowOff>79375</xdr:rowOff>
    </xdr:from>
    <xdr:to>
      <xdr:col>4</xdr:col>
      <xdr:colOff>1161792</xdr:colOff>
      <xdr:row>0</xdr:row>
      <xdr:rowOff>377176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23917" y="79375"/>
          <a:ext cx="1399917" cy="297801"/>
        </a:xfrm>
        <a:prstGeom prst="rect">
          <a:avLst/>
        </a:prstGeom>
      </xdr:spPr>
    </xdr:pic>
    <xdr:clientData/>
  </xdr:twoCellAnchor>
  <xdr:oneCellAnchor>
    <xdr:from>
      <xdr:col>1</xdr:col>
      <xdr:colOff>328083</xdr:colOff>
      <xdr:row>0</xdr:row>
      <xdr:rowOff>206375</xdr:rowOff>
    </xdr:from>
    <xdr:ext cx="2576731" cy="264560"/>
    <xdr:sp macro="" textlink="">
      <xdr:nvSpPr>
        <xdr:cNvPr id="3" name="TextBox 2"/>
        <xdr:cNvSpPr txBox="1"/>
      </xdr:nvSpPr>
      <xdr:spPr>
        <a:xfrm>
          <a:off x="6260042" y="206375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3867408</xdr:colOff>
      <xdr:row>0</xdr:row>
      <xdr:rowOff>57150</xdr:rowOff>
    </xdr:from>
    <xdr:to>
      <xdr:col>1</xdr:col>
      <xdr:colOff>5267325</xdr:colOff>
      <xdr:row>0</xdr:row>
      <xdr:rowOff>354951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24971" y="57150"/>
          <a:ext cx="1399917" cy="297801"/>
        </a:xfrm>
        <a:prstGeom prst="rect">
          <a:avLst/>
        </a:prstGeom>
      </xdr:spPr>
    </xdr:pic>
    <xdr:clientData/>
  </xdr:twoCellAnchor>
  <xdr:oneCellAnchor>
    <xdr:from>
      <xdr:col>1</xdr:col>
      <xdr:colOff>590550</xdr:colOff>
      <xdr:row>0</xdr:row>
      <xdr:rowOff>14287</xdr:rowOff>
    </xdr:from>
    <xdr:ext cx="2576731" cy="264560"/>
    <xdr:sp macro="" textlink="">
      <xdr:nvSpPr>
        <xdr:cNvPr id="3" name="TextBox 2"/>
        <xdr:cNvSpPr txBox="1"/>
      </xdr:nvSpPr>
      <xdr:spPr>
        <a:xfrm>
          <a:off x="3948113" y="14287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414618</xdr:colOff>
      <xdr:row>0</xdr:row>
      <xdr:rowOff>72838</xdr:rowOff>
    </xdr:from>
    <xdr:to>
      <xdr:col>6</xdr:col>
      <xdr:colOff>593094</xdr:colOff>
      <xdr:row>0</xdr:row>
      <xdr:rowOff>370639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21957" y="72838"/>
          <a:ext cx="1399917" cy="297801"/>
        </a:xfrm>
        <a:prstGeom prst="rect">
          <a:avLst/>
        </a:prstGeom>
      </xdr:spPr>
    </xdr:pic>
    <xdr:clientData/>
  </xdr:twoCellAnchor>
  <xdr:oneCellAnchor>
    <xdr:from>
      <xdr:col>2</xdr:col>
      <xdr:colOff>778809</xdr:colOff>
      <xdr:row>0</xdr:row>
      <xdr:rowOff>173691</xdr:rowOff>
    </xdr:from>
    <xdr:ext cx="2576731" cy="264560"/>
    <xdr:sp macro="" textlink="">
      <xdr:nvSpPr>
        <xdr:cNvPr id="3" name="TextBox 2"/>
        <xdr:cNvSpPr txBox="1"/>
      </xdr:nvSpPr>
      <xdr:spPr>
        <a:xfrm>
          <a:off x="6521824" y="173691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0</xdr:row>
      <xdr:rowOff>66675</xdr:rowOff>
    </xdr:from>
    <xdr:to>
      <xdr:col>4</xdr:col>
      <xdr:colOff>1247517</xdr:colOff>
      <xdr:row>0</xdr:row>
      <xdr:rowOff>364476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15300" y="66675"/>
          <a:ext cx="1399917" cy="297801"/>
        </a:xfrm>
        <a:prstGeom prst="rect">
          <a:avLst/>
        </a:prstGeom>
      </xdr:spPr>
    </xdr:pic>
    <xdr:clientData/>
  </xdr:twoCellAnchor>
  <xdr:oneCellAnchor>
    <xdr:from>
      <xdr:col>1</xdr:col>
      <xdr:colOff>304800</xdr:colOff>
      <xdr:row>0</xdr:row>
      <xdr:rowOff>185738</xdr:rowOff>
    </xdr:from>
    <xdr:ext cx="2576731" cy="264560"/>
    <xdr:sp macro="" textlink="">
      <xdr:nvSpPr>
        <xdr:cNvPr id="3" name="TextBox 2"/>
        <xdr:cNvSpPr txBox="1"/>
      </xdr:nvSpPr>
      <xdr:spPr>
        <a:xfrm>
          <a:off x="5133975" y="185738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1350308</xdr:colOff>
      <xdr:row>0</xdr:row>
      <xdr:rowOff>72838</xdr:rowOff>
    </xdr:from>
    <xdr:to>
      <xdr:col>4</xdr:col>
      <xdr:colOff>1321476</xdr:colOff>
      <xdr:row>0</xdr:row>
      <xdr:rowOff>370639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90294" y="72838"/>
          <a:ext cx="1399917" cy="297801"/>
        </a:xfrm>
        <a:prstGeom prst="rect">
          <a:avLst/>
        </a:prstGeom>
      </xdr:spPr>
    </xdr:pic>
    <xdr:clientData/>
  </xdr:twoCellAnchor>
  <xdr:oneCellAnchor>
    <xdr:from>
      <xdr:col>1</xdr:col>
      <xdr:colOff>4342278</xdr:colOff>
      <xdr:row>0</xdr:row>
      <xdr:rowOff>201706</xdr:rowOff>
    </xdr:from>
    <xdr:ext cx="2576731" cy="264560"/>
    <xdr:sp macro="" textlink="">
      <xdr:nvSpPr>
        <xdr:cNvPr id="3" name="TextBox 2"/>
        <xdr:cNvSpPr txBox="1"/>
      </xdr:nvSpPr>
      <xdr:spPr>
        <a:xfrm>
          <a:off x="9099176" y="201706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164042</xdr:colOff>
      <xdr:row>0</xdr:row>
      <xdr:rowOff>74084</xdr:rowOff>
    </xdr:from>
    <xdr:to>
      <xdr:col>4</xdr:col>
      <xdr:colOff>1193542</xdr:colOff>
      <xdr:row>0</xdr:row>
      <xdr:rowOff>371885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80751" y="74084"/>
          <a:ext cx="1399917" cy="297801"/>
        </a:xfrm>
        <a:prstGeom prst="rect">
          <a:avLst/>
        </a:prstGeom>
      </xdr:spPr>
    </xdr:pic>
    <xdr:clientData/>
  </xdr:twoCellAnchor>
  <xdr:oneCellAnchor>
    <xdr:from>
      <xdr:col>1</xdr:col>
      <xdr:colOff>2370666</xdr:colOff>
      <xdr:row>0</xdr:row>
      <xdr:rowOff>121709</xdr:rowOff>
    </xdr:from>
    <xdr:ext cx="2576731" cy="264560"/>
    <xdr:sp macro="" textlink="">
      <xdr:nvSpPr>
        <xdr:cNvPr id="3" name="TextBox 2"/>
        <xdr:cNvSpPr txBox="1"/>
      </xdr:nvSpPr>
      <xdr:spPr>
        <a:xfrm>
          <a:off x="8302625" y="121709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364192</xdr:colOff>
      <xdr:row>0</xdr:row>
      <xdr:rowOff>61632</xdr:rowOff>
    </xdr:from>
    <xdr:to>
      <xdr:col>6</xdr:col>
      <xdr:colOff>542668</xdr:colOff>
      <xdr:row>0</xdr:row>
      <xdr:rowOff>359433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71531" y="61632"/>
          <a:ext cx="1399917" cy="297801"/>
        </a:xfrm>
        <a:prstGeom prst="rect">
          <a:avLst/>
        </a:prstGeom>
      </xdr:spPr>
    </xdr:pic>
    <xdr:clientData/>
  </xdr:twoCellAnchor>
  <xdr:oneCellAnchor>
    <xdr:from>
      <xdr:col>2</xdr:col>
      <xdr:colOff>694765</xdr:colOff>
      <xdr:row>0</xdr:row>
      <xdr:rowOff>229721</xdr:rowOff>
    </xdr:from>
    <xdr:ext cx="2576731" cy="264560"/>
    <xdr:sp macro="" textlink="">
      <xdr:nvSpPr>
        <xdr:cNvPr id="3" name="TextBox 2"/>
        <xdr:cNvSpPr txBox="1"/>
      </xdr:nvSpPr>
      <xdr:spPr>
        <a:xfrm>
          <a:off x="6437780" y="229721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1292680</xdr:colOff>
      <xdr:row>0</xdr:row>
      <xdr:rowOff>81643</xdr:rowOff>
    </xdr:from>
    <xdr:to>
      <xdr:col>4</xdr:col>
      <xdr:colOff>1202614</xdr:colOff>
      <xdr:row>0</xdr:row>
      <xdr:rowOff>379444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84180" y="81643"/>
          <a:ext cx="1399917" cy="297801"/>
        </a:xfrm>
        <a:prstGeom prst="rect">
          <a:avLst/>
        </a:prstGeom>
      </xdr:spPr>
    </xdr:pic>
    <xdr:clientData/>
  </xdr:twoCellAnchor>
  <xdr:oneCellAnchor>
    <xdr:from>
      <xdr:col>1</xdr:col>
      <xdr:colOff>1585233</xdr:colOff>
      <xdr:row>0</xdr:row>
      <xdr:rowOff>210911</xdr:rowOff>
    </xdr:from>
    <xdr:ext cx="2576731" cy="264560"/>
    <xdr:sp macro="" textlink="">
      <xdr:nvSpPr>
        <xdr:cNvPr id="3" name="TextBox 2"/>
        <xdr:cNvSpPr txBox="1"/>
      </xdr:nvSpPr>
      <xdr:spPr>
        <a:xfrm>
          <a:off x="6415769" y="210911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61632</xdr:rowOff>
    </xdr:from>
    <xdr:to>
      <xdr:col>5</xdr:col>
      <xdr:colOff>621109</xdr:colOff>
      <xdr:row>0</xdr:row>
      <xdr:rowOff>359433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71647" y="61632"/>
          <a:ext cx="1399917" cy="297801"/>
        </a:xfrm>
        <a:prstGeom prst="rect">
          <a:avLst/>
        </a:prstGeom>
      </xdr:spPr>
    </xdr:pic>
    <xdr:clientData/>
  </xdr:twoCellAnchor>
  <xdr:oneCellAnchor>
    <xdr:from>
      <xdr:col>0</xdr:col>
      <xdr:colOff>2790265</xdr:colOff>
      <xdr:row>3</xdr:row>
      <xdr:rowOff>33617</xdr:rowOff>
    </xdr:from>
    <xdr:ext cx="2576731" cy="264560"/>
    <xdr:sp macro="" textlink="">
      <xdr:nvSpPr>
        <xdr:cNvPr id="3" name="TextBox 2"/>
        <xdr:cNvSpPr txBox="1"/>
      </xdr:nvSpPr>
      <xdr:spPr>
        <a:xfrm>
          <a:off x="2790265" y="1008529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90487</xdr:colOff>
      <xdr:row>0</xdr:row>
      <xdr:rowOff>71438</xdr:rowOff>
    </xdr:from>
    <xdr:to>
      <xdr:col>4</xdr:col>
      <xdr:colOff>1490404</xdr:colOff>
      <xdr:row>0</xdr:row>
      <xdr:rowOff>369239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5175" y="71438"/>
          <a:ext cx="1399917" cy="297801"/>
        </a:xfrm>
        <a:prstGeom prst="rect">
          <a:avLst/>
        </a:prstGeom>
      </xdr:spPr>
    </xdr:pic>
    <xdr:clientData/>
  </xdr:twoCellAnchor>
  <xdr:oneCellAnchor>
    <xdr:from>
      <xdr:col>2</xdr:col>
      <xdr:colOff>14287</xdr:colOff>
      <xdr:row>0</xdr:row>
      <xdr:rowOff>166688</xdr:rowOff>
    </xdr:from>
    <xdr:ext cx="2576731" cy="264560"/>
    <xdr:sp macro="" textlink="">
      <xdr:nvSpPr>
        <xdr:cNvPr id="3" name="TextBox 2"/>
        <xdr:cNvSpPr txBox="1"/>
      </xdr:nvSpPr>
      <xdr:spPr>
        <a:xfrm>
          <a:off x="3895725" y="166688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170090</xdr:colOff>
      <xdr:row>0</xdr:row>
      <xdr:rowOff>81642</xdr:rowOff>
    </xdr:from>
    <xdr:to>
      <xdr:col>4</xdr:col>
      <xdr:colOff>1570007</xdr:colOff>
      <xdr:row>0</xdr:row>
      <xdr:rowOff>379443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66323" y="81642"/>
          <a:ext cx="1399917" cy="297801"/>
        </a:xfrm>
        <a:prstGeom prst="rect">
          <a:avLst/>
        </a:prstGeom>
      </xdr:spPr>
    </xdr:pic>
    <xdr:clientData/>
  </xdr:twoCellAnchor>
  <xdr:oneCellAnchor>
    <xdr:from>
      <xdr:col>2</xdr:col>
      <xdr:colOff>340179</xdr:colOff>
      <xdr:row>0</xdr:row>
      <xdr:rowOff>210911</xdr:rowOff>
    </xdr:from>
    <xdr:ext cx="2576731" cy="264560"/>
    <xdr:sp macro="" textlink="">
      <xdr:nvSpPr>
        <xdr:cNvPr id="3" name="TextBox 2"/>
        <xdr:cNvSpPr txBox="1"/>
      </xdr:nvSpPr>
      <xdr:spPr>
        <a:xfrm>
          <a:off x="10069286" y="210911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81643</xdr:rowOff>
    </xdr:from>
    <xdr:to>
      <xdr:col>4</xdr:col>
      <xdr:colOff>1447542</xdr:colOff>
      <xdr:row>0</xdr:row>
      <xdr:rowOff>379444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443858" y="81643"/>
          <a:ext cx="1399917" cy="297801"/>
        </a:xfrm>
        <a:prstGeom prst="rect">
          <a:avLst/>
        </a:prstGeom>
      </xdr:spPr>
    </xdr:pic>
    <xdr:clientData/>
  </xdr:twoCellAnchor>
  <xdr:oneCellAnchor>
    <xdr:from>
      <xdr:col>2</xdr:col>
      <xdr:colOff>346982</xdr:colOff>
      <xdr:row>0</xdr:row>
      <xdr:rowOff>285750</xdr:rowOff>
    </xdr:from>
    <xdr:ext cx="2576731" cy="264560"/>
    <xdr:sp macro="" textlink="">
      <xdr:nvSpPr>
        <xdr:cNvPr id="3" name="TextBox 2"/>
        <xdr:cNvSpPr txBox="1"/>
      </xdr:nvSpPr>
      <xdr:spPr>
        <a:xfrm>
          <a:off x="10076089" y="285750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116416</xdr:colOff>
      <xdr:row>0</xdr:row>
      <xdr:rowOff>68792</xdr:rowOff>
    </xdr:from>
    <xdr:to>
      <xdr:col>4</xdr:col>
      <xdr:colOff>1516333</xdr:colOff>
      <xdr:row>0</xdr:row>
      <xdr:rowOff>366593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71416" y="68792"/>
          <a:ext cx="1399917" cy="297801"/>
        </a:xfrm>
        <a:prstGeom prst="rect">
          <a:avLst/>
        </a:prstGeom>
      </xdr:spPr>
    </xdr:pic>
    <xdr:clientData/>
  </xdr:twoCellAnchor>
  <xdr:oneCellAnchor>
    <xdr:from>
      <xdr:col>0</xdr:col>
      <xdr:colOff>5238751</xdr:colOff>
      <xdr:row>0</xdr:row>
      <xdr:rowOff>259292</xdr:rowOff>
    </xdr:from>
    <xdr:ext cx="2576731" cy="264560"/>
    <xdr:sp macro="" textlink="">
      <xdr:nvSpPr>
        <xdr:cNvPr id="3" name="TextBox 2"/>
        <xdr:cNvSpPr txBox="1"/>
      </xdr:nvSpPr>
      <xdr:spPr>
        <a:xfrm>
          <a:off x="5238751" y="259292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511969</xdr:colOff>
      <xdr:row>0</xdr:row>
      <xdr:rowOff>101203</xdr:rowOff>
    </xdr:from>
    <xdr:to>
      <xdr:col>6</xdr:col>
      <xdr:colOff>691496</xdr:colOff>
      <xdr:row>0</xdr:row>
      <xdr:rowOff>399004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11954" y="101203"/>
          <a:ext cx="1399917" cy="297801"/>
        </a:xfrm>
        <a:prstGeom prst="rect">
          <a:avLst/>
        </a:prstGeom>
      </xdr:spPr>
    </xdr:pic>
    <xdr:clientData/>
  </xdr:twoCellAnchor>
  <xdr:oneCellAnchor>
    <xdr:from>
      <xdr:col>2</xdr:col>
      <xdr:colOff>833438</xdr:colOff>
      <xdr:row>0</xdr:row>
      <xdr:rowOff>190499</xdr:rowOff>
    </xdr:from>
    <xdr:ext cx="2576731" cy="264560"/>
    <xdr:sp macro="" textlink="">
      <xdr:nvSpPr>
        <xdr:cNvPr id="3" name="TextBox 2"/>
        <xdr:cNvSpPr txBox="1"/>
      </xdr:nvSpPr>
      <xdr:spPr>
        <a:xfrm>
          <a:off x="6572251" y="190499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467591</xdr:colOff>
      <xdr:row>0</xdr:row>
      <xdr:rowOff>64944</xdr:rowOff>
    </xdr:from>
    <xdr:to>
      <xdr:col>4</xdr:col>
      <xdr:colOff>1218076</xdr:colOff>
      <xdr:row>0</xdr:row>
      <xdr:rowOff>362745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27273" y="64944"/>
          <a:ext cx="1399917" cy="297801"/>
        </a:xfrm>
        <a:prstGeom prst="rect">
          <a:avLst/>
        </a:prstGeom>
      </xdr:spPr>
    </xdr:pic>
    <xdr:clientData/>
  </xdr:twoCellAnchor>
  <xdr:oneCellAnchor>
    <xdr:from>
      <xdr:col>0</xdr:col>
      <xdr:colOff>4264603</xdr:colOff>
      <xdr:row>0</xdr:row>
      <xdr:rowOff>316057</xdr:rowOff>
    </xdr:from>
    <xdr:ext cx="2576731" cy="264560"/>
    <xdr:sp macro="" textlink="">
      <xdr:nvSpPr>
        <xdr:cNvPr id="3" name="TextBox 2"/>
        <xdr:cNvSpPr txBox="1"/>
      </xdr:nvSpPr>
      <xdr:spPr>
        <a:xfrm>
          <a:off x="4264603" y="316057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223838</xdr:colOff>
      <xdr:row>0</xdr:row>
      <xdr:rowOff>66675</xdr:rowOff>
    </xdr:from>
    <xdr:to>
      <xdr:col>7</xdr:col>
      <xdr:colOff>652205</xdr:colOff>
      <xdr:row>0</xdr:row>
      <xdr:rowOff>364476</xdr:rowOff>
    </xdr:to>
    <xdr:pic>
      <xdr:nvPicPr>
        <xdr:cNvPr id="2" name="Picture 1" descr="BoE_PRA_logo_A4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77176" y="66675"/>
          <a:ext cx="1399917" cy="297801"/>
        </a:xfrm>
        <a:prstGeom prst="rect">
          <a:avLst/>
        </a:prstGeom>
      </xdr:spPr>
    </xdr:pic>
    <xdr:clientData/>
  </xdr:twoCellAnchor>
  <xdr:oneCellAnchor>
    <xdr:from>
      <xdr:col>2</xdr:col>
      <xdr:colOff>776288</xdr:colOff>
      <xdr:row>0</xdr:row>
      <xdr:rowOff>371475</xdr:rowOff>
    </xdr:from>
    <xdr:ext cx="2576731" cy="264560"/>
    <xdr:sp macro="" textlink="">
      <xdr:nvSpPr>
        <xdr:cNvPr id="3" name="TextBox 2"/>
        <xdr:cNvSpPr txBox="1"/>
      </xdr:nvSpPr>
      <xdr:spPr>
        <a:xfrm>
          <a:off x="4795838" y="371475"/>
          <a:ext cx="2576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Draft - subject to completion</a:t>
          </a:r>
          <a:r>
            <a:rPr lang="en-GB" sz="1100" baseline="0"/>
            <a:t> in May 2022</a:t>
          </a:r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0"/>
  </sheetPr>
  <dimension ref="A1:D29"/>
  <sheetViews>
    <sheetView zoomScaleNormal="100" workbookViewId="0">
      <selection activeCell="C28" sqref="C28"/>
    </sheetView>
  </sheetViews>
  <sheetFormatPr defaultColWidth="9" defaultRowHeight="15" x14ac:dyDescent="0.25"/>
  <cols>
    <col min="1" max="1" width="9" style="18"/>
    <col min="2" max="2" width="21.5703125" style="18" customWidth="1"/>
    <col min="3" max="3" width="40.85546875" style="18" bestFit="1" customWidth="1"/>
    <col min="4" max="4" width="87.42578125" style="18" customWidth="1"/>
    <col min="5" max="5" width="25" style="18" bestFit="1" customWidth="1"/>
    <col min="6" max="6" width="66" style="18" customWidth="1"/>
    <col min="7" max="16384" width="9" style="18"/>
  </cols>
  <sheetData>
    <row r="1" spans="1:4" ht="23.25" x14ac:dyDescent="0.35">
      <c r="A1" s="1" t="s">
        <v>5</v>
      </c>
    </row>
    <row r="2" spans="1:4" ht="21" x14ac:dyDescent="0.35">
      <c r="A2" s="2" t="s">
        <v>393</v>
      </c>
    </row>
    <row r="3" spans="1:4" ht="26.25" x14ac:dyDescent="0.4">
      <c r="B3" s="28"/>
    </row>
    <row r="4" spans="1:4" x14ac:dyDescent="0.25">
      <c r="B4" s="27" t="s">
        <v>39</v>
      </c>
      <c r="C4" s="27" t="s">
        <v>38</v>
      </c>
      <c r="D4" s="27" t="s">
        <v>37</v>
      </c>
    </row>
    <row r="5" spans="1:4" ht="30" x14ac:dyDescent="0.25">
      <c r="B5" s="23"/>
      <c r="C5" s="177" t="s">
        <v>24</v>
      </c>
      <c r="D5" s="22" t="s">
        <v>36</v>
      </c>
    </row>
    <row r="6" spans="1:4" ht="45" x14ac:dyDescent="0.25">
      <c r="B6" s="23"/>
      <c r="C6" s="178" t="s">
        <v>23</v>
      </c>
      <c r="D6" s="26" t="s">
        <v>303</v>
      </c>
    </row>
    <row r="7" spans="1:4" x14ac:dyDescent="0.25">
      <c r="B7" s="205" t="s">
        <v>35</v>
      </c>
      <c r="C7" s="179" t="s">
        <v>306</v>
      </c>
      <c r="D7" s="19" t="s">
        <v>305</v>
      </c>
    </row>
    <row r="8" spans="1:4" x14ac:dyDescent="0.25">
      <c r="B8" s="206"/>
      <c r="C8" s="179" t="s">
        <v>307</v>
      </c>
      <c r="D8" s="19" t="s">
        <v>304</v>
      </c>
    </row>
    <row r="9" spans="1:4" x14ac:dyDescent="0.25">
      <c r="B9" s="206"/>
      <c r="C9" s="179" t="s">
        <v>308</v>
      </c>
      <c r="D9" s="19" t="s">
        <v>34</v>
      </c>
    </row>
    <row r="10" spans="1:4" ht="30" x14ac:dyDescent="0.25">
      <c r="B10" s="206"/>
      <c r="C10" s="180" t="s">
        <v>310</v>
      </c>
      <c r="D10" s="20" t="s">
        <v>343</v>
      </c>
    </row>
    <row r="11" spans="1:4" x14ac:dyDescent="0.25">
      <c r="B11" s="206"/>
      <c r="C11" s="180" t="s">
        <v>311</v>
      </c>
      <c r="D11" s="21" t="s">
        <v>33</v>
      </c>
    </row>
    <row r="12" spans="1:4" x14ac:dyDescent="0.25">
      <c r="B12" s="207"/>
      <c r="C12" s="180" t="s">
        <v>369</v>
      </c>
      <c r="D12" s="191" t="s">
        <v>368</v>
      </c>
    </row>
    <row r="13" spans="1:4" x14ac:dyDescent="0.25">
      <c r="B13" s="208" t="s">
        <v>32</v>
      </c>
      <c r="C13" s="184" t="s">
        <v>327</v>
      </c>
      <c r="D13" s="195" t="s">
        <v>28</v>
      </c>
    </row>
    <row r="14" spans="1:4" x14ac:dyDescent="0.25">
      <c r="B14" s="209"/>
      <c r="C14" s="184" t="s">
        <v>326</v>
      </c>
      <c r="D14" s="19" t="s">
        <v>27</v>
      </c>
    </row>
    <row r="15" spans="1:4" x14ac:dyDescent="0.25">
      <c r="B15" s="209"/>
      <c r="C15" s="184" t="s">
        <v>325</v>
      </c>
      <c r="D15" s="24" t="s">
        <v>309</v>
      </c>
    </row>
    <row r="16" spans="1:4" x14ac:dyDescent="0.25">
      <c r="B16" s="210"/>
      <c r="C16" s="184" t="s">
        <v>324</v>
      </c>
      <c r="D16" s="19" t="s">
        <v>25</v>
      </c>
    </row>
    <row r="17" spans="2:4" x14ac:dyDescent="0.25">
      <c r="B17" s="211" t="s">
        <v>31</v>
      </c>
      <c r="C17" s="183" t="s">
        <v>323</v>
      </c>
      <c r="D17" s="25" t="s">
        <v>28</v>
      </c>
    </row>
    <row r="18" spans="2:4" x14ac:dyDescent="0.25">
      <c r="B18" s="212"/>
      <c r="C18" s="183" t="s">
        <v>322</v>
      </c>
      <c r="D18" s="19" t="s">
        <v>27</v>
      </c>
    </row>
    <row r="19" spans="2:4" x14ac:dyDescent="0.25">
      <c r="B19" s="212"/>
      <c r="C19" s="183" t="s">
        <v>321</v>
      </c>
      <c r="D19" s="24" t="s">
        <v>309</v>
      </c>
    </row>
    <row r="20" spans="2:4" x14ac:dyDescent="0.25">
      <c r="B20" s="213"/>
      <c r="C20" s="183" t="s">
        <v>320</v>
      </c>
      <c r="D20" s="19" t="s">
        <v>25</v>
      </c>
    </row>
    <row r="21" spans="2:4" x14ac:dyDescent="0.25">
      <c r="B21" s="214" t="s">
        <v>30</v>
      </c>
      <c r="C21" s="182" t="s">
        <v>319</v>
      </c>
      <c r="D21" s="25" t="s">
        <v>28</v>
      </c>
    </row>
    <row r="22" spans="2:4" x14ac:dyDescent="0.25">
      <c r="B22" s="215"/>
      <c r="C22" s="182" t="s">
        <v>318</v>
      </c>
      <c r="D22" s="19" t="s">
        <v>27</v>
      </c>
    </row>
    <row r="23" spans="2:4" x14ac:dyDescent="0.25">
      <c r="B23" s="215"/>
      <c r="C23" s="182" t="s">
        <v>317</v>
      </c>
      <c r="D23" s="24" t="s">
        <v>26</v>
      </c>
    </row>
    <row r="24" spans="2:4" x14ac:dyDescent="0.25">
      <c r="B24" s="216"/>
      <c r="C24" s="182" t="s">
        <v>316</v>
      </c>
      <c r="D24" s="19" t="s">
        <v>25</v>
      </c>
    </row>
    <row r="25" spans="2:4" x14ac:dyDescent="0.25">
      <c r="B25" s="217" t="s">
        <v>29</v>
      </c>
      <c r="C25" s="181" t="s">
        <v>315</v>
      </c>
      <c r="D25" s="25" t="s">
        <v>28</v>
      </c>
    </row>
    <row r="26" spans="2:4" x14ac:dyDescent="0.25">
      <c r="B26" s="218"/>
      <c r="C26" s="181" t="s">
        <v>314</v>
      </c>
      <c r="D26" s="19" t="s">
        <v>27</v>
      </c>
    </row>
    <row r="27" spans="2:4" x14ac:dyDescent="0.25">
      <c r="B27" s="218"/>
      <c r="C27" s="181" t="s">
        <v>313</v>
      </c>
      <c r="D27" s="24" t="s">
        <v>26</v>
      </c>
    </row>
    <row r="28" spans="2:4" x14ac:dyDescent="0.25">
      <c r="B28" s="218"/>
      <c r="C28" s="181" t="s">
        <v>312</v>
      </c>
      <c r="D28" s="19" t="s">
        <v>25</v>
      </c>
    </row>
    <row r="29" spans="2:4" x14ac:dyDescent="0.25">
      <c r="B29" s="219"/>
      <c r="C29" s="181" t="s">
        <v>370</v>
      </c>
      <c r="D29" s="191" t="s">
        <v>341</v>
      </c>
    </row>
  </sheetData>
  <sheetProtection selectLockedCells="1"/>
  <protectedRanges>
    <protectedRange password="E8C7" sqref="A1" name="Whole sheet"/>
    <protectedRange password="E8C7" sqref="A2" name="Whole sheet_1"/>
  </protectedRanges>
  <mergeCells count="5">
    <mergeCell ref="B7:B12"/>
    <mergeCell ref="B13:B16"/>
    <mergeCell ref="B17:B20"/>
    <mergeCell ref="B21:B24"/>
    <mergeCell ref="B25:B29"/>
  </mergeCells>
  <hyperlinks>
    <hyperlink ref="C5" location="'Firm Info'!A1" display="Firm Info"/>
    <hyperlink ref="C6" location="Summary!A1" display="Summary"/>
    <hyperlink ref="C7" location="'2021 Balance Sheet'!A1" display="2021 Balance Sheet"/>
    <hyperlink ref="C8" location="'2021 Modelled BS'!A1" display="2021 Modelled BS"/>
    <hyperlink ref="C9" location="'2021 SCR &amp; MCR'!A1" display="2021 SCR &amp; MCR"/>
    <hyperlink ref="C10" location="'2021 Own Funds'!A1" display="2021 Own Funds"/>
    <hyperlink ref="C12" location="'2021 Ann Reinsurance'!A1" display="2021 Ann Reinsurance"/>
    <hyperlink ref="C29" location="'Ann Reinsurance S4'!A1" display="Ann Reinsurance - S4"/>
    <hyperlink ref="C27" location="'Own Funds - S4'!A1" display="Own Funds - S4"/>
    <hyperlink ref="C26" location="'SCR &amp; MCR - S4'!A1" display="SCR &amp; MCR - S4"/>
    <hyperlink ref="C25" location="'BS - S4'!A1" display="BS - S4"/>
    <hyperlink ref="C24" location="'MA Info - S3'!A1" display="MA Info - S3"/>
    <hyperlink ref="C23" location="'Own Funds - S3'!A1" display="Own Funds - S3"/>
    <hyperlink ref="C22" location="'SCR &amp; MCR - S3'!A1" display="SCR &amp; MCR - S3"/>
    <hyperlink ref="C21" location="'BS - S3'!A1" display="BS - S3"/>
    <hyperlink ref="C20" location="'MA Info - S2'!A1" display="MA Info - S2"/>
    <hyperlink ref="C19" location="'Own Funds - S2'!A1" display="Own Funds - S2"/>
    <hyperlink ref="C18" location="'SCR &amp; MCR - S2'!A1" display="SCR &amp; MCR - S2"/>
    <hyperlink ref="C17" location="'BS - S2'!A1" display="BS - S2"/>
    <hyperlink ref="C16" location="'MA Info - S1'!A1" display="MA Info - S1"/>
    <hyperlink ref="C15" location="'Own Funds - S1'!A1" display="Own Funds - S1"/>
    <hyperlink ref="C14" location="'SCR &amp; MCR - S1'!A1" display="SCR &amp; MCR - S1"/>
    <hyperlink ref="C13" location="'BS - S1'!A1" display="BS - S1"/>
    <hyperlink ref="C11" location="'2021 MA Info'!A1" display="2021 MA Info"/>
    <hyperlink ref="C28" location="'MA Info - S4'!A1" display="MA Info - S4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L65"/>
  <sheetViews>
    <sheetView showGridLines="0" zoomScaleNormal="100" workbookViewId="0">
      <selection activeCell="D13" sqref="D13:E13"/>
    </sheetView>
  </sheetViews>
  <sheetFormatPr defaultColWidth="0" defaultRowHeight="15" zeroHeight="1" x14ac:dyDescent="0.25"/>
  <cols>
    <col min="1" max="1" width="66.5703125" style="54" bestFit="1" customWidth="1"/>
    <col min="2" max="2" width="64.28515625" style="51" bestFit="1" customWidth="1"/>
    <col min="3" max="3" width="20" style="51" customWidth="1"/>
    <col min="4" max="5" width="24" style="51" customWidth="1"/>
    <col min="6" max="6" width="3" style="51" customWidth="1"/>
    <col min="7" max="7" width="41.7109375" style="52" customWidth="1"/>
    <col min="8" max="12" width="14.7109375" style="53" hidden="1" customWidth="1"/>
    <col min="13" max="16384" width="9" style="53" hidden="1"/>
  </cols>
  <sheetData>
    <row r="1" spans="1:7" ht="34.5" customHeight="1" x14ac:dyDescent="0.35">
      <c r="A1" s="50" t="str">
        <f>Summary!$A$1</f>
        <v>PRA Insurance Stress Testing 2022</v>
      </c>
    </row>
    <row r="2" spans="1:7" ht="23.25" x14ac:dyDescent="0.35">
      <c r="A2" s="50" t="s">
        <v>300</v>
      </c>
      <c r="E2" s="147" t="s">
        <v>7</v>
      </c>
      <c r="G2" s="55"/>
    </row>
    <row r="3" spans="1:7" ht="21" x14ac:dyDescent="0.35">
      <c r="A3" s="157" t="s">
        <v>257</v>
      </c>
      <c r="B3" s="157" t="str">
        <f>Summary!$E$11&amp;" "&amp;Summary!$E$10</f>
        <v>S1 Stage 1: Initial market shock</v>
      </c>
      <c r="E3" s="148" t="s">
        <v>8</v>
      </c>
      <c r="G3" s="55"/>
    </row>
    <row r="4" spans="1:7" x14ac:dyDescent="0.25">
      <c r="E4" s="149" t="s">
        <v>9</v>
      </c>
      <c r="G4" s="56"/>
    </row>
    <row r="5" spans="1:7" x14ac:dyDescent="0.25">
      <c r="G5" s="56"/>
    </row>
    <row r="6" spans="1:7" x14ac:dyDescent="0.25">
      <c r="A6" s="134" t="s">
        <v>10</v>
      </c>
      <c r="B6" s="222" t="str">
        <f>IF('Firm Info'!$B$6="","",'Firm Info'!$B$6)</f>
        <v/>
      </c>
      <c r="C6" s="223"/>
      <c r="D6" s="223"/>
      <c r="E6" s="224"/>
    </row>
    <row r="7" spans="1:7" x14ac:dyDescent="0.25">
      <c r="A7" s="134" t="str">
        <f>Summary!A7</f>
        <v>Group name (if applicable)</v>
      </c>
      <c r="B7" s="222" t="str">
        <f>IF('Firm Info'!B8="","",'Firm Info'!$B$8)</f>
        <v/>
      </c>
      <c r="C7" s="223"/>
      <c r="D7" s="223"/>
      <c r="E7" s="224"/>
      <c r="G7" s="57"/>
    </row>
    <row r="8" spans="1:7" x14ac:dyDescent="0.25">
      <c r="A8" s="135" t="s">
        <v>14</v>
      </c>
      <c r="B8" s="225" t="str">
        <f>IF('Firm Info'!$B$11="","", TEXT('Firm Info'!$B$11,"dd/mm/yyyy"))</f>
        <v>31/12/2021</v>
      </c>
      <c r="C8" s="226"/>
      <c r="D8" s="226"/>
      <c r="E8" s="227"/>
      <c r="F8" s="51" t="str">
        <f>IF('Firm Info'!F10="","", TEXT('Firm Info'!F10+1,"dd/mm/yyyy"))</f>
        <v/>
      </c>
      <c r="G8" s="58"/>
    </row>
    <row r="9" spans="1:7" x14ac:dyDescent="0.25">
      <c r="A9" s="59"/>
      <c r="B9" s="58"/>
      <c r="C9" s="58"/>
      <c r="D9" s="58"/>
      <c r="E9" s="58"/>
      <c r="F9" s="58"/>
      <c r="G9" s="58"/>
    </row>
    <row r="10" spans="1:7" ht="21" x14ac:dyDescent="0.25">
      <c r="A10" s="60" t="s">
        <v>258</v>
      </c>
      <c r="B10" s="58"/>
      <c r="C10" s="58"/>
      <c r="D10" s="58"/>
      <c r="E10" s="58"/>
      <c r="F10" s="58"/>
      <c r="G10" s="58"/>
    </row>
    <row r="11" spans="1:7" ht="21" x14ac:dyDescent="0.25">
      <c r="A11" s="60"/>
      <c r="B11" s="58"/>
      <c r="C11" s="58"/>
      <c r="D11" s="58"/>
      <c r="E11" s="58"/>
      <c r="F11" s="58"/>
      <c r="G11" s="58"/>
    </row>
    <row r="12" spans="1:7" ht="21" x14ac:dyDescent="0.25">
      <c r="A12" s="60" t="s">
        <v>268</v>
      </c>
      <c r="F12" s="57"/>
      <c r="G12" s="53"/>
    </row>
    <row r="13" spans="1:7" ht="124.15" customHeight="1" x14ac:dyDescent="0.25">
      <c r="A13" s="33" t="s">
        <v>41</v>
      </c>
      <c r="C13" s="64" t="s">
        <v>57</v>
      </c>
      <c r="D13" s="228" t="s">
        <v>407</v>
      </c>
      <c r="E13" s="229"/>
      <c r="F13" s="67"/>
      <c r="G13" s="68" t="s">
        <v>265</v>
      </c>
    </row>
    <row r="14" spans="1:7" x14ac:dyDescent="0.25">
      <c r="A14" s="158"/>
      <c r="B14" s="159"/>
      <c r="C14" s="69" t="s">
        <v>58</v>
      </c>
      <c r="D14" s="70" t="s">
        <v>405</v>
      </c>
      <c r="E14" s="71" t="s">
        <v>406</v>
      </c>
      <c r="F14" s="72"/>
      <c r="G14" s="73"/>
    </row>
    <row r="15" spans="1:7" x14ac:dyDescent="0.25">
      <c r="A15" s="77" t="s">
        <v>48</v>
      </c>
      <c r="B15" s="159"/>
      <c r="C15" s="69"/>
      <c r="D15" s="73"/>
      <c r="E15" s="71"/>
      <c r="F15" s="72"/>
      <c r="G15" s="73"/>
    </row>
    <row r="16" spans="1:7" x14ac:dyDescent="0.25">
      <c r="A16" s="80" t="s">
        <v>65</v>
      </c>
      <c r="B16" s="71" t="s">
        <v>66</v>
      </c>
      <c r="C16" s="87"/>
      <c r="D16" s="87"/>
      <c r="E16" s="87"/>
      <c r="F16" s="111"/>
      <c r="G16" s="86"/>
    </row>
    <row r="17" spans="1:7" x14ac:dyDescent="0.25">
      <c r="A17" s="80" t="s">
        <v>67</v>
      </c>
      <c r="B17" s="71" t="s">
        <v>68</v>
      </c>
      <c r="C17" s="87"/>
      <c r="D17" s="87"/>
      <c r="E17" s="87"/>
      <c r="F17" s="111"/>
      <c r="G17" s="86"/>
    </row>
    <row r="18" spans="1:7" x14ac:dyDescent="0.25">
      <c r="A18" s="80" t="s">
        <v>69</v>
      </c>
      <c r="B18" s="78" t="s">
        <v>70</v>
      </c>
      <c r="C18" s="87"/>
      <c r="D18" s="87"/>
      <c r="E18" s="87"/>
      <c r="F18" s="52"/>
      <c r="G18" s="87"/>
    </row>
    <row r="19" spans="1:7" x14ac:dyDescent="0.25">
      <c r="A19" s="80" t="s">
        <v>71</v>
      </c>
      <c r="B19" s="71" t="s">
        <v>72</v>
      </c>
      <c r="C19" s="87"/>
      <c r="D19" s="87"/>
      <c r="E19" s="87"/>
      <c r="F19" s="52"/>
      <c r="G19" s="87"/>
    </row>
    <row r="20" spans="1:7" ht="30" x14ac:dyDescent="0.25">
      <c r="A20" s="89" t="s">
        <v>73</v>
      </c>
      <c r="B20" s="71" t="s">
        <v>74</v>
      </c>
      <c r="C20" s="87"/>
      <c r="D20" s="87"/>
      <c r="E20" s="87"/>
      <c r="F20" s="52"/>
      <c r="G20" s="87"/>
    </row>
    <row r="21" spans="1:7" x14ac:dyDescent="0.25">
      <c r="A21" s="90" t="s">
        <v>75</v>
      </c>
      <c r="B21" s="71" t="s">
        <v>76</v>
      </c>
      <c r="C21" s="87"/>
      <c r="D21" s="87"/>
      <c r="E21" s="87"/>
      <c r="F21" s="52"/>
      <c r="G21" s="87"/>
    </row>
    <row r="22" spans="1:7" x14ac:dyDescent="0.25">
      <c r="A22" s="90" t="s">
        <v>77</v>
      </c>
      <c r="B22" s="71" t="s">
        <v>78</v>
      </c>
      <c r="C22" s="87"/>
      <c r="D22" s="87"/>
      <c r="E22" s="87"/>
      <c r="F22" s="52"/>
      <c r="G22" s="87"/>
    </row>
    <row r="23" spans="1:7" x14ac:dyDescent="0.25">
      <c r="A23" s="90" t="s">
        <v>79</v>
      </c>
      <c r="B23" s="71" t="s">
        <v>80</v>
      </c>
      <c r="C23" s="87"/>
      <c r="D23" s="87"/>
      <c r="E23" s="87"/>
      <c r="F23" s="52"/>
      <c r="G23" s="87"/>
    </row>
    <row r="24" spans="1:7" x14ac:dyDescent="0.25">
      <c r="A24" s="90" t="s">
        <v>85</v>
      </c>
      <c r="B24" s="71" t="s">
        <v>86</v>
      </c>
      <c r="C24" s="87"/>
      <c r="D24" s="87"/>
      <c r="E24" s="87"/>
      <c r="F24" s="52"/>
      <c r="G24" s="87"/>
    </row>
    <row r="25" spans="1:7" x14ac:dyDescent="0.25">
      <c r="A25" s="91" t="s">
        <v>87</v>
      </c>
      <c r="B25" s="71" t="s">
        <v>88</v>
      </c>
      <c r="C25" s="87"/>
      <c r="D25" s="87"/>
      <c r="E25" s="87"/>
      <c r="F25" s="52"/>
      <c r="G25" s="87"/>
    </row>
    <row r="26" spans="1:7" x14ac:dyDescent="0.25">
      <c r="A26" s="91" t="s">
        <v>89</v>
      </c>
      <c r="B26" s="71" t="s">
        <v>90</v>
      </c>
      <c r="C26" s="87"/>
      <c r="D26" s="87"/>
      <c r="E26" s="87"/>
      <c r="F26" s="52"/>
      <c r="G26" s="87"/>
    </row>
    <row r="27" spans="1:7" x14ac:dyDescent="0.25">
      <c r="A27" s="91" t="s">
        <v>91</v>
      </c>
      <c r="B27" s="71" t="s">
        <v>92</v>
      </c>
      <c r="C27" s="87"/>
      <c r="D27" s="87"/>
      <c r="E27" s="87"/>
      <c r="F27" s="52"/>
      <c r="G27" s="87"/>
    </row>
    <row r="28" spans="1:7" x14ac:dyDescent="0.25">
      <c r="A28" s="91" t="s">
        <v>93</v>
      </c>
      <c r="B28" s="71" t="s">
        <v>94</v>
      </c>
      <c r="C28" s="87"/>
      <c r="D28" s="87"/>
      <c r="E28" s="87"/>
      <c r="F28" s="52"/>
      <c r="G28" s="87"/>
    </row>
    <row r="29" spans="1:7" x14ac:dyDescent="0.25">
      <c r="A29" s="90" t="s">
        <v>95</v>
      </c>
      <c r="B29" s="71" t="s">
        <v>96</v>
      </c>
      <c r="C29" s="87"/>
      <c r="D29" s="87"/>
      <c r="E29" s="87"/>
      <c r="F29" s="52"/>
      <c r="G29" s="87"/>
    </row>
    <row r="30" spans="1:7" x14ac:dyDescent="0.25">
      <c r="A30" s="90" t="s">
        <v>97</v>
      </c>
      <c r="B30" s="71" t="s">
        <v>98</v>
      </c>
      <c r="C30" s="87"/>
      <c r="D30" s="87"/>
      <c r="E30" s="87"/>
      <c r="F30" s="52"/>
      <c r="G30" s="87"/>
    </row>
    <row r="31" spans="1:7" x14ac:dyDescent="0.25">
      <c r="A31" s="90" t="s">
        <v>99</v>
      </c>
      <c r="B31" s="71" t="s">
        <v>100</v>
      </c>
      <c r="C31" s="87"/>
      <c r="D31" s="87"/>
      <c r="E31" s="87"/>
      <c r="F31" s="52"/>
      <c r="G31" s="87"/>
    </row>
    <row r="32" spans="1:7" x14ac:dyDescent="0.25">
      <c r="A32" s="90" t="s">
        <v>101</v>
      </c>
      <c r="B32" s="71" t="s">
        <v>102</v>
      </c>
      <c r="C32" s="87"/>
      <c r="D32" s="87"/>
      <c r="E32" s="87"/>
      <c r="F32" s="52"/>
      <c r="G32" s="87"/>
    </row>
    <row r="33" spans="1:7" x14ac:dyDescent="0.25">
      <c r="A33" s="80" t="s">
        <v>103</v>
      </c>
      <c r="B33" s="71" t="s">
        <v>104</v>
      </c>
      <c r="C33" s="87"/>
      <c r="D33" s="87"/>
      <c r="E33" s="87"/>
      <c r="F33" s="52"/>
      <c r="G33" s="87"/>
    </row>
    <row r="34" spans="1:7" x14ac:dyDescent="0.25">
      <c r="A34" s="80" t="s">
        <v>105</v>
      </c>
      <c r="B34" s="71" t="s">
        <v>106</v>
      </c>
      <c r="C34" s="87"/>
      <c r="D34" s="87"/>
      <c r="E34" s="87"/>
      <c r="F34" s="52"/>
      <c r="G34" s="87"/>
    </row>
    <row r="35" spans="1:7" x14ac:dyDescent="0.25">
      <c r="A35" s="90" t="s">
        <v>107</v>
      </c>
      <c r="B35" s="71" t="s">
        <v>108</v>
      </c>
      <c r="C35" s="87"/>
      <c r="D35" s="87"/>
      <c r="E35" s="87"/>
      <c r="F35" s="52"/>
      <c r="G35" s="87"/>
    </row>
    <row r="36" spans="1:7" x14ac:dyDescent="0.25">
      <c r="A36" s="90" t="s">
        <v>109</v>
      </c>
      <c r="B36" s="71" t="s">
        <v>110</v>
      </c>
      <c r="C36" s="87"/>
      <c r="D36" s="87"/>
      <c r="E36" s="87"/>
      <c r="F36" s="52"/>
      <c r="G36" s="87"/>
    </row>
    <row r="37" spans="1:7" x14ac:dyDescent="0.25">
      <c r="A37" s="90" t="s">
        <v>111</v>
      </c>
      <c r="B37" s="71" t="s">
        <v>112</v>
      </c>
      <c r="C37" s="87"/>
      <c r="D37" s="87"/>
      <c r="E37" s="87"/>
      <c r="F37" s="52"/>
      <c r="G37" s="87"/>
    </row>
    <row r="38" spans="1:7" x14ac:dyDescent="0.25">
      <c r="A38" s="95" t="s">
        <v>113</v>
      </c>
      <c r="B38" s="71" t="s">
        <v>114</v>
      </c>
      <c r="C38" s="87"/>
      <c r="D38" s="87"/>
      <c r="E38" s="87"/>
      <c r="F38" s="52"/>
      <c r="G38" s="87"/>
    </row>
    <row r="39" spans="1:7" x14ac:dyDescent="0.25">
      <c r="A39" s="96" t="s">
        <v>115</v>
      </c>
      <c r="B39" s="71" t="s">
        <v>116</v>
      </c>
      <c r="C39" s="87"/>
      <c r="D39" s="87"/>
      <c r="E39" s="87"/>
      <c r="F39" s="52"/>
      <c r="G39" s="87"/>
    </row>
    <row r="40" spans="1:7" ht="30" x14ac:dyDescent="0.25">
      <c r="A40" s="97" t="s">
        <v>121</v>
      </c>
      <c r="B40" s="71" t="s">
        <v>122</v>
      </c>
      <c r="C40" s="87"/>
      <c r="D40" s="87"/>
      <c r="E40" s="87"/>
      <c r="F40" s="52"/>
      <c r="G40" s="87"/>
    </row>
    <row r="41" spans="1:7" x14ac:dyDescent="0.25">
      <c r="A41" s="90" t="s">
        <v>127</v>
      </c>
      <c r="B41" s="71" t="s">
        <v>128</v>
      </c>
      <c r="C41" s="87"/>
      <c r="D41" s="87"/>
      <c r="E41" s="87"/>
      <c r="F41" s="111"/>
      <c r="G41" s="86"/>
    </row>
    <row r="42" spans="1:7" x14ac:dyDescent="0.25">
      <c r="A42" s="80" t="s">
        <v>141</v>
      </c>
      <c r="B42" s="78" t="s">
        <v>142</v>
      </c>
      <c r="C42" s="87"/>
      <c r="D42" s="87"/>
      <c r="E42" s="87"/>
      <c r="F42" s="84"/>
      <c r="G42" s="86"/>
    </row>
    <row r="43" spans="1:7" x14ac:dyDescent="0.25">
      <c r="A43" s="80" t="s">
        <v>143</v>
      </c>
      <c r="B43" s="78" t="s">
        <v>144</v>
      </c>
      <c r="C43" s="87"/>
      <c r="D43" s="87"/>
      <c r="E43" s="87"/>
      <c r="F43" s="84"/>
      <c r="G43" s="86"/>
    </row>
    <row r="44" spans="1:7" x14ac:dyDescent="0.25">
      <c r="A44" s="102" t="s">
        <v>145</v>
      </c>
      <c r="B44" s="103" t="s">
        <v>293</v>
      </c>
      <c r="C44" s="110">
        <v>0</v>
      </c>
      <c r="D44" s="110">
        <v>0</v>
      </c>
      <c r="E44" s="110">
        <v>0</v>
      </c>
      <c r="F44" s="84"/>
      <c r="G44" s="86"/>
    </row>
    <row r="45" spans="1:7" x14ac:dyDescent="0.25">
      <c r="A45" s="175" t="s">
        <v>147</v>
      </c>
      <c r="B45" s="103"/>
      <c r="C45" s="69"/>
      <c r="D45" s="73"/>
      <c r="E45" s="71"/>
      <c r="F45" s="84"/>
      <c r="G45" s="73"/>
    </row>
    <row r="46" spans="1:7" x14ac:dyDescent="0.25">
      <c r="A46" s="80" t="s">
        <v>148</v>
      </c>
      <c r="B46" s="78" t="s">
        <v>149</v>
      </c>
      <c r="C46" s="87"/>
      <c r="D46" s="87"/>
      <c r="E46" s="87"/>
      <c r="F46" s="84"/>
      <c r="G46" s="86"/>
    </row>
    <row r="47" spans="1:7" x14ac:dyDescent="0.25">
      <c r="A47" s="91" t="s">
        <v>152</v>
      </c>
      <c r="B47" s="78" t="s">
        <v>215</v>
      </c>
      <c r="C47" s="87"/>
      <c r="D47" s="87"/>
      <c r="E47" s="87"/>
      <c r="F47" s="84"/>
      <c r="G47" s="86"/>
    </row>
    <row r="48" spans="1:7" x14ac:dyDescent="0.25">
      <c r="A48" s="91" t="s">
        <v>154</v>
      </c>
      <c r="B48" s="78" t="s">
        <v>216</v>
      </c>
      <c r="C48" s="87"/>
      <c r="D48" s="87"/>
      <c r="E48" s="87"/>
      <c r="F48" s="84"/>
      <c r="G48" s="86"/>
    </row>
    <row r="49" spans="1:7" x14ac:dyDescent="0.25">
      <c r="A49" s="91" t="s">
        <v>156</v>
      </c>
      <c r="B49" s="78" t="s">
        <v>217</v>
      </c>
      <c r="C49" s="87"/>
      <c r="D49" s="87"/>
      <c r="E49" s="87"/>
      <c r="F49" s="84"/>
      <c r="G49" s="86"/>
    </row>
    <row r="50" spans="1:7" x14ac:dyDescent="0.25">
      <c r="A50" s="80" t="s">
        <v>163</v>
      </c>
      <c r="B50" s="78" t="s">
        <v>283</v>
      </c>
      <c r="C50" s="87"/>
      <c r="D50" s="87"/>
      <c r="E50" s="87"/>
      <c r="F50" s="84"/>
      <c r="G50" s="86"/>
    </row>
    <row r="51" spans="1:7" x14ac:dyDescent="0.25">
      <c r="A51" s="91" t="s">
        <v>152</v>
      </c>
      <c r="B51" s="71" t="s">
        <v>291</v>
      </c>
      <c r="C51" s="87"/>
      <c r="D51" s="87"/>
      <c r="E51" s="87"/>
      <c r="F51" s="84"/>
      <c r="G51" s="86"/>
    </row>
    <row r="52" spans="1:7" x14ac:dyDescent="0.25">
      <c r="A52" s="91" t="s">
        <v>154</v>
      </c>
      <c r="B52" s="71" t="s">
        <v>286</v>
      </c>
      <c r="C52" s="87"/>
      <c r="D52" s="87"/>
      <c r="E52" s="87"/>
      <c r="F52" s="84"/>
      <c r="G52" s="86"/>
    </row>
    <row r="53" spans="1:7" x14ac:dyDescent="0.25">
      <c r="A53" s="91" t="s">
        <v>156</v>
      </c>
      <c r="B53" s="71" t="s">
        <v>287</v>
      </c>
      <c r="C53" s="87"/>
      <c r="D53" s="87"/>
      <c r="E53" s="87"/>
      <c r="F53" s="84"/>
      <c r="G53" s="86"/>
    </row>
    <row r="54" spans="1:7" x14ac:dyDescent="0.25">
      <c r="A54" s="80" t="s">
        <v>175</v>
      </c>
      <c r="B54" s="78" t="s">
        <v>283</v>
      </c>
      <c r="C54" s="87"/>
      <c r="D54" s="87"/>
      <c r="E54" s="87"/>
      <c r="F54" s="84"/>
      <c r="G54" s="86"/>
    </row>
    <row r="55" spans="1:7" x14ac:dyDescent="0.25">
      <c r="A55" s="90" t="s">
        <v>152</v>
      </c>
      <c r="B55" s="78" t="s">
        <v>288</v>
      </c>
      <c r="C55" s="87"/>
      <c r="D55" s="87"/>
      <c r="E55" s="87"/>
      <c r="F55" s="84"/>
      <c r="G55" s="86"/>
    </row>
    <row r="56" spans="1:7" x14ac:dyDescent="0.25">
      <c r="A56" s="90" t="s">
        <v>154</v>
      </c>
      <c r="B56" s="78" t="s">
        <v>289</v>
      </c>
      <c r="C56" s="87"/>
      <c r="D56" s="87"/>
      <c r="E56" s="87"/>
      <c r="F56" s="84"/>
      <c r="G56" s="86"/>
    </row>
    <row r="57" spans="1:7" x14ac:dyDescent="0.25">
      <c r="A57" s="90" t="s">
        <v>156</v>
      </c>
      <c r="B57" s="78" t="s">
        <v>290</v>
      </c>
      <c r="C57" s="87"/>
      <c r="D57" s="87"/>
      <c r="E57" s="87"/>
      <c r="F57" s="84"/>
      <c r="G57" s="86"/>
    </row>
    <row r="58" spans="1:7" x14ac:dyDescent="0.25">
      <c r="A58" s="80" t="s">
        <v>284</v>
      </c>
      <c r="B58" s="78" t="s">
        <v>279</v>
      </c>
      <c r="C58" s="87"/>
      <c r="D58" s="87"/>
      <c r="E58" s="87"/>
      <c r="F58" s="84"/>
      <c r="G58" s="86"/>
    </row>
    <row r="59" spans="1:7" x14ac:dyDescent="0.25">
      <c r="A59" s="80" t="s">
        <v>186</v>
      </c>
      <c r="B59" s="78" t="s">
        <v>187</v>
      </c>
      <c r="C59" s="87"/>
      <c r="D59" s="87"/>
      <c r="E59" s="87"/>
      <c r="F59" s="84"/>
      <c r="G59" s="86"/>
    </row>
    <row r="60" spans="1:7" x14ac:dyDescent="0.25">
      <c r="A60" s="80" t="s">
        <v>190</v>
      </c>
      <c r="B60" s="78" t="s">
        <v>191</v>
      </c>
      <c r="C60" s="87"/>
      <c r="D60" s="87"/>
      <c r="E60" s="87"/>
      <c r="F60" s="84"/>
      <c r="G60" s="86"/>
    </row>
    <row r="61" spans="1:7" x14ac:dyDescent="0.25">
      <c r="A61" s="80" t="s">
        <v>97</v>
      </c>
      <c r="B61" s="78" t="s">
        <v>192</v>
      </c>
      <c r="C61" s="87"/>
      <c r="D61" s="87"/>
      <c r="E61" s="87"/>
      <c r="F61" s="84"/>
      <c r="G61" s="86"/>
    </row>
    <row r="62" spans="1:7" x14ac:dyDescent="0.25">
      <c r="A62" s="80" t="s">
        <v>203</v>
      </c>
      <c r="B62" s="78" t="s">
        <v>204</v>
      </c>
      <c r="C62" s="87"/>
      <c r="D62" s="87"/>
      <c r="E62" s="87"/>
      <c r="F62" s="84"/>
      <c r="G62" s="86"/>
    </row>
    <row r="63" spans="1:7" x14ac:dyDescent="0.25">
      <c r="A63" s="80" t="s">
        <v>49</v>
      </c>
      <c r="B63" s="71" t="s">
        <v>218</v>
      </c>
      <c r="C63" s="87"/>
      <c r="D63" s="87"/>
      <c r="E63" s="87"/>
      <c r="F63" s="84"/>
      <c r="G63" s="86"/>
    </row>
    <row r="64" spans="1:7" x14ac:dyDescent="0.25">
      <c r="A64" s="102" t="s">
        <v>50</v>
      </c>
      <c r="B64" s="103" t="s">
        <v>211</v>
      </c>
      <c r="C64" s="110">
        <v>0</v>
      </c>
      <c r="D64" s="110">
        <v>0</v>
      </c>
      <c r="E64" s="110">
        <v>0</v>
      </c>
      <c r="F64" s="84"/>
      <c r="G64" s="86"/>
    </row>
    <row r="65" spans="1:7" x14ac:dyDescent="0.25">
      <c r="A65" s="107" t="s">
        <v>212</v>
      </c>
      <c r="B65" s="103" t="s">
        <v>213</v>
      </c>
      <c r="C65" s="114">
        <v>0</v>
      </c>
      <c r="D65" s="114">
        <v>0</v>
      </c>
      <c r="E65" s="114">
        <v>0</v>
      </c>
      <c r="F65" s="84"/>
      <c r="G65" s="86"/>
    </row>
  </sheetData>
  <sheetProtection selectLockedCells="1"/>
  <protectedRanges>
    <protectedRange sqref="C16:E43 G16:G44 C46:E63 G46:G65" name="EditRange"/>
    <protectedRange password="E8C7" sqref="A1:XFD12 A15:XFD1048576 A13:C14 F13:XFD14" name="WholeSheet"/>
    <protectedRange password="E8C7" sqref="D14:E14" name="WholeSheet_1"/>
    <protectedRange password="E8C7" sqref="D13:E13" name="WholeSheet_2"/>
  </protectedRanges>
  <mergeCells count="4">
    <mergeCell ref="B6:E6"/>
    <mergeCell ref="B7:E7"/>
    <mergeCell ref="B8:E8"/>
    <mergeCell ref="D13:E13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tabColor theme="6" tint="0.39997558519241921"/>
    <pageSetUpPr fitToPage="1"/>
  </sheetPr>
  <dimension ref="A1:G40"/>
  <sheetViews>
    <sheetView showGridLines="0" zoomScaleNormal="100" workbookViewId="0">
      <selection activeCell="D13" sqref="D13:E13"/>
    </sheetView>
  </sheetViews>
  <sheetFormatPr defaultColWidth="0" defaultRowHeight="15" zeroHeight="1" x14ac:dyDescent="0.25"/>
  <cols>
    <col min="1" max="1" width="83" style="51" bestFit="1" customWidth="1"/>
    <col min="2" max="2" width="11.5703125" style="53" bestFit="1" customWidth="1"/>
    <col min="3" max="3" width="26.85546875" style="53" customWidth="1"/>
    <col min="4" max="4" width="5.7109375" style="53" customWidth="1"/>
    <col min="5" max="5" width="33.140625" style="53" customWidth="1"/>
    <col min="6" max="7" width="14.7109375" style="53" hidden="1" customWidth="1"/>
    <col min="8" max="16384" width="9" style="53" hidden="1"/>
  </cols>
  <sheetData>
    <row r="1" spans="1:5" ht="34.5" customHeight="1" x14ac:dyDescent="0.35">
      <c r="A1" s="50" t="str">
        <f>Summary!$A$1</f>
        <v>PRA Insurance Stress Testing 2022</v>
      </c>
      <c r="B1" s="51"/>
      <c r="C1" s="51"/>
      <c r="D1" s="51"/>
      <c r="E1" s="51"/>
    </row>
    <row r="2" spans="1:5" ht="23.25" x14ac:dyDescent="0.35">
      <c r="A2" s="50" t="s">
        <v>301</v>
      </c>
      <c r="D2" s="51"/>
      <c r="E2" s="171" t="s">
        <v>7</v>
      </c>
    </row>
    <row r="3" spans="1:5" ht="21" x14ac:dyDescent="0.35">
      <c r="A3" s="157" t="s">
        <v>257</v>
      </c>
      <c r="B3" s="157" t="str">
        <f>Summary!$E$11&amp;" "&amp;Summary!$E$10</f>
        <v>S1 Stage 1: Initial market shock</v>
      </c>
      <c r="C3" s="51"/>
      <c r="D3" s="51"/>
      <c r="E3" s="172" t="s">
        <v>8</v>
      </c>
    </row>
    <row r="4" spans="1:5" ht="21" customHeight="1" x14ac:dyDescent="0.25">
      <c r="B4" s="51"/>
      <c r="C4" s="51"/>
      <c r="D4" s="51"/>
      <c r="E4" s="173" t="s">
        <v>9</v>
      </c>
    </row>
    <row r="5" spans="1:5" x14ac:dyDescent="0.25">
      <c r="A5" s="54"/>
      <c r="B5" s="51"/>
      <c r="C5" s="51"/>
      <c r="D5" s="51"/>
      <c r="E5" s="51"/>
    </row>
    <row r="6" spans="1:5" x14ac:dyDescent="0.25">
      <c r="A6" s="134" t="s">
        <v>10</v>
      </c>
      <c r="B6" s="222" t="str">
        <f>IF('Firm Info'!$B$6="","",'Firm Info'!$B$6)</f>
        <v/>
      </c>
      <c r="C6" s="223"/>
      <c r="D6" s="223"/>
      <c r="E6" s="224"/>
    </row>
    <row r="7" spans="1:5" x14ac:dyDescent="0.25">
      <c r="A7" s="134" t="str">
        <f>Summary!A7</f>
        <v>Group name (if applicable)</v>
      </c>
      <c r="B7" s="222" t="str">
        <f>IF('Firm Info'!B8="","",'Firm Info'!$B$8)</f>
        <v/>
      </c>
      <c r="C7" s="223"/>
      <c r="D7" s="223"/>
      <c r="E7" s="224"/>
    </row>
    <row r="8" spans="1:5" x14ac:dyDescent="0.25">
      <c r="A8" s="135" t="s">
        <v>14</v>
      </c>
      <c r="B8" s="225" t="str">
        <f>IF('Firm Info'!$B$11="","", TEXT('Firm Info'!$B$11,"dd/mm/yyyy"))</f>
        <v>31/12/2021</v>
      </c>
      <c r="C8" s="226"/>
      <c r="D8" s="226"/>
      <c r="E8" s="227"/>
    </row>
    <row r="9" spans="1:5" x14ac:dyDescent="0.25">
      <c r="A9" s="59"/>
      <c r="B9" s="58"/>
      <c r="C9" s="58"/>
    </row>
    <row r="10" spans="1:5" ht="29.25" customHeight="1" x14ac:dyDescent="0.25">
      <c r="A10" s="230" t="s">
        <v>299</v>
      </c>
      <c r="B10" s="230"/>
      <c r="C10" s="230"/>
      <c r="D10" s="230"/>
      <c r="E10" s="230"/>
    </row>
    <row r="11" spans="1:5" x14ac:dyDescent="0.25">
      <c r="A11" s="59"/>
      <c r="B11" s="58"/>
      <c r="C11" s="58"/>
    </row>
    <row r="12" spans="1:5" ht="21" x14ac:dyDescent="0.25">
      <c r="A12" s="60" t="s">
        <v>219</v>
      </c>
      <c r="B12" s="58"/>
      <c r="C12" s="58"/>
    </row>
    <row r="13" spans="1:5" ht="21" x14ac:dyDescent="0.35">
      <c r="A13" s="157"/>
      <c r="B13" s="157"/>
      <c r="C13" s="58"/>
    </row>
    <row r="14" spans="1:5" ht="21" x14ac:dyDescent="0.25">
      <c r="A14" s="60" t="s">
        <v>221</v>
      </c>
    </row>
    <row r="15" spans="1:5" ht="21" x14ac:dyDescent="0.25">
      <c r="A15" s="60" t="s">
        <v>222</v>
      </c>
    </row>
    <row r="16" spans="1:5" x14ac:dyDescent="0.25"/>
    <row r="17" spans="1:5" x14ac:dyDescent="0.25">
      <c r="A17" s="33" t="s">
        <v>41</v>
      </c>
      <c r="B17" s="117"/>
      <c r="C17" s="118" t="s">
        <v>223</v>
      </c>
      <c r="E17" s="160" t="s">
        <v>265</v>
      </c>
    </row>
    <row r="18" spans="1:5" x14ac:dyDescent="0.25">
      <c r="A18" s="120" t="s">
        <v>296</v>
      </c>
      <c r="B18" s="121"/>
      <c r="C18" s="122"/>
      <c r="E18" s="122"/>
    </row>
    <row r="19" spans="1:5" x14ac:dyDescent="0.25">
      <c r="A19" s="120" t="s">
        <v>297</v>
      </c>
      <c r="B19" s="121"/>
      <c r="C19" s="122"/>
      <c r="E19" s="122"/>
    </row>
    <row r="20" spans="1:5" x14ac:dyDescent="0.25">
      <c r="A20" s="176" t="s">
        <v>295</v>
      </c>
      <c r="B20" s="121" t="s">
        <v>100</v>
      </c>
      <c r="C20" s="122"/>
      <c r="E20" s="122"/>
    </row>
    <row r="21" spans="1:5" x14ac:dyDescent="0.25">
      <c r="A21" s="125" t="s">
        <v>224</v>
      </c>
      <c r="B21" s="121" t="s">
        <v>102</v>
      </c>
      <c r="C21" s="122"/>
      <c r="E21" s="122"/>
    </row>
    <row r="22" spans="1:5" x14ac:dyDescent="0.25">
      <c r="A22" s="128" t="s">
        <v>294</v>
      </c>
      <c r="B22" s="121" t="s">
        <v>104</v>
      </c>
      <c r="C22" s="122"/>
      <c r="E22" s="122"/>
    </row>
    <row r="23" spans="1:5" s="106" customFormat="1" x14ac:dyDescent="0.25">
      <c r="A23" s="51"/>
      <c r="B23" s="53"/>
      <c r="C23" s="53"/>
      <c r="D23" s="53"/>
      <c r="E23" s="53"/>
    </row>
    <row r="24" spans="1:5" s="106" customFormat="1" x14ac:dyDescent="0.25">
      <c r="A24" s="51"/>
      <c r="B24" s="53"/>
      <c r="C24" s="53"/>
      <c r="D24" s="53"/>
      <c r="E24" s="53"/>
    </row>
    <row r="25" spans="1:5" s="106" customFormat="1" x14ac:dyDescent="0.25">
      <c r="A25" s="117"/>
      <c r="B25" s="117"/>
      <c r="C25" s="117"/>
      <c r="D25" s="53"/>
      <c r="E25" s="53"/>
    </row>
    <row r="26" spans="1:5" s="106" customFormat="1" ht="21" x14ac:dyDescent="0.25">
      <c r="A26" s="60" t="s">
        <v>225</v>
      </c>
      <c r="B26" s="117"/>
      <c r="C26" s="117"/>
      <c r="D26" s="53"/>
      <c r="E26" s="53"/>
    </row>
    <row r="27" spans="1:5" s="106" customFormat="1" ht="21" x14ac:dyDescent="0.25">
      <c r="A27" s="60" t="s">
        <v>226</v>
      </c>
      <c r="B27" s="117"/>
      <c r="C27" s="117"/>
      <c r="D27" s="53"/>
      <c r="E27" s="53"/>
    </row>
    <row r="28" spans="1:5" s="106" customFormat="1" x14ac:dyDescent="0.25">
      <c r="A28" s="33" t="s">
        <v>41</v>
      </c>
      <c r="B28" s="117"/>
      <c r="C28" s="118" t="s">
        <v>227</v>
      </c>
      <c r="D28" s="53"/>
      <c r="E28" s="160" t="s">
        <v>265</v>
      </c>
    </row>
    <row r="29" spans="1:5" s="106" customFormat="1" x14ac:dyDescent="0.25">
      <c r="A29" s="162" t="s">
        <v>228</v>
      </c>
      <c r="B29" s="163" t="s">
        <v>120</v>
      </c>
      <c r="C29" s="87"/>
      <c r="D29" s="53"/>
      <c r="E29" s="122"/>
    </row>
    <row r="30" spans="1:5" s="106" customFormat="1" x14ac:dyDescent="0.25">
      <c r="A30" s="162" t="s">
        <v>42</v>
      </c>
      <c r="B30" s="163" t="s">
        <v>122</v>
      </c>
      <c r="C30" s="87"/>
      <c r="D30" s="53"/>
      <c r="E30" s="122"/>
    </row>
    <row r="31" spans="1:5" s="106" customFormat="1" x14ac:dyDescent="0.25">
      <c r="A31" s="162" t="s">
        <v>229</v>
      </c>
      <c r="B31" s="163" t="s">
        <v>124</v>
      </c>
      <c r="C31" s="87"/>
      <c r="D31" s="53"/>
      <c r="E31" s="122"/>
    </row>
    <row r="32" spans="1:5" s="106" customFormat="1" x14ac:dyDescent="0.25">
      <c r="A32" s="162" t="s">
        <v>230</v>
      </c>
      <c r="B32" s="163" t="s">
        <v>126</v>
      </c>
      <c r="C32" s="87"/>
      <c r="D32" s="53"/>
      <c r="E32" s="122"/>
    </row>
    <row r="33" spans="1:5" s="106" customFormat="1" x14ac:dyDescent="0.25">
      <c r="A33" s="162" t="s">
        <v>231</v>
      </c>
      <c r="B33" s="163" t="s">
        <v>128</v>
      </c>
      <c r="C33" s="87"/>
      <c r="D33" s="53"/>
      <c r="E33" s="122"/>
    </row>
    <row r="34" spans="1:5" s="106" customFormat="1" x14ac:dyDescent="0.25">
      <c r="A34" s="162" t="s">
        <v>232</v>
      </c>
      <c r="B34" s="163" t="s">
        <v>130</v>
      </c>
      <c r="C34" s="87"/>
      <c r="D34" s="53"/>
      <c r="E34" s="122"/>
    </row>
    <row r="35" spans="1:5" s="106" customFormat="1" x14ac:dyDescent="0.25">
      <c r="A35" s="164" t="s">
        <v>233</v>
      </c>
      <c r="B35" s="163" t="s">
        <v>140</v>
      </c>
      <c r="C35" s="87"/>
      <c r="D35" s="53"/>
      <c r="E35" s="122"/>
    </row>
    <row r="36" spans="1:5" s="106" customFormat="1" hidden="1" x14ac:dyDescent="0.25">
      <c r="A36" s="51"/>
      <c r="B36" s="53"/>
      <c r="C36" s="53"/>
      <c r="D36" s="53"/>
      <c r="E36" s="53"/>
    </row>
    <row r="37" spans="1:5" s="106" customFormat="1" hidden="1" x14ac:dyDescent="0.25">
      <c r="A37" s="51"/>
      <c r="B37" s="53"/>
      <c r="C37" s="53"/>
      <c r="D37" s="53"/>
      <c r="E37" s="53"/>
    </row>
    <row r="38" spans="1:5" s="106" customFormat="1" hidden="1" x14ac:dyDescent="0.25">
      <c r="A38" s="51"/>
      <c r="B38" s="53"/>
      <c r="C38" s="53"/>
      <c r="D38" s="53"/>
      <c r="E38" s="53"/>
    </row>
    <row r="39" spans="1:5" s="106" customFormat="1" hidden="1" x14ac:dyDescent="0.25">
      <c r="A39" s="51"/>
      <c r="B39" s="53"/>
      <c r="C39" s="53"/>
      <c r="D39" s="53"/>
      <c r="E39" s="53"/>
    </row>
    <row r="40" spans="1:5" s="106" customFormat="1" hidden="1" x14ac:dyDescent="0.25">
      <c r="A40" s="51"/>
      <c r="B40" s="53"/>
      <c r="C40" s="53"/>
      <c r="D40" s="53"/>
      <c r="E40" s="53"/>
    </row>
  </sheetData>
  <sheetProtection selectLockedCells="1"/>
  <protectedRanges>
    <protectedRange sqref="C18:C22 E18:E22 C29:C35 E29:E35" name="Editrange"/>
    <protectedRange password="E8C7" sqref="A1:XFD2 A11:XFD1048576 F10:XFD10 A4:XFD9 A3 C3:XFD3" name="Wholesheet"/>
    <protectedRange password="E8C7" sqref="A10:E10" name="Wholesheet_1"/>
    <protectedRange password="E8C7" sqref="B3" name="WholeSheet_2"/>
  </protectedRanges>
  <mergeCells count="4">
    <mergeCell ref="B6:E6"/>
    <mergeCell ref="B7:E7"/>
    <mergeCell ref="B8:E8"/>
    <mergeCell ref="A10:E10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tabColor theme="6" tint="0.39997558519241921"/>
    <pageSetUpPr fitToPage="1"/>
  </sheetPr>
  <dimension ref="A1:Q44"/>
  <sheetViews>
    <sheetView showGridLines="0" zoomScaleNormal="100" workbookViewId="0">
      <selection activeCell="D13" sqref="D13:E13"/>
    </sheetView>
  </sheetViews>
  <sheetFormatPr defaultColWidth="0" defaultRowHeight="15" zeroHeight="1" x14ac:dyDescent="0.25"/>
  <cols>
    <col min="1" max="1" width="63.28515625" style="57" customWidth="1"/>
    <col min="2" max="7" width="17" style="106" customWidth="1"/>
    <col min="8" max="8" width="2.5703125" style="106" hidden="1" customWidth="1"/>
    <col min="9" max="11" width="17" style="106" hidden="1" customWidth="1"/>
    <col min="12" max="12" width="9" style="53" hidden="1" customWidth="1"/>
    <col min="13" max="17" width="14.7109375" style="53" hidden="1" customWidth="1"/>
    <col min="18" max="16384" width="9" style="53" hidden="1"/>
  </cols>
  <sheetData>
    <row r="1" spans="1:12" ht="34.5" customHeight="1" x14ac:dyDescent="0.35">
      <c r="A1" s="50" t="str">
        <f>Summary!$A$1</f>
        <v>PRA Insurance Stress Testing 2022</v>
      </c>
      <c r="B1" s="51"/>
      <c r="C1" s="51"/>
      <c r="D1" s="51"/>
      <c r="E1" s="51"/>
      <c r="F1" s="51"/>
      <c r="G1" s="51"/>
      <c r="J1" s="51"/>
    </row>
    <row r="2" spans="1:12" ht="21" customHeight="1" x14ac:dyDescent="0.25">
      <c r="A2" s="60" t="s">
        <v>259</v>
      </c>
      <c r="B2" s="60"/>
      <c r="C2" s="51"/>
      <c r="D2" s="51"/>
      <c r="E2" s="51"/>
      <c r="F2" s="244" t="s">
        <v>7</v>
      </c>
      <c r="G2" s="244"/>
    </row>
    <row r="3" spans="1:12" ht="21" customHeight="1" x14ac:dyDescent="0.35">
      <c r="A3" s="157" t="s">
        <v>257</v>
      </c>
      <c r="B3" s="157" t="str">
        <f>Summary!$E$11&amp;" "&amp;Summary!$E$10</f>
        <v>S1 Stage 1: Initial market shock</v>
      </c>
      <c r="C3" s="51"/>
      <c r="D3" s="51"/>
      <c r="E3" s="51"/>
      <c r="F3" s="245" t="s">
        <v>8</v>
      </c>
      <c r="G3" s="245"/>
    </row>
    <row r="4" spans="1:12" ht="21" customHeight="1" x14ac:dyDescent="0.25">
      <c r="A4" s="54"/>
      <c r="B4" s="51"/>
      <c r="C4" s="51"/>
      <c r="D4" s="51"/>
      <c r="E4" s="51"/>
      <c r="F4" s="246" t="s">
        <v>9</v>
      </c>
      <c r="G4" s="246"/>
    </row>
    <row r="5" spans="1:12" x14ac:dyDescent="0.25">
      <c r="A5" s="54"/>
      <c r="B5" s="51"/>
      <c r="C5" s="51"/>
      <c r="D5" s="51"/>
      <c r="E5" s="51"/>
      <c r="F5" s="51"/>
      <c r="G5" s="51"/>
    </row>
    <row r="6" spans="1:12" x14ac:dyDescent="0.25">
      <c r="A6" s="4" t="s">
        <v>10</v>
      </c>
      <c r="B6" s="247" t="str">
        <f>IF('Firm Info'!$B$6="","",'Firm Info'!$B$6)</f>
        <v/>
      </c>
      <c r="C6" s="247"/>
      <c r="D6" s="247"/>
      <c r="E6" s="247"/>
      <c r="F6" s="247"/>
      <c r="G6" s="247"/>
    </row>
    <row r="7" spans="1:12" x14ac:dyDescent="0.25">
      <c r="A7" s="4" t="str">
        <f>Summary!A7</f>
        <v>Group name (if applicable)</v>
      </c>
      <c r="B7" s="247" t="str">
        <f>IF('Firm Info'!B8="","",'Firm Info'!$B$8)</f>
        <v/>
      </c>
      <c r="C7" s="247"/>
      <c r="D7" s="247"/>
      <c r="E7" s="247"/>
      <c r="F7" s="247"/>
      <c r="G7" s="247"/>
      <c r="L7" s="106"/>
    </row>
    <row r="8" spans="1:12" x14ac:dyDescent="0.25">
      <c r="A8" s="6" t="s">
        <v>14</v>
      </c>
      <c r="B8" s="225" t="str">
        <f>IF('Firm Info'!$B$11="","", TEXT('Firm Info'!$B$11,"dd/mm/yyyy"))</f>
        <v>31/12/2021</v>
      </c>
      <c r="C8" s="226"/>
      <c r="D8" s="226"/>
      <c r="E8" s="226"/>
      <c r="F8" s="226"/>
      <c r="G8" s="227"/>
      <c r="L8" s="106"/>
    </row>
    <row r="9" spans="1:12" x14ac:dyDescent="0.25">
      <c r="A9" s="59"/>
      <c r="B9" s="58"/>
      <c r="C9" s="58"/>
      <c r="L9" s="106"/>
    </row>
    <row r="10" spans="1:12" s="106" customFormat="1" ht="21" x14ac:dyDescent="0.25">
      <c r="A10" s="60" t="s">
        <v>389</v>
      </c>
      <c r="B10" s="53"/>
      <c r="C10" s="53"/>
      <c r="D10" s="53"/>
      <c r="E10" s="53"/>
      <c r="F10" s="53"/>
      <c r="G10" s="53"/>
      <c r="H10" s="53"/>
      <c r="L10" s="53"/>
    </row>
    <row r="11" spans="1:12" ht="21" x14ac:dyDescent="0.25">
      <c r="A11" s="60" t="s">
        <v>235</v>
      </c>
      <c r="B11" s="53"/>
      <c r="C11" s="53"/>
      <c r="D11" s="53"/>
      <c r="E11" s="53"/>
      <c r="F11" s="53"/>
      <c r="G11" s="53"/>
      <c r="H11" s="53"/>
    </row>
    <row r="12" spans="1:12" x14ac:dyDescent="0.25">
      <c r="A12" s="59"/>
      <c r="B12" s="59"/>
      <c r="C12" s="62"/>
      <c r="D12" s="59"/>
      <c r="E12" s="59"/>
      <c r="F12" s="59"/>
      <c r="G12" s="59"/>
      <c r="H12" s="59"/>
    </row>
    <row r="13" spans="1:12" s="106" customFormat="1" x14ac:dyDescent="0.25">
      <c r="A13" s="119"/>
      <c r="B13" s="138"/>
      <c r="C13" s="166" t="s">
        <v>58</v>
      </c>
      <c r="D13" s="166" t="s">
        <v>236</v>
      </c>
      <c r="E13" s="166" t="s">
        <v>237</v>
      </c>
      <c r="F13" s="166" t="s">
        <v>238</v>
      </c>
      <c r="G13" s="166" t="s">
        <v>239</v>
      </c>
      <c r="H13" s="59"/>
      <c r="L13" s="53"/>
    </row>
    <row r="14" spans="1:12" s="106" customFormat="1" x14ac:dyDescent="0.25">
      <c r="A14" s="33" t="s">
        <v>41</v>
      </c>
      <c r="B14" s="138"/>
      <c r="C14" s="167" t="s">
        <v>57</v>
      </c>
      <c r="D14" s="166" t="s">
        <v>240</v>
      </c>
      <c r="E14" s="166" t="s">
        <v>241</v>
      </c>
      <c r="F14" s="166" t="s">
        <v>242</v>
      </c>
      <c r="G14" s="166" t="s">
        <v>243</v>
      </c>
      <c r="H14" s="59"/>
      <c r="L14" s="53"/>
    </row>
    <row r="15" spans="1:12" s="106" customFormat="1" ht="63.75" x14ac:dyDescent="0.25">
      <c r="A15" s="201" t="s">
        <v>387</v>
      </c>
      <c r="B15" s="124" t="s">
        <v>386</v>
      </c>
      <c r="C15" s="168"/>
      <c r="D15" s="165"/>
      <c r="E15" s="165"/>
      <c r="F15" s="165"/>
      <c r="G15" s="127"/>
      <c r="H15" s="59"/>
      <c r="L15" s="53"/>
    </row>
    <row r="16" spans="1:12" s="106" customFormat="1" x14ac:dyDescent="0.25">
      <c r="A16" s="123" t="s">
        <v>244</v>
      </c>
      <c r="B16" s="124" t="s">
        <v>116</v>
      </c>
      <c r="C16" s="141"/>
      <c r="D16" s="127"/>
      <c r="E16" s="127"/>
      <c r="F16" s="127"/>
      <c r="G16" s="127"/>
      <c r="H16" s="59"/>
      <c r="L16" s="53"/>
    </row>
    <row r="17" spans="1:12" s="106" customFormat="1" x14ac:dyDescent="0.25">
      <c r="A17" s="123" t="s">
        <v>245</v>
      </c>
      <c r="B17" s="124" t="s">
        <v>118</v>
      </c>
      <c r="C17" s="165"/>
      <c r="D17" s="165"/>
      <c r="E17" s="165"/>
      <c r="F17" s="165"/>
      <c r="G17" s="165"/>
      <c r="H17" s="59"/>
      <c r="L17" s="53"/>
    </row>
    <row r="18" spans="1:12" s="106" customFormat="1" x14ac:dyDescent="0.25">
      <c r="A18" s="142" t="s">
        <v>246</v>
      </c>
      <c r="B18" s="124" t="s">
        <v>140</v>
      </c>
      <c r="C18" s="165"/>
      <c r="D18" s="83"/>
      <c r="E18" s="83"/>
      <c r="F18" s="165"/>
      <c r="G18" s="165"/>
      <c r="H18" s="59"/>
      <c r="L18" s="53"/>
    </row>
    <row r="19" spans="1:12" s="106" customFormat="1" x14ac:dyDescent="0.25">
      <c r="A19" s="142" t="s">
        <v>247</v>
      </c>
      <c r="B19" s="124"/>
      <c r="C19" s="83"/>
      <c r="D19" s="83"/>
      <c r="E19" s="83"/>
      <c r="F19" s="83"/>
      <c r="G19" s="83"/>
      <c r="H19" s="59"/>
      <c r="L19" s="53"/>
    </row>
    <row r="20" spans="1:12" s="106" customFormat="1" x14ac:dyDescent="0.25">
      <c r="A20" s="143" t="s">
        <v>384</v>
      </c>
      <c r="B20" s="124" t="s">
        <v>146</v>
      </c>
      <c r="C20" s="165"/>
      <c r="D20" s="165"/>
      <c r="E20" s="165"/>
      <c r="F20" s="165"/>
      <c r="G20" s="165"/>
      <c r="H20" s="59"/>
      <c r="L20" s="53"/>
    </row>
    <row r="21" spans="1:12" s="106" customFormat="1" x14ac:dyDescent="0.25">
      <c r="A21" s="143" t="s">
        <v>385</v>
      </c>
      <c r="B21" s="124" t="s">
        <v>149</v>
      </c>
      <c r="C21" s="127"/>
      <c r="D21" s="127"/>
      <c r="E21" s="127"/>
      <c r="F21" s="127"/>
      <c r="G21" s="83"/>
      <c r="H21" s="59"/>
      <c r="L21" s="53"/>
    </row>
    <row r="22" spans="1:12" s="106" customFormat="1" x14ac:dyDescent="0.25">
      <c r="A22" s="143" t="s">
        <v>248</v>
      </c>
      <c r="B22" s="124" t="s">
        <v>155</v>
      </c>
      <c r="C22" s="127"/>
      <c r="D22" s="127"/>
      <c r="E22" s="127"/>
      <c r="F22" s="127"/>
      <c r="G22" s="127"/>
      <c r="H22" s="59"/>
      <c r="L22" s="53"/>
    </row>
    <row r="23" spans="1:12" s="106" customFormat="1" x14ac:dyDescent="0.25">
      <c r="A23" s="126" t="s">
        <v>249</v>
      </c>
      <c r="B23" s="124" t="s">
        <v>157</v>
      </c>
      <c r="C23" s="165"/>
      <c r="D23" s="165"/>
      <c r="E23" s="165"/>
      <c r="F23" s="165"/>
      <c r="G23" s="83"/>
      <c r="H23" s="59"/>
      <c r="L23" s="53"/>
    </row>
    <row r="24" spans="1:12" s="106" customFormat="1" hidden="1" x14ac:dyDescent="0.25">
      <c r="A24" s="137"/>
      <c r="B24" s="59"/>
      <c r="C24" s="59"/>
      <c r="D24" s="59"/>
      <c r="E24" s="59"/>
      <c r="F24" s="59"/>
      <c r="G24" s="59"/>
      <c r="H24" s="59"/>
      <c r="L24" s="53"/>
    </row>
    <row r="25" spans="1:12" s="106" customFormat="1" hidden="1" x14ac:dyDescent="0.25">
      <c r="A25" s="137"/>
      <c r="B25" s="59"/>
      <c r="C25" s="59"/>
      <c r="D25" s="59"/>
      <c r="E25" s="59"/>
      <c r="F25" s="59"/>
      <c r="G25" s="59"/>
      <c r="H25" s="59"/>
      <c r="L25" s="53"/>
    </row>
    <row r="26" spans="1:12" s="106" customFormat="1" hidden="1" x14ac:dyDescent="0.25">
      <c r="A26" s="53"/>
      <c r="B26" s="53"/>
      <c r="C26" s="53"/>
      <c r="D26" s="53"/>
      <c r="E26" s="53"/>
      <c r="F26" s="53"/>
      <c r="G26" s="53"/>
      <c r="L26" s="53"/>
    </row>
    <row r="27" spans="1:12" s="106" customFormat="1" hidden="1" x14ac:dyDescent="0.25">
      <c r="A27" s="53"/>
      <c r="B27" s="53"/>
      <c r="C27" s="53"/>
      <c r="D27" s="53"/>
      <c r="E27" s="53"/>
      <c r="F27" s="53"/>
      <c r="G27" s="53"/>
      <c r="L27" s="53"/>
    </row>
    <row r="28" spans="1:12" s="106" customFormat="1" hidden="1" x14ac:dyDescent="0.25">
      <c r="A28" s="53"/>
      <c r="B28" s="53"/>
      <c r="C28" s="53"/>
      <c r="D28" s="53"/>
      <c r="E28" s="53"/>
      <c r="F28" s="53"/>
      <c r="G28" s="53"/>
      <c r="L28" s="53"/>
    </row>
    <row r="29" spans="1:12" s="106" customFormat="1" hidden="1" x14ac:dyDescent="0.25">
      <c r="A29" s="53"/>
      <c r="B29" s="53"/>
      <c r="C29" s="53"/>
      <c r="D29" s="53"/>
      <c r="E29" s="53"/>
      <c r="F29" s="53"/>
      <c r="G29" s="53"/>
      <c r="L29" s="53"/>
    </row>
    <row r="30" spans="1:12" s="106" customFormat="1" hidden="1" x14ac:dyDescent="0.25">
      <c r="A30" s="53"/>
      <c r="B30" s="53"/>
      <c r="C30" s="53"/>
      <c r="D30" s="53"/>
      <c r="E30" s="53"/>
      <c r="F30" s="53"/>
      <c r="G30" s="53"/>
      <c r="L30" s="53"/>
    </row>
    <row r="31" spans="1:12" s="106" customFormat="1" hidden="1" x14ac:dyDescent="0.25">
      <c r="A31" s="53"/>
      <c r="B31" s="53"/>
      <c r="C31" s="53"/>
      <c r="D31" s="53"/>
      <c r="E31" s="53"/>
      <c r="F31" s="53"/>
      <c r="G31" s="53"/>
      <c r="L31" s="53"/>
    </row>
    <row r="32" spans="1:12" s="106" customFormat="1" hidden="1" x14ac:dyDescent="0.25">
      <c r="A32" s="53"/>
      <c r="B32" s="53"/>
      <c r="C32" s="53"/>
      <c r="D32" s="53"/>
      <c r="E32" s="53"/>
      <c r="F32" s="53"/>
      <c r="G32" s="53"/>
      <c r="L32" s="53"/>
    </row>
    <row r="33" spans="1:12" s="106" customFormat="1" hidden="1" x14ac:dyDescent="0.25">
      <c r="A33" s="53"/>
      <c r="B33" s="53"/>
      <c r="C33" s="53"/>
      <c r="D33" s="53"/>
      <c r="E33" s="53"/>
      <c r="F33" s="53"/>
      <c r="G33" s="53"/>
      <c r="L33" s="53"/>
    </row>
    <row r="34" spans="1:12" s="106" customFormat="1" hidden="1" x14ac:dyDescent="0.25">
      <c r="A34" s="53"/>
      <c r="B34" s="53"/>
      <c r="C34" s="53"/>
      <c r="D34" s="53"/>
      <c r="E34" s="53"/>
      <c r="F34" s="53"/>
      <c r="G34" s="53"/>
      <c r="L34" s="53"/>
    </row>
    <row r="35" spans="1:12" s="106" customFormat="1" hidden="1" x14ac:dyDescent="0.25">
      <c r="A35" s="53"/>
      <c r="B35" s="53"/>
      <c r="C35" s="53"/>
      <c r="D35" s="53"/>
      <c r="E35" s="53"/>
      <c r="F35" s="53"/>
      <c r="G35" s="53"/>
      <c r="L35" s="53"/>
    </row>
    <row r="36" spans="1:12" s="106" customFormat="1" hidden="1" x14ac:dyDescent="0.25">
      <c r="A36" s="53"/>
      <c r="B36" s="53"/>
      <c r="C36" s="53"/>
      <c r="D36" s="53"/>
      <c r="E36" s="53"/>
      <c r="F36" s="53"/>
      <c r="G36" s="53"/>
      <c r="L36" s="53"/>
    </row>
    <row r="37" spans="1:12" s="106" customFormat="1" hidden="1" x14ac:dyDescent="0.25">
      <c r="A37" s="53"/>
      <c r="B37" s="53"/>
      <c r="C37" s="53"/>
      <c r="D37" s="53"/>
      <c r="E37" s="53"/>
      <c r="F37" s="53"/>
      <c r="G37" s="53"/>
      <c r="L37" s="53"/>
    </row>
    <row r="38" spans="1:12" s="106" customFormat="1" hidden="1" x14ac:dyDescent="0.25">
      <c r="A38" s="53"/>
      <c r="B38" s="53"/>
      <c r="C38" s="53"/>
      <c r="D38" s="53"/>
      <c r="E38" s="53"/>
      <c r="F38" s="53"/>
      <c r="G38" s="53"/>
      <c r="L38" s="53"/>
    </row>
    <row r="39" spans="1:12" s="106" customFormat="1" hidden="1" x14ac:dyDescent="0.25">
      <c r="A39" s="53"/>
      <c r="B39" s="53"/>
      <c r="C39" s="53"/>
      <c r="D39" s="53"/>
      <c r="E39" s="53"/>
      <c r="F39" s="53"/>
      <c r="G39" s="53"/>
      <c r="L39" s="53"/>
    </row>
    <row r="40" spans="1:12" s="106" customFormat="1" hidden="1" x14ac:dyDescent="0.25">
      <c r="A40" s="53"/>
      <c r="B40" s="53"/>
      <c r="C40" s="53"/>
      <c r="D40" s="53"/>
      <c r="E40" s="53"/>
      <c r="F40" s="53"/>
      <c r="G40" s="53"/>
      <c r="L40" s="53"/>
    </row>
    <row r="41" spans="1:12" s="106" customFormat="1" hidden="1" x14ac:dyDescent="0.25">
      <c r="A41" s="53"/>
      <c r="B41" s="53"/>
      <c r="C41" s="53"/>
      <c r="D41" s="53"/>
      <c r="E41" s="53"/>
      <c r="F41" s="53"/>
      <c r="G41" s="53"/>
      <c r="L41" s="53"/>
    </row>
    <row r="42" spans="1:12" s="106" customFormat="1" hidden="1" x14ac:dyDescent="0.25">
      <c r="A42" s="53"/>
      <c r="B42" s="53"/>
      <c r="C42" s="53"/>
      <c r="D42" s="53"/>
      <c r="E42" s="53"/>
      <c r="F42" s="53"/>
      <c r="G42" s="53"/>
      <c r="L42" s="53"/>
    </row>
    <row r="43" spans="1:12" s="106" customFormat="1" hidden="1" x14ac:dyDescent="0.25">
      <c r="A43" s="53"/>
      <c r="B43" s="53"/>
      <c r="C43" s="53"/>
      <c r="D43" s="53"/>
      <c r="E43" s="53"/>
      <c r="F43" s="53"/>
      <c r="G43" s="53"/>
      <c r="L43" s="53"/>
    </row>
    <row r="44" spans="1:12" s="106" customFormat="1" hidden="1" x14ac:dyDescent="0.25">
      <c r="A44" s="53"/>
      <c r="B44" s="53"/>
      <c r="C44" s="53"/>
      <c r="D44" s="53"/>
      <c r="E44" s="53"/>
      <c r="F44" s="53"/>
      <c r="G44" s="53"/>
      <c r="L44" s="53"/>
    </row>
  </sheetData>
  <sheetProtection selectLockedCells="1"/>
  <protectedRanges>
    <protectedRange sqref="C15:G17 C18 F18:G18 C20:F22 G20 G22" name="EditRange"/>
    <protectedRange password="E8C7" sqref="A1:XFD2 A4:XFD1048576 A3 C3:XFD3" name="Wholesheet"/>
    <protectedRange password="E8C7" sqref="B3" name="WholeSheet_1"/>
  </protectedRanges>
  <mergeCells count="6">
    <mergeCell ref="B8:G8"/>
    <mergeCell ref="F2:G2"/>
    <mergeCell ref="F3:G3"/>
    <mergeCell ref="F4:G4"/>
    <mergeCell ref="B6:G6"/>
    <mergeCell ref="B7:G7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theme="6" tint="0.39997558519241921"/>
  </sheetPr>
  <dimension ref="A1:I21"/>
  <sheetViews>
    <sheetView showGridLines="0" zoomScaleNormal="100" workbookViewId="0">
      <selection activeCell="D13" sqref="D13:E13"/>
    </sheetView>
  </sheetViews>
  <sheetFormatPr defaultColWidth="0" defaultRowHeight="15" zeroHeight="1" x14ac:dyDescent="0.25"/>
  <cols>
    <col min="1" max="1" width="67.5703125" bestFit="1" customWidth="1"/>
    <col min="2" max="2" width="9" customWidth="1"/>
    <col min="3" max="3" width="28.140625" customWidth="1"/>
    <col min="4" max="4" width="19.7109375" customWidth="1"/>
    <col min="5" max="5" width="19.5703125" customWidth="1"/>
    <col min="6" max="9" width="0" hidden="1" customWidth="1"/>
    <col min="10" max="16384" width="9" hidden="1"/>
  </cols>
  <sheetData>
    <row r="1" spans="1:9" ht="34.5" customHeight="1" x14ac:dyDescent="0.35">
      <c r="A1" s="50" t="str">
        <f>Summary!$A$1</f>
        <v>PRA Insurance Stress Testing 2022</v>
      </c>
      <c r="B1" s="51"/>
      <c r="C1" s="51"/>
      <c r="D1" s="51"/>
      <c r="E1" s="51"/>
      <c r="F1" s="51"/>
      <c r="G1" s="51"/>
      <c r="H1" s="52"/>
      <c r="I1" s="53"/>
    </row>
    <row r="2" spans="1:9" ht="23.25" x14ac:dyDescent="0.35">
      <c r="A2" s="50" t="s">
        <v>302</v>
      </c>
      <c r="C2" s="51"/>
      <c r="D2" s="51"/>
      <c r="E2" s="171" t="s">
        <v>7</v>
      </c>
      <c r="F2" s="51"/>
      <c r="G2" s="116"/>
      <c r="H2" s="55"/>
      <c r="I2" s="53"/>
    </row>
    <row r="3" spans="1:9" ht="21" x14ac:dyDescent="0.35">
      <c r="A3" s="157" t="s">
        <v>257</v>
      </c>
      <c r="B3" s="157" t="str">
        <f>Summary!$E$11&amp;" "&amp;Summary!$E$10</f>
        <v>S1 Stage 1: Initial market shock</v>
      </c>
      <c r="C3" s="51"/>
      <c r="D3" s="51"/>
      <c r="E3" s="172" t="s">
        <v>8</v>
      </c>
      <c r="F3" s="51"/>
      <c r="G3" s="116"/>
      <c r="H3" s="55"/>
      <c r="I3" s="53"/>
    </row>
    <row r="4" spans="1:9" x14ac:dyDescent="0.25">
      <c r="A4" s="54"/>
      <c r="B4" s="51"/>
      <c r="C4" s="51"/>
      <c r="D4" s="51"/>
      <c r="E4" s="173" t="s">
        <v>9</v>
      </c>
      <c r="F4" s="51"/>
      <c r="G4" s="116"/>
      <c r="H4" s="56"/>
      <c r="I4" s="53"/>
    </row>
    <row r="5" spans="1:9" x14ac:dyDescent="0.25">
      <c r="A5" s="54"/>
      <c r="B5" s="51"/>
      <c r="C5" s="51"/>
      <c r="D5" s="51"/>
      <c r="E5" s="51"/>
      <c r="F5" s="51"/>
      <c r="G5" s="116"/>
      <c r="H5" s="56"/>
      <c r="I5" s="53"/>
    </row>
    <row r="6" spans="1:9" x14ac:dyDescent="0.25">
      <c r="A6" s="4" t="s">
        <v>10</v>
      </c>
      <c r="B6" s="222" t="str">
        <f>IF('Firm Info'!$B$6="","",'Firm Info'!$B$6)</f>
        <v/>
      </c>
      <c r="C6" s="223"/>
      <c r="D6" s="223"/>
      <c r="E6" s="224"/>
      <c r="F6" s="51"/>
      <c r="G6" s="116"/>
      <c r="H6" s="52"/>
      <c r="I6" s="53"/>
    </row>
    <row r="7" spans="1:9" x14ac:dyDescent="0.25">
      <c r="A7" s="4" t="str">
        <f>Summary!A7</f>
        <v>Group name (if applicable)</v>
      </c>
      <c r="B7" s="222" t="str">
        <f>IF('Firm Info'!B8="","",'Firm Info'!$B$8)</f>
        <v/>
      </c>
      <c r="C7" s="223"/>
      <c r="D7" s="223"/>
      <c r="E7" s="224"/>
      <c r="F7" s="51"/>
      <c r="G7" s="116"/>
      <c r="H7" s="57"/>
      <c r="I7" s="53"/>
    </row>
    <row r="8" spans="1:9" x14ac:dyDescent="0.25">
      <c r="A8" s="6" t="s">
        <v>14</v>
      </c>
      <c r="B8" s="225" t="str">
        <f>IF('Firm Info'!$B$11="","", TEXT('Firm Info'!$B$11,"dd/mm/yyyy"))</f>
        <v>31/12/2021</v>
      </c>
      <c r="C8" s="226"/>
      <c r="D8" s="226"/>
      <c r="E8" s="227"/>
      <c r="F8" s="51" t="str">
        <f>IF('Firm Info'!F10="","", TEXT('Firm Info'!F10+1,"dd/mm/yyyy"))</f>
        <v/>
      </c>
      <c r="G8" s="116"/>
      <c r="H8" s="58"/>
      <c r="I8" s="53"/>
    </row>
    <row r="9" spans="1:9" x14ac:dyDescent="0.25">
      <c r="A9" s="59"/>
      <c r="B9" s="58"/>
      <c r="C9" s="58"/>
      <c r="D9" s="58"/>
      <c r="E9" s="58"/>
      <c r="F9" s="58"/>
      <c r="G9" s="58"/>
      <c r="H9" s="58"/>
      <c r="I9" s="53"/>
    </row>
    <row r="10" spans="1:9" ht="21" x14ac:dyDescent="0.25">
      <c r="A10" s="60" t="s">
        <v>250</v>
      </c>
      <c r="B10" s="58"/>
      <c r="C10" s="58"/>
      <c r="D10" s="58"/>
      <c r="E10" s="58"/>
      <c r="F10" s="58"/>
      <c r="G10" s="58"/>
      <c r="H10" s="58"/>
      <c r="I10" s="53"/>
    </row>
    <row r="11" spans="1:9" ht="21" x14ac:dyDescent="0.25">
      <c r="A11" s="60" t="s">
        <v>251</v>
      </c>
      <c r="B11" s="58"/>
      <c r="C11" s="58"/>
      <c r="D11" s="58"/>
      <c r="E11" s="58"/>
      <c r="F11" s="58"/>
      <c r="G11" s="58"/>
      <c r="H11" s="58"/>
      <c r="I11" s="53"/>
    </row>
    <row r="12" spans="1:9" x14ac:dyDescent="0.25">
      <c r="A12" s="54"/>
      <c r="B12" s="51"/>
      <c r="C12" s="62"/>
      <c r="D12" s="51"/>
      <c r="E12" s="51"/>
      <c r="F12" s="51"/>
      <c r="G12" s="51"/>
      <c r="H12" s="52"/>
      <c r="I12" s="53"/>
    </row>
    <row r="13" spans="1:9" x14ac:dyDescent="0.25">
      <c r="A13" s="150"/>
      <c r="B13" s="150"/>
      <c r="C13" s="151" t="s">
        <v>57</v>
      </c>
      <c r="D13" s="151" t="s">
        <v>57</v>
      </c>
    </row>
    <row r="14" spans="1:9" x14ac:dyDescent="0.25">
      <c r="A14" s="107" t="s">
        <v>340</v>
      </c>
      <c r="B14" s="169"/>
      <c r="C14" s="87"/>
      <c r="D14" s="87"/>
    </row>
    <row r="15" spans="1:9" x14ac:dyDescent="0.25">
      <c r="A15" s="107" t="s">
        <v>252</v>
      </c>
      <c r="B15" s="169"/>
      <c r="C15" s="83"/>
      <c r="D15" s="83"/>
    </row>
    <row r="16" spans="1:9" x14ac:dyDescent="0.25">
      <c r="A16" s="101" t="s">
        <v>253</v>
      </c>
      <c r="B16" s="169" t="s">
        <v>66</v>
      </c>
      <c r="C16" s="87"/>
      <c r="D16" s="87"/>
    </row>
    <row r="17" spans="1:4" ht="30" x14ac:dyDescent="0.25">
      <c r="A17" s="101" t="s">
        <v>254</v>
      </c>
      <c r="B17" s="170" t="s">
        <v>68</v>
      </c>
      <c r="C17" s="87"/>
      <c r="D17" s="87"/>
    </row>
    <row r="18" spans="1:4" x14ac:dyDescent="0.25">
      <c r="A18" s="101" t="s">
        <v>255</v>
      </c>
      <c r="B18" s="169" t="s">
        <v>70</v>
      </c>
      <c r="C18" s="87"/>
      <c r="D18" s="87"/>
    </row>
    <row r="19" spans="1:4" x14ac:dyDescent="0.25">
      <c r="A19" s="101" t="s">
        <v>256</v>
      </c>
      <c r="B19" s="170" t="s">
        <v>72</v>
      </c>
      <c r="C19" s="87"/>
      <c r="D19" s="87"/>
    </row>
    <row r="20" spans="1:4" x14ac:dyDescent="0.25"/>
    <row r="21" spans="1:4" x14ac:dyDescent="0.25">
      <c r="A21" s="154" t="s">
        <v>390</v>
      </c>
      <c r="B21" s="170"/>
      <c r="C21" s="110">
        <f>SUM(C16,C17,C18)</f>
        <v>0</v>
      </c>
      <c r="D21" s="110">
        <f>SUM(D16,D17,D18)</f>
        <v>0</v>
      </c>
    </row>
  </sheetData>
  <protectedRanges>
    <protectedRange sqref="C14:D14 C16:D19" name="Editrange"/>
    <protectedRange password="E8C7" sqref="A1:XFD2 A4:XFD1048576 A3 C3:XFD3" name="wholesheet"/>
    <protectedRange password="E8C7" sqref="B3" name="WholeSheet_1"/>
  </protectedRanges>
  <mergeCells count="3">
    <mergeCell ref="B6:E6"/>
    <mergeCell ref="B7:E7"/>
    <mergeCell ref="B8:E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7" tint="0.59999389629810485"/>
    <pageSetUpPr fitToPage="1"/>
  </sheetPr>
  <dimension ref="A1:L66"/>
  <sheetViews>
    <sheetView showGridLines="0" topLeftCell="A18" zoomScaleNormal="100" workbookViewId="0">
      <selection activeCell="D13" sqref="D13:E13"/>
    </sheetView>
  </sheetViews>
  <sheetFormatPr defaultColWidth="0" defaultRowHeight="15" zeroHeight="1" x14ac:dyDescent="0.25"/>
  <cols>
    <col min="1" max="1" width="66.5703125" style="54" bestFit="1" customWidth="1"/>
    <col min="2" max="2" width="64.28515625" style="51" bestFit="1" customWidth="1"/>
    <col min="3" max="4" width="20" style="51" customWidth="1"/>
    <col min="5" max="5" width="24.5703125" style="51" customWidth="1"/>
    <col min="6" max="6" width="3" style="51" customWidth="1"/>
    <col min="7" max="7" width="41.7109375" style="52" customWidth="1"/>
    <col min="8" max="12" width="14.7109375" style="53" hidden="1" customWidth="1"/>
    <col min="13" max="16384" width="9" style="53" hidden="1"/>
  </cols>
  <sheetData>
    <row r="1" spans="1:7" ht="34.5" customHeight="1" x14ac:dyDescent="0.35">
      <c r="A1" s="50" t="str">
        <f>Summary!$A$1</f>
        <v>PRA Insurance Stress Testing 2022</v>
      </c>
    </row>
    <row r="2" spans="1:7" ht="23.25" x14ac:dyDescent="0.35">
      <c r="A2" s="50" t="s">
        <v>300</v>
      </c>
      <c r="E2" s="9" t="s">
        <v>7</v>
      </c>
      <c r="G2" s="55"/>
    </row>
    <row r="3" spans="1:7" ht="21" x14ac:dyDescent="0.35">
      <c r="A3" s="157" t="s">
        <v>257</v>
      </c>
      <c r="B3" s="157" t="str">
        <f>Summary!$F$11&amp;" "&amp;Summary!$F$10</f>
        <v>S2 Stage 2: Developing market shock</v>
      </c>
      <c r="E3" s="10" t="s">
        <v>8</v>
      </c>
      <c r="G3" s="55"/>
    </row>
    <row r="4" spans="1:7" x14ac:dyDescent="0.25">
      <c r="E4" s="11" t="s">
        <v>9</v>
      </c>
      <c r="G4" s="56"/>
    </row>
    <row r="5" spans="1:7" x14ac:dyDescent="0.25">
      <c r="G5" s="56"/>
    </row>
    <row r="6" spans="1:7" x14ac:dyDescent="0.25">
      <c r="A6" s="4" t="s">
        <v>10</v>
      </c>
      <c r="B6" s="222" t="str">
        <f>IF('Firm Info'!$B$6="","",'Firm Info'!$B$6)</f>
        <v/>
      </c>
      <c r="C6" s="223"/>
      <c r="D6" s="223"/>
      <c r="E6" s="224"/>
    </row>
    <row r="7" spans="1:7" x14ac:dyDescent="0.25">
      <c r="A7" s="4" t="str">
        <f>Summary!A7</f>
        <v>Group name (if applicable)</v>
      </c>
      <c r="B7" s="222" t="str">
        <f>IF('Firm Info'!B8="","",'Firm Info'!$B$8)</f>
        <v/>
      </c>
      <c r="C7" s="223"/>
      <c r="D7" s="223"/>
      <c r="E7" s="224"/>
      <c r="G7" s="57"/>
    </row>
    <row r="8" spans="1:7" x14ac:dyDescent="0.25">
      <c r="A8" s="6" t="s">
        <v>14</v>
      </c>
      <c r="B8" s="225" t="str">
        <f>IF('Firm Info'!$B$11="","", TEXT('Firm Info'!$B$11,"dd/mm/yyyy"))</f>
        <v>31/12/2021</v>
      </c>
      <c r="C8" s="226"/>
      <c r="D8" s="226"/>
      <c r="E8" s="227"/>
      <c r="F8" s="51" t="str">
        <f>IF('Firm Info'!F10="","", TEXT('Firm Info'!F10+1,"dd/mm/yyyy"))</f>
        <v/>
      </c>
      <c r="G8" s="58"/>
    </row>
    <row r="9" spans="1:7" x14ac:dyDescent="0.25">
      <c r="A9" s="59"/>
      <c r="B9" s="58"/>
      <c r="C9" s="58"/>
      <c r="D9" s="58"/>
      <c r="E9" s="58"/>
      <c r="F9" s="58"/>
      <c r="G9" s="58"/>
    </row>
    <row r="10" spans="1:7" ht="21" x14ac:dyDescent="0.25">
      <c r="A10" s="60" t="s">
        <v>258</v>
      </c>
      <c r="B10" s="58"/>
      <c r="C10" s="58"/>
      <c r="D10" s="58"/>
      <c r="E10" s="58"/>
      <c r="F10" s="58"/>
      <c r="G10" s="58"/>
    </row>
    <row r="11" spans="1:7" ht="21" x14ac:dyDescent="0.25">
      <c r="A11" s="60"/>
      <c r="B11" s="58"/>
      <c r="C11" s="58"/>
      <c r="D11" s="58"/>
      <c r="E11" s="58"/>
      <c r="F11" s="58"/>
      <c r="G11" s="58"/>
    </row>
    <row r="12" spans="1:7" ht="21" x14ac:dyDescent="0.25">
      <c r="A12" s="60" t="s">
        <v>268</v>
      </c>
      <c r="F12" s="57"/>
      <c r="G12" s="53"/>
    </row>
    <row r="13" spans="1:7" ht="134.65" customHeight="1" x14ac:dyDescent="0.25">
      <c r="A13" s="33" t="s">
        <v>41</v>
      </c>
      <c r="C13" s="64" t="s">
        <v>57</v>
      </c>
      <c r="D13" s="228" t="s">
        <v>407</v>
      </c>
      <c r="E13" s="229"/>
      <c r="F13" s="67"/>
      <c r="G13" s="68" t="s">
        <v>265</v>
      </c>
    </row>
    <row r="14" spans="1:7" x14ac:dyDescent="0.25">
      <c r="A14" s="77"/>
      <c r="B14" s="71"/>
      <c r="C14" s="69" t="s">
        <v>58</v>
      </c>
      <c r="D14" s="70" t="s">
        <v>405</v>
      </c>
      <c r="E14" s="71" t="s">
        <v>406</v>
      </c>
      <c r="F14" s="72"/>
      <c r="G14" s="73"/>
    </row>
    <row r="15" spans="1:7" x14ac:dyDescent="0.25">
      <c r="A15" s="77" t="s">
        <v>48</v>
      </c>
      <c r="B15" s="159"/>
      <c r="C15" s="69"/>
      <c r="D15" s="73"/>
      <c r="E15" s="71"/>
      <c r="F15" s="72"/>
      <c r="G15" s="73"/>
    </row>
    <row r="16" spans="1:7" x14ac:dyDescent="0.25">
      <c r="A16" s="80" t="s">
        <v>65</v>
      </c>
      <c r="B16" s="71" t="s">
        <v>66</v>
      </c>
      <c r="C16" s="87"/>
      <c r="D16" s="87"/>
      <c r="E16" s="87"/>
      <c r="F16" s="111"/>
      <c r="G16" s="86"/>
    </row>
    <row r="17" spans="1:7" x14ac:dyDescent="0.25">
      <c r="A17" s="80" t="s">
        <v>67</v>
      </c>
      <c r="B17" s="71" t="s">
        <v>68</v>
      </c>
      <c r="C17" s="87"/>
      <c r="D17" s="87"/>
      <c r="E17" s="87"/>
      <c r="F17" s="111"/>
      <c r="G17" s="86"/>
    </row>
    <row r="18" spans="1:7" x14ac:dyDescent="0.25">
      <c r="A18" s="80" t="s">
        <v>69</v>
      </c>
      <c r="B18" s="78" t="s">
        <v>70</v>
      </c>
      <c r="C18" s="87"/>
      <c r="D18" s="87"/>
      <c r="E18" s="87"/>
      <c r="F18" s="52"/>
      <c r="G18" s="87"/>
    </row>
    <row r="19" spans="1:7" x14ac:dyDescent="0.25">
      <c r="A19" s="80" t="s">
        <v>71</v>
      </c>
      <c r="B19" s="71" t="s">
        <v>72</v>
      </c>
      <c r="C19" s="87"/>
      <c r="D19" s="87"/>
      <c r="E19" s="87"/>
      <c r="F19" s="52"/>
      <c r="G19" s="87"/>
    </row>
    <row r="20" spans="1:7" ht="30" x14ac:dyDescent="0.25">
      <c r="A20" s="89" t="s">
        <v>73</v>
      </c>
      <c r="B20" s="71" t="s">
        <v>74</v>
      </c>
      <c r="C20" s="87"/>
      <c r="D20" s="87"/>
      <c r="E20" s="87"/>
      <c r="F20" s="52"/>
      <c r="G20" s="87"/>
    </row>
    <row r="21" spans="1:7" x14ac:dyDescent="0.25">
      <c r="A21" s="90" t="s">
        <v>75</v>
      </c>
      <c r="B21" s="71" t="s">
        <v>76</v>
      </c>
      <c r="C21" s="87"/>
      <c r="D21" s="87"/>
      <c r="E21" s="87"/>
      <c r="F21" s="52"/>
      <c r="G21" s="87"/>
    </row>
    <row r="22" spans="1:7" x14ac:dyDescent="0.25">
      <c r="A22" s="90" t="s">
        <v>77</v>
      </c>
      <c r="B22" s="71" t="s">
        <v>78</v>
      </c>
      <c r="C22" s="87"/>
      <c r="D22" s="87"/>
      <c r="E22" s="87"/>
      <c r="F22" s="52"/>
      <c r="G22" s="87"/>
    </row>
    <row r="23" spans="1:7" x14ac:dyDescent="0.25">
      <c r="A23" s="90" t="s">
        <v>79</v>
      </c>
      <c r="B23" s="71" t="s">
        <v>80</v>
      </c>
      <c r="C23" s="87"/>
      <c r="D23" s="87"/>
      <c r="E23" s="87"/>
      <c r="F23" s="52"/>
      <c r="G23" s="87"/>
    </row>
    <row r="24" spans="1:7" x14ac:dyDescent="0.25">
      <c r="A24" s="90" t="s">
        <v>85</v>
      </c>
      <c r="B24" s="71" t="s">
        <v>86</v>
      </c>
      <c r="C24" s="87"/>
      <c r="D24" s="87"/>
      <c r="E24" s="87"/>
      <c r="F24" s="52"/>
      <c r="G24" s="87"/>
    </row>
    <row r="25" spans="1:7" x14ac:dyDescent="0.25">
      <c r="A25" s="91" t="s">
        <v>87</v>
      </c>
      <c r="B25" s="71" t="s">
        <v>88</v>
      </c>
      <c r="C25" s="87"/>
      <c r="D25" s="87"/>
      <c r="E25" s="87"/>
      <c r="F25" s="52"/>
      <c r="G25" s="87"/>
    </row>
    <row r="26" spans="1:7" x14ac:dyDescent="0.25">
      <c r="A26" s="91" t="s">
        <v>89</v>
      </c>
      <c r="B26" s="71" t="s">
        <v>90</v>
      </c>
      <c r="C26" s="87"/>
      <c r="D26" s="87"/>
      <c r="E26" s="87"/>
      <c r="F26" s="52"/>
      <c r="G26" s="87"/>
    </row>
    <row r="27" spans="1:7" x14ac:dyDescent="0.25">
      <c r="A27" s="91" t="s">
        <v>91</v>
      </c>
      <c r="B27" s="71" t="s">
        <v>92</v>
      </c>
      <c r="C27" s="87"/>
      <c r="D27" s="87"/>
      <c r="E27" s="87"/>
      <c r="F27" s="52"/>
      <c r="G27" s="87"/>
    </row>
    <row r="28" spans="1:7" x14ac:dyDescent="0.25">
      <c r="A28" s="91" t="s">
        <v>93</v>
      </c>
      <c r="B28" s="71" t="s">
        <v>94</v>
      </c>
      <c r="C28" s="87"/>
      <c r="D28" s="87"/>
      <c r="E28" s="87"/>
      <c r="F28" s="52"/>
      <c r="G28" s="87"/>
    </row>
    <row r="29" spans="1:7" x14ac:dyDescent="0.25">
      <c r="A29" s="90" t="s">
        <v>95</v>
      </c>
      <c r="B29" s="71" t="s">
        <v>96</v>
      </c>
      <c r="C29" s="87"/>
      <c r="D29" s="87"/>
      <c r="E29" s="87"/>
      <c r="F29" s="52"/>
      <c r="G29" s="87"/>
    </row>
    <row r="30" spans="1:7" x14ac:dyDescent="0.25">
      <c r="A30" s="90" t="s">
        <v>97</v>
      </c>
      <c r="B30" s="71" t="s">
        <v>98</v>
      </c>
      <c r="C30" s="87"/>
      <c r="D30" s="87"/>
      <c r="E30" s="87"/>
      <c r="F30" s="52"/>
      <c r="G30" s="87"/>
    </row>
    <row r="31" spans="1:7" x14ac:dyDescent="0.25">
      <c r="A31" s="90" t="s">
        <v>99</v>
      </c>
      <c r="B31" s="71" t="s">
        <v>100</v>
      </c>
      <c r="C31" s="87"/>
      <c r="D31" s="87"/>
      <c r="E31" s="87"/>
      <c r="F31" s="52"/>
      <c r="G31" s="87"/>
    </row>
    <row r="32" spans="1:7" x14ac:dyDescent="0.25">
      <c r="A32" s="90" t="s">
        <v>101</v>
      </c>
      <c r="B32" s="71" t="s">
        <v>102</v>
      </c>
      <c r="C32" s="87"/>
      <c r="D32" s="87"/>
      <c r="E32" s="87"/>
      <c r="F32" s="52"/>
      <c r="G32" s="87"/>
    </row>
    <row r="33" spans="1:7" x14ac:dyDescent="0.25">
      <c r="A33" s="80" t="s">
        <v>103</v>
      </c>
      <c r="B33" s="71" t="s">
        <v>104</v>
      </c>
      <c r="C33" s="87"/>
      <c r="D33" s="87"/>
      <c r="E33" s="87"/>
      <c r="F33" s="52"/>
      <c r="G33" s="87"/>
    </row>
    <row r="34" spans="1:7" x14ac:dyDescent="0.25">
      <c r="A34" s="80" t="s">
        <v>105</v>
      </c>
      <c r="B34" s="71" t="s">
        <v>106</v>
      </c>
      <c r="C34" s="87"/>
      <c r="D34" s="87"/>
      <c r="E34" s="87"/>
      <c r="F34" s="52"/>
      <c r="G34" s="87"/>
    </row>
    <row r="35" spans="1:7" x14ac:dyDescent="0.25">
      <c r="A35" s="90" t="s">
        <v>107</v>
      </c>
      <c r="B35" s="71" t="s">
        <v>108</v>
      </c>
      <c r="C35" s="87"/>
      <c r="D35" s="87"/>
      <c r="E35" s="87"/>
      <c r="F35" s="52"/>
      <c r="G35" s="87"/>
    </row>
    <row r="36" spans="1:7" x14ac:dyDescent="0.25">
      <c r="A36" s="90" t="s">
        <v>109</v>
      </c>
      <c r="B36" s="71" t="s">
        <v>110</v>
      </c>
      <c r="C36" s="87"/>
      <c r="D36" s="87"/>
      <c r="E36" s="87"/>
      <c r="F36" s="52"/>
      <c r="G36" s="87"/>
    </row>
    <row r="37" spans="1:7" x14ac:dyDescent="0.25">
      <c r="A37" s="90" t="s">
        <v>111</v>
      </c>
      <c r="B37" s="71" t="s">
        <v>112</v>
      </c>
      <c r="C37" s="87"/>
      <c r="D37" s="87"/>
      <c r="E37" s="87"/>
      <c r="F37" s="52"/>
      <c r="G37" s="87"/>
    </row>
    <row r="38" spans="1:7" x14ac:dyDescent="0.25">
      <c r="A38" s="95" t="s">
        <v>113</v>
      </c>
      <c r="B38" s="71" t="s">
        <v>114</v>
      </c>
      <c r="C38" s="87"/>
      <c r="D38" s="87"/>
      <c r="E38" s="87"/>
      <c r="F38" s="52"/>
      <c r="G38" s="87"/>
    </row>
    <row r="39" spans="1:7" x14ac:dyDescent="0.25">
      <c r="A39" s="96" t="s">
        <v>115</v>
      </c>
      <c r="B39" s="71" t="s">
        <v>116</v>
      </c>
      <c r="C39" s="87"/>
      <c r="D39" s="87"/>
      <c r="E39" s="87"/>
      <c r="F39" s="52"/>
      <c r="G39" s="87"/>
    </row>
    <row r="40" spans="1:7" ht="30" x14ac:dyDescent="0.25">
      <c r="A40" s="97" t="s">
        <v>121</v>
      </c>
      <c r="B40" s="71" t="s">
        <v>122</v>
      </c>
      <c r="C40" s="87"/>
      <c r="D40" s="87"/>
      <c r="E40" s="87"/>
      <c r="F40" s="52"/>
      <c r="G40" s="87"/>
    </row>
    <row r="41" spans="1:7" x14ac:dyDescent="0.25">
      <c r="A41" s="90" t="s">
        <v>127</v>
      </c>
      <c r="B41" s="71" t="s">
        <v>128</v>
      </c>
      <c r="C41" s="87"/>
      <c r="D41" s="87"/>
      <c r="E41" s="87"/>
      <c r="F41" s="111"/>
      <c r="G41" s="86"/>
    </row>
    <row r="42" spans="1:7" x14ac:dyDescent="0.25">
      <c r="A42" s="80" t="s">
        <v>141</v>
      </c>
      <c r="B42" s="78" t="s">
        <v>142</v>
      </c>
      <c r="C42" s="87"/>
      <c r="D42" s="87"/>
      <c r="E42" s="87"/>
      <c r="F42" s="84"/>
      <c r="G42" s="86"/>
    </row>
    <row r="43" spans="1:7" x14ac:dyDescent="0.25">
      <c r="A43" s="80" t="s">
        <v>143</v>
      </c>
      <c r="B43" s="78" t="s">
        <v>144</v>
      </c>
      <c r="C43" s="87"/>
      <c r="D43" s="87"/>
      <c r="E43" s="87"/>
      <c r="F43" s="84"/>
      <c r="G43" s="86"/>
    </row>
    <row r="44" spans="1:7" x14ac:dyDescent="0.25">
      <c r="A44" s="102" t="s">
        <v>145</v>
      </c>
      <c r="B44" s="103" t="s">
        <v>293</v>
      </c>
      <c r="C44" s="110">
        <v>0</v>
      </c>
      <c r="D44" s="110">
        <v>0</v>
      </c>
      <c r="E44" s="110">
        <v>0</v>
      </c>
      <c r="F44" s="84"/>
      <c r="G44" s="86"/>
    </row>
    <row r="45" spans="1:7" x14ac:dyDescent="0.25">
      <c r="A45" s="175" t="s">
        <v>147</v>
      </c>
      <c r="B45" s="103"/>
      <c r="C45" s="69"/>
      <c r="D45" s="73"/>
      <c r="E45" s="71"/>
      <c r="F45" s="84"/>
      <c r="G45" s="73"/>
    </row>
    <row r="46" spans="1:7" x14ac:dyDescent="0.25">
      <c r="A46" s="80" t="s">
        <v>148</v>
      </c>
      <c r="B46" s="78" t="s">
        <v>149</v>
      </c>
      <c r="C46" s="87"/>
      <c r="D46" s="87"/>
      <c r="E46" s="87"/>
      <c r="F46" s="84"/>
      <c r="G46" s="86"/>
    </row>
    <row r="47" spans="1:7" x14ac:dyDescent="0.25">
      <c r="A47" s="91" t="s">
        <v>152</v>
      </c>
      <c r="B47" s="78" t="s">
        <v>215</v>
      </c>
      <c r="C47" s="87"/>
      <c r="D47" s="87"/>
      <c r="E47" s="87"/>
      <c r="F47" s="84"/>
      <c r="G47" s="86"/>
    </row>
    <row r="48" spans="1:7" x14ac:dyDescent="0.25">
      <c r="A48" s="91" t="s">
        <v>154</v>
      </c>
      <c r="B48" s="78" t="s">
        <v>216</v>
      </c>
      <c r="C48" s="87"/>
      <c r="D48" s="87"/>
      <c r="E48" s="87"/>
      <c r="F48" s="84"/>
      <c r="G48" s="86"/>
    </row>
    <row r="49" spans="1:7" x14ac:dyDescent="0.25">
      <c r="A49" s="91" t="s">
        <v>156</v>
      </c>
      <c r="B49" s="78" t="s">
        <v>217</v>
      </c>
      <c r="C49" s="87"/>
      <c r="D49" s="87"/>
      <c r="E49" s="87"/>
      <c r="F49" s="84"/>
      <c r="G49" s="86"/>
    </row>
    <row r="50" spans="1:7" x14ac:dyDescent="0.25">
      <c r="A50" s="80" t="s">
        <v>163</v>
      </c>
      <c r="B50" s="78" t="s">
        <v>283</v>
      </c>
      <c r="C50" s="87"/>
      <c r="D50" s="87"/>
      <c r="E50" s="87"/>
      <c r="F50" s="84"/>
      <c r="G50" s="86"/>
    </row>
    <row r="51" spans="1:7" x14ac:dyDescent="0.25">
      <c r="A51" s="91" t="s">
        <v>152</v>
      </c>
      <c r="B51" s="71" t="s">
        <v>291</v>
      </c>
      <c r="C51" s="87"/>
      <c r="D51" s="87"/>
      <c r="E51" s="87"/>
      <c r="F51" s="84"/>
      <c r="G51" s="86"/>
    </row>
    <row r="52" spans="1:7" x14ac:dyDescent="0.25">
      <c r="A52" s="91" t="s">
        <v>154</v>
      </c>
      <c r="B52" s="71" t="s">
        <v>286</v>
      </c>
      <c r="C52" s="87"/>
      <c r="D52" s="87"/>
      <c r="E52" s="87"/>
      <c r="F52" s="84"/>
      <c r="G52" s="86"/>
    </row>
    <row r="53" spans="1:7" x14ac:dyDescent="0.25">
      <c r="A53" s="91" t="s">
        <v>156</v>
      </c>
      <c r="B53" s="71" t="s">
        <v>287</v>
      </c>
      <c r="C53" s="87"/>
      <c r="D53" s="87"/>
      <c r="E53" s="87"/>
      <c r="F53" s="84"/>
      <c r="G53" s="86"/>
    </row>
    <row r="54" spans="1:7" x14ac:dyDescent="0.25">
      <c r="A54" s="80" t="s">
        <v>175</v>
      </c>
      <c r="B54" s="78" t="s">
        <v>283</v>
      </c>
      <c r="C54" s="87"/>
      <c r="D54" s="87"/>
      <c r="E54" s="87"/>
      <c r="F54" s="84"/>
      <c r="G54" s="86"/>
    </row>
    <row r="55" spans="1:7" x14ac:dyDescent="0.25">
      <c r="A55" s="90" t="s">
        <v>152</v>
      </c>
      <c r="B55" s="78" t="s">
        <v>288</v>
      </c>
      <c r="C55" s="87"/>
      <c r="D55" s="87"/>
      <c r="E55" s="87"/>
      <c r="F55" s="84"/>
      <c r="G55" s="86"/>
    </row>
    <row r="56" spans="1:7" x14ac:dyDescent="0.25">
      <c r="A56" s="90" t="s">
        <v>154</v>
      </c>
      <c r="B56" s="78" t="s">
        <v>289</v>
      </c>
      <c r="C56" s="87"/>
      <c r="D56" s="87"/>
      <c r="E56" s="87"/>
      <c r="F56" s="84"/>
      <c r="G56" s="86"/>
    </row>
    <row r="57" spans="1:7" x14ac:dyDescent="0.25">
      <c r="A57" s="90" t="s">
        <v>156</v>
      </c>
      <c r="B57" s="78" t="s">
        <v>290</v>
      </c>
      <c r="C57" s="87"/>
      <c r="D57" s="87"/>
      <c r="E57" s="87"/>
      <c r="F57" s="84"/>
      <c r="G57" s="86"/>
    </row>
    <row r="58" spans="1:7" x14ac:dyDescent="0.25">
      <c r="A58" s="80" t="s">
        <v>284</v>
      </c>
      <c r="B58" s="78" t="s">
        <v>279</v>
      </c>
      <c r="C58" s="87"/>
      <c r="D58" s="87"/>
      <c r="E58" s="87"/>
      <c r="F58" s="84"/>
      <c r="G58" s="86"/>
    </row>
    <row r="59" spans="1:7" x14ac:dyDescent="0.25">
      <c r="A59" s="80" t="s">
        <v>186</v>
      </c>
      <c r="B59" s="78" t="s">
        <v>187</v>
      </c>
      <c r="C59" s="87"/>
      <c r="D59" s="87"/>
      <c r="E59" s="87"/>
      <c r="F59" s="84"/>
      <c r="G59" s="86"/>
    </row>
    <row r="60" spans="1:7" x14ac:dyDescent="0.25">
      <c r="A60" s="80" t="s">
        <v>190</v>
      </c>
      <c r="B60" s="78" t="s">
        <v>191</v>
      </c>
      <c r="C60" s="87"/>
      <c r="D60" s="87"/>
      <c r="E60" s="87"/>
      <c r="F60" s="84"/>
      <c r="G60" s="86"/>
    </row>
    <row r="61" spans="1:7" x14ac:dyDescent="0.25">
      <c r="A61" s="80" t="s">
        <v>97</v>
      </c>
      <c r="B61" s="78" t="s">
        <v>192</v>
      </c>
      <c r="C61" s="87"/>
      <c r="D61" s="87"/>
      <c r="E61" s="87"/>
      <c r="F61" s="84"/>
      <c r="G61" s="86"/>
    </row>
    <row r="62" spans="1:7" x14ac:dyDescent="0.25">
      <c r="A62" s="80" t="s">
        <v>203</v>
      </c>
      <c r="B62" s="78" t="s">
        <v>204</v>
      </c>
      <c r="C62" s="87"/>
      <c r="D62" s="87"/>
      <c r="E62" s="87"/>
      <c r="F62" s="84"/>
      <c r="G62" s="86"/>
    </row>
    <row r="63" spans="1:7" x14ac:dyDescent="0.25">
      <c r="A63" s="80" t="s">
        <v>49</v>
      </c>
      <c r="B63" s="71" t="s">
        <v>218</v>
      </c>
      <c r="C63" s="87"/>
      <c r="D63" s="87"/>
      <c r="E63" s="87"/>
      <c r="F63" s="84"/>
      <c r="G63" s="86"/>
    </row>
    <row r="64" spans="1:7" x14ac:dyDescent="0.25">
      <c r="A64" s="102" t="s">
        <v>50</v>
      </c>
      <c r="B64" s="103" t="s">
        <v>211</v>
      </c>
      <c r="C64" s="110">
        <v>0</v>
      </c>
      <c r="D64" s="110">
        <v>0</v>
      </c>
      <c r="E64" s="110">
        <v>0</v>
      </c>
      <c r="F64" s="84"/>
      <c r="G64" s="86"/>
    </row>
    <row r="65" spans="1:7" x14ac:dyDescent="0.25">
      <c r="A65" s="107" t="s">
        <v>212</v>
      </c>
      <c r="B65" s="103" t="s">
        <v>213</v>
      </c>
      <c r="C65" s="114">
        <v>0</v>
      </c>
      <c r="D65" s="114">
        <v>0</v>
      </c>
      <c r="E65" s="114">
        <v>0</v>
      </c>
      <c r="F65" s="84"/>
      <c r="G65" s="86"/>
    </row>
    <row r="66" spans="1:7" hidden="1" x14ac:dyDescent="0.25">
      <c r="F66" s="12"/>
    </row>
  </sheetData>
  <sheetProtection selectLockedCells="1"/>
  <protectedRanges>
    <protectedRange sqref="C16:E43 G16:G44 C46:E63 G46:G65" name="editrange"/>
    <protectedRange password="E8C7" sqref="A1:XFD2 A4:XFD12 A3 C3:XFD3 A15:XFD1048576 A13:C14 F13:XFD14" name="Wholesheet"/>
    <protectedRange password="E8C7" sqref="B3" name="WholeSheet_1"/>
    <protectedRange password="E8C7" sqref="D14:E14" name="WholeSheet_1_1"/>
    <protectedRange password="E8C7" sqref="D13:E13" name="WholeSheet_2"/>
  </protectedRanges>
  <mergeCells count="4">
    <mergeCell ref="B6:E6"/>
    <mergeCell ref="B7:E7"/>
    <mergeCell ref="B8:E8"/>
    <mergeCell ref="D13:E13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tabColor theme="7" tint="0.59999389629810485"/>
    <pageSetUpPr fitToPage="1"/>
  </sheetPr>
  <dimension ref="A1:G39"/>
  <sheetViews>
    <sheetView showGridLines="0" zoomScaleNormal="100" workbookViewId="0">
      <selection activeCell="D13" sqref="D13:E13"/>
    </sheetView>
  </sheetViews>
  <sheetFormatPr defaultColWidth="0" defaultRowHeight="15" zeroHeight="1" x14ac:dyDescent="0.25"/>
  <cols>
    <col min="1" max="1" width="83" style="51" bestFit="1" customWidth="1"/>
    <col min="2" max="2" width="11.85546875" style="53" customWidth="1"/>
    <col min="3" max="3" width="32.5703125" style="53" customWidth="1"/>
    <col min="4" max="4" width="4.140625" style="53" customWidth="1"/>
    <col min="5" max="5" width="18" style="53" bestFit="1" customWidth="1"/>
    <col min="6" max="7" width="14.7109375" style="53" hidden="1" customWidth="1"/>
    <col min="8" max="16384" width="9" style="53" hidden="1"/>
  </cols>
  <sheetData>
    <row r="1" spans="1:5" ht="34.5" customHeight="1" x14ac:dyDescent="0.35">
      <c r="A1" s="50" t="str">
        <f>Summary!$A$1</f>
        <v>PRA Insurance Stress Testing 2022</v>
      </c>
      <c r="B1" s="51"/>
      <c r="C1" s="51"/>
      <c r="D1" s="51"/>
      <c r="E1" s="51"/>
    </row>
    <row r="2" spans="1:5" ht="23.25" x14ac:dyDescent="0.35">
      <c r="A2" s="50" t="s">
        <v>301</v>
      </c>
      <c r="B2" s="51"/>
      <c r="C2" s="51"/>
      <c r="D2" s="51"/>
      <c r="E2" s="171" t="s">
        <v>7</v>
      </c>
    </row>
    <row r="3" spans="1:5" ht="21" x14ac:dyDescent="0.35">
      <c r="A3" s="157" t="s">
        <v>257</v>
      </c>
      <c r="B3" s="157" t="str">
        <f>Summary!$F$11&amp;" "&amp;Summary!$F$10</f>
        <v>S2 Stage 2: Developing market shock</v>
      </c>
      <c r="C3" s="51"/>
      <c r="D3" s="51"/>
      <c r="E3" s="172" t="s">
        <v>8</v>
      </c>
    </row>
    <row r="4" spans="1:5" ht="21" customHeight="1" x14ac:dyDescent="0.25">
      <c r="B4" s="51"/>
      <c r="C4" s="51"/>
      <c r="D4" s="51"/>
      <c r="E4" s="173" t="s">
        <v>9</v>
      </c>
    </row>
    <row r="5" spans="1:5" x14ac:dyDescent="0.25">
      <c r="A5" s="54"/>
      <c r="B5" s="51"/>
      <c r="C5" s="51"/>
      <c r="D5" s="51"/>
      <c r="E5" s="51"/>
    </row>
    <row r="6" spans="1:5" x14ac:dyDescent="0.25">
      <c r="A6" s="4" t="s">
        <v>10</v>
      </c>
      <c r="B6" s="222" t="str">
        <f>IF('Firm Info'!$B$6="","",'Firm Info'!$B$6)</f>
        <v/>
      </c>
      <c r="C6" s="223"/>
      <c r="D6" s="223"/>
      <c r="E6" s="224"/>
    </row>
    <row r="7" spans="1:5" x14ac:dyDescent="0.25">
      <c r="A7" s="4" t="str">
        <f>Summary!A7</f>
        <v>Group name (if applicable)</v>
      </c>
      <c r="B7" s="222" t="str">
        <f>IF('Firm Info'!B8="","",'Firm Info'!$B$8)</f>
        <v/>
      </c>
      <c r="C7" s="223"/>
      <c r="D7" s="223"/>
      <c r="E7" s="224"/>
    </row>
    <row r="8" spans="1:5" x14ac:dyDescent="0.25">
      <c r="A8" s="6" t="s">
        <v>14</v>
      </c>
      <c r="B8" s="225" t="str">
        <f>IF('Firm Info'!$B$11="","", TEXT('Firm Info'!$B$11,"dd/mm/yyyy"))</f>
        <v>31/12/2021</v>
      </c>
      <c r="C8" s="226"/>
      <c r="D8" s="226"/>
      <c r="E8" s="227"/>
    </row>
    <row r="9" spans="1:5" x14ac:dyDescent="0.25">
      <c r="A9" s="59"/>
      <c r="B9" s="58"/>
      <c r="C9" s="58"/>
    </row>
    <row r="10" spans="1:5" ht="31.9" customHeight="1" x14ac:dyDescent="0.25">
      <c r="A10" s="230" t="s">
        <v>299</v>
      </c>
      <c r="B10" s="230"/>
      <c r="C10" s="230"/>
      <c r="D10" s="230"/>
      <c r="E10" s="230"/>
    </row>
    <row r="11" spans="1:5" x14ac:dyDescent="0.25">
      <c r="A11" s="59"/>
      <c r="B11" s="58"/>
      <c r="C11" s="58"/>
    </row>
    <row r="12" spans="1:5" ht="21" x14ac:dyDescent="0.25">
      <c r="A12" s="60" t="s">
        <v>219</v>
      </c>
      <c r="B12" s="58"/>
      <c r="C12" s="58"/>
    </row>
    <row r="13" spans="1:5" ht="21" x14ac:dyDescent="0.35">
      <c r="A13" s="157"/>
      <c r="B13" s="157"/>
      <c r="C13" s="58"/>
    </row>
    <row r="14" spans="1:5" ht="21" x14ac:dyDescent="0.25">
      <c r="A14" s="60" t="s">
        <v>221</v>
      </c>
    </row>
    <row r="15" spans="1:5" ht="21" x14ac:dyDescent="0.25">
      <c r="A15" s="60" t="s">
        <v>222</v>
      </c>
    </row>
    <row r="16" spans="1:5" x14ac:dyDescent="0.25"/>
    <row r="17" spans="1:5" x14ac:dyDescent="0.25">
      <c r="A17" s="33" t="s">
        <v>41</v>
      </c>
      <c r="B17" s="117"/>
      <c r="C17" s="118" t="s">
        <v>223</v>
      </c>
      <c r="E17" s="160" t="s">
        <v>265</v>
      </c>
    </row>
    <row r="18" spans="1:5" x14ac:dyDescent="0.25">
      <c r="A18" s="120" t="s">
        <v>296</v>
      </c>
      <c r="B18" s="121"/>
      <c r="C18" s="122"/>
      <c r="E18" s="122"/>
    </row>
    <row r="19" spans="1:5" x14ac:dyDescent="0.25">
      <c r="A19" s="120" t="s">
        <v>297</v>
      </c>
      <c r="B19" s="121"/>
      <c r="C19" s="122"/>
      <c r="E19" s="122"/>
    </row>
    <row r="20" spans="1:5" x14ac:dyDescent="0.25">
      <c r="A20" s="176" t="s">
        <v>295</v>
      </c>
      <c r="B20" s="121" t="s">
        <v>100</v>
      </c>
      <c r="C20" s="122"/>
      <c r="E20" s="122"/>
    </row>
    <row r="21" spans="1:5" x14ac:dyDescent="0.25">
      <c r="A21" s="125" t="s">
        <v>224</v>
      </c>
      <c r="B21" s="121" t="s">
        <v>102</v>
      </c>
      <c r="C21" s="122"/>
      <c r="E21" s="122"/>
    </row>
    <row r="22" spans="1:5" x14ac:dyDescent="0.25">
      <c r="A22" s="128" t="s">
        <v>294</v>
      </c>
      <c r="B22" s="121" t="s">
        <v>104</v>
      </c>
      <c r="C22" s="122"/>
      <c r="E22" s="122"/>
    </row>
    <row r="23" spans="1:5" s="106" customFormat="1" x14ac:dyDescent="0.25">
      <c r="A23" s="51"/>
      <c r="B23" s="53"/>
      <c r="C23" s="53"/>
      <c r="D23" s="53"/>
      <c r="E23" s="53"/>
    </row>
    <row r="24" spans="1:5" s="106" customFormat="1" x14ac:dyDescent="0.25">
      <c r="A24" s="51"/>
      <c r="B24" s="53"/>
      <c r="C24" s="53"/>
      <c r="D24" s="53"/>
      <c r="E24" s="53"/>
    </row>
    <row r="25" spans="1:5" s="106" customFormat="1" x14ac:dyDescent="0.25">
      <c r="A25" s="117"/>
      <c r="B25" s="117"/>
      <c r="C25" s="117"/>
      <c r="D25" s="53"/>
      <c r="E25" s="53"/>
    </row>
    <row r="26" spans="1:5" s="106" customFormat="1" ht="21" x14ac:dyDescent="0.25">
      <c r="A26" s="60" t="s">
        <v>225</v>
      </c>
      <c r="B26" s="117"/>
      <c r="C26" s="117"/>
      <c r="D26" s="53"/>
      <c r="E26" s="53"/>
    </row>
    <row r="27" spans="1:5" s="106" customFormat="1" ht="21" x14ac:dyDescent="0.25">
      <c r="A27" s="60" t="s">
        <v>226</v>
      </c>
      <c r="B27" s="117"/>
      <c r="C27" s="117"/>
      <c r="D27" s="53"/>
      <c r="E27" s="53"/>
    </row>
    <row r="28" spans="1:5" s="106" customFormat="1" x14ac:dyDescent="0.25">
      <c r="A28" s="33" t="s">
        <v>41</v>
      </c>
      <c r="B28" s="117"/>
      <c r="C28" s="118" t="s">
        <v>227</v>
      </c>
      <c r="D28" s="53"/>
      <c r="E28" s="160" t="s">
        <v>265</v>
      </c>
    </row>
    <row r="29" spans="1:5" s="106" customFormat="1" x14ac:dyDescent="0.25">
      <c r="A29" s="162" t="s">
        <v>228</v>
      </c>
      <c r="B29" s="163" t="s">
        <v>120</v>
      </c>
      <c r="C29" s="87"/>
      <c r="D29" s="53"/>
      <c r="E29" s="122"/>
    </row>
    <row r="30" spans="1:5" s="106" customFormat="1" x14ac:dyDescent="0.25">
      <c r="A30" s="162" t="s">
        <v>42</v>
      </c>
      <c r="B30" s="163" t="s">
        <v>122</v>
      </c>
      <c r="C30" s="87"/>
      <c r="D30" s="53"/>
      <c r="E30" s="122"/>
    </row>
    <row r="31" spans="1:5" s="106" customFormat="1" x14ac:dyDescent="0.25">
      <c r="A31" s="162" t="s">
        <v>229</v>
      </c>
      <c r="B31" s="163" t="s">
        <v>124</v>
      </c>
      <c r="C31" s="87"/>
      <c r="D31" s="53"/>
      <c r="E31" s="122"/>
    </row>
    <row r="32" spans="1:5" s="106" customFormat="1" x14ac:dyDescent="0.25">
      <c r="A32" s="162" t="s">
        <v>230</v>
      </c>
      <c r="B32" s="163" t="s">
        <v>126</v>
      </c>
      <c r="C32" s="87"/>
      <c r="D32" s="53"/>
      <c r="E32" s="122"/>
    </row>
    <row r="33" spans="1:5" s="106" customFormat="1" x14ac:dyDescent="0.25">
      <c r="A33" s="162" t="s">
        <v>231</v>
      </c>
      <c r="B33" s="163" t="s">
        <v>128</v>
      </c>
      <c r="C33" s="87"/>
      <c r="D33" s="53"/>
      <c r="E33" s="122"/>
    </row>
    <row r="34" spans="1:5" s="106" customFormat="1" x14ac:dyDescent="0.25">
      <c r="A34" s="162" t="s">
        <v>232</v>
      </c>
      <c r="B34" s="163" t="s">
        <v>130</v>
      </c>
      <c r="C34" s="87"/>
      <c r="D34" s="53"/>
      <c r="E34" s="122"/>
    </row>
    <row r="35" spans="1:5" s="106" customFormat="1" x14ac:dyDescent="0.25">
      <c r="A35" s="164" t="s">
        <v>233</v>
      </c>
      <c r="B35" s="163" t="s">
        <v>140</v>
      </c>
      <c r="C35" s="87"/>
      <c r="D35" s="53"/>
      <c r="E35" s="122"/>
    </row>
    <row r="36" spans="1:5" s="106" customFormat="1" hidden="1" x14ac:dyDescent="0.25">
      <c r="A36" s="51"/>
      <c r="B36" s="53"/>
      <c r="C36" s="53"/>
      <c r="D36" s="53"/>
      <c r="E36" s="53"/>
    </row>
    <row r="37" spans="1:5" s="106" customFormat="1" hidden="1" x14ac:dyDescent="0.25">
      <c r="A37" s="51"/>
      <c r="B37" s="53"/>
      <c r="C37" s="53"/>
      <c r="D37" s="53"/>
      <c r="E37" s="53"/>
    </row>
    <row r="38" spans="1:5" s="106" customFormat="1" hidden="1" x14ac:dyDescent="0.25">
      <c r="A38" s="51"/>
      <c r="B38" s="53"/>
      <c r="C38" s="53"/>
      <c r="D38" s="53"/>
      <c r="E38" s="53"/>
    </row>
    <row r="39" spans="1:5" s="106" customFormat="1" hidden="1" x14ac:dyDescent="0.25">
      <c r="A39" s="51"/>
      <c r="B39" s="53"/>
      <c r="C39" s="53"/>
      <c r="D39" s="53"/>
      <c r="E39" s="53"/>
    </row>
  </sheetData>
  <sheetProtection selectLockedCells="1"/>
  <protectedRanges>
    <protectedRange sqref="C18:C22 E18:E22 C29:C35 E29:E35" name="Editrange"/>
    <protectedRange password="E8C7" sqref="A1:XFD2 A11:XFD1048576 F10:XFD10 A4:XFD9 A3 C3:XFD3" name="wholesheet"/>
    <protectedRange password="E8C7" sqref="A10:E10" name="Wholesheet_1"/>
    <protectedRange password="E8C7" sqref="B3" name="WholeSheet_1_1"/>
  </protectedRanges>
  <mergeCells count="4">
    <mergeCell ref="B6:E6"/>
    <mergeCell ref="B7:E7"/>
    <mergeCell ref="B8:E8"/>
    <mergeCell ref="A10:E10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tabColor theme="7" tint="0.59999389629810485"/>
    <pageSetUpPr fitToPage="1"/>
  </sheetPr>
  <dimension ref="A1:Q41"/>
  <sheetViews>
    <sheetView showGridLines="0" zoomScaleNormal="100" workbookViewId="0">
      <selection activeCell="D13" sqref="D13:E13"/>
    </sheetView>
  </sheetViews>
  <sheetFormatPr defaultColWidth="0" defaultRowHeight="15" zeroHeight="1" x14ac:dyDescent="0.25"/>
  <cols>
    <col min="1" max="1" width="63.28515625" style="57" customWidth="1"/>
    <col min="2" max="7" width="17" style="106" customWidth="1"/>
    <col min="8" max="8" width="2.5703125" style="106" hidden="1" customWidth="1"/>
    <col min="9" max="11" width="17" style="106" hidden="1" customWidth="1"/>
    <col min="12" max="12" width="9" style="53" hidden="1" customWidth="1"/>
    <col min="13" max="17" width="14.7109375" style="53" hidden="1" customWidth="1"/>
    <col min="18" max="16384" width="9" style="53" hidden="1"/>
  </cols>
  <sheetData>
    <row r="1" spans="1:12" ht="34.5" customHeight="1" x14ac:dyDescent="0.35">
      <c r="A1" s="50" t="str">
        <f>Summary!$A$1</f>
        <v>PRA Insurance Stress Testing 2022</v>
      </c>
      <c r="B1" s="51"/>
      <c r="C1" s="51"/>
      <c r="D1" s="51"/>
      <c r="E1" s="51"/>
      <c r="F1" s="51"/>
      <c r="G1" s="51"/>
      <c r="J1" s="51"/>
    </row>
    <row r="2" spans="1:12" ht="21" customHeight="1" x14ac:dyDescent="0.25">
      <c r="A2" s="60" t="s">
        <v>259</v>
      </c>
      <c r="B2" s="60"/>
      <c r="C2" s="51"/>
      <c r="D2" s="51"/>
      <c r="E2" s="51"/>
      <c r="F2" s="244" t="s">
        <v>7</v>
      </c>
      <c r="G2" s="244"/>
    </row>
    <row r="3" spans="1:12" ht="21" customHeight="1" x14ac:dyDescent="0.35">
      <c r="A3" s="157" t="s">
        <v>257</v>
      </c>
      <c r="B3" s="157" t="str">
        <f>Summary!$F$11&amp;" "&amp;Summary!$F$10</f>
        <v>S2 Stage 2: Developing market shock</v>
      </c>
      <c r="C3" s="51"/>
      <c r="D3" s="51"/>
      <c r="E3" s="51"/>
      <c r="F3" s="245" t="s">
        <v>8</v>
      </c>
      <c r="G3" s="245"/>
    </row>
    <row r="4" spans="1:12" ht="21" customHeight="1" x14ac:dyDescent="0.25">
      <c r="A4" s="54"/>
      <c r="B4" s="51"/>
      <c r="C4" s="51"/>
      <c r="D4" s="51"/>
      <c r="E4" s="51"/>
      <c r="F4" s="246" t="s">
        <v>9</v>
      </c>
      <c r="G4" s="246"/>
    </row>
    <row r="5" spans="1:12" x14ac:dyDescent="0.25">
      <c r="A5" s="54"/>
      <c r="B5" s="51"/>
      <c r="C5" s="51"/>
      <c r="D5" s="51"/>
      <c r="E5" s="51"/>
      <c r="F5" s="51"/>
      <c r="G5" s="51"/>
    </row>
    <row r="6" spans="1:12" x14ac:dyDescent="0.25">
      <c r="A6" s="4" t="s">
        <v>10</v>
      </c>
      <c r="B6" s="247" t="str">
        <f>IF('Firm Info'!$B$6="","",'Firm Info'!$B$6)</f>
        <v/>
      </c>
      <c r="C6" s="247"/>
      <c r="D6" s="247"/>
      <c r="E6" s="247"/>
      <c r="F6" s="247"/>
      <c r="G6" s="247"/>
    </row>
    <row r="7" spans="1:12" x14ac:dyDescent="0.25">
      <c r="A7" s="4" t="str">
        <f>Summary!A7</f>
        <v>Group name (if applicable)</v>
      </c>
      <c r="B7" s="247" t="str">
        <f>IF('Firm Info'!B8="","",'Firm Info'!$B$8)</f>
        <v/>
      </c>
      <c r="C7" s="247"/>
      <c r="D7" s="247"/>
      <c r="E7" s="247"/>
      <c r="F7" s="247"/>
      <c r="G7" s="247"/>
      <c r="L7" s="106"/>
    </row>
    <row r="8" spans="1:12" x14ac:dyDescent="0.25">
      <c r="A8" s="6" t="s">
        <v>14</v>
      </c>
      <c r="B8" s="225" t="str">
        <f>IF('Firm Info'!$B$11="","", TEXT('Firm Info'!$B$11,"dd/mm/yyyy"))</f>
        <v>31/12/2021</v>
      </c>
      <c r="C8" s="226"/>
      <c r="D8" s="226"/>
      <c r="E8" s="226"/>
      <c r="F8" s="226"/>
      <c r="G8" s="227"/>
      <c r="L8" s="106"/>
    </row>
    <row r="9" spans="1:12" x14ac:dyDescent="0.25">
      <c r="A9" s="59"/>
      <c r="B9" s="58"/>
      <c r="C9" s="58"/>
      <c r="L9" s="106"/>
    </row>
    <row r="10" spans="1:12" s="106" customFormat="1" ht="21" x14ac:dyDescent="0.25">
      <c r="A10" s="60" t="s">
        <v>389</v>
      </c>
      <c r="B10" s="53"/>
      <c r="C10" s="53"/>
      <c r="D10" s="53"/>
      <c r="E10" s="53"/>
      <c r="F10" s="53"/>
      <c r="G10" s="53"/>
      <c r="H10" s="53"/>
      <c r="L10" s="53"/>
    </row>
    <row r="11" spans="1:12" ht="21" x14ac:dyDescent="0.25">
      <c r="A11" s="60" t="s">
        <v>235</v>
      </c>
      <c r="B11" s="53"/>
      <c r="C11" s="53"/>
      <c r="D11" s="53"/>
      <c r="E11" s="53"/>
      <c r="F11" s="53"/>
      <c r="G11" s="53"/>
      <c r="H11" s="53"/>
    </row>
    <row r="12" spans="1:12" x14ac:dyDescent="0.25">
      <c r="A12" s="59"/>
      <c r="B12" s="59"/>
      <c r="C12" s="62"/>
      <c r="D12" s="59"/>
      <c r="E12" s="59"/>
      <c r="F12" s="59"/>
      <c r="G12" s="59"/>
      <c r="H12" s="59"/>
    </row>
    <row r="13" spans="1:12" s="106" customFormat="1" x14ac:dyDescent="0.25">
      <c r="A13" s="119"/>
      <c r="B13" s="138"/>
      <c r="C13" s="166" t="s">
        <v>58</v>
      </c>
      <c r="D13" s="166" t="s">
        <v>236</v>
      </c>
      <c r="E13" s="166" t="s">
        <v>237</v>
      </c>
      <c r="F13" s="166" t="s">
        <v>238</v>
      </c>
      <c r="G13" s="166" t="s">
        <v>239</v>
      </c>
      <c r="H13" s="59"/>
      <c r="L13" s="53"/>
    </row>
    <row r="14" spans="1:12" s="106" customFormat="1" x14ac:dyDescent="0.25">
      <c r="A14" s="33" t="s">
        <v>41</v>
      </c>
      <c r="B14" s="138"/>
      <c r="C14" s="167" t="s">
        <v>57</v>
      </c>
      <c r="D14" s="166" t="s">
        <v>240</v>
      </c>
      <c r="E14" s="166" t="s">
        <v>241</v>
      </c>
      <c r="F14" s="166" t="s">
        <v>242</v>
      </c>
      <c r="G14" s="166" t="s">
        <v>243</v>
      </c>
      <c r="H14" s="59"/>
      <c r="L14" s="53"/>
    </row>
    <row r="15" spans="1:12" s="106" customFormat="1" ht="63.75" x14ac:dyDescent="0.25">
      <c r="A15" s="201" t="s">
        <v>387</v>
      </c>
      <c r="B15" s="124" t="s">
        <v>386</v>
      </c>
      <c r="C15" s="168"/>
      <c r="D15" s="165"/>
      <c r="E15" s="165"/>
      <c r="F15" s="165"/>
      <c r="G15" s="127"/>
      <c r="H15" s="59"/>
      <c r="L15" s="53"/>
    </row>
    <row r="16" spans="1:12" s="106" customFormat="1" x14ac:dyDescent="0.25">
      <c r="A16" s="123" t="s">
        <v>244</v>
      </c>
      <c r="B16" s="124" t="s">
        <v>116</v>
      </c>
      <c r="C16" s="141"/>
      <c r="D16" s="127"/>
      <c r="E16" s="127"/>
      <c r="F16" s="127"/>
      <c r="G16" s="127"/>
      <c r="H16" s="59"/>
      <c r="L16" s="53"/>
    </row>
    <row r="17" spans="1:12" s="106" customFormat="1" x14ac:dyDescent="0.25">
      <c r="A17" s="123" t="s">
        <v>245</v>
      </c>
      <c r="B17" s="124" t="s">
        <v>118</v>
      </c>
      <c r="C17" s="165"/>
      <c r="D17" s="165"/>
      <c r="E17" s="165"/>
      <c r="F17" s="165"/>
      <c r="G17" s="165"/>
      <c r="H17" s="59"/>
      <c r="L17" s="53"/>
    </row>
    <row r="18" spans="1:12" s="106" customFormat="1" x14ac:dyDescent="0.25">
      <c r="A18" s="142" t="s">
        <v>246</v>
      </c>
      <c r="B18" s="124" t="s">
        <v>140</v>
      </c>
      <c r="C18" s="165"/>
      <c r="D18" s="83"/>
      <c r="E18" s="83"/>
      <c r="F18" s="165"/>
      <c r="G18" s="165"/>
      <c r="H18" s="59"/>
      <c r="L18" s="53"/>
    </row>
    <row r="19" spans="1:12" s="106" customFormat="1" x14ac:dyDescent="0.25">
      <c r="A19" s="142" t="s">
        <v>247</v>
      </c>
      <c r="B19" s="124"/>
      <c r="C19" s="83"/>
      <c r="D19" s="83"/>
      <c r="E19" s="83"/>
      <c r="F19" s="83"/>
      <c r="G19" s="83"/>
      <c r="H19" s="59"/>
      <c r="L19" s="53"/>
    </row>
    <row r="20" spans="1:12" s="106" customFormat="1" x14ac:dyDescent="0.25">
      <c r="A20" s="143" t="s">
        <v>384</v>
      </c>
      <c r="B20" s="124" t="s">
        <v>146</v>
      </c>
      <c r="C20" s="165"/>
      <c r="D20" s="165"/>
      <c r="E20" s="165"/>
      <c r="F20" s="165"/>
      <c r="G20" s="165"/>
      <c r="H20" s="59"/>
      <c r="L20" s="53"/>
    </row>
    <row r="21" spans="1:12" s="106" customFormat="1" x14ac:dyDescent="0.25">
      <c r="A21" s="143" t="s">
        <v>385</v>
      </c>
      <c r="B21" s="124" t="s">
        <v>149</v>
      </c>
      <c r="C21" s="127"/>
      <c r="D21" s="127"/>
      <c r="E21" s="127"/>
      <c r="F21" s="127"/>
      <c r="G21" s="83"/>
      <c r="H21" s="59"/>
      <c r="L21" s="53"/>
    </row>
    <row r="22" spans="1:12" s="106" customFormat="1" x14ac:dyDescent="0.25">
      <c r="A22" s="143" t="s">
        <v>248</v>
      </c>
      <c r="B22" s="124" t="s">
        <v>155</v>
      </c>
      <c r="C22" s="127"/>
      <c r="D22" s="127"/>
      <c r="E22" s="127"/>
      <c r="F22" s="127"/>
      <c r="G22" s="127"/>
      <c r="H22" s="59"/>
      <c r="L22" s="53"/>
    </row>
    <row r="23" spans="1:12" s="106" customFormat="1" x14ac:dyDescent="0.25">
      <c r="A23" s="126" t="s">
        <v>249</v>
      </c>
      <c r="B23" s="124" t="s">
        <v>157</v>
      </c>
      <c r="C23" s="165"/>
      <c r="D23" s="165"/>
      <c r="E23" s="165"/>
      <c r="F23" s="165"/>
      <c r="G23" s="83"/>
      <c r="L23" s="53"/>
    </row>
    <row r="24" spans="1:12" s="106" customFormat="1" hidden="1" x14ac:dyDescent="0.25">
      <c r="A24" s="53"/>
      <c r="B24" s="53"/>
      <c r="C24" s="53"/>
      <c r="D24" s="53"/>
      <c r="E24" s="53"/>
      <c r="F24" s="53"/>
      <c r="G24" s="53"/>
      <c r="L24" s="53"/>
    </row>
    <row r="25" spans="1:12" s="106" customFormat="1" hidden="1" x14ac:dyDescent="0.25">
      <c r="A25" s="53"/>
      <c r="B25" s="53"/>
      <c r="C25" s="53"/>
      <c r="D25" s="53"/>
      <c r="E25" s="53"/>
      <c r="F25" s="53"/>
      <c r="G25" s="53"/>
      <c r="L25" s="53"/>
    </row>
    <row r="26" spans="1:12" s="106" customFormat="1" hidden="1" x14ac:dyDescent="0.25">
      <c r="A26" s="53"/>
      <c r="B26" s="53"/>
      <c r="C26" s="53"/>
      <c r="D26" s="53"/>
      <c r="E26" s="53"/>
      <c r="F26" s="53"/>
      <c r="G26" s="53"/>
      <c r="L26" s="53"/>
    </row>
    <row r="27" spans="1:12" s="106" customFormat="1" hidden="1" x14ac:dyDescent="0.25">
      <c r="A27" s="53"/>
      <c r="B27" s="53"/>
      <c r="C27" s="53"/>
      <c r="D27" s="53"/>
      <c r="E27" s="53"/>
      <c r="F27" s="53"/>
      <c r="G27" s="53"/>
      <c r="L27" s="53"/>
    </row>
    <row r="28" spans="1:12" s="106" customFormat="1" hidden="1" x14ac:dyDescent="0.25">
      <c r="A28" s="53"/>
      <c r="B28" s="53"/>
      <c r="C28" s="53"/>
      <c r="D28" s="53"/>
      <c r="E28" s="53"/>
      <c r="F28" s="53"/>
      <c r="G28" s="53"/>
      <c r="L28" s="53"/>
    </row>
    <row r="29" spans="1:12" s="106" customFormat="1" hidden="1" x14ac:dyDescent="0.25">
      <c r="A29" s="53"/>
      <c r="B29" s="53"/>
      <c r="C29" s="53"/>
      <c r="D29" s="53"/>
      <c r="E29" s="53"/>
      <c r="F29" s="53"/>
      <c r="G29" s="53"/>
      <c r="L29" s="53"/>
    </row>
    <row r="30" spans="1:12" s="106" customFormat="1" hidden="1" x14ac:dyDescent="0.25">
      <c r="A30" s="53"/>
      <c r="B30" s="53"/>
      <c r="C30" s="53"/>
      <c r="D30" s="53"/>
      <c r="E30" s="53"/>
      <c r="F30" s="53"/>
      <c r="G30" s="53"/>
      <c r="L30" s="53"/>
    </row>
    <row r="31" spans="1:12" s="106" customFormat="1" hidden="1" x14ac:dyDescent="0.25">
      <c r="A31" s="53"/>
      <c r="B31" s="53"/>
      <c r="C31" s="53"/>
      <c r="D31" s="53"/>
      <c r="E31" s="53"/>
      <c r="F31" s="53"/>
      <c r="G31" s="53"/>
      <c r="L31" s="53"/>
    </row>
    <row r="32" spans="1:12" s="106" customFormat="1" hidden="1" x14ac:dyDescent="0.25">
      <c r="A32" s="53"/>
      <c r="B32" s="53"/>
      <c r="C32" s="53"/>
      <c r="D32" s="53"/>
      <c r="E32" s="53"/>
      <c r="F32" s="53"/>
      <c r="G32" s="53"/>
      <c r="L32" s="53"/>
    </row>
    <row r="33" spans="1:12" s="106" customFormat="1" hidden="1" x14ac:dyDescent="0.25">
      <c r="A33" s="53"/>
      <c r="B33" s="53"/>
      <c r="C33" s="53"/>
      <c r="D33" s="53"/>
      <c r="E33" s="53"/>
      <c r="F33" s="53"/>
      <c r="G33" s="53"/>
      <c r="L33" s="53"/>
    </row>
    <row r="34" spans="1:12" s="106" customFormat="1" hidden="1" x14ac:dyDescent="0.25">
      <c r="A34" s="53"/>
      <c r="B34" s="53"/>
      <c r="C34" s="53"/>
      <c r="D34" s="53"/>
      <c r="E34" s="53"/>
      <c r="F34" s="53"/>
      <c r="G34" s="53"/>
      <c r="L34" s="53"/>
    </row>
    <row r="35" spans="1:12" s="106" customFormat="1" hidden="1" x14ac:dyDescent="0.25">
      <c r="A35" s="53"/>
      <c r="B35" s="53"/>
      <c r="C35" s="53"/>
      <c r="D35" s="53"/>
      <c r="E35" s="53"/>
      <c r="F35" s="53"/>
      <c r="G35" s="53"/>
      <c r="L35" s="53"/>
    </row>
    <row r="36" spans="1:12" s="106" customFormat="1" hidden="1" x14ac:dyDescent="0.25">
      <c r="A36" s="53"/>
      <c r="B36" s="53"/>
      <c r="C36" s="53"/>
      <c r="D36" s="53"/>
      <c r="E36" s="53"/>
      <c r="F36" s="53"/>
      <c r="G36" s="53"/>
      <c r="L36" s="53"/>
    </row>
    <row r="37" spans="1:12" s="106" customFormat="1" hidden="1" x14ac:dyDescent="0.25">
      <c r="A37" s="53"/>
      <c r="B37" s="53"/>
      <c r="C37" s="53"/>
      <c r="D37" s="53"/>
      <c r="E37" s="53"/>
      <c r="F37" s="53"/>
      <c r="G37" s="53"/>
      <c r="L37" s="53"/>
    </row>
    <row r="38" spans="1:12" s="106" customFormat="1" hidden="1" x14ac:dyDescent="0.25">
      <c r="A38" s="53"/>
      <c r="B38" s="53"/>
      <c r="C38" s="53"/>
      <c r="D38" s="53"/>
      <c r="E38" s="53"/>
      <c r="F38" s="53"/>
      <c r="G38" s="53"/>
      <c r="L38" s="53"/>
    </row>
    <row r="39" spans="1:12" s="106" customFormat="1" hidden="1" x14ac:dyDescent="0.25">
      <c r="A39" s="53"/>
      <c r="B39" s="53"/>
      <c r="C39" s="53"/>
      <c r="D39" s="53"/>
      <c r="E39" s="53"/>
      <c r="F39" s="53"/>
      <c r="G39" s="53"/>
      <c r="L39" s="53"/>
    </row>
    <row r="40" spans="1:12" s="106" customFormat="1" hidden="1" x14ac:dyDescent="0.25">
      <c r="A40" s="53"/>
      <c r="B40" s="53"/>
      <c r="C40" s="53"/>
      <c r="D40" s="53"/>
      <c r="E40" s="53"/>
      <c r="F40" s="53"/>
      <c r="G40" s="53"/>
      <c r="L40" s="53"/>
    </row>
    <row r="41" spans="1:12" s="106" customFormat="1" hidden="1" x14ac:dyDescent="0.25">
      <c r="A41" s="53"/>
      <c r="B41" s="53"/>
      <c r="C41" s="53"/>
      <c r="D41" s="53"/>
      <c r="E41" s="53"/>
      <c r="F41" s="53"/>
      <c r="G41" s="53"/>
      <c r="L41" s="53"/>
    </row>
  </sheetData>
  <sheetProtection selectLockedCells="1"/>
  <protectedRanges>
    <protectedRange sqref="C15:F17 C18 F18:G19 C20:F23 G20 G22" name="Editrange"/>
    <protectedRange password="E8C7" sqref="A1:XFD2 A4:XFD1048576 A3 C3:XFD3" name="wholesheet"/>
    <protectedRange password="E8C7" sqref="B3" name="WholeSheet_1"/>
  </protectedRanges>
  <mergeCells count="6">
    <mergeCell ref="B8:G8"/>
    <mergeCell ref="F2:G2"/>
    <mergeCell ref="F3:G3"/>
    <mergeCell ref="F4:G4"/>
    <mergeCell ref="B6:G6"/>
    <mergeCell ref="B7:G7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7" tint="0.59999389629810485"/>
  </sheetPr>
  <dimension ref="A1:I21"/>
  <sheetViews>
    <sheetView showGridLines="0" zoomScaleNormal="100" workbookViewId="0">
      <selection activeCell="D13" sqref="D13:E13"/>
    </sheetView>
  </sheetViews>
  <sheetFormatPr defaultColWidth="0" defaultRowHeight="15" zeroHeight="1" x14ac:dyDescent="0.25"/>
  <cols>
    <col min="1" max="1" width="67.5703125" bestFit="1" customWidth="1"/>
    <col min="2" max="2" width="17.5703125" customWidth="1"/>
    <col min="3" max="3" width="24.28515625" customWidth="1"/>
    <col min="4" max="4" width="18.5703125" customWidth="1"/>
    <col min="5" max="5" width="18" bestFit="1" customWidth="1"/>
    <col min="6" max="9" width="0" hidden="1" customWidth="1"/>
    <col min="10" max="16384" width="9" hidden="1"/>
  </cols>
  <sheetData>
    <row r="1" spans="1:9" ht="34.5" customHeight="1" x14ac:dyDescent="0.35">
      <c r="A1" s="50" t="str">
        <f>Summary!$A$1</f>
        <v>PRA Insurance Stress Testing 2022</v>
      </c>
      <c r="B1" s="51"/>
      <c r="C1" s="51"/>
      <c r="D1" s="51"/>
      <c r="E1" s="51"/>
      <c r="F1" s="51"/>
      <c r="G1" s="51"/>
      <c r="H1" s="52"/>
      <c r="I1" s="53"/>
    </row>
    <row r="2" spans="1:9" ht="23.25" x14ac:dyDescent="0.35">
      <c r="A2" s="50" t="s">
        <v>302</v>
      </c>
      <c r="C2" s="51"/>
      <c r="D2" s="51"/>
      <c r="E2" s="9" t="s">
        <v>7</v>
      </c>
      <c r="F2" s="51"/>
      <c r="G2" s="116"/>
      <c r="H2" s="55"/>
      <c r="I2" s="53"/>
    </row>
    <row r="3" spans="1:9" ht="21" x14ac:dyDescent="0.35">
      <c r="A3" s="157" t="s">
        <v>257</v>
      </c>
      <c r="B3" s="157" t="str">
        <f>Summary!$F$11&amp;" "&amp;Summary!$F$10</f>
        <v>S2 Stage 2: Developing market shock</v>
      </c>
      <c r="C3" s="51"/>
      <c r="D3" s="51"/>
      <c r="E3" s="10" t="s">
        <v>8</v>
      </c>
      <c r="F3" s="51"/>
      <c r="G3" s="116"/>
      <c r="H3" s="55"/>
      <c r="I3" s="53"/>
    </row>
    <row r="4" spans="1:9" x14ac:dyDescent="0.25">
      <c r="A4" s="54"/>
      <c r="B4" s="51"/>
      <c r="C4" s="51"/>
      <c r="D4" s="51"/>
      <c r="E4" s="11" t="s">
        <v>9</v>
      </c>
      <c r="F4" s="51"/>
      <c r="G4" s="116"/>
      <c r="H4" s="56"/>
      <c r="I4" s="53"/>
    </row>
    <row r="5" spans="1:9" x14ac:dyDescent="0.25">
      <c r="A5" s="54"/>
      <c r="B5" s="51"/>
      <c r="C5" s="51"/>
      <c r="D5" s="51"/>
      <c r="E5" s="51"/>
      <c r="F5" s="51"/>
      <c r="G5" s="116"/>
      <c r="H5" s="56"/>
      <c r="I5" s="53"/>
    </row>
    <row r="6" spans="1:9" x14ac:dyDescent="0.25">
      <c r="A6" s="4" t="s">
        <v>10</v>
      </c>
      <c r="B6" s="222" t="str">
        <f>IF('Firm Info'!$B$6="","",'Firm Info'!$B$6)</f>
        <v/>
      </c>
      <c r="C6" s="223"/>
      <c r="D6" s="223"/>
      <c r="E6" s="224"/>
      <c r="F6" s="51"/>
      <c r="G6" s="116"/>
      <c r="H6" s="52"/>
      <c r="I6" s="53"/>
    </row>
    <row r="7" spans="1:9" x14ac:dyDescent="0.25">
      <c r="A7" s="4" t="str">
        <f>Summary!A7</f>
        <v>Group name (if applicable)</v>
      </c>
      <c r="B7" s="222" t="str">
        <f>IF('Firm Info'!B8="","",'Firm Info'!$B$8)</f>
        <v/>
      </c>
      <c r="C7" s="223"/>
      <c r="D7" s="223"/>
      <c r="E7" s="224"/>
      <c r="F7" s="51"/>
      <c r="G7" s="116"/>
      <c r="H7" s="57"/>
      <c r="I7" s="53"/>
    </row>
    <row r="8" spans="1:9" x14ac:dyDescent="0.25">
      <c r="A8" s="6" t="s">
        <v>14</v>
      </c>
      <c r="B8" s="225" t="str">
        <f>IF('Firm Info'!$B$11="","", TEXT('Firm Info'!$B$11,"dd/mm/yyyy"))</f>
        <v>31/12/2021</v>
      </c>
      <c r="C8" s="226"/>
      <c r="D8" s="226"/>
      <c r="E8" s="227"/>
      <c r="F8" s="51" t="str">
        <f>IF('Firm Info'!F10="","", TEXT('Firm Info'!F10+1,"dd/mm/yyyy"))</f>
        <v/>
      </c>
      <c r="G8" s="116"/>
      <c r="H8" s="58"/>
      <c r="I8" s="53"/>
    </row>
    <row r="9" spans="1:9" x14ac:dyDescent="0.25">
      <c r="A9" s="59"/>
      <c r="B9" s="58"/>
      <c r="C9" s="58"/>
      <c r="D9" s="58"/>
      <c r="E9" s="58"/>
      <c r="F9" s="58"/>
      <c r="G9" s="58"/>
      <c r="H9" s="58"/>
      <c r="I9" s="53"/>
    </row>
    <row r="10" spans="1:9" ht="21" x14ac:dyDescent="0.25">
      <c r="A10" s="60" t="s">
        <v>250</v>
      </c>
      <c r="B10" s="58"/>
      <c r="C10" s="58"/>
      <c r="D10" s="58"/>
      <c r="E10" s="58"/>
      <c r="F10" s="58"/>
      <c r="G10" s="58"/>
      <c r="H10" s="58"/>
      <c r="I10" s="53"/>
    </row>
    <row r="11" spans="1:9" ht="21" x14ac:dyDescent="0.25">
      <c r="A11" s="60" t="s">
        <v>251</v>
      </c>
      <c r="B11" s="58"/>
      <c r="C11" s="58"/>
      <c r="D11" s="58"/>
      <c r="E11" s="58"/>
      <c r="F11" s="58"/>
      <c r="G11" s="58"/>
      <c r="H11" s="58"/>
      <c r="I11" s="53"/>
    </row>
    <row r="12" spans="1:9" x14ac:dyDescent="0.25">
      <c r="A12" s="54"/>
      <c r="B12" s="51"/>
      <c r="C12" s="62"/>
      <c r="D12" s="51"/>
      <c r="E12" s="51"/>
      <c r="F12" s="51"/>
      <c r="G12" s="51"/>
      <c r="H12" s="52"/>
      <c r="I12" s="53"/>
    </row>
    <row r="13" spans="1:9" x14ac:dyDescent="0.25">
      <c r="A13" s="150"/>
      <c r="B13" s="150"/>
      <c r="C13" s="151" t="s">
        <v>57</v>
      </c>
      <c r="D13" s="151" t="s">
        <v>57</v>
      </c>
    </row>
    <row r="14" spans="1:9" x14ac:dyDescent="0.25">
      <c r="A14" s="107" t="s">
        <v>340</v>
      </c>
      <c r="B14" s="169"/>
      <c r="C14" s="87"/>
      <c r="D14" s="87"/>
    </row>
    <row r="15" spans="1:9" x14ac:dyDescent="0.25">
      <c r="A15" s="107" t="s">
        <v>252</v>
      </c>
      <c r="B15" s="169"/>
      <c r="C15" s="83"/>
      <c r="D15" s="83"/>
    </row>
    <row r="16" spans="1:9" x14ac:dyDescent="0.25">
      <c r="A16" s="101" t="s">
        <v>253</v>
      </c>
      <c r="B16" s="169" t="s">
        <v>66</v>
      </c>
      <c r="C16" s="87"/>
      <c r="D16" s="87"/>
    </row>
    <row r="17" spans="1:4" ht="30" x14ac:dyDescent="0.25">
      <c r="A17" s="101" t="s">
        <v>254</v>
      </c>
      <c r="B17" s="170" t="s">
        <v>68</v>
      </c>
      <c r="C17" s="87"/>
      <c r="D17" s="87"/>
    </row>
    <row r="18" spans="1:4" x14ac:dyDescent="0.25">
      <c r="A18" s="101" t="s">
        <v>255</v>
      </c>
      <c r="B18" s="169" t="s">
        <v>70</v>
      </c>
      <c r="C18" s="87"/>
      <c r="D18" s="87"/>
    </row>
    <row r="19" spans="1:4" x14ac:dyDescent="0.25">
      <c r="A19" s="101" t="s">
        <v>256</v>
      </c>
      <c r="B19" s="170" t="s">
        <v>72</v>
      </c>
      <c r="C19" s="87"/>
      <c r="D19" s="87"/>
    </row>
    <row r="20" spans="1:4" x14ac:dyDescent="0.25"/>
    <row r="21" spans="1:4" x14ac:dyDescent="0.25">
      <c r="A21" s="154" t="s">
        <v>390</v>
      </c>
      <c r="B21" s="170"/>
      <c r="C21" s="110">
        <f>SUM(C16,C17,C18)</f>
        <v>0</v>
      </c>
      <c r="D21" s="110">
        <f>SUM(D16,D17,D18)</f>
        <v>0</v>
      </c>
    </row>
  </sheetData>
  <protectedRanges>
    <protectedRange sqref="C14:D14 C16:D19" name="Editrange"/>
    <protectedRange password="E8C7" sqref="A1:XFD2 A4:XFD1048576 A3 C3:XFD3" name="wholesheet"/>
    <protectedRange password="E8C7" sqref="B3" name="WholeSheet_1"/>
  </protectedRanges>
  <mergeCells count="3">
    <mergeCell ref="B6:E6"/>
    <mergeCell ref="B7:E7"/>
    <mergeCell ref="B8:E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9" tint="0.39997558519241921"/>
    <pageSetUpPr fitToPage="1"/>
  </sheetPr>
  <dimension ref="A1:L65"/>
  <sheetViews>
    <sheetView showGridLines="0" topLeftCell="A18" zoomScaleNormal="100" workbookViewId="0">
      <selection activeCell="D13" sqref="D13:E13"/>
    </sheetView>
  </sheetViews>
  <sheetFormatPr defaultColWidth="0" defaultRowHeight="15" x14ac:dyDescent="0.25"/>
  <cols>
    <col min="1" max="1" width="66.5703125" style="54" bestFit="1" customWidth="1"/>
    <col min="2" max="2" width="64.28515625" style="51" bestFit="1" customWidth="1"/>
    <col min="3" max="4" width="20" style="51" customWidth="1"/>
    <col min="5" max="5" width="25.28515625" style="51" customWidth="1"/>
    <col min="6" max="6" width="3" style="51" customWidth="1"/>
    <col min="7" max="7" width="41.7109375" style="52" customWidth="1"/>
    <col min="8" max="12" width="14.7109375" style="53" hidden="1" customWidth="1"/>
    <col min="13" max="16384" width="9" style="53" hidden="1"/>
  </cols>
  <sheetData>
    <row r="1" spans="1:7" ht="34.5" customHeight="1" x14ac:dyDescent="0.35">
      <c r="A1" s="50" t="str">
        <f>Summary!$A$1</f>
        <v>PRA Insurance Stress Testing 2022</v>
      </c>
    </row>
    <row r="2" spans="1:7" ht="23.25" x14ac:dyDescent="0.35">
      <c r="A2" s="50" t="s">
        <v>300</v>
      </c>
      <c r="E2" s="9" t="s">
        <v>7</v>
      </c>
      <c r="G2" s="55"/>
    </row>
    <row r="3" spans="1:7" ht="21" x14ac:dyDescent="0.35">
      <c r="A3" s="157" t="s">
        <v>257</v>
      </c>
      <c r="B3" s="157" t="str">
        <f>Summary!$G$11&amp;" "&amp;Summary!$G$10</f>
        <v>S3 Stage 3: Protracted market shock</v>
      </c>
      <c r="E3" s="10" t="s">
        <v>8</v>
      </c>
      <c r="G3" s="55"/>
    </row>
    <row r="4" spans="1:7" x14ac:dyDescent="0.25">
      <c r="E4" s="11" t="s">
        <v>9</v>
      </c>
      <c r="G4" s="56"/>
    </row>
    <row r="5" spans="1:7" x14ac:dyDescent="0.25">
      <c r="G5" s="56"/>
    </row>
    <row r="6" spans="1:7" x14ac:dyDescent="0.25">
      <c r="A6" s="4" t="s">
        <v>10</v>
      </c>
      <c r="B6" s="222" t="str">
        <f>IF('Firm Info'!$B$6="","",'Firm Info'!$B$6)</f>
        <v/>
      </c>
      <c r="C6" s="223"/>
      <c r="D6" s="223"/>
      <c r="E6" s="224"/>
    </row>
    <row r="7" spans="1:7" x14ac:dyDescent="0.25">
      <c r="A7" s="4" t="str">
        <f>Summary!A7</f>
        <v>Group name (if applicable)</v>
      </c>
      <c r="B7" s="222" t="str">
        <f>IF('Firm Info'!B8="","",'Firm Info'!$B$8)</f>
        <v/>
      </c>
      <c r="C7" s="223"/>
      <c r="D7" s="223"/>
      <c r="E7" s="224"/>
      <c r="G7" s="57"/>
    </row>
    <row r="8" spans="1:7" x14ac:dyDescent="0.25">
      <c r="A8" s="6" t="s">
        <v>14</v>
      </c>
      <c r="B8" s="225" t="str">
        <f>IF('Firm Info'!$B$11="","", TEXT('Firm Info'!$B$11,"dd/mm/yyyy"))</f>
        <v>31/12/2021</v>
      </c>
      <c r="C8" s="226"/>
      <c r="D8" s="226"/>
      <c r="E8" s="227"/>
      <c r="F8" s="51" t="str">
        <f>IF('Firm Info'!F10="","", TEXT('Firm Info'!F10+1,"dd/mm/yyyy"))</f>
        <v/>
      </c>
      <c r="G8" s="58"/>
    </row>
    <row r="9" spans="1:7" x14ac:dyDescent="0.25">
      <c r="A9" s="59"/>
      <c r="B9" s="58"/>
      <c r="C9" s="58"/>
      <c r="D9" s="58"/>
      <c r="E9" s="58"/>
      <c r="F9" s="58"/>
      <c r="G9" s="58"/>
    </row>
    <row r="10" spans="1:7" ht="21" x14ac:dyDescent="0.25">
      <c r="A10" s="60" t="s">
        <v>258</v>
      </c>
      <c r="B10" s="58"/>
      <c r="C10" s="58"/>
      <c r="D10" s="58"/>
      <c r="E10" s="58"/>
      <c r="F10" s="58"/>
      <c r="G10" s="58"/>
    </row>
    <row r="11" spans="1:7" ht="21" x14ac:dyDescent="0.25">
      <c r="A11" s="60"/>
      <c r="B11" s="58"/>
      <c r="C11" s="58"/>
      <c r="D11" s="58"/>
      <c r="E11" s="58"/>
      <c r="F11" s="58"/>
      <c r="G11" s="58"/>
    </row>
    <row r="12" spans="1:7" ht="21" x14ac:dyDescent="0.25">
      <c r="A12" s="60" t="s">
        <v>268</v>
      </c>
      <c r="F12" s="57"/>
      <c r="G12" s="53"/>
    </row>
    <row r="13" spans="1:7" ht="132.4" customHeight="1" x14ac:dyDescent="0.25">
      <c r="A13" s="33" t="s">
        <v>41</v>
      </c>
      <c r="C13" s="64" t="s">
        <v>57</v>
      </c>
      <c r="D13" s="228" t="s">
        <v>407</v>
      </c>
      <c r="E13" s="229"/>
      <c r="F13" s="67"/>
      <c r="G13" s="68" t="s">
        <v>265</v>
      </c>
    </row>
    <row r="14" spans="1:7" x14ac:dyDescent="0.25">
      <c r="A14" s="77"/>
      <c r="B14" s="71"/>
      <c r="C14" s="69" t="s">
        <v>58</v>
      </c>
      <c r="D14" s="70" t="s">
        <v>405</v>
      </c>
      <c r="E14" s="71" t="s">
        <v>406</v>
      </c>
      <c r="F14" s="72"/>
      <c r="G14" s="73"/>
    </row>
    <row r="15" spans="1:7" x14ac:dyDescent="0.25">
      <c r="A15" s="77" t="s">
        <v>48</v>
      </c>
      <c r="B15" s="159"/>
      <c r="C15" s="69"/>
      <c r="D15" s="73"/>
      <c r="E15" s="71"/>
      <c r="F15" s="72"/>
      <c r="G15" s="73"/>
    </row>
    <row r="16" spans="1:7" x14ac:dyDescent="0.25">
      <c r="A16" s="80" t="s">
        <v>65</v>
      </c>
      <c r="B16" s="71" t="s">
        <v>66</v>
      </c>
      <c r="C16" s="87"/>
      <c r="D16" s="87"/>
      <c r="E16" s="87"/>
      <c r="F16" s="111"/>
      <c r="G16" s="86"/>
    </row>
    <row r="17" spans="1:7" x14ac:dyDescent="0.25">
      <c r="A17" s="80" t="s">
        <v>67</v>
      </c>
      <c r="B17" s="71" t="s">
        <v>68</v>
      </c>
      <c r="C17" s="87"/>
      <c r="D17" s="87"/>
      <c r="E17" s="87"/>
      <c r="F17" s="111"/>
      <c r="G17" s="86"/>
    </row>
    <row r="18" spans="1:7" x14ac:dyDescent="0.25">
      <c r="A18" s="80" t="s">
        <v>69</v>
      </c>
      <c r="B18" s="78" t="s">
        <v>70</v>
      </c>
      <c r="C18" s="87"/>
      <c r="D18" s="87"/>
      <c r="E18" s="87"/>
      <c r="F18" s="52"/>
      <c r="G18" s="87"/>
    </row>
    <row r="19" spans="1:7" x14ac:dyDescent="0.25">
      <c r="A19" s="80" t="s">
        <v>71</v>
      </c>
      <c r="B19" s="71" t="s">
        <v>72</v>
      </c>
      <c r="C19" s="87"/>
      <c r="D19" s="87"/>
      <c r="E19" s="87"/>
      <c r="F19" s="52"/>
      <c r="G19" s="87"/>
    </row>
    <row r="20" spans="1:7" ht="30" x14ac:dyDescent="0.25">
      <c r="A20" s="89" t="s">
        <v>73</v>
      </c>
      <c r="B20" s="71" t="s">
        <v>74</v>
      </c>
      <c r="C20" s="87"/>
      <c r="D20" s="87"/>
      <c r="E20" s="87"/>
      <c r="F20" s="52"/>
      <c r="G20" s="87"/>
    </row>
    <row r="21" spans="1:7" x14ac:dyDescent="0.25">
      <c r="A21" s="90" t="s">
        <v>75</v>
      </c>
      <c r="B21" s="71" t="s">
        <v>76</v>
      </c>
      <c r="C21" s="87"/>
      <c r="D21" s="87"/>
      <c r="E21" s="87"/>
      <c r="F21" s="52"/>
      <c r="G21" s="87"/>
    </row>
    <row r="22" spans="1:7" x14ac:dyDescent="0.25">
      <c r="A22" s="90" t="s">
        <v>77</v>
      </c>
      <c r="B22" s="71" t="s">
        <v>78</v>
      </c>
      <c r="C22" s="87"/>
      <c r="D22" s="87"/>
      <c r="E22" s="87"/>
      <c r="F22" s="52"/>
      <c r="G22" s="87"/>
    </row>
    <row r="23" spans="1:7" x14ac:dyDescent="0.25">
      <c r="A23" s="90" t="s">
        <v>79</v>
      </c>
      <c r="B23" s="71" t="s">
        <v>80</v>
      </c>
      <c r="C23" s="87"/>
      <c r="D23" s="87"/>
      <c r="E23" s="87"/>
      <c r="F23" s="52"/>
      <c r="G23" s="87"/>
    </row>
    <row r="24" spans="1:7" x14ac:dyDescent="0.25">
      <c r="A24" s="90" t="s">
        <v>85</v>
      </c>
      <c r="B24" s="71" t="s">
        <v>86</v>
      </c>
      <c r="C24" s="87"/>
      <c r="D24" s="87"/>
      <c r="E24" s="87"/>
      <c r="F24" s="52"/>
      <c r="G24" s="87"/>
    </row>
    <row r="25" spans="1:7" x14ac:dyDescent="0.25">
      <c r="A25" s="91" t="s">
        <v>87</v>
      </c>
      <c r="B25" s="71" t="s">
        <v>88</v>
      </c>
      <c r="C25" s="87"/>
      <c r="D25" s="87"/>
      <c r="E25" s="87"/>
      <c r="F25" s="52"/>
      <c r="G25" s="87"/>
    </row>
    <row r="26" spans="1:7" x14ac:dyDescent="0.25">
      <c r="A26" s="91" t="s">
        <v>89</v>
      </c>
      <c r="B26" s="71" t="s">
        <v>90</v>
      </c>
      <c r="C26" s="87"/>
      <c r="D26" s="87"/>
      <c r="E26" s="87"/>
      <c r="F26" s="52"/>
      <c r="G26" s="87"/>
    </row>
    <row r="27" spans="1:7" x14ac:dyDescent="0.25">
      <c r="A27" s="91" t="s">
        <v>91</v>
      </c>
      <c r="B27" s="71" t="s">
        <v>92</v>
      </c>
      <c r="C27" s="87"/>
      <c r="D27" s="87"/>
      <c r="E27" s="87"/>
      <c r="F27" s="52"/>
      <c r="G27" s="87"/>
    </row>
    <row r="28" spans="1:7" x14ac:dyDescent="0.25">
      <c r="A28" s="91" t="s">
        <v>93</v>
      </c>
      <c r="B28" s="71" t="s">
        <v>94</v>
      </c>
      <c r="C28" s="87"/>
      <c r="D28" s="87"/>
      <c r="E28" s="87"/>
      <c r="F28" s="52"/>
      <c r="G28" s="87"/>
    </row>
    <row r="29" spans="1:7" x14ac:dyDescent="0.25">
      <c r="A29" s="90" t="s">
        <v>95</v>
      </c>
      <c r="B29" s="71" t="s">
        <v>96</v>
      </c>
      <c r="C29" s="87"/>
      <c r="D29" s="87"/>
      <c r="E29" s="87"/>
      <c r="F29" s="52"/>
      <c r="G29" s="87"/>
    </row>
    <row r="30" spans="1:7" x14ac:dyDescent="0.25">
      <c r="A30" s="90" t="s">
        <v>97</v>
      </c>
      <c r="B30" s="71" t="s">
        <v>98</v>
      </c>
      <c r="C30" s="87"/>
      <c r="D30" s="87"/>
      <c r="E30" s="87"/>
      <c r="F30" s="52"/>
      <c r="G30" s="87"/>
    </row>
    <row r="31" spans="1:7" x14ac:dyDescent="0.25">
      <c r="A31" s="90" t="s">
        <v>99</v>
      </c>
      <c r="B31" s="71" t="s">
        <v>100</v>
      </c>
      <c r="C31" s="87"/>
      <c r="D31" s="87"/>
      <c r="E31" s="87"/>
      <c r="F31" s="52"/>
      <c r="G31" s="87"/>
    </row>
    <row r="32" spans="1:7" x14ac:dyDescent="0.25">
      <c r="A32" s="90" t="s">
        <v>101</v>
      </c>
      <c r="B32" s="71" t="s">
        <v>102</v>
      </c>
      <c r="C32" s="87"/>
      <c r="D32" s="87"/>
      <c r="E32" s="87"/>
      <c r="F32" s="52"/>
      <c r="G32" s="87"/>
    </row>
    <row r="33" spans="1:7" x14ac:dyDescent="0.25">
      <c r="A33" s="80" t="s">
        <v>103</v>
      </c>
      <c r="B33" s="71" t="s">
        <v>104</v>
      </c>
      <c r="C33" s="87"/>
      <c r="D33" s="87"/>
      <c r="E33" s="87"/>
      <c r="F33" s="52"/>
      <c r="G33" s="87"/>
    </row>
    <row r="34" spans="1:7" x14ac:dyDescent="0.25">
      <c r="A34" s="80" t="s">
        <v>105</v>
      </c>
      <c r="B34" s="71" t="s">
        <v>106</v>
      </c>
      <c r="C34" s="87"/>
      <c r="D34" s="87"/>
      <c r="E34" s="87"/>
      <c r="F34" s="52"/>
      <c r="G34" s="87"/>
    </row>
    <row r="35" spans="1:7" x14ac:dyDescent="0.25">
      <c r="A35" s="90" t="s">
        <v>107</v>
      </c>
      <c r="B35" s="71" t="s">
        <v>108</v>
      </c>
      <c r="C35" s="87"/>
      <c r="D35" s="87"/>
      <c r="E35" s="87"/>
      <c r="F35" s="52"/>
      <c r="G35" s="87"/>
    </row>
    <row r="36" spans="1:7" x14ac:dyDescent="0.25">
      <c r="A36" s="90" t="s">
        <v>109</v>
      </c>
      <c r="B36" s="71" t="s">
        <v>110</v>
      </c>
      <c r="C36" s="87"/>
      <c r="D36" s="87"/>
      <c r="E36" s="87"/>
      <c r="F36" s="52"/>
      <c r="G36" s="87"/>
    </row>
    <row r="37" spans="1:7" x14ac:dyDescent="0.25">
      <c r="A37" s="90" t="s">
        <v>111</v>
      </c>
      <c r="B37" s="71" t="s">
        <v>112</v>
      </c>
      <c r="C37" s="87"/>
      <c r="D37" s="87"/>
      <c r="E37" s="87"/>
      <c r="F37" s="52"/>
      <c r="G37" s="87"/>
    </row>
    <row r="38" spans="1:7" x14ac:dyDescent="0.25">
      <c r="A38" s="95" t="s">
        <v>113</v>
      </c>
      <c r="B38" s="71" t="s">
        <v>114</v>
      </c>
      <c r="C38" s="87"/>
      <c r="D38" s="87"/>
      <c r="E38" s="87"/>
      <c r="F38" s="52"/>
      <c r="G38" s="87"/>
    </row>
    <row r="39" spans="1:7" x14ac:dyDescent="0.25">
      <c r="A39" s="96" t="s">
        <v>115</v>
      </c>
      <c r="B39" s="71" t="s">
        <v>116</v>
      </c>
      <c r="C39" s="87"/>
      <c r="D39" s="87"/>
      <c r="E39" s="87"/>
      <c r="F39" s="52"/>
      <c r="G39" s="87"/>
    </row>
    <row r="40" spans="1:7" ht="30" x14ac:dyDescent="0.25">
      <c r="A40" s="97" t="s">
        <v>121</v>
      </c>
      <c r="B40" s="71" t="s">
        <v>122</v>
      </c>
      <c r="C40" s="87"/>
      <c r="D40" s="87"/>
      <c r="E40" s="87"/>
      <c r="F40" s="52"/>
      <c r="G40" s="87"/>
    </row>
    <row r="41" spans="1:7" x14ac:dyDescent="0.25">
      <c r="A41" s="90" t="s">
        <v>127</v>
      </c>
      <c r="B41" s="71" t="s">
        <v>128</v>
      </c>
      <c r="C41" s="87"/>
      <c r="D41" s="87"/>
      <c r="E41" s="87"/>
      <c r="F41" s="111"/>
      <c r="G41" s="86"/>
    </row>
    <row r="42" spans="1:7" x14ac:dyDescent="0.25">
      <c r="A42" s="80" t="s">
        <v>141</v>
      </c>
      <c r="B42" s="78" t="s">
        <v>142</v>
      </c>
      <c r="C42" s="87"/>
      <c r="D42" s="87"/>
      <c r="E42" s="87"/>
      <c r="F42" s="84"/>
      <c r="G42" s="86"/>
    </row>
    <row r="43" spans="1:7" x14ac:dyDescent="0.25">
      <c r="A43" s="80" t="s">
        <v>143</v>
      </c>
      <c r="B43" s="78" t="s">
        <v>144</v>
      </c>
      <c r="C43" s="87"/>
      <c r="D43" s="87"/>
      <c r="E43" s="87"/>
      <c r="F43" s="84"/>
      <c r="G43" s="86"/>
    </row>
    <row r="44" spans="1:7" x14ac:dyDescent="0.25">
      <c r="A44" s="102" t="s">
        <v>145</v>
      </c>
      <c r="B44" s="103" t="s">
        <v>293</v>
      </c>
      <c r="C44" s="110">
        <v>0</v>
      </c>
      <c r="D44" s="110">
        <v>0</v>
      </c>
      <c r="E44" s="110">
        <v>0</v>
      </c>
      <c r="F44" s="84"/>
      <c r="G44" s="86"/>
    </row>
    <row r="45" spans="1:7" x14ac:dyDescent="0.25">
      <c r="A45" s="175" t="s">
        <v>147</v>
      </c>
      <c r="B45" s="103"/>
      <c r="C45" s="69"/>
      <c r="D45" s="73"/>
      <c r="E45" s="71"/>
      <c r="F45" s="84"/>
      <c r="G45" s="73"/>
    </row>
    <row r="46" spans="1:7" x14ac:dyDescent="0.25">
      <c r="A46" s="80" t="s">
        <v>148</v>
      </c>
      <c r="B46" s="78" t="s">
        <v>149</v>
      </c>
      <c r="C46" s="87"/>
      <c r="D46" s="87"/>
      <c r="E46" s="87"/>
      <c r="F46" s="84"/>
      <c r="G46" s="86"/>
    </row>
    <row r="47" spans="1:7" x14ac:dyDescent="0.25">
      <c r="A47" s="91" t="s">
        <v>152</v>
      </c>
      <c r="B47" s="78" t="s">
        <v>215</v>
      </c>
      <c r="C47" s="87"/>
      <c r="D47" s="87"/>
      <c r="E47" s="87"/>
      <c r="F47" s="84"/>
      <c r="G47" s="86"/>
    </row>
    <row r="48" spans="1:7" x14ac:dyDescent="0.25">
      <c r="A48" s="91" t="s">
        <v>154</v>
      </c>
      <c r="B48" s="78" t="s">
        <v>216</v>
      </c>
      <c r="C48" s="87"/>
      <c r="D48" s="87"/>
      <c r="E48" s="87"/>
      <c r="F48" s="84"/>
      <c r="G48" s="86"/>
    </row>
    <row r="49" spans="1:7" x14ac:dyDescent="0.25">
      <c r="A49" s="91" t="s">
        <v>156</v>
      </c>
      <c r="B49" s="78" t="s">
        <v>217</v>
      </c>
      <c r="C49" s="87"/>
      <c r="D49" s="87"/>
      <c r="E49" s="87"/>
      <c r="F49" s="84"/>
      <c r="G49" s="86"/>
    </row>
    <row r="50" spans="1:7" x14ac:dyDescent="0.25">
      <c r="A50" s="80" t="s">
        <v>163</v>
      </c>
      <c r="B50" s="78" t="s">
        <v>283</v>
      </c>
      <c r="C50" s="87"/>
      <c r="D50" s="87"/>
      <c r="E50" s="87"/>
      <c r="F50" s="84"/>
      <c r="G50" s="86"/>
    </row>
    <row r="51" spans="1:7" x14ac:dyDescent="0.25">
      <c r="A51" s="91" t="s">
        <v>152</v>
      </c>
      <c r="B51" s="71" t="s">
        <v>291</v>
      </c>
      <c r="C51" s="87"/>
      <c r="D51" s="87"/>
      <c r="E51" s="87"/>
      <c r="F51" s="84"/>
      <c r="G51" s="86"/>
    </row>
    <row r="52" spans="1:7" x14ac:dyDescent="0.25">
      <c r="A52" s="91" t="s">
        <v>154</v>
      </c>
      <c r="B52" s="71" t="s">
        <v>286</v>
      </c>
      <c r="C52" s="87"/>
      <c r="D52" s="87"/>
      <c r="E52" s="87"/>
      <c r="F52" s="84"/>
      <c r="G52" s="86"/>
    </row>
    <row r="53" spans="1:7" x14ac:dyDescent="0.25">
      <c r="A53" s="91" t="s">
        <v>156</v>
      </c>
      <c r="B53" s="71" t="s">
        <v>287</v>
      </c>
      <c r="C53" s="87"/>
      <c r="D53" s="87"/>
      <c r="E53" s="87"/>
      <c r="F53" s="84"/>
      <c r="G53" s="86"/>
    </row>
    <row r="54" spans="1:7" x14ac:dyDescent="0.25">
      <c r="A54" s="80" t="s">
        <v>175</v>
      </c>
      <c r="B54" s="78" t="s">
        <v>283</v>
      </c>
      <c r="C54" s="87"/>
      <c r="D54" s="87"/>
      <c r="E54" s="87"/>
      <c r="F54" s="84"/>
      <c r="G54" s="86"/>
    </row>
    <row r="55" spans="1:7" x14ac:dyDescent="0.25">
      <c r="A55" s="90" t="s">
        <v>152</v>
      </c>
      <c r="B55" s="78" t="s">
        <v>288</v>
      </c>
      <c r="C55" s="87"/>
      <c r="D55" s="87"/>
      <c r="E55" s="87"/>
      <c r="F55" s="84"/>
      <c r="G55" s="86"/>
    </row>
    <row r="56" spans="1:7" x14ac:dyDescent="0.25">
      <c r="A56" s="90" t="s">
        <v>154</v>
      </c>
      <c r="B56" s="78" t="s">
        <v>289</v>
      </c>
      <c r="C56" s="87"/>
      <c r="D56" s="87"/>
      <c r="E56" s="87"/>
      <c r="F56" s="84"/>
      <c r="G56" s="86"/>
    </row>
    <row r="57" spans="1:7" x14ac:dyDescent="0.25">
      <c r="A57" s="90" t="s">
        <v>156</v>
      </c>
      <c r="B57" s="78" t="s">
        <v>290</v>
      </c>
      <c r="C57" s="87"/>
      <c r="D57" s="87"/>
      <c r="E57" s="87"/>
      <c r="F57" s="84"/>
      <c r="G57" s="86"/>
    </row>
    <row r="58" spans="1:7" x14ac:dyDescent="0.25">
      <c r="A58" s="80" t="s">
        <v>284</v>
      </c>
      <c r="B58" s="78" t="s">
        <v>279</v>
      </c>
      <c r="C58" s="87"/>
      <c r="D58" s="87"/>
      <c r="E58" s="87"/>
      <c r="F58" s="84"/>
      <c r="G58" s="86"/>
    </row>
    <row r="59" spans="1:7" x14ac:dyDescent="0.25">
      <c r="A59" s="80" t="s">
        <v>186</v>
      </c>
      <c r="B59" s="78" t="s">
        <v>187</v>
      </c>
      <c r="C59" s="87"/>
      <c r="D59" s="87"/>
      <c r="E59" s="87"/>
      <c r="F59" s="84"/>
      <c r="G59" s="86"/>
    </row>
    <row r="60" spans="1:7" x14ac:dyDescent="0.25">
      <c r="A60" s="80" t="s">
        <v>190</v>
      </c>
      <c r="B60" s="78" t="s">
        <v>191</v>
      </c>
      <c r="C60" s="87"/>
      <c r="D60" s="87"/>
      <c r="E60" s="87"/>
      <c r="F60" s="84"/>
      <c r="G60" s="86"/>
    </row>
    <row r="61" spans="1:7" x14ac:dyDescent="0.25">
      <c r="A61" s="80" t="s">
        <v>97</v>
      </c>
      <c r="B61" s="78" t="s">
        <v>192</v>
      </c>
      <c r="C61" s="87"/>
      <c r="D61" s="87"/>
      <c r="E61" s="87"/>
      <c r="F61" s="84"/>
      <c r="G61" s="86"/>
    </row>
    <row r="62" spans="1:7" x14ac:dyDescent="0.25">
      <c r="A62" s="80" t="s">
        <v>203</v>
      </c>
      <c r="B62" s="78" t="s">
        <v>204</v>
      </c>
      <c r="C62" s="87"/>
      <c r="D62" s="87"/>
      <c r="E62" s="87"/>
      <c r="F62" s="84"/>
      <c r="G62" s="86"/>
    </row>
    <row r="63" spans="1:7" x14ac:dyDescent="0.25">
      <c r="A63" s="80" t="s">
        <v>49</v>
      </c>
      <c r="B63" s="71" t="s">
        <v>218</v>
      </c>
      <c r="C63" s="87"/>
      <c r="D63" s="87"/>
      <c r="E63" s="87"/>
      <c r="F63" s="84"/>
      <c r="G63" s="86"/>
    </row>
    <row r="64" spans="1:7" x14ac:dyDescent="0.25">
      <c r="A64" s="102" t="s">
        <v>50</v>
      </c>
      <c r="B64" s="103" t="s">
        <v>211</v>
      </c>
      <c r="C64" s="110">
        <v>0</v>
      </c>
      <c r="D64" s="110">
        <v>0</v>
      </c>
      <c r="E64" s="110">
        <v>0</v>
      </c>
      <c r="F64" s="84"/>
      <c r="G64" s="86"/>
    </row>
    <row r="65" spans="1:7" x14ac:dyDescent="0.25">
      <c r="A65" s="107" t="s">
        <v>212</v>
      </c>
      <c r="B65" s="103" t="s">
        <v>213</v>
      </c>
      <c r="C65" s="114">
        <v>0</v>
      </c>
      <c r="D65" s="114">
        <v>0</v>
      </c>
      <c r="E65" s="114">
        <v>0</v>
      </c>
      <c r="F65" s="84"/>
      <c r="G65" s="86"/>
    </row>
  </sheetData>
  <sheetProtection selectLockedCells="1"/>
  <protectedRanges>
    <protectedRange sqref="C16:E43 G16:G44 C46:E63 G46:G65" name="Editrange"/>
    <protectedRange password="E8C7" sqref="A1:XFD2 A4:XFD12 A3 C3:XFD3 A15:XFD1048576 A13:C14 F13:XFD14" name="Wholesheet"/>
    <protectedRange password="E8C7" sqref="B3" name="WholeSheet_1"/>
    <protectedRange password="E8C7" sqref="D14:E14" name="WholeSheet_1_1"/>
    <protectedRange password="E8C7" sqref="D13:E13" name="WholeSheet_2"/>
  </protectedRanges>
  <mergeCells count="4">
    <mergeCell ref="B6:E6"/>
    <mergeCell ref="B7:E7"/>
    <mergeCell ref="B8:E8"/>
    <mergeCell ref="D13:E13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tabColor theme="9" tint="0.39997558519241921"/>
    <pageSetUpPr fitToPage="1"/>
  </sheetPr>
  <dimension ref="A1:G39"/>
  <sheetViews>
    <sheetView showGridLines="0" zoomScaleNormal="100" workbookViewId="0">
      <selection activeCell="D13" sqref="D13:E13"/>
    </sheetView>
  </sheetViews>
  <sheetFormatPr defaultColWidth="0" defaultRowHeight="15" zeroHeight="1" x14ac:dyDescent="0.25"/>
  <cols>
    <col min="1" max="1" width="83" style="51" bestFit="1" customWidth="1"/>
    <col min="2" max="2" width="27.140625" style="53" customWidth="1"/>
    <col min="3" max="3" width="17.28515625" style="53" customWidth="1"/>
    <col min="4" max="4" width="6.28515625" style="53" customWidth="1"/>
    <col min="5" max="5" width="17.28515625" style="53" customWidth="1"/>
    <col min="6" max="7" width="14.7109375" style="53" hidden="1" customWidth="1"/>
    <col min="8" max="16384" width="9" style="53" hidden="1"/>
  </cols>
  <sheetData>
    <row r="1" spans="1:5" ht="34.5" customHeight="1" x14ac:dyDescent="0.35">
      <c r="A1" s="50" t="str">
        <f>Summary!$A$1</f>
        <v>PRA Insurance Stress Testing 2022</v>
      </c>
      <c r="B1" s="51"/>
      <c r="C1" s="51"/>
      <c r="D1" s="51"/>
      <c r="E1" s="51"/>
    </row>
    <row r="2" spans="1:5" ht="23.25" x14ac:dyDescent="0.35">
      <c r="A2" s="50" t="s">
        <v>301</v>
      </c>
      <c r="B2" s="51"/>
      <c r="C2" s="51"/>
      <c r="D2" s="51"/>
      <c r="E2" s="171" t="s">
        <v>7</v>
      </c>
    </row>
    <row r="3" spans="1:5" ht="21" x14ac:dyDescent="0.35">
      <c r="A3" s="157" t="s">
        <v>257</v>
      </c>
      <c r="B3" s="157" t="str">
        <f>Summary!$G$11&amp;" "&amp;Summary!$G$10</f>
        <v>S3 Stage 3: Protracted market shock</v>
      </c>
      <c r="C3" s="51"/>
      <c r="D3" s="51"/>
      <c r="E3" s="172" t="s">
        <v>8</v>
      </c>
    </row>
    <row r="4" spans="1:5" ht="21" customHeight="1" x14ac:dyDescent="0.25">
      <c r="B4" s="51"/>
      <c r="C4" s="51"/>
      <c r="D4" s="51"/>
      <c r="E4" s="173" t="s">
        <v>9</v>
      </c>
    </row>
    <row r="5" spans="1:5" x14ac:dyDescent="0.25">
      <c r="A5" s="54"/>
      <c r="B5" s="51"/>
      <c r="C5" s="51"/>
      <c r="D5" s="51"/>
      <c r="E5" s="51"/>
    </row>
    <row r="6" spans="1:5" x14ac:dyDescent="0.25">
      <c r="A6" s="4" t="s">
        <v>10</v>
      </c>
      <c r="B6" s="222" t="str">
        <f>IF('Firm Info'!$B$6="","",'Firm Info'!$B$6)</f>
        <v/>
      </c>
      <c r="C6" s="223"/>
      <c r="D6" s="223"/>
      <c r="E6" s="224"/>
    </row>
    <row r="7" spans="1:5" x14ac:dyDescent="0.25">
      <c r="A7" s="4" t="str">
        <f>Summary!A7</f>
        <v>Group name (if applicable)</v>
      </c>
      <c r="B7" s="222" t="str">
        <f>IF('Firm Info'!B8="","",'Firm Info'!$B$8)</f>
        <v/>
      </c>
      <c r="C7" s="223"/>
      <c r="D7" s="223"/>
      <c r="E7" s="224"/>
    </row>
    <row r="8" spans="1:5" x14ac:dyDescent="0.25">
      <c r="A8" s="6" t="s">
        <v>14</v>
      </c>
      <c r="B8" s="225" t="str">
        <f>IF('Firm Info'!$B$11="","", TEXT('Firm Info'!$B$11,"dd/mm/yyyy"))</f>
        <v>31/12/2021</v>
      </c>
      <c r="C8" s="226"/>
      <c r="D8" s="226"/>
      <c r="E8" s="227"/>
    </row>
    <row r="9" spans="1:5" x14ac:dyDescent="0.25">
      <c r="A9" s="59"/>
      <c r="B9" s="58"/>
      <c r="C9" s="58"/>
    </row>
    <row r="10" spans="1:5" ht="31.5" customHeight="1" x14ac:dyDescent="0.25">
      <c r="A10" s="230" t="s">
        <v>299</v>
      </c>
      <c r="B10" s="230"/>
      <c r="C10" s="230"/>
      <c r="D10" s="230"/>
      <c r="E10" s="230"/>
    </row>
    <row r="11" spans="1:5" x14ac:dyDescent="0.25">
      <c r="A11" s="59"/>
      <c r="B11" s="58"/>
      <c r="C11" s="58"/>
    </row>
    <row r="12" spans="1:5" ht="21" x14ac:dyDescent="0.25">
      <c r="A12" s="60" t="s">
        <v>219</v>
      </c>
      <c r="B12" s="58"/>
      <c r="C12" s="58"/>
    </row>
    <row r="13" spans="1:5" ht="21" x14ac:dyDescent="0.35">
      <c r="A13" s="157"/>
      <c r="B13" s="157"/>
      <c r="C13" s="58"/>
    </row>
    <row r="14" spans="1:5" ht="21" x14ac:dyDescent="0.25">
      <c r="A14" s="60" t="s">
        <v>221</v>
      </c>
    </row>
    <row r="15" spans="1:5" ht="21" x14ac:dyDescent="0.25">
      <c r="A15" s="60" t="s">
        <v>222</v>
      </c>
    </row>
    <row r="16" spans="1:5" x14ac:dyDescent="0.25"/>
    <row r="17" spans="1:5" x14ac:dyDescent="0.25">
      <c r="A17" s="33" t="s">
        <v>41</v>
      </c>
      <c r="B17" s="117"/>
      <c r="C17" s="118" t="s">
        <v>223</v>
      </c>
      <c r="E17" s="160" t="s">
        <v>265</v>
      </c>
    </row>
    <row r="18" spans="1:5" x14ac:dyDescent="0.25">
      <c r="A18" s="120" t="s">
        <v>296</v>
      </c>
      <c r="B18" s="121"/>
      <c r="C18" s="122"/>
      <c r="E18" s="122"/>
    </row>
    <row r="19" spans="1:5" x14ac:dyDescent="0.25">
      <c r="A19" s="120" t="s">
        <v>297</v>
      </c>
      <c r="B19" s="121"/>
      <c r="C19" s="122"/>
      <c r="E19" s="122"/>
    </row>
    <row r="20" spans="1:5" x14ac:dyDescent="0.25">
      <c r="A20" s="176" t="s">
        <v>295</v>
      </c>
      <c r="B20" s="121" t="s">
        <v>100</v>
      </c>
      <c r="C20" s="122"/>
      <c r="E20" s="122"/>
    </row>
    <row r="21" spans="1:5" x14ac:dyDescent="0.25">
      <c r="A21" s="125" t="s">
        <v>224</v>
      </c>
      <c r="B21" s="121" t="s">
        <v>102</v>
      </c>
      <c r="C21" s="122"/>
      <c r="E21" s="122"/>
    </row>
    <row r="22" spans="1:5" x14ac:dyDescent="0.25">
      <c r="A22" s="128" t="s">
        <v>294</v>
      </c>
      <c r="B22" s="121" t="s">
        <v>104</v>
      </c>
      <c r="C22" s="122"/>
      <c r="E22" s="122"/>
    </row>
    <row r="23" spans="1:5" s="106" customFormat="1" x14ac:dyDescent="0.25">
      <c r="A23" s="51"/>
      <c r="B23" s="53"/>
      <c r="C23" s="53"/>
      <c r="D23" s="53"/>
      <c r="E23" s="53"/>
    </row>
    <row r="24" spans="1:5" s="106" customFormat="1" x14ac:dyDescent="0.25">
      <c r="A24" s="51"/>
      <c r="B24" s="53"/>
      <c r="C24" s="53"/>
      <c r="D24" s="53"/>
      <c r="E24" s="53"/>
    </row>
    <row r="25" spans="1:5" s="106" customFormat="1" x14ac:dyDescent="0.25">
      <c r="A25" s="117"/>
      <c r="B25" s="117"/>
      <c r="C25" s="117"/>
      <c r="D25" s="53"/>
      <c r="E25" s="53"/>
    </row>
    <row r="26" spans="1:5" s="106" customFormat="1" ht="21" x14ac:dyDescent="0.25">
      <c r="A26" s="60" t="s">
        <v>225</v>
      </c>
      <c r="B26" s="117"/>
      <c r="C26" s="117"/>
      <c r="D26" s="53"/>
      <c r="E26" s="53"/>
    </row>
    <row r="27" spans="1:5" s="106" customFormat="1" ht="21" x14ac:dyDescent="0.25">
      <c r="A27" s="60" t="s">
        <v>226</v>
      </c>
      <c r="B27" s="117"/>
      <c r="C27" s="117"/>
      <c r="D27" s="53"/>
      <c r="E27" s="53"/>
    </row>
    <row r="28" spans="1:5" s="106" customFormat="1" x14ac:dyDescent="0.25">
      <c r="A28" s="33" t="s">
        <v>41</v>
      </c>
      <c r="B28" s="117"/>
      <c r="C28" s="118" t="s">
        <v>227</v>
      </c>
      <c r="D28" s="53"/>
      <c r="E28" s="160" t="s">
        <v>265</v>
      </c>
    </row>
    <row r="29" spans="1:5" s="106" customFormat="1" x14ac:dyDescent="0.25">
      <c r="A29" s="162" t="s">
        <v>228</v>
      </c>
      <c r="B29" s="163" t="s">
        <v>120</v>
      </c>
      <c r="C29" s="87"/>
      <c r="D29" s="53"/>
      <c r="E29" s="122"/>
    </row>
    <row r="30" spans="1:5" s="106" customFormat="1" x14ac:dyDescent="0.25">
      <c r="A30" s="162" t="s">
        <v>42</v>
      </c>
      <c r="B30" s="163" t="s">
        <v>122</v>
      </c>
      <c r="C30" s="87"/>
      <c r="D30" s="53"/>
      <c r="E30" s="122"/>
    </row>
    <row r="31" spans="1:5" s="106" customFormat="1" x14ac:dyDescent="0.25">
      <c r="A31" s="162" t="s">
        <v>229</v>
      </c>
      <c r="B31" s="163" t="s">
        <v>124</v>
      </c>
      <c r="C31" s="87"/>
      <c r="D31" s="53"/>
      <c r="E31" s="122"/>
    </row>
    <row r="32" spans="1:5" s="106" customFormat="1" x14ac:dyDescent="0.25">
      <c r="A32" s="162" t="s">
        <v>230</v>
      </c>
      <c r="B32" s="163" t="s">
        <v>126</v>
      </c>
      <c r="C32" s="87"/>
      <c r="D32" s="53"/>
      <c r="E32" s="122"/>
    </row>
    <row r="33" spans="1:5" s="106" customFormat="1" x14ac:dyDescent="0.25">
      <c r="A33" s="162" t="s">
        <v>231</v>
      </c>
      <c r="B33" s="163" t="s">
        <v>128</v>
      </c>
      <c r="C33" s="87"/>
      <c r="D33" s="53"/>
      <c r="E33" s="122"/>
    </row>
    <row r="34" spans="1:5" s="106" customFormat="1" x14ac:dyDescent="0.25">
      <c r="A34" s="162" t="s">
        <v>232</v>
      </c>
      <c r="B34" s="163" t="s">
        <v>130</v>
      </c>
      <c r="C34" s="87"/>
      <c r="D34" s="53"/>
      <c r="E34" s="122"/>
    </row>
    <row r="35" spans="1:5" s="106" customFormat="1" x14ac:dyDescent="0.25">
      <c r="A35" s="164" t="s">
        <v>233</v>
      </c>
      <c r="B35" s="163" t="s">
        <v>140</v>
      </c>
      <c r="C35" s="87"/>
      <c r="D35" s="53"/>
      <c r="E35" s="122"/>
    </row>
    <row r="36" spans="1:5" s="106" customFormat="1" hidden="1" x14ac:dyDescent="0.25">
      <c r="A36" s="51"/>
      <c r="B36" s="53"/>
      <c r="C36" s="53"/>
      <c r="D36" s="53"/>
      <c r="E36" s="53"/>
    </row>
    <row r="37" spans="1:5" s="106" customFormat="1" hidden="1" x14ac:dyDescent="0.25">
      <c r="A37" s="51"/>
      <c r="B37" s="53"/>
      <c r="C37" s="53"/>
      <c r="D37" s="53"/>
      <c r="E37" s="53"/>
    </row>
    <row r="38" spans="1:5" s="106" customFormat="1" hidden="1" x14ac:dyDescent="0.25">
      <c r="A38" s="51"/>
      <c r="B38" s="53"/>
      <c r="C38" s="53"/>
      <c r="D38" s="53"/>
      <c r="E38" s="53"/>
    </row>
    <row r="39" spans="1:5" s="106" customFormat="1" hidden="1" x14ac:dyDescent="0.25">
      <c r="A39" s="51"/>
      <c r="B39" s="53"/>
      <c r="C39" s="53"/>
      <c r="D39" s="53"/>
      <c r="E39" s="53"/>
    </row>
  </sheetData>
  <sheetProtection selectLockedCells="1"/>
  <protectedRanges>
    <protectedRange sqref="C18:C22 E18:E22 C29:C35 E29:E35" name="Editrange"/>
    <protectedRange password="E8C7" sqref="A1:XFD2 A11:XFD1048576 F10:XFD10 A4:XFD9 A3 C3:XFD3" name="Wholesheet"/>
    <protectedRange password="E8C7" sqref="A10:E10" name="Wholesheet_1"/>
    <protectedRange password="E8C7" sqref="B3" name="WholeSheet_1_1"/>
  </protectedRanges>
  <mergeCells count="4">
    <mergeCell ref="B6:E6"/>
    <mergeCell ref="B7:E7"/>
    <mergeCell ref="B8:E8"/>
    <mergeCell ref="A10:E10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showGridLines="0" tabSelected="1" zoomScaleNormal="100" workbookViewId="0">
      <selection activeCell="D13" sqref="D13"/>
    </sheetView>
  </sheetViews>
  <sheetFormatPr defaultColWidth="0" defaultRowHeight="15" zeroHeight="1" x14ac:dyDescent="0.25"/>
  <cols>
    <col min="1" max="1" width="47" bestFit="1" customWidth="1"/>
    <col min="2" max="2" width="74.5703125" customWidth="1"/>
    <col min="3" max="16384" width="9" hidden="1"/>
  </cols>
  <sheetData>
    <row r="1" spans="1:2" ht="33.4" customHeight="1" x14ac:dyDescent="0.35">
      <c r="A1" s="1" t="s">
        <v>5</v>
      </c>
      <c r="B1" s="8"/>
    </row>
    <row r="2" spans="1:2" ht="21" x14ac:dyDescent="0.35">
      <c r="A2" s="2" t="s">
        <v>6</v>
      </c>
      <c r="B2" s="9" t="s">
        <v>7</v>
      </c>
    </row>
    <row r="3" spans="1:2" x14ac:dyDescent="0.25">
      <c r="A3" s="3"/>
      <c r="B3" s="10" t="s">
        <v>8</v>
      </c>
    </row>
    <row r="4" spans="1:2" x14ac:dyDescent="0.25">
      <c r="A4" s="3"/>
      <c r="B4" s="11" t="s">
        <v>9</v>
      </c>
    </row>
    <row r="5" spans="1:2" x14ac:dyDescent="0.25">
      <c r="A5" s="3"/>
      <c r="B5" s="12"/>
    </row>
    <row r="6" spans="1:2" x14ac:dyDescent="0.25">
      <c r="A6" s="4" t="s">
        <v>10</v>
      </c>
      <c r="B6" s="13"/>
    </row>
    <row r="7" spans="1:2" x14ac:dyDescent="0.25">
      <c r="A7" s="4" t="s">
        <v>11</v>
      </c>
      <c r="B7" s="13"/>
    </row>
    <row r="8" spans="1:2" x14ac:dyDescent="0.25">
      <c r="A8" s="4" t="s">
        <v>12</v>
      </c>
      <c r="B8" s="13"/>
    </row>
    <row r="9" spans="1:2" x14ac:dyDescent="0.25">
      <c r="A9" s="4" t="s">
        <v>13</v>
      </c>
      <c r="B9" s="14"/>
    </row>
    <row r="10" spans="1:2" x14ac:dyDescent="0.25">
      <c r="A10" s="5"/>
      <c r="B10" s="12"/>
    </row>
    <row r="11" spans="1:2" x14ac:dyDescent="0.25">
      <c r="A11" s="6" t="s">
        <v>14</v>
      </c>
      <c r="B11" s="15">
        <v>44561</v>
      </c>
    </row>
    <row r="12" spans="1:2" x14ac:dyDescent="0.25">
      <c r="A12" s="5"/>
      <c r="B12" s="12"/>
    </row>
    <row r="13" spans="1:2" x14ac:dyDescent="0.25">
      <c r="A13" s="4" t="s">
        <v>15</v>
      </c>
      <c r="B13" s="13"/>
    </row>
    <row r="14" spans="1:2" x14ac:dyDescent="0.25">
      <c r="A14" s="4" t="s">
        <v>16</v>
      </c>
      <c r="B14" s="13"/>
    </row>
    <row r="15" spans="1:2" x14ac:dyDescent="0.25">
      <c r="A15" s="4" t="s">
        <v>17</v>
      </c>
      <c r="B15" s="16"/>
    </row>
    <row r="16" spans="1:2" x14ac:dyDescent="0.25">
      <c r="A16" s="5"/>
      <c r="B16" s="12"/>
    </row>
    <row r="17" spans="1:2" x14ac:dyDescent="0.25">
      <c r="A17" s="4" t="s">
        <v>18</v>
      </c>
      <c r="B17" s="13"/>
    </row>
    <row r="18" spans="1:2" x14ac:dyDescent="0.25">
      <c r="A18" s="4" t="s">
        <v>19</v>
      </c>
      <c r="B18" s="13"/>
    </row>
    <row r="19" spans="1:2" x14ac:dyDescent="0.25">
      <c r="A19" s="7"/>
      <c r="B19" s="17"/>
    </row>
    <row r="20" spans="1:2" x14ac:dyDescent="0.25">
      <c r="A20" s="4" t="s">
        <v>20</v>
      </c>
      <c r="B20" s="13"/>
    </row>
    <row r="21" spans="1:2" x14ac:dyDescent="0.25">
      <c r="A21" s="5"/>
      <c r="B21" s="12"/>
    </row>
    <row r="22" spans="1:2" x14ac:dyDescent="0.25">
      <c r="A22" s="4" t="s">
        <v>21</v>
      </c>
      <c r="B22" s="13"/>
    </row>
    <row r="23" spans="1:2" x14ac:dyDescent="0.25">
      <c r="A23" s="4" t="s">
        <v>22</v>
      </c>
      <c r="B23" s="13"/>
    </row>
    <row r="24" spans="1:2" hidden="1" x14ac:dyDescent="0.25"/>
    <row r="25" spans="1:2" hidden="1" x14ac:dyDescent="0.25"/>
    <row r="26" spans="1:2" hidden="1" x14ac:dyDescent="0.25"/>
    <row r="27" spans="1:2" hidden="1" x14ac:dyDescent="0.25"/>
    <row r="28" spans="1:2" hidden="1" x14ac:dyDescent="0.25"/>
    <row r="29" spans="1:2" hidden="1" x14ac:dyDescent="0.25"/>
    <row r="30" spans="1:2" hidden="1" x14ac:dyDescent="0.25"/>
    <row r="31" spans="1:2" hidden="1" x14ac:dyDescent="0.25"/>
    <row r="32" spans="1:2" hidden="1" x14ac:dyDescent="0.25"/>
  </sheetData>
  <protectedRanges>
    <protectedRange password="E8C7" sqref="A1:XFD1048576" name="Whole sheet"/>
    <protectedRange sqref="B6:B9 B11 B13:B15 B17:B18 B20 B22:B23" name="EditRange"/>
  </protectedRange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Variables!$A$1:$A$3</xm:f>
          </x14:formula1>
          <xm:sqref>B9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>
    <tabColor theme="9" tint="0.39997558519241921"/>
    <pageSetUpPr fitToPage="1"/>
  </sheetPr>
  <dimension ref="A1:Q41"/>
  <sheetViews>
    <sheetView showGridLines="0" zoomScaleNormal="100" workbookViewId="0">
      <selection activeCell="D13" sqref="D13:E13"/>
    </sheetView>
  </sheetViews>
  <sheetFormatPr defaultColWidth="0" defaultRowHeight="15" zeroHeight="1" x14ac:dyDescent="0.25"/>
  <cols>
    <col min="1" max="1" width="63.28515625" style="57" customWidth="1"/>
    <col min="2" max="7" width="17" style="106" customWidth="1"/>
    <col min="8" max="8" width="2.5703125" style="106" hidden="1" customWidth="1"/>
    <col min="9" max="11" width="17" style="106" hidden="1" customWidth="1"/>
    <col min="12" max="12" width="9" style="53" hidden="1" customWidth="1"/>
    <col min="13" max="17" width="14.7109375" style="53" hidden="1" customWidth="1"/>
    <col min="18" max="16384" width="9" style="53" hidden="1"/>
  </cols>
  <sheetData>
    <row r="1" spans="1:12" ht="34.5" customHeight="1" x14ac:dyDescent="0.35">
      <c r="A1" s="50" t="str">
        <f>Summary!$A$1</f>
        <v>PRA Insurance Stress Testing 2022</v>
      </c>
      <c r="B1" s="51"/>
      <c r="C1" s="51"/>
      <c r="D1" s="51"/>
      <c r="E1" s="51"/>
      <c r="F1" s="51"/>
      <c r="G1" s="51"/>
      <c r="J1" s="51"/>
    </row>
    <row r="2" spans="1:12" ht="21" customHeight="1" x14ac:dyDescent="0.25">
      <c r="A2" s="60" t="s">
        <v>259</v>
      </c>
      <c r="B2" s="60"/>
      <c r="C2" s="51"/>
      <c r="D2" s="51"/>
      <c r="E2" s="51"/>
      <c r="F2" s="244" t="s">
        <v>7</v>
      </c>
      <c r="G2" s="244"/>
    </row>
    <row r="3" spans="1:12" ht="21" customHeight="1" x14ac:dyDescent="0.35">
      <c r="A3" s="157" t="s">
        <v>257</v>
      </c>
      <c r="B3" s="157" t="str">
        <f>Summary!$G$11&amp;" "&amp;Summary!$G$10</f>
        <v>S3 Stage 3: Protracted market shock</v>
      </c>
      <c r="C3" s="51"/>
      <c r="D3" s="51"/>
      <c r="E3" s="51"/>
      <c r="F3" s="245" t="s">
        <v>8</v>
      </c>
      <c r="G3" s="245"/>
    </row>
    <row r="4" spans="1:12" ht="21" customHeight="1" x14ac:dyDescent="0.25">
      <c r="A4" s="54"/>
      <c r="B4" s="51"/>
      <c r="C4" s="51"/>
      <c r="D4" s="51"/>
      <c r="E4" s="51"/>
      <c r="F4" s="246" t="s">
        <v>9</v>
      </c>
      <c r="G4" s="246"/>
    </row>
    <row r="5" spans="1:12" x14ac:dyDescent="0.25">
      <c r="A5" s="54"/>
      <c r="B5" s="51"/>
      <c r="C5" s="51"/>
      <c r="D5" s="51"/>
      <c r="E5" s="51"/>
      <c r="F5" s="51"/>
      <c r="G5" s="51"/>
    </row>
    <row r="6" spans="1:12" x14ac:dyDescent="0.25">
      <c r="A6" s="4" t="s">
        <v>10</v>
      </c>
      <c r="B6" s="247" t="str">
        <f>IF('Firm Info'!$B$6="","",'Firm Info'!$B$6)</f>
        <v/>
      </c>
      <c r="C6" s="247"/>
      <c r="D6" s="247"/>
      <c r="E6" s="247"/>
      <c r="F6" s="247"/>
      <c r="G6" s="247"/>
    </row>
    <row r="7" spans="1:12" x14ac:dyDescent="0.25">
      <c r="A7" s="4" t="str">
        <f>Summary!A7</f>
        <v>Group name (if applicable)</v>
      </c>
      <c r="B7" s="247" t="str">
        <f>IF('Firm Info'!B8="","",'Firm Info'!$B$8)</f>
        <v/>
      </c>
      <c r="C7" s="247"/>
      <c r="D7" s="247"/>
      <c r="E7" s="247"/>
      <c r="F7" s="247"/>
      <c r="G7" s="247"/>
      <c r="L7" s="106"/>
    </row>
    <row r="8" spans="1:12" x14ac:dyDescent="0.25">
      <c r="A8" s="6" t="s">
        <v>14</v>
      </c>
      <c r="B8" s="225" t="str">
        <f>IF('Firm Info'!$B$11="","", TEXT('Firm Info'!$B$11,"dd/mm/yyyy"))</f>
        <v>31/12/2021</v>
      </c>
      <c r="C8" s="226"/>
      <c r="D8" s="226"/>
      <c r="E8" s="226"/>
      <c r="F8" s="226"/>
      <c r="G8" s="227"/>
      <c r="L8" s="106"/>
    </row>
    <row r="9" spans="1:12" x14ac:dyDescent="0.25">
      <c r="A9" s="59"/>
      <c r="B9" s="58"/>
      <c r="C9" s="58"/>
      <c r="L9" s="106"/>
    </row>
    <row r="10" spans="1:12" s="106" customFormat="1" ht="21" x14ac:dyDescent="0.25">
      <c r="A10" s="60" t="s">
        <v>389</v>
      </c>
      <c r="B10" s="53"/>
      <c r="C10" s="53"/>
      <c r="D10" s="53"/>
      <c r="E10" s="53"/>
      <c r="F10" s="53"/>
      <c r="G10" s="53"/>
      <c r="H10" s="53"/>
      <c r="L10" s="53"/>
    </row>
    <row r="11" spans="1:12" ht="21" x14ac:dyDescent="0.25">
      <c r="A11" s="60" t="s">
        <v>235</v>
      </c>
      <c r="B11" s="53"/>
      <c r="C11" s="53"/>
      <c r="D11" s="53"/>
      <c r="E11" s="53"/>
      <c r="F11" s="53"/>
      <c r="G11" s="53"/>
      <c r="H11" s="53"/>
    </row>
    <row r="12" spans="1:12" x14ac:dyDescent="0.25">
      <c r="A12" s="59"/>
      <c r="B12" s="59"/>
      <c r="C12" s="62"/>
      <c r="D12" s="59"/>
      <c r="E12" s="59"/>
      <c r="F12" s="59"/>
      <c r="G12" s="59"/>
      <c r="H12" s="59"/>
    </row>
    <row r="13" spans="1:12" s="106" customFormat="1" x14ac:dyDescent="0.25">
      <c r="A13" s="119"/>
      <c r="B13" s="138"/>
      <c r="C13" s="166" t="s">
        <v>58</v>
      </c>
      <c r="D13" s="166" t="s">
        <v>236</v>
      </c>
      <c r="E13" s="166" t="s">
        <v>237</v>
      </c>
      <c r="F13" s="166" t="s">
        <v>238</v>
      </c>
      <c r="G13" s="166" t="s">
        <v>239</v>
      </c>
      <c r="H13" s="59"/>
      <c r="L13" s="53"/>
    </row>
    <row r="14" spans="1:12" s="106" customFormat="1" x14ac:dyDescent="0.25">
      <c r="A14" s="33" t="s">
        <v>41</v>
      </c>
      <c r="B14" s="138"/>
      <c r="C14" s="167" t="s">
        <v>57</v>
      </c>
      <c r="D14" s="166" t="s">
        <v>240</v>
      </c>
      <c r="E14" s="166" t="s">
        <v>241</v>
      </c>
      <c r="F14" s="166" t="s">
        <v>242</v>
      </c>
      <c r="G14" s="166" t="s">
        <v>243</v>
      </c>
      <c r="H14" s="59"/>
      <c r="L14" s="53"/>
    </row>
    <row r="15" spans="1:12" s="106" customFormat="1" ht="63.75" x14ac:dyDescent="0.25">
      <c r="A15" s="201" t="s">
        <v>387</v>
      </c>
      <c r="B15" s="124" t="s">
        <v>386</v>
      </c>
      <c r="C15" s="168"/>
      <c r="D15" s="165"/>
      <c r="E15" s="165"/>
      <c r="F15" s="165"/>
      <c r="G15" s="127"/>
      <c r="H15" s="59"/>
      <c r="L15" s="53"/>
    </row>
    <row r="16" spans="1:12" s="106" customFormat="1" x14ac:dyDescent="0.25">
      <c r="A16" s="123" t="s">
        <v>244</v>
      </c>
      <c r="B16" s="124" t="s">
        <v>116</v>
      </c>
      <c r="C16" s="141"/>
      <c r="D16" s="127"/>
      <c r="E16" s="127"/>
      <c r="F16" s="127"/>
      <c r="G16" s="127"/>
      <c r="H16" s="59"/>
      <c r="L16" s="53"/>
    </row>
    <row r="17" spans="1:12" s="106" customFormat="1" x14ac:dyDescent="0.25">
      <c r="A17" s="123" t="s">
        <v>245</v>
      </c>
      <c r="B17" s="124" t="s">
        <v>118</v>
      </c>
      <c r="C17" s="165"/>
      <c r="D17" s="165"/>
      <c r="E17" s="165"/>
      <c r="F17" s="165"/>
      <c r="G17" s="165"/>
      <c r="H17" s="59"/>
      <c r="L17" s="53"/>
    </row>
    <row r="18" spans="1:12" s="106" customFormat="1" x14ac:dyDescent="0.25">
      <c r="A18" s="142" t="s">
        <v>246</v>
      </c>
      <c r="B18" s="124" t="s">
        <v>140</v>
      </c>
      <c r="C18" s="165"/>
      <c r="D18" s="83"/>
      <c r="E18" s="83"/>
      <c r="F18" s="165"/>
      <c r="G18" s="165"/>
      <c r="H18" s="59"/>
      <c r="L18" s="53"/>
    </row>
    <row r="19" spans="1:12" s="106" customFormat="1" x14ac:dyDescent="0.25">
      <c r="A19" s="142" t="s">
        <v>247</v>
      </c>
      <c r="B19" s="124"/>
      <c r="C19" s="83"/>
      <c r="D19" s="83"/>
      <c r="E19" s="83"/>
      <c r="F19" s="83"/>
      <c r="G19" s="83"/>
      <c r="H19" s="59"/>
      <c r="L19" s="53"/>
    </row>
    <row r="20" spans="1:12" s="106" customFormat="1" x14ac:dyDescent="0.25">
      <c r="A20" s="143" t="s">
        <v>384</v>
      </c>
      <c r="B20" s="124" t="s">
        <v>146</v>
      </c>
      <c r="C20" s="165"/>
      <c r="D20" s="165"/>
      <c r="E20" s="165"/>
      <c r="F20" s="165"/>
      <c r="G20" s="165"/>
      <c r="H20" s="59"/>
      <c r="L20" s="53"/>
    </row>
    <row r="21" spans="1:12" s="106" customFormat="1" x14ac:dyDescent="0.25">
      <c r="A21" s="143" t="s">
        <v>385</v>
      </c>
      <c r="B21" s="124" t="s">
        <v>149</v>
      </c>
      <c r="C21" s="127"/>
      <c r="D21" s="127"/>
      <c r="E21" s="127"/>
      <c r="F21" s="127"/>
      <c r="G21" s="83"/>
      <c r="H21" s="59"/>
      <c r="L21" s="53"/>
    </row>
    <row r="22" spans="1:12" s="106" customFormat="1" x14ac:dyDescent="0.25">
      <c r="A22" s="143" t="s">
        <v>248</v>
      </c>
      <c r="B22" s="124" t="s">
        <v>155</v>
      </c>
      <c r="C22" s="127"/>
      <c r="D22" s="127"/>
      <c r="E22" s="127"/>
      <c r="F22" s="127"/>
      <c r="G22" s="127"/>
      <c r="H22" s="59"/>
      <c r="L22" s="53"/>
    </row>
    <row r="23" spans="1:12" s="106" customFormat="1" x14ac:dyDescent="0.25">
      <c r="A23" s="126" t="s">
        <v>249</v>
      </c>
      <c r="B23" s="124" t="s">
        <v>157</v>
      </c>
      <c r="C23" s="165"/>
      <c r="D23" s="165"/>
      <c r="E23" s="165"/>
      <c r="F23" s="165"/>
      <c r="G23" s="83"/>
      <c r="L23" s="53"/>
    </row>
    <row r="24" spans="1:12" s="106" customFormat="1" hidden="1" x14ac:dyDescent="0.25">
      <c r="A24" s="53"/>
      <c r="B24" s="53"/>
      <c r="C24" s="53"/>
      <c r="D24" s="53"/>
      <c r="E24" s="53"/>
      <c r="F24" s="53"/>
      <c r="G24" s="53"/>
      <c r="L24" s="53"/>
    </row>
    <row r="25" spans="1:12" s="106" customFormat="1" hidden="1" x14ac:dyDescent="0.25">
      <c r="A25" s="53"/>
      <c r="B25" s="53"/>
      <c r="C25" s="53"/>
      <c r="D25" s="53"/>
      <c r="E25" s="53"/>
      <c r="F25" s="53"/>
      <c r="G25" s="53"/>
      <c r="L25" s="53"/>
    </row>
    <row r="26" spans="1:12" s="106" customFormat="1" hidden="1" x14ac:dyDescent="0.25">
      <c r="A26" s="53"/>
      <c r="B26" s="53"/>
      <c r="C26" s="53"/>
      <c r="D26" s="53"/>
      <c r="E26" s="53"/>
      <c r="F26" s="53"/>
      <c r="G26" s="53"/>
      <c r="L26" s="53"/>
    </row>
    <row r="27" spans="1:12" s="106" customFormat="1" hidden="1" x14ac:dyDescent="0.25">
      <c r="A27" s="53"/>
      <c r="B27" s="53"/>
      <c r="C27" s="53"/>
      <c r="D27" s="53"/>
      <c r="E27" s="53"/>
      <c r="F27" s="53"/>
      <c r="G27" s="53"/>
      <c r="L27" s="53"/>
    </row>
    <row r="28" spans="1:12" s="106" customFormat="1" hidden="1" x14ac:dyDescent="0.25">
      <c r="A28" s="53"/>
      <c r="B28" s="53"/>
      <c r="C28" s="53"/>
      <c r="D28" s="53"/>
      <c r="E28" s="53"/>
      <c r="F28" s="53"/>
      <c r="G28" s="53"/>
      <c r="L28" s="53"/>
    </row>
    <row r="29" spans="1:12" s="106" customFormat="1" hidden="1" x14ac:dyDescent="0.25">
      <c r="A29" s="53"/>
      <c r="B29" s="53"/>
      <c r="C29" s="53"/>
      <c r="D29" s="53"/>
      <c r="E29" s="53"/>
      <c r="F29" s="53"/>
      <c r="G29" s="53"/>
      <c r="L29" s="53"/>
    </row>
    <row r="30" spans="1:12" s="106" customFormat="1" hidden="1" x14ac:dyDescent="0.25">
      <c r="A30" s="53"/>
      <c r="B30" s="53"/>
      <c r="C30" s="53"/>
      <c r="D30" s="53"/>
      <c r="E30" s="53"/>
      <c r="F30" s="53"/>
      <c r="G30" s="53"/>
      <c r="L30" s="53"/>
    </row>
    <row r="31" spans="1:12" s="106" customFormat="1" hidden="1" x14ac:dyDescent="0.25">
      <c r="A31" s="53"/>
      <c r="B31" s="53"/>
      <c r="C31" s="53"/>
      <c r="D31" s="53"/>
      <c r="E31" s="53"/>
      <c r="F31" s="53"/>
      <c r="G31" s="53"/>
      <c r="L31" s="53"/>
    </row>
    <row r="32" spans="1:12" s="106" customFormat="1" hidden="1" x14ac:dyDescent="0.25">
      <c r="A32" s="53"/>
      <c r="B32" s="53"/>
      <c r="C32" s="53"/>
      <c r="D32" s="53"/>
      <c r="E32" s="53"/>
      <c r="F32" s="53"/>
      <c r="G32" s="53"/>
      <c r="L32" s="53"/>
    </row>
    <row r="33" spans="1:12" s="106" customFormat="1" hidden="1" x14ac:dyDescent="0.25">
      <c r="A33" s="53"/>
      <c r="B33" s="53"/>
      <c r="C33" s="53"/>
      <c r="D33" s="53"/>
      <c r="E33" s="53"/>
      <c r="F33" s="53"/>
      <c r="G33" s="53"/>
      <c r="L33" s="53"/>
    </row>
    <row r="34" spans="1:12" s="106" customFormat="1" hidden="1" x14ac:dyDescent="0.25">
      <c r="A34" s="53"/>
      <c r="B34" s="53"/>
      <c r="C34" s="53"/>
      <c r="D34" s="53"/>
      <c r="E34" s="53"/>
      <c r="F34" s="53"/>
      <c r="G34" s="53"/>
      <c r="L34" s="53"/>
    </row>
    <row r="35" spans="1:12" s="106" customFormat="1" hidden="1" x14ac:dyDescent="0.25">
      <c r="A35" s="53"/>
      <c r="B35" s="53"/>
      <c r="C35" s="53"/>
      <c r="D35" s="53"/>
      <c r="E35" s="53"/>
      <c r="F35" s="53"/>
      <c r="G35" s="53"/>
      <c r="L35" s="53"/>
    </row>
    <row r="36" spans="1:12" s="106" customFormat="1" hidden="1" x14ac:dyDescent="0.25">
      <c r="A36" s="53"/>
      <c r="B36" s="53"/>
      <c r="C36" s="53"/>
      <c r="D36" s="53"/>
      <c r="E36" s="53"/>
      <c r="F36" s="53"/>
      <c r="G36" s="53"/>
      <c r="L36" s="53"/>
    </row>
    <row r="37" spans="1:12" s="106" customFormat="1" hidden="1" x14ac:dyDescent="0.25">
      <c r="A37" s="53"/>
      <c r="B37" s="53"/>
      <c r="C37" s="53"/>
      <c r="D37" s="53"/>
      <c r="E37" s="53"/>
      <c r="F37" s="53"/>
      <c r="G37" s="53"/>
      <c r="L37" s="53"/>
    </row>
    <row r="38" spans="1:12" s="106" customFormat="1" hidden="1" x14ac:dyDescent="0.25">
      <c r="A38" s="53"/>
      <c r="B38" s="53"/>
      <c r="C38" s="53"/>
      <c r="D38" s="53"/>
      <c r="E38" s="53"/>
      <c r="F38" s="53"/>
      <c r="G38" s="53"/>
      <c r="L38" s="53"/>
    </row>
    <row r="39" spans="1:12" s="106" customFormat="1" hidden="1" x14ac:dyDescent="0.25">
      <c r="A39" s="53"/>
      <c r="B39" s="53"/>
      <c r="C39" s="53"/>
      <c r="D39" s="53"/>
      <c r="E39" s="53"/>
      <c r="F39" s="53"/>
      <c r="G39" s="53"/>
      <c r="L39" s="53"/>
    </row>
    <row r="40" spans="1:12" s="106" customFormat="1" hidden="1" x14ac:dyDescent="0.25">
      <c r="A40" s="53"/>
      <c r="B40" s="53"/>
      <c r="C40" s="53"/>
      <c r="D40" s="53"/>
      <c r="E40" s="53"/>
      <c r="F40" s="53"/>
      <c r="G40" s="53"/>
      <c r="L40" s="53"/>
    </row>
    <row r="41" spans="1:12" s="106" customFormat="1" hidden="1" x14ac:dyDescent="0.25">
      <c r="A41" s="53"/>
      <c r="B41" s="53"/>
      <c r="C41" s="53"/>
      <c r="D41" s="53"/>
      <c r="E41" s="53"/>
      <c r="F41" s="53"/>
      <c r="G41" s="53"/>
      <c r="L41" s="53"/>
    </row>
  </sheetData>
  <sheetProtection selectLockedCells="1"/>
  <protectedRanges>
    <protectedRange sqref="C15:G17 C18 F18:G18 C20:F23 G20 G22" name="Editrange"/>
    <protectedRange password="E8C7" sqref="A1:XFD2 A4:XFD1048576 A3 C3:XFD3" name="wholesheet"/>
    <protectedRange password="E8C7" sqref="B3" name="WholeSheet_1"/>
  </protectedRanges>
  <mergeCells count="6">
    <mergeCell ref="B8:G8"/>
    <mergeCell ref="F2:G2"/>
    <mergeCell ref="F3:G3"/>
    <mergeCell ref="F4:G4"/>
    <mergeCell ref="B6:G6"/>
    <mergeCell ref="B7:G7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9" tint="0.39997558519241921"/>
  </sheetPr>
  <dimension ref="A1:I21"/>
  <sheetViews>
    <sheetView showGridLines="0" zoomScaleNormal="100" workbookViewId="0">
      <selection activeCell="D13" sqref="D13:E13"/>
    </sheetView>
  </sheetViews>
  <sheetFormatPr defaultColWidth="0" defaultRowHeight="15" zeroHeight="1" x14ac:dyDescent="0.25"/>
  <cols>
    <col min="1" max="1" width="67.5703125" bestFit="1" customWidth="1"/>
    <col min="2" max="2" width="25.28515625" customWidth="1"/>
    <col min="3" max="3" width="13.7109375" customWidth="1"/>
    <col min="4" max="4" width="9" customWidth="1"/>
    <col min="5" max="5" width="17.85546875" bestFit="1" customWidth="1"/>
    <col min="6" max="9" width="0" hidden="1" customWidth="1"/>
    <col min="10" max="16384" width="9" hidden="1"/>
  </cols>
  <sheetData>
    <row r="1" spans="1:9" ht="34.5" customHeight="1" x14ac:dyDescent="0.35">
      <c r="A1" s="50" t="str">
        <f>Summary!$A$1</f>
        <v>PRA Insurance Stress Testing 2022</v>
      </c>
      <c r="B1" s="51"/>
      <c r="C1" s="51"/>
      <c r="D1" s="51"/>
      <c r="E1" s="51"/>
      <c r="F1" s="51"/>
      <c r="G1" s="51"/>
      <c r="H1" s="52"/>
      <c r="I1" s="53"/>
    </row>
    <row r="2" spans="1:9" ht="23.25" x14ac:dyDescent="0.35">
      <c r="A2" s="50" t="s">
        <v>302</v>
      </c>
      <c r="C2" s="51"/>
      <c r="D2" s="51"/>
      <c r="E2" s="9" t="s">
        <v>7</v>
      </c>
      <c r="F2" s="51"/>
      <c r="G2" s="116"/>
      <c r="H2" s="55"/>
      <c r="I2" s="53"/>
    </row>
    <row r="3" spans="1:9" ht="21" x14ac:dyDescent="0.35">
      <c r="A3" s="157" t="s">
        <v>257</v>
      </c>
      <c r="B3" s="157" t="str">
        <f>Summary!$G$11&amp;" "&amp;Summary!$G$10</f>
        <v>S3 Stage 3: Protracted market shock</v>
      </c>
      <c r="C3" s="51"/>
      <c r="D3" s="51"/>
      <c r="E3" s="10" t="s">
        <v>8</v>
      </c>
      <c r="F3" s="51"/>
      <c r="G3" s="116"/>
      <c r="H3" s="55"/>
      <c r="I3" s="53"/>
    </row>
    <row r="4" spans="1:9" x14ac:dyDescent="0.25">
      <c r="A4" s="54"/>
      <c r="B4" s="51"/>
      <c r="C4" s="51"/>
      <c r="D4" s="51"/>
      <c r="E4" s="11" t="s">
        <v>9</v>
      </c>
      <c r="F4" s="51"/>
      <c r="G4" s="116"/>
      <c r="H4" s="56"/>
      <c r="I4" s="53"/>
    </row>
    <row r="5" spans="1:9" x14ac:dyDescent="0.25">
      <c r="A5" s="54"/>
      <c r="B5" s="51"/>
      <c r="C5" s="51"/>
      <c r="D5" s="51"/>
      <c r="E5" s="51"/>
      <c r="F5" s="51"/>
      <c r="G5" s="116"/>
      <c r="H5" s="56"/>
      <c r="I5" s="53"/>
    </row>
    <row r="6" spans="1:9" x14ac:dyDescent="0.25">
      <c r="A6" s="4" t="s">
        <v>10</v>
      </c>
      <c r="B6" s="222" t="str">
        <f>IF('Firm Info'!$B$6="","",'Firm Info'!$B$6)</f>
        <v/>
      </c>
      <c r="C6" s="223"/>
      <c r="D6" s="223"/>
      <c r="E6" s="224"/>
      <c r="F6" s="51"/>
      <c r="G6" s="116"/>
      <c r="H6" s="52"/>
      <c r="I6" s="53"/>
    </row>
    <row r="7" spans="1:9" x14ac:dyDescent="0.25">
      <c r="A7" s="4" t="str">
        <f>Summary!A7</f>
        <v>Group name (if applicable)</v>
      </c>
      <c r="B7" s="222" t="str">
        <f>IF('Firm Info'!B8="","",'Firm Info'!$B$8)</f>
        <v/>
      </c>
      <c r="C7" s="223"/>
      <c r="D7" s="223"/>
      <c r="E7" s="224"/>
      <c r="F7" s="51"/>
      <c r="G7" s="116"/>
      <c r="H7" s="57"/>
      <c r="I7" s="53"/>
    </row>
    <row r="8" spans="1:9" x14ac:dyDescent="0.25">
      <c r="A8" s="6" t="s">
        <v>14</v>
      </c>
      <c r="B8" s="225" t="str">
        <f>IF('Firm Info'!$B$11="","", TEXT('Firm Info'!$B$11,"dd/mm/yyyy"))</f>
        <v>31/12/2021</v>
      </c>
      <c r="C8" s="226"/>
      <c r="D8" s="226"/>
      <c r="E8" s="227"/>
      <c r="F8" s="51" t="str">
        <f>IF('Firm Info'!F10="","", TEXT('Firm Info'!F10+1,"dd/mm/yyyy"))</f>
        <v/>
      </c>
      <c r="G8" s="116"/>
      <c r="H8" s="58"/>
      <c r="I8" s="53"/>
    </row>
    <row r="9" spans="1:9" x14ac:dyDescent="0.25">
      <c r="A9" s="59"/>
      <c r="B9" s="58"/>
      <c r="C9" s="58"/>
      <c r="D9" s="58"/>
      <c r="E9" s="58"/>
      <c r="F9" s="58"/>
      <c r="G9" s="58"/>
      <c r="H9" s="58"/>
      <c r="I9" s="53"/>
    </row>
    <row r="10" spans="1:9" ht="21" x14ac:dyDescent="0.25">
      <c r="A10" s="60" t="s">
        <v>250</v>
      </c>
      <c r="B10" s="58"/>
      <c r="C10" s="58"/>
      <c r="D10" s="58"/>
      <c r="E10" s="58"/>
      <c r="F10" s="58"/>
      <c r="G10" s="58"/>
      <c r="H10" s="58"/>
      <c r="I10" s="53"/>
    </row>
    <row r="11" spans="1:9" ht="21" x14ac:dyDescent="0.25">
      <c r="A11" s="60" t="s">
        <v>251</v>
      </c>
      <c r="B11" s="58"/>
      <c r="C11" s="58"/>
      <c r="D11" s="58"/>
      <c r="E11" s="58"/>
      <c r="F11" s="58"/>
      <c r="G11" s="58"/>
      <c r="H11" s="58"/>
      <c r="I11" s="53"/>
    </row>
    <row r="12" spans="1:9" x14ac:dyDescent="0.25">
      <c r="A12" s="54"/>
      <c r="B12" s="51"/>
      <c r="C12" s="62"/>
      <c r="D12" s="51"/>
      <c r="E12" s="51"/>
      <c r="F12" s="51"/>
      <c r="G12" s="51"/>
      <c r="H12" s="52"/>
      <c r="I12" s="53"/>
    </row>
    <row r="13" spans="1:9" x14ac:dyDescent="0.25">
      <c r="A13" s="150"/>
      <c r="B13" s="150"/>
      <c r="C13" s="151" t="s">
        <v>57</v>
      </c>
      <c r="D13" s="151" t="s">
        <v>57</v>
      </c>
    </row>
    <row r="14" spans="1:9" x14ac:dyDescent="0.25">
      <c r="A14" s="107" t="s">
        <v>340</v>
      </c>
      <c r="B14" s="169"/>
      <c r="C14" s="87"/>
      <c r="D14" s="87"/>
    </row>
    <row r="15" spans="1:9" x14ac:dyDescent="0.25">
      <c r="A15" s="107" t="s">
        <v>252</v>
      </c>
      <c r="B15" s="169"/>
      <c r="C15" s="83"/>
      <c r="D15" s="83"/>
    </row>
    <row r="16" spans="1:9" x14ac:dyDescent="0.25">
      <c r="A16" s="101" t="s">
        <v>253</v>
      </c>
      <c r="B16" s="169" t="s">
        <v>66</v>
      </c>
      <c r="C16" s="87"/>
      <c r="D16" s="87"/>
    </row>
    <row r="17" spans="1:4" ht="30" x14ac:dyDescent="0.25">
      <c r="A17" s="101" t="s">
        <v>254</v>
      </c>
      <c r="B17" s="170" t="s">
        <v>68</v>
      </c>
      <c r="C17" s="87"/>
      <c r="D17" s="87"/>
    </row>
    <row r="18" spans="1:4" x14ac:dyDescent="0.25">
      <c r="A18" s="101" t="s">
        <v>255</v>
      </c>
      <c r="B18" s="169" t="s">
        <v>70</v>
      </c>
      <c r="C18" s="87"/>
      <c r="D18" s="87"/>
    </row>
    <row r="19" spans="1:4" x14ac:dyDescent="0.25">
      <c r="A19" s="101" t="s">
        <v>256</v>
      </c>
      <c r="B19" s="170" t="s">
        <v>72</v>
      </c>
      <c r="C19" s="87"/>
      <c r="D19" s="87"/>
    </row>
    <row r="20" spans="1:4" x14ac:dyDescent="0.25"/>
    <row r="21" spans="1:4" x14ac:dyDescent="0.25">
      <c r="A21" s="154" t="s">
        <v>390</v>
      </c>
      <c r="B21" s="170"/>
      <c r="C21" s="110">
        <f>SUM(C16,C17,C18)</f>
        <v>0</v>
      </c>
      <c r="D21" s="110">
        <f>SUM(D16,D17,D18)</f>
        <v>0</v>
      </c>
    </row>
  </sheetData>
  <protectedRanges>
    <protectedRange sqref="C14:D14 C16:D19" name="editrange"/>
    <protectedRange password="E8C7" sqref="A4:XFD1048576 A3 C3:XFD3 A1:XFD2" name="Wholesheet"/>
    <protectedRange password="E8C7" sqref="B3" name="WholeSheet_1"/>
  </protectedRanges>
  <mergeCells count="3">
    <mergeCell ref="B6:E6"/>
    <mergeCell ref="B7:E7"/>
    <mergeCell ref="B8:E8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2" tint="-0.249977111117893"/>
    <pageSetUpPr fitToPage="1"/>
  </sheetPr>
  <dimension ref="A1:L65"/>
  <sheetViews>
    <sheetView showGridLines="0" zoomScaleNormal="100" workbookViewId="0">
      <selection activeCell="D13" sqref="D13:E13"/>
    </sheetView>
  </sheetViews>
  <sheetFormatPr defaultColWidth="0" defaultRowHeight="15" zeroHeight="1" x14ac:dyDescent="0.25"/>
  <cols>
    <col min="1" max="1" width="66.5703125" style="54" bestFit="1" customWidth="1"/>
    <col min="2" max="2" width="62.28515625" style="51" customWidth="1"/>
    <col min="3" max="4" width="20" style="51" customWidth="1"/>
    <col min="5" max="5" width="25.7109375" style="51" customWidth="1"/>
    <col min="6" max="6" width="3" style="51" customWidth="1"/>
    <col min="7" max="7" width="41.7109375" style="52" customWidth="1"/>
    <col min="8" max="12" width="14.7109375" style="53" hidden="1" customWidth="1"/>
    <col min="13" max="16384" width="9" style="53" hidden="1"/>
  </cols>
  <sheetData>
    <row r="1" spans="1:7" ht="34.5" customHeight="1" x14ac:dyDescent="0.35">
      <c r="A1" s="50" t="str">
        <f>Summary!$A$1</f>
        <v>PRA Insurance Stress Testing 2022</v>
      </c>
    </row>
    <row r="2" spans="1:7" ht="23.25" x14ac:dyDescent="0.35">
      <c r="A2" s="50" t="s">
        <v>300</v>
      </c>
      <c r="E2" s="9" t="s">
        <v>7</v>
      </c>
      <c r="G2" s="55"/>
    </row>
    <row r="3" spans="1:7" ht="21" x14ac:dyDescent="0.35">
      <c r="A3" s="157" t="s">
        <v>257</v>
      </c>
      <c r="B3" s="157" t="str">
        <f>Summary!$H$11&amp;" "&amp;Summary!$H$10</f>
        <v>S4 Stage 4: Protracted market shock and longevity shock</v>
      </c>
      <c r="E3" s="10" t="s">
        <v>8</v>
      </c>
      <c r="G3" s="55"/>
    </row>
    <row r="4" spans="1:7" x14ac:dyDescent="0.25">
      <c r="E4" s="11" t="s">
        <v>9</v>
      </c>
      <c r="G4" s="56"/>
    </row>
    <row r="5" spans="1:7" x14ac:dyDescent="0.25">
      <c r="G5" s="56"/>
    </row>
    <row r="6" spans="1:7" x14ac:dyDescent="0.25">
      <c r="A6" s="4" t="s">
        <v>10</v>
      </c>
      <c r="B6" s="222" t="str">
        <f>IF('Firm Info'!$B$6="","",'Firm Info'!$B$6)</f>
        <v/>
      </c>
      <c r="C6" s="223"/>
      <c r="D6" s="223"/>
      <c r="E6" s="224"/>
    </row>
    <row r="7" spans="1:7" x14ac:dyDescent="0.25">
      <c r="A7" s="4" t="str">
        <f>Summary!A7</f>
        <v>Group name (if applicable)</v>
      </c>
      <c r="B7" s="222" t="str">
        <f>IF('Firm Info'!B8="","",'Firm Info'!$B$8)</f>
        <v/>
      </c>
      <c r="C7" s="223"/>
      <c r="D7" s="223"/>
      <c r="E7" s="224"/>
      <c r="G7" s="57"/>
    </row>
    <row r="8" spans="1:7" x14ac:dyDescent="0.25">
      <c r="A8" s="6" t="s">
        <v>14</v>
      </c>
      <c r="B8" s="225" t="str">
        <f>IF('Firm Info'!$B$11="","", TEXT('Firm Info'!$B$11,"dd/mm/yyyy"))</f>
        <v>31/12/2021</v>
      </c>
      <c r="C8" s="226"/>
      <c r="D8" s="226"/>
      <c r="E8" s="227"/>
      <c r="F8" s="51" t="str">
        <f>IF('Firm Info'!F10="","", TEXT('Firm Info'!F10+1,"dd/mm/yyyy"))</f>
        <v/>
      </c>
      <c r="G8" s="58"/>
    </row>
    <row r="9" spans="1:7" x14ac:dyDescent="0.25">
      <c r="A9" s="59"/>
      <c r="B9" s="58"/>
      <c r="C9" s="58"/>
      <c r="D9" s="58"/>
      <c r="E9" s="58"/>
      <c r="F9" s="58"/>
      <c r="G9" s="58"/>
    </row>
    <row r="10" spans="1:7" ht="21" x14ac:dyDescent="0.25">
      <c r="A10" s="60" t="s">
        <v>258</v>
      </c>
      <c r="B10" s="58"/>
      <c r="C10" s="58"/>
      <c r="D10" s="58"/>
      <c r="E10" s="58"/>
      <c r="F10" s="58"/>
      <c r="G10" s="58"/>
    </row>
    <row r="11" spans="1:7" ht="21" x14ac:dyDescent="0.25">
      <c r="A11" s="60"/>
      <c r="B11" s="58"/>
      <c r="C11" s="58"/>
      <c r="D11" s="58"/>
      <c r="E11" s="58"/>
      <c r="F11" s="58"/>
      <c r="G11" s="58"/>
    </row>
    <row r="12" spans="1:7" ht="21" x14ac:dyDescent="0.25">
      <c r="A12" s="60" t="s">
        <v>268</v>
      </c>
      <c r="F12" s="57"/>
      <c r="G12" s="53"/>
    </row>
    <row r="13" spans="1:7" ht="126" customHeight="1" x14ac:dyDescent="0.25">
      <c r="A13" s="33" t="s">
        <v>41</v>
      </c>
      <c r="C13" s="64" t="s">
        <v>57</v>
      </c>
      <c r="D13" s="228" t="s">
        <v>407</v>
      </c>
      <c r="E13" s="229"/>
      <c r="F13" s="67"/>
      <c r="G13" s="68" t="s">
        <v>265</v>
      </c>
    </row>
    <row r="14" spans="1:7" x14ac:dyDescent="0.25">
      <c r="A14" s="77"/>
      <c r="B14" s="71"/>
      <c r="C14" s="69" t="s">
        <v>58</v>
      </c>
      <c r="D14" s="70" t="s">
        <v>405</v>
      </c>
      <c r="E14" s="71" t="s">
        <v>406</v>
      </c>
      <c r="F14" s="72"/>
      <c r="G14" s="73"/>
    </row>
    <row r="15" spans="1:7" x14ac:dyDescent="0.25">
      <c r="A15" s="77" t="s">
        <v>48</v>
      </c>
      <c r="B15" s="159"/>
      <c r="C15" s="69"/>
      <c r="D15" s="73"/>
      <c r="E15" s="71"/>
      <c r="F15" s="72"/>
      <c r="G15" s="73"/>
    </row>
    <row r="16" spans="1:7" x14ac:dyDescent="0.25">
      <c r="A16" s="80" t="s">
        <v>65</v>
      </c>
      <c r="B16" s="71" t="s">
        <v>66</v>
      </c>
      <c r="C16" s="87"/>
      <c r="D16" s="87"/>
      <c r="E16" s="87"/>
      <c r="F16" s="111"/>
      <c r="G16" s="86"/>
    </row>
    <row r="17" spans="1:7" x14ac:dyDescent="0.25">
      <c r="A17" s="80" t="s">
        <v>67</v>
      </c>
      <c r="B17" s="71" t="s">
        <v>68</v>
      </c>
      <c r="C17" s="87"/>
      <c r="D17" s="87"/>
      <c r="E17" s="87"/>
      <c r="F17" s="111"/>
      <c r="G17" s="86"/>
    </row>
    <row r="18" spans="1:7" x14ac:dyDescent="0.25">
      <c r="A18" s="80" t="s">
        <v>69</v>
      </c>
      <c r="B18" s="78" t="s">
        <v>70</v>
      </c>
      <c r="C18" s="87"/>
      <c r="D18" s="87"/>
      <c r="E18" s="87"/>
      <c r="F18" s="52"/>
      <c r="G18" s="87"/>
    </row>
    <row r="19" spans="1:7" x14ac:dyDescent="0.25">
      <c r="A19" s="80" t="s">
        <v>71</v>
      </c>
      <c r="B19" s="71" t="s">
        <v>72</v>
      </c>
      <c r="C19" s="87"/>
      <c r="D19" s="87"/>
      <c r="E19" s="87"/>
      <c r="F19" s="52"/>
      <c r="G19" s="87"/>
    </row>
    <row r="20" spans="1:7" ht="30" x14ac:dyDescent="0.25">
      <c r="A20" s="89" t="s">
        <v>73</v>
      </c>
      <c r="B20" s="71" t="s">
        <v>74</v>
      </c>
      <c r="C20" s="87"/>
      <c r="D20" s="87"/>
      <c r="E20" s="87"/>
      <c r="F20" s="52"/>
      <c r="G20" s="87"/>
    </row>
    <row r="21" spans="1:7" x14ac:dyDescent="0.25">
      <c r="A21" s="90" t="s">
        <v>75</v>
      </c>
      <c r="B21" s="71" t="s">
        <v>76</v>
      </c>
      <c r="C21" s="87"/>
      <c r="D21" s="87"/>
      <c r="E21" s="87"/>
      <c r="F21" s="52"/>
      <c r="G21" s="87"/>
    </row>
    <row r="22" spans="1:7" x14ac:dyDescent="0.25">
      <c r="A22" s="90" t="s">
        <v>77</v>
      </c>
      <c r="B22" s="71" t="s">
        <v>78</v>
      </c>
      <c r="C22" s="87"/>
      <c r="D22" s="87"/>
      <c r="E22" s="87"/>
      <c r="F22" s="52"/>
      <c r="G22" s="87"/>
    </row>
    <row r="23" spans="1:7" x14ac:dyDescent="0.25">
      <c r="A23" s="90" t="s">
        <v>79</v>
      </c>
      <c r="B23" s="71" t="s">
        <v>80</v>
      </c>
      <c r="C23" s="87"/>
      <c r="D23" s="87"/>
      <c r="E23" s="87"/>
      <c r="F23" s="52"/>
      <c r="G23" s="87"/>
    </row>
    <row r="24" spans="1:7" x14ac:dyDescent="0.25">
      <c r="A24" s="90" t="s">
        <v>85</v>
      </c>
      <c r="B24" s="71" t="s">
        <v>86</v>
      </c>
      <c r="C24" s="87"/>
      <c r="D24" s="87"/>
      <c r="E24" s="87"/>
      <c r="F24" s="52"/>
      <c r="G24" s="87"/>
    </row>
    <row r="25" spans="1:7" x14ac:dyDescent="0.25">
      <c r="A25" s="91" t="s">
        <v>87</v>
      </c>
      <c r="B25" s="71" t="s">
        <v>88</v>
      </c>
      <c r="C25" s="87"/>
      <c r="D25" s="87"/>
      <c r="E25" s="87"/>
      <c r="F25" s="52"/>
      <c r="G25" s="87"/>
    </row>
    <row r="26" spans="1:7" x14ac:dyDescent="0.25">
      <c r="A26" s="91" t="s">
        <v>89</v>
      </c>
      <c r="B26" s="71" t="s">
        <v>90</v>
      </c>
      <c r="C26" s="87"/>
      <c r="D26" s="87"/>
      <c r="E26" s="87"/>
      <c r="F26" s="52"/>
      <c r="G26" s="87"/>
    </row>
    <row r="27" spans="1:7" x14ac:dyDescent="0.25">
      <c r="A27" s="91" t="s">
        <v>91</v>
      </c>
      <c r="B27" s="71" t="s">
        <v>92</v>
      </c>
      <c r="C27" s="87"/>
      <c r="D27" s="87"/>
      <c r="E27" s="87"/>
      <c r="F27" s="52"/>
      <c r="G27" s="87"/>
    </row>
    <row r="28" spans="1:7" x14ac:dyDescent="0.25">
      <c r="A28" s="91" t="s">
        <v>93</v>
      </c>
      <c r="B28" s="71" t="s">
        <v>94</v>
      </c>
      <c r="C28" s="87"/>
      <c r="D28" s="87"/>
      <c r="E28" s="87"/>
      <c r="F28" s="52"/>
      <c r="G28" s="87"/>
    </row>
    <row r="29" spans="1:7" x14ac:dyDescent="0.25">
      <c r="A29" s="90" t="s">
        <v>95</v>
      </c>
      <c r="B29" s="71" t="s">
        <v>96</v>
      </c>
      <c r="C29" s="87"/>
      <c r="D29" s="87"/>
      <c r="E29" s="87"/>
      <c r="F29" s="52"/>
      <c r="G29" s="87"/>
    </row>
    <row r="30" spans="1:7" x14ac:dyDescent="0.25">
      <c r="A30" s="90" t="s">
        <v>97</v>
      </c>
      <c r="B30" s="71" t="s">
        <v>98</v>
      </c>
      <c r="C30" s="87"/>
      <c r="D30" s="87"/>
      <c r="E30" s="87"/>
      <c r="F30" s="52"/>
      <c r="G30" s="87"/>
    </row>
    <row r="31" spans="1:7" x14ac:dyDescent="0.25">
      <c r="A31" s="90" t="s">
        <v>99</v>
      </c>
      <c r="B31" s="71" t="s">
        <v>100</v>
      </c>
      <c r="C31" s="87"/>
      <c r="D31" s="87"/>
      <c r="E31" s="87"/>
      <c r="F31" s="52"/>
      <c r="G31" s="87"/>
    </row>
    <row r="32" spans="1:7" x14ac:dyDescent="0.25">
      <c r="A32" s="90" t="s">
        <v>101</v>
      </c>
      <c r="B32" s="71" t="s">
        <v>102</v>
      </c>
      <c r="C32" s="87"/>
      <c r="D32" s="87"/>
      <c r="E32" s="87"/>
      <c r="F32" s="52"/>
      <c r="G32" s="87"/>
    </row>
    <row r="33" spans="1:7" x14ac:dyDescent="0.25">
      <c r="A33" s="80" t="s">
        <v>103</v>
      </c>
      <c r="B33" s="71" t="s">
        <v>104</v>
      </c>
      <c r="C33" s="87"/>
      <c r="D33" s="87"/>
      <c r="E33" s="87"/>
      <c r="F33" s="52"/>
      <c r="G33" s="87"/>
    </row>
    <row r="34" spans="1:7" x14ac:dyDescent="0.25">
      <c r="A34" s="80" t="s">
        <v>105</v>
      </c>
      <c r="B34" s="71" t="s">
        <v>106</v>
      </c>
      <c r="C34" s="87"/>
      <c r="D34" s="87"/>
      <c r="E34" s="87"/>
      <c r="F34" s="52"/>
      <c r="G34" s="87"/>
    </row>
    <row r="35" spans="1:7" x14ac:dyDescent="0.25">
      <c r="A35" s="90" t="s">
        <v>107</v>
      </c>
      <c r="B35" s="71" t="s">
        <v>108</v>
      </c>
      <c r="C35" s="87"/>
      <c r="D35" s="87"/>
      <c r="E35" s="87"/>
      <c r="F35" s="52"/>
      <c r="G35" s="87"/>
    </row>
    <row r="36" spans="1:7" x14ac:dyDescent="0.25">
      <c r="A36" s="90" t="s">
        <v>109</v>
      </c>
      <c r="B36" s="71" t="s">
        <v>110</v>
      </c>
      <c r="C36" s="87"/>
      <c r="D36" s="87"/>
      <c r="E36" s="87"/>
      <c r="F36" s="52"/>
      <c r="G36" s="87"/>
    </row>
    <row r="37" spans="1:7" x14ac:dyDescent="0.25">
      <c r="A37" s="90" t="s">
        <v>111</v>
      </c>
      <c r="B37" s="71" t="s">
        <v>112</v>
      </c>
      <c r="C37" s="87"/>
      <c r="D37" s="87"/>
      <c r="E37" s="87"/>
      <c r="F37" s="52"/>
      <c r="G37" s="87"/>
    </row>
    <row r="38" spans="1:7" x14ac:dyDescent="0.25">
      <c r="A38" s="95" t="s">
        <v>113</v>
      </c>
      <c r="B38" s="71" t="s">
        <v>114</v>
      </c>
      <c r="C38" s="87"/>
      <c r="D38" s="87"/>
      <c r="E38" s="87"/>
      <c r="F38" s="52"/>
      <c r="G38" s="87"/>
    </row>
    <row r="39" spans="1:7" x14ac:dyDescent="0.25">
      <c r="A39" s="96" t="s">
        <v>115</v>
      </c>
      <c r="B39" s="71" t="s">
        <v>116</v>
      </c>
      <c r="C39" s="87"/>
      <c r="D39" s="87"/>
      <c r="E39" s="87"/>
      <c r="F39" s="52"/>
      <c r="G39" s="87"/>
    </row>
    <row r="40" spans="1:7" ht="30" x14ac:dyDescent="0.25">
      <c r="A40" s="97" t="s">
        <v>121</v>
      </c>
      <c r="B40" s="71" t="s">
        <v>122</v>
      </c>
      <c r="C40" s="87"/>
      <c r="D40" s="87"/>
      <c r="E40" s="87"/>
      <c r="F40" s="52"/>
      <c r="G40" s="87"/>
    </row>
    <row r="41" spans="1:7" x14ac:dyDescent="0.25">
      <c r="A41" s="90" t="s">
        <v>127</v>
      </c>
      <c r="B41" s="71" t="s">
        <v>128</v>
      </c>
      <c r="C41" s="87"/>
      <c r="D41" s="87"/>
      <c r="E41" s="87"/>
      <c r="F41" s="111"/>
      <c r="G41" s="86"/>
    </row>
    <row r="42" spans="1:7" x14ac:dyDescent="0.25">
      <c r="A42" s="80" t="s">
        <v>141</v>
      </c>
      <c r="B42" s="78" t="s">
        <v>142</v>
      </c>
      <c r="C42" s="87"/>
      <c r="D42" s="87"/>
      <c r="E42" s="87"/>
      <c r="F42" s="84"/>
      <c r="G42" s="86"/>
    </row>
    <row r="43" spans="1:7" x14ac:dyDescent="0.25">
      <c r="A43" s="80" t="s">
        <v>143</v>
      </c>
      <c r="B43" s="78" t="s">
        <v>144</v>
      </c>
      <c r="C43" s="87"/>
      <c r="D43" s="87"/>
      <c r="E43" s="87"/>
      <c r="F43" s="84"/>
      <c r="G43" s="86"/>
    </row>
    <row r="44" spans="1:7" x14ac:dyDescent="0.25">
      <c r="A44" s="102" t="s">
        <v>145</v>
      </c>
      <c r="B44" s="103" t="s">
        <v>293</v>
      </c>
      <c r="C44" s="110">
        <v>0</v>
      </c>
      <c r="D44" s="110">
        <v>0</v>
      </c>
      <c r="E44" s="110">
        <v>0</v>
      </c>
      <c r="F44" s="84"/>
      <c r="G44" s="86"/>
    </row>
    <row r="45" spans="1:7" x14ac:dyDescent="0.25">
      <c r="A45" s="175" t="s">
        <v>147</v>
      </c>
      <c r="B45" s="103"/>
      <c r="C45" s="69"/>
      <c r="D45" s="73"/>
      <c r="E45" s="71"/>
      <c r="F45" s="84"/>
      <c r="G45" s="73"/>
    </row>
    <row r="46" spans="1:7" x14ac:dyDescent="0.25">
      <c r="A46" s="80" t="s">
        <v>148</v>
      </c>
      <c r="B46" s="78" t="s">
        <v>149</v>
      </c>
      <c r="C46" s="87"/>
      <c r="D46" s="87"/>
      <c r="E46" s="87"/>
      <c r="F46" s="84"/>
      <c r="G46" s="86"/>
    </row>
    <row r="47" spans="1:7" x14ac:dyDescent="0.25">
      <c r="A47" s="91" t="s">
        <v>152</v>
      </c>
      <c r="B47" s="78" t="s">
        <v>215</v>
      </c>
      <c r="C47" s="87"/>
      <c r="D47" s="87"/>
      <c r="E47" s="87"/>
      <c r="F47" s="84"/>
      <c r="G47" s="86"/>
    </row>
    <row r="48" spans="1:7" x14ac:dyDescent="0.25">
      <c r="A48" s="91" t="s">
        <v>154</v>
      </c>
      <c r="B48" s="78" t="s">
        <v>216</v>
      </c>
      <c r="C48" s="87"/>
      <c r="D48" s="87"/>
      <c r="E48" s="87"/>
      <c r="F48" s="84"/>
      <c r="G48" s="86"/>
    </row>
    <row r="49" spans="1:7" x14ac:dyDescent="0.25">
      <c r="A49" s="91" t="s">
        <v>156</v>
      </c>
      <c r="B49" s="78" t="s">
        <v>217</v>
      </c>
      <c r="C49" s="87"/>
      <c r="D49" s="87"/>
      <c r="E49" s="87"/>
      <c r="F49" s="84"/>
      <c r="G49" s="86"/>
    </row>
    <row r="50" spans="1:7" x14ac:dyDescent="0.25">
      <c r="A50" s="80" t="s">
        <v>163</v>
      </c>
      <c r="B50" s="78" t="s">
        <v>283</v>
      </c>
      <c r="C50" s="87"/>
      <c r="D50" s="87"/>
      <c r="E50" s="87"/>
      <c r="F50" s="84"/>
      <c r="G50" s="86"/>
    </row>
    <row r="51" spans="1:7" x14ac:dyDescent="0.25">
      <c r="A51" s="91" t="s">
        <v>152</v>
      </c>
      <c r="B51" s="71" t="s">
        <v>291</v>
      </c>
      <c r="C51" s="87"/>
      <c r="D51" s="87"/>
      <c r="E51" s="87"/>
      <c r="F51" s="84"/>
      <c r="G51" s="86"/>
    </row>
    <row r="52" spans="1:7" x14ac:dyDescent="0.25">
      <c r="A52" s="91" t="s">
        <v>154</v>
      </c>
      <c r="B52" s="71" t="s">
        <v>286</v>
      </c>
      <c r="C52" s="87"/>
      <c r="D52" s="87"/>
      <c r="E52" s="87"/>
      <c r="F52" s="84"/>
      <c r="G52" s="86"/>
    </row>
    <row r="53" spans="1:7" x14ac:dyDescent="0.25">
      <c r="A53" s="91" t="s">
        <v>156</v>
      </c>
      <c r="B53" s="71" t="s">
        <v>287</v>
      </c>
      <c r="C53" s="87"/>
      <c r="D53" s="87"/>
      <c r="E53" s="87"/>
      <c r="F53" s="84"/>
      <c r="G53" s="86"/>
    </row>
    <row r="54" spans="1:7" x14ac:dyDescent="0.25">
      <c r="A54" s="80" t="s">
        <v>175</v>
      </c>
      <c r="B54" s="78" t="s">
        <v>283</v>
      </c>
      <c r="C54" s="87"/>
      <c r="D54" s="87"/>
      <c r="E54" s="87"/>
      <c r="F54" s="84"/>
      <c r="G54" s="86"/>
    </row>
    <row r="55" spans="1:7" x14ac:dyDescent="0.25">
      <c r="A55" s="90" t="s">
        <v>152</v>
      </c>
      <c r="B55" s="78" t="s">
        <v>288</v>
      </c>
      <c r="C55" s="87"/>
      <c r="D55" s="87"/>
      <c r="E55" s="87"/>
      <c r="F55" s="84"/>
      <c r="G55" s="86"/>
    </row>
    <row r="56" spans="1:7" x14ac:dyDescent="0.25">
      <c r="A56" s="90" t="s">
        <v>154</v>
      </c>
      <c r="B56" s="78" t="s">
        <v>289</v>
      </c>
      <c r="C56" s="87"/>
      <c r="D56" s="87"/>
      <c r="E56" s="87"/>
      <c r="F56" s="84"/>
      <c r="G56" s="86"/>
    </row>
    <row r="57" spans="1:7" x14ac:dyDescent="0.25">
      <c r="A57" s="90" t="s">
        <v>156</v>
      </c>
      <c r="B57" s="78" t="s">
        <v>290</v>
      </c>
      <c r="C57" s="87"/>
      <c r="D57" s="87"/>
      <c r="E57" s="87"/>
      <c r="F57" s="84"/>
      <c r="G57" s="86"/>
    </row>
    <row r="58" spans="1:7" x14ac:dyDescent="0.25">
      <c r="A58" s="80" t="s">
        <v>284</v>
      </c>
      <c r="B58" s="78" t="s">
        <v>279</v>
      </c>
      <c r="C58" s="87"/>
      <c r="D58" s="87"/>
      <c r="E58" s="87"/>
      <c r="F58" s="84"/>
      <c r="G58" s="86"/>
    </row>
    <row r="59" spans="1:7" x14ac:dyDescent="0.25">
      <c r="A59" s="80" t="s">
        <v>186</v>
      </c>
      <c r="B59" s="78" t="s">
        <v>187</v>
      </c>
      <c r="C59" s="87"/>
      <c r="D59" s="87"/>
      <c r="E59" s="87"/>
      <c r="F59" s="84"/>
      <c r="G59" s="86"/>
    </row>
    <row r="60" spans="1:7" x14ac:dyDescent="0.25">
      <c r="A60" s="80" t="s">
        <v>190</v>
      </c>
      <c r="B60" s="78" t="s">
        <v>191</v>
      </c>
      <c r="C60" s="87"/>
      <c r="D60" s="87"/>
      <c r="E60" s="87"/>
      <c r="F60" s="84"/>
      <c r="G60" s="86"/>
    </row>
    <row r="61" spans="1:7" x14ac:dyDescent="0.25">
      <c r="A61" s="80" t="s">
        <v>97</v>
      </c>
      <c r="B61" s="78" t="s">
        <v>192</v>
      </c>
      <c r="C61" s="87"/>
      <c r="D61" s="87"/>
      <c r="E61" s="87"/>
      <c r="F61" s="84"/>
      <c r="G61" s="86"/>
    </row>
    <row r="62" spans="1:7" x14ac:dyDescent="0.25">
      <c r="A62" s="80" t="s">
        <v>203</v>
      </c>
      <c r="B62" s="78" t="s">
        <v>204</v>
      </c>
      <c r="C62" s="87"/>
      <c r="D62" s="87"/>
      <c r="E62" s="87"/>
      <c r="F62" s="84"/>
      <c r="G62" s="86"/>
    </row>
    <row r="63" spans="1:7" x14ac:dyDescent="0.25">
      <c r="A63" s="80" t="s">
        <v>49</v>
      </c>
      <c r="B63" s="71" t="s">
        <v>218</v>
      </c>
      <c r="C63" s="87"/>
      <c r="D63" s="87"/>
      <c r="E63" s="87"/>
      <c r="F63" s="84"/>
      <c r="G63" s="86"/>
    </row>
    <row r="64" spans="1:7" x14ac:dyDescent="0.25">
      <c r="A64" s="102" t="s">
        <v>50</v>
      </c>
      <c r="B64" s="103" t="s">
        <v>211</v>
      </c>
      <c r="C64" s="110">
        <v>0</v>
      </c>
      <c r="D64" s="110">
        <v>0</v>
      </c>
      <c r="E64" s="110">
        <v>0</v>
      </c>
      <c r="F64" s="84"/>
      <c r="G64" s="86"/>
    </row>
    <row r="65" spans="1:7" x14ac:dyDescent="0.25">
      <c r="A65" s="107" t="s">
        <v>212</v>
      </c>
      <c r="B65" s="103" t="s">
        <v>213</v>
      </c>
      <c r="C65" s="114">
        <v>0</v>
      </c>
      <c r="D65" s="114">
        <v>0</v>
      </c>
      <c r="E65" s="114">
        <v>0</v>
      </c>
      <c r="F65" s="84"/>
      <c r="G65" s="86"/>
    </row>
  </sheetData>
  <sheetProtection selectLockedCells="1"/>
  <protectedRanges>
    <protectedRange sqref="C16:E43 G16:G44 C46:E63 G46:G65" name="Editrange"/>
    <protectedRange password="E8C7" sqref="A1:XFD2 A4:XFD12 A3 C3:XFD3 A15:XFD1048576 A13:C14 F13:XFD14" name="Wholesheet"/>
    <protectedRange password="E8C7" sqref="B3" name="WholeSheet_1"/>
    <protectedRange password="E8C7" sqref="D14:E14" name="WholeSheet_1_1"/>
    <protectedRange password="E8C7" sqref="D13:E13" name="WholeSheet_2"/>
  </protectedRanges>
  <mergeCells count="4">
    <mergeCell ref="B6:E6"/>
    <mergeCell ref="B7:E7"/>
    <mergeCell ref="B8:E8"/>
    <mergeCell ref="D13:E13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tabColor theme="2" tint="-0.249977111117893"/>
    <pageSetUpPr fitToPage="1"/>
  </sheetPr>
  <dimension ref="A1:G40"/>
  <sheetViews>
    <sheetView showGridLines="0" zoomScaleNormal="100" workbookViewId="0">
      <selection activeCell="D13" sqref="D13:E13"/>
    </sheetView>
  </sheetViews>
  <sheetFormatPr defaultColWidth="0" defaultRowHeight="15" zeroHeight="1" x14ac:dyDescent="0.25"/>
  <cols>
    <col min="1" max="1" width="83" style="51" bestFit="1" customWidth="1"/>
    <col min="2" max="2" width="52.5703125" style="53" customWidth="1"/>
    <col min="3" max="3" width="17.28515625" style="53" customWidth="1"/>
    <col min="4" max="4" width="5.140625" style="53" customWidth="1"/>
    <col min="5" max="5" width="17.28515625" style="53" customWidth="1"/>
    <col min="6" max="7" width="14.7109375" style="53" hidden="1" customWidth="1"/>
    <col min="8" max="16384" width="9" style="53" hidden="1"/>
  </cols>
  <sheetData>
    <row r="1" spans="1:5" ht="34.5" customHeight="1" x14ac:dyDescent="0.35">
      <c r="A1" s="50" t="str">
        <f>Summary!$A$1</f>
        <v>PRA Insurance Stress Testing 2022</v>
      </c>
      <c r="B1" s="51"/>
      <c r="C1" s="51"/>
      <c r="D1" s="51"/>
      <c r="E1" s="51"/>
    </row>
    <row r="2" spans="1:5" ht="23.25" x14ac:dyDescent="0.35">
      <c r="A2" s="50" t="s">
        <v>301</v>
      </c>
      <c r="B2" s="51"/>
      <c r="C2" s="51"/>
      <c r="D2" s="51"/>
      <c r="E2" s="171" t="s">
        <v>7</v>
      </c>
    </row>
    <row r="3" spans="1:5" ht="21" x14ac:dyDescent="0.35">
      <c r="A3" s="157" t="s">
        <v>257</v>
      </c>
      <c r="B3" s="157" t="str">
        <f>Summary!$H$11&amp;" "&amp;Summary!$H$10</f>
        <v>S4 Stage 4: Protracted market shock and longevity shock</v>
      </c>
      <c r="C3" s="51"/>
      <c r="D3" s="51"/>
      <c r="E3" s="172" t="s">
        <v>8</v>
      </c>
    </row>
    <row r="4" spans="1:5" ht="21" customHeight="1" x14ac:dyDescent="0.25">
      <c r="B4" s="51"/>
      <c r="C4" s="51"/>
      <c r="D4" s="51"/>
      <c r="E4" s="173" t="s">
        <v>9</v>
      </c>
    </row>
    <row r="5" spans="1:5" x14ac:dyDescent="0.25">
      <c r="A5" s="54"/>
      <c r="B5" s="51"/>
      <c r="C5" s="51"/>
      <c r="D5" s="51"/>
      <c r="E5" s="51"/>
    </row>
    <row r="6" spans="1:5" x14ac:dyDescent="0.25">
      <c r="A6" s="4" t="s">
        <v>10</v>
      </c>
      <c r="B6" s="222" t="str">
        <f>IF('Firm Info'!$B$6="","",'Firm Info'!$B$6)</f>
        <v/>
      </c>
      <c r="C6" s="223"/>
      <c r="D6" s="223"/>
      <c r="E6" s="224"/>
    </row>
    <row r="7" spans="1:5" x14ac:dyDescent="0.25">
      <c r="A7" s="4" t="str">
        <f>Summary!A7</f>
        <v>Group name (if applicable)</v>
      </c>
      <c r="B7" s="222" t="str">
        <f>IF('Firm Info'!B8="","",'Firm Info'!$B$8)</f>
        <v/>
      </c>
      <c r="C7" s="223"/>
      <c r="D7" s="223"/>
      <c r="E7" s="224"/>
    </row>
    <row r="8" spans="1:5" x14ac:dyDescent="0.25">
      <c r="A8" s="6" t="s">
        <v>14</v>
      </c>
      <c r="B8" s="225" t="str">
        <f>IF('Firm Info'!$B$11="","", TEXT('Firm Info'!$B$11,"dd/mm/yyyy"))</f>
        <v>31/12/2021</v>
      </c>
      <c r="C8" s="226"/>
      <c r="D8" s="226"/>
      <c r="E8" s="227"/>
    </row>
    <row r="9" spans="1:5" x14ac:dyDescent="0.25">
      <c r="A9" s="59"/>
      <c r="B9" s="58"/>
      <c r="C9" s="58"/>
    </row>
    <row r="10" spans="1:5" ht="33.4" customHeight="1" x14ac:dyDescent="0.25">
      <c r="A10" s="230" t="s">
        <v>299</v>
      </c>
      <c r="B10" s="230"/>
      <c r="C10" s="230"/>
      <c r="D10" s="230"/>
      <c r="E10" s="230"/>
    </row>
    <row r="11" spans="1:5" x14ac:dyDescent="0.25">
      <c r="A11" s="59"/>
      <c r="B11" s="58"/>
      <c r="C11" s="58"/>
    </row>
    <row r="12" spans="1:5" ht="21" x14ac:dyDescent="0.25">
      <c r="A12" s="60" t="s">
        <v>219</v>
      </c>
      <c r="B12" s="58"/>
      <c r="C12" s="58"/>
    </row>
    <row r="13" spans="1:5" ht="21" x14ac:dyDescent="0.35">
      <c r="A13" s="157"/>
      <c r="B13" s="157"/>
      <c r="C13" s="58"/>
    </row>
    <row r="14" spans="1:5" ht="21" x14ac:dyDescent="0.25">
      <c r="A14" s="60" t="s">
        <v>221</v>
      </c>
    </row>
    <row r="15" spans="1:5" ht="21" x14ac:dyDescent="0.25">
      <c r="A15" s="60" t="s">
        <v>222</v>
      </c>
    </row>
    <row r="16" spans="1:5" x14ac:dyDescent="0.25"/>
    <row r="17" spans="1:5" x14ac:dyDescent="0.25">
      <c r="A17" s="33" t="s">
        <v>41</v>
      </c>
      <c r="B17" s="117"/>
      <c r="C17" s="118" t="s">
        <v>223</v>
      </c>
      <c r="E17" s="160" t="s">
        <v>265</v>
      </c>
    </row>
    <row r="18" spans="1:5" x14ac:dyDescent="0.25">
      <c r="A18" s="120" t="s">
        <v>296</v>
      </c>
      <c r="B18" s="121"/>
      <c r="C18" s="122"/>
      <c r="E18" s="122"/>
    </row>
    <row r="19" spans="1:5" x14ac:dyDescent="0.25">
      <c r="A19" s="120" t="s">
        <v>297</v>
      </c>
      <c r="B19" s="121"/>
      <c r="C19" s="122"/>
      <c r="E19" s="122"/>
    </row>
    <row r="20" spans="1:5" x14ac:dyDescent="0.25">
      <c r="A20" s="176" t="s">
        <v>295</v>
      </c>
      <c r="B20" s="121" t="s">
        <v>100</v>
      </c>
      <c r="C20" s="122"/>
      <c r="E20" s="122"/>
    </row>
    <row r="21" spans="1:5" x14ac:dyDescent="0.25">
      <c r="A21" s="125" t="s">
        <v>224</v>
      </c>
      <c r="B21" s="121" t="s">
        <v>102</v>
      </c>
      <c r="C21" s="122"/>
      <c r="E21" s="122"/>
    </row>
    <row r="22" spans="1:5" x14ac:dyDescent="0.25">
      <c r="A22" s="128" t="s">
        <v>294</v>
      </c>
      <c r="B22" s="121" t="s">
        <v>104</v>
      </c>
      <c r="C22" s="122"/>
      <c r="E22" s="122"/>
    </row>
    <row r="23" spans="1:5" s="106" customFormat="1" x14ac:dyDescent="0.25">
      <c r="A23" s="51"/>
      <c r="B23" s="53"/>
      <c r="C23" s="53"/>
      <c r="D23" s="53"/>
      <c r="E23" s="53"/>
    </row>
    <row r="24" spans="1:5" s="106" customFormat="1" x14ac:dyDescent="0.25">
      <c r="A24" s="51"/>
      <c r="B24" s="53"/>
      <c r="C24" s="53"/>
      <c r="D24" s="53"/>
      <c r="E24" s="53"/>
    </row>
    <row r="25" spans="1:5" s="106" customFormat="1" x14ac:dyDescent="0.25">
      <c r="A25" s="117"/>
      <c r="B25" s="117"/>
      <c r="C25" s="117"/>
      <c r="D25" s="53"/>
      <c r="E25" s="53"/>
    </row>
    <row r="26" spans="1:5" s="106" customFormat="1" ht="21" x14ac:dyDescent="0.25">
      <c r="A26" s="60" t="s">
        <v>225</v>
      </c>
      <c r="B26" s="117"/>
      <c r="C26" s="117"/>
      <c r="D26" s="53"/>
      <c r="E26" s="53"/>
    </row>
    <row r="27" spans="1:5" s="106" customFormat="1" ht="21" x14ac:dyDescent="0.25">
      <c r="A27" s="60" t="s">
        <v>226</v>
      </c>
      <c r="B27" s="117"/>
      <c r="C27" s="117"/>
      <c r="D27" s="53"/>
      <c r="E27" s="53"/>
    </row>
    <row r="28" spans="1:5" s="106" customFormat="1" x14ac:dyDescent="0.25">
      <c r="A28" s="33" t="s">
        <v>41</v>
      </c>
      <c r="B28" s="117"/>
      <c r="C28" s="118" t="s">
        <v>227</v>
      </c>
      <c r="D28" s="53"/>
      <c r="E28" s="160" t="s">
        <v>265</v>
      </c>
    </row>
    <row r="29" spans="1:5" s="106" customFormat="1" x14ac:dyDescent="0.25">
      <c r="A29" s="162" t="s">
        <v>228</v>
      </c>
      <c r="B29" s="163" t="s">
        <v>120</v>
      </c>
      <c r="C29" s="87"/>
      <c r="D29" s="53"/>
      <c r="E29" s="122"/>
    </row>
    <row r="30" spans="1:5" s="106" customFormat="1" x14ac:dyDescent="0.25">
      <c r="A30" s="162" t="s">
        <v>42</v>
      </c>
      <c r="B30" s="163" t="s">
        <v>122</v>
      </c>
      <c r="C30" s="87"/>
      <c r="D30" s="53"/>
      <c r="E30" s="122"/>
    </row>
    <row r="31" spans="1:5" s="106" customFormat="1" x14ac:dyDescent="0.25">
      <c r="A31" s="162" t="s">
        <v>229</v>
      </c>
      <c r="B31" s="163" t="s">
        <v>124</v>
      </c>
      <c r="C31" s="87"/>
      <c r="D31" s="53"/>
      <c r="E31" s="122"/>
    </row>
    <row r="32" spans="1:5" s="106" customFormat="1" x14ac:dyDescent="0.25">
      <c r="A32" s="162" t="s">
        <v>230</v>
      </c>
      <c r="B32" s="163" t="s">
        <v>126</v>
      </c>
      <c r="C32" s="87"/>
      <c r="D32" s="53"/>
      <c r="E32" s="122"/>
    </row>
    <row r="33" spans="1:5" s="106" customFormat="1" x14ac:dyDescent="0.25">
      <c r="A33" s="162" t="s">
        <v>231</v>
      </c>
      <c r="B33" s="163" t="s">
        <v>128</v>
      </c>
      <c r="C33" s="87"/>
      <c r="D33" s="53"/>
      <c r="E33" s="122"/>
    </row>
    <row r="34" spans="1:5" s="106" customFormat="1" x14ac:dyDescent="0.25">
      <c r="A34" s="162" t="s">
        <v>232</v>
      </c>
      <c r="B34" s="163" t="s">
        <v>130</v>
      </c>
      <c r="C34" s="87"/>
      <c r="D34" s="53"/>
      <c r="E34" s="122"/>
    </row>
    <row r="35" spans="1:5" s="106" customFormat="1" x14ac:dyDescent="0.25">
      <c r="A35" s="164" t="s">
        <v>233</v>
      </c>
      <c r="B35" s="163" t="s">
        <v>140</v>
      </c>
      <c r="C35" s="87"/>
      <c r="D35" s="53"/>
      <c r="E35" s="122"/>
    </row>
    <row r="36" spans="1:5" s="106" customFormat="1" hidden="1" x14ac:dyDescent="0.25">
      <c r="A36" s="51"/>
      <c r="B36" s="53"/>
      <c r="C36" s="53"/>
      <c r="D36" s="53"/>
      <c r="E36" s="53"/>
    </row>
    <row r="37" spans="1:5" s="106" customFormat="1" hidden="1" x14ac:dyDescent="0.25">
      <c r="A37" s="51"/>
      <c r="B37" s="53"/>
      <c r="C37" s="53"/>
      <c r="D37" s="53"/>
      <c r="E37" s="53"/>
    </row>
    <row r="38" spans="1:5" s="106" customFormat="1" hidden="1" x14ac:dyDescent="0.25">
      <c r="A38" s="51"/>
      <c r="B38" s="53"/>
      <c r="C38" s="53"/>
      <c r="D38" s="53"/>
      <c r="E38" s="53"/>
    </row>
    <row r="39" spans="1:5" s="106" customFormat="1" hidden="1" x14ac:dyDescent="0.25">
      <c r="A39" s="51"/>
      <c r="B39" s="53"/>
      <c r="C39" s="53"/>
      <c r="D39" s="53"/>
      <c r="E39" s="53"/>
    </row>
    <row r="40" spans="1:5" hidden="1" x14ac:dyDescent="0.25"/>
  </sheetData>
  <sheetProtection selectLockedCells="1"/>
  <protectedRanges>
    <protectedRange sqref="C18:C22 E18:E22 C29:C35 E29:E35" name="Editrange"/>
    <protectedRange password="E8C7" sqref="A11:XFD1048576 A1:XFD2 A4:XFD10 A3 C3:XFD3" name="Wholesheet"/>
    <protectedRange password="E8C7" sqref="B3" name="WholeSheet_1"/>
  </protectedRanges>
  <mergeCells count="4">
    <mergeCell ref="B6:E6"/>
    <mergeCell ref="B7:E7"/>
    <mergeCell ref="B8:E8"/>
    <mergeCell ref="A10:E10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tabColor theme="2" tint="-0.249977111117893"/>
    <pageSetUpPr fitToPage="1"/>
  </sheetPr>
  <dimension ref="A1:Q41"/>
  <sheetViews>
    <sheetView showGridLines="0" zoomScaleNormal="100" workbookViewId="0">
      <selection activeCell="D13" sqref="D13:E13"/>
    </sheetView>
  </sheetViews>
  <sheetFormatPr defaultColWidth="0" defaultRowHeight="15" zeroHeight="1" x14ac:dyDescent="0.25"/>
  <cols>
    <col min="1" max="1" width="63.28515625" style="57" customWidth="1"/>
    <col min="2" max="7" width="17" style="106" customWidth="1"/>
    <col min="8" max="8" width="2.5703125" style="106" hidden="1" customWidth="1"/>
    <col min="9" max="11" width="17" style="106" hidden="1" customWidth="1"/>
    <col min="12" max="12" width="9" style="53" hidden="1" customWidth="1"/>
    <col min="13" max="17" width="14.7109375" style="53" hidden="1" customWidth="1"/>
    <col min="18" max="16384" width="9" style="53" hidden="1"/>
  </cols>
  <sheetData>
    <row r="1" spans="1:12" ht="34.5" customHeight="1" x14ac:dyDescent="0.35">
      <c r="A1" s="50" t="str">
        <f>Summary!$A$1</f>
        <v>PRA Insurance Stress Testing 2022</v>
      </c>
      <c r="B1" s="51"/>
      <c r="C1" s="51"/>
      <c r="D1" s="51"/>
      <c r="E1" s="51"/>
      <c r="F1" s="51"/>
      <c r="G1" s="51"/>
      <c r="J1" s="51"/>
    </row>
    <row r="2" spans="1:12" ht="21" customHeight="1" x14ac:dyDescent="0.25">
      <c r="A2" s="60" t="s">
        <v>259</v>
      </c>
      <c r="B2" s="60"/>
      <c r="C2" s="51"/>
      <c r="D2" s="51"/>
      <c r="E2" s="51"/>
      <c r="F2" s="244" t="s">
        <v>7</v>
      </c>
      <c r="G2" s="244"/>
    </row>
    <row r="3" spans="1:12" ht="21" customHeight="1" x14ac:dyDescent="0.35">
      <c r="A3" s="157" t="s">
        <v>257</v>
      </c>
      <c r="B3" s="157" t="str">
        <f>Summary!$H$11&amp;" "&amp;Summary!$H$10</f>
        <v>S4 Stage 4: Protracted market shock and longevity shock</v>
      </c>
      <c r="C3" s="51"/>
      <c r="D3" s="51"/>
      <c r="E3" s="51"/>
      <c r="F3" s="245" t="s">
        <v>8</v>
      </c>
      <c r="G3" s="245"/>
    </row>
    <row r="4" spans="1:12" ht="21" customHeight="1" x14ac:dyDescent="0.25">
      <c r="A4" s="54"/>
      <c r="B4" s="51"/>
      <c r="C4" s="51"/>
      <c r="D4" s="51"/>
      <c r="E4" s="51"/>
      <c r="F4" s="246" t="s">
        <v>9</v>
      </c>
      <c r="G4" s="246"/>
    </row>
    <row r="5" spans="1:12" x14ac:dyDescent="0.25">
      <c r="A5" s="54"/>
      <c r="B5" s="51"/>
      <c r="C5" s="51"/>
      <c r="D5" s="51"/>
      <c r="E5" s="51"/>
      <c r="F5" s="51"/>
      <c r="G5" s="51"/>
    </row>
    <row r="6" spans="1:12" x14ac:dyDescent="0.25">
      <c r="A6" s="4" t="s">
        <v>10</v>
      </c>
      <c r="B6" s="247" t="str">
        <f>IF('Firm Info'!$B$6="","",'Firm Info'!$B$6)</f>
        <v/>
      </c>
      <c r="C6" s="247"/>
      <c r="D6" s="247"/>
      <c r="E6" s="247"/>
      <c r="F6" s="247"/>
      <c r="G6" s="247"/>
    </row>
    <row r="7" spans="1:12" x14ac:dyDescent="0.25">
      <c r="A7" s="4" t="str">
        <f>Summary!A7</f>
        <v>Group name (if applicable)</v>
      </c>
      <c r="B7" s="247" t="str">
        <f>IF('Firm Info'!B8="","",'Firm Info'!$B$8)</f>
        <v/>
      </c>
      <c r="C7" s="247"/>
      <c r="D7" s="247"/>
      <c r="E7" s="247"/>
      <c r="F7" s="247"/>
      <c r="G7" s="247"/>
      <c r="L7" s="106"/>
    </row>
    <row r="8" spans="1:12" x14ac:dyDescent="0.25">
      <c r="A8" s="6" t="s">
        <v>14</v>
      </c>
      <c r="B8" s="225" t="str">
        <f>IF('Firm Info'!$B$11="","", TEXT('Firm Info'!$B$11,"dd/mm/yyyy"))</f>
        <v>31/12/2021</v>
      </c>
      <c r="C8" s="226"/>
      <c r="D8" s="226"/>
      <c r="E8" s="226"/>
      <c r="F8" s="226"/>
      <c r="G8" s="227"/>
      <c r="L8" s="106"/>
    </row>
    <row r="9" spans="1:12" x14ac:dyDescent="0.25">
      <c r="A9" s="59"/>
      <c r="B9" s="58"/>
      <c r="C9" s="58"/>
      <c r="L9" s="106"/>
    </row>
    <row r="10" spans="1:12" s="106" customFormat="1" ht="21" x14ac:dyDescent="0.25">
      <c r="A10" s="60" t="s">
        <v>389</v>
      </c>
      <c r="B10" s="53"/>
      <c r="C10" s="53"/>
      <c r="D10" s="53"/>
      <c r="E10" s="53"/>
      <c r="F10" s="53"/>
      <c r="G10" s="53"/>
      <c r="H10" s="53"/>
      <c r="L10" s="53"/>
    </row>
    <row r="11" spans="1:12" ht="21" x14ac:dyDescent="0.25">
      <c r="A11" s="60" t="s">
        <v>235</v>
      </c>
      <c r="B11" s="53"/>
      <c r="C11" s="53"/>
      <c r="D11" s="53"/>
      <c r="E11" s="53"/>
      <c r="F11" s="53"/>
      <c r="G11" s="53"/>
      <c r="H11" s="53"/>
    </row>
    <row r="12" spans="1:12" x14ac:dyDescent="0.25">
      <c r="A12" s="59"/>
      <c r="B12" s="59"/>
      <c r="C12" s="62"/>
      <c r="D12" s="59"/>
      <c r="E12" s="59"/>
      <c r="F12" s="59"/>
      <c r="G12" s="59"/>
      <c r="H12" s="59"/>
    </row>
    <row r="13" spans="1:12" s="106" customFormat="1" x14ac:dyDescent="0.25">
      <c r="A13" s="119"/>
      <c r="B13" s="138"/>
      <c r="C13" s="166" t="s">
        <v>58</v>
      </c>
      <c r="D13" s="166" t="s">
        <v>236</v>
      </c>
      <c r="E13" s="166" t="s">
        <v>237</v>
      </c>
      <c r="F13" s="166" t="s">
        <v>238</v>
      </c>
      <c r="G13" s="166" t="s">
        <v>239</v>
      </c>
      <c r="H13" s="59"/>
      <c r="L13" s="53"/>
    </row>
    <row r="14" spans="1:12" s="106" customFormat="1" x14ac:dyDescent="0.25">
      <c r="A14" s="33" t="s">
        <v>41</v>
      </c>
      <c r="B14" s="138"/>
      <c r="C14" s="167" t="s">
        <v>57</v>
      </c>
      <c r="D14" s="166" t="s">
        <v>240</v>
      </c>
      <c r="E14" s="166" t="s">
        <v>241</v>
      </c>
      <c r="F14" s="166" t="s">
        <v>242</v>
      </c>
      <c r="G14" s="166" t="s">
        <v>243</v>
      </c>
      <c r="H14" s="59"/>
      <c r="L14" s="53"/>
    </row>
    <row r="15" spans="1:12" s="106" customFormat="1" ht="63.75" x14ac:dyDescent="0.25">
      <c r="A15" s="201" t="s">
        <v>387</v>
      </c>
      <c r="B15" s="124" t="s">
        <v>386</v>
      </c>
      <c r="C15" s="168"/>
      <c r="D15" s="165"/>
      <c r="E15" s="165"/>
      <c r="F15" s="165"/>
      <c r="G15" s="127"/>
      <c r="H15" s="59"/>
      <c r="L15" s="53"/>
    </row>
    <row r="16" spans="1:12" s="106" customFormat="1" x14ac:dyDescent="0.25">
      <c r="A16" s="123" t="s">
        <v>244</v>
      </c>
      <c r="B16" s="124" t="s">
        <v>116</v>
      </c>
      <c r="C16" s="141"/>
      <c r="D16" s="127"/>
      <c r="E16" s="127"/>
      <c r="F16" s="127"/>
      <c r="G16" s="127"/>
      <c r="H16" s="59"/>
      <c r="L16" s="53"/>
    </row>
    <row r="17" spans="1:12" s="106" customFormat="1" x14ac:dyDescent="0.25">
      <c r="A17" s="123" t="s">
        <v>245</v>
      </c>
      <c r="B17" s="124" t="s">
        <v>118</v>
      </c>
      <c r="C17" s="165"/>
      <c r="D17" s="165"/>
      <c r="E17" s="165"/>
      <c r="F17" s="165"/>
      <c r="G17" s="165"/>
      <c r="H17" s="59"/>
      <c r="L17" s="53"/>
    </row>
    <row r="18" spans="1:12" s="106" customFormat="1" x14ac:dyDescent="0.25">
      <c r="A18" s="142" t="s">
        <v>246</v>
      </c>
      <c r="B18" s="124" t="s">
        <v>140</v>
      </c>
      <c r="C18" s="165"/>
      <c r="D18" s="83"/>
      <c r="E18" s="83"/>
      <c r="F18" s="165"/>
      <c r="G18" s="165"/>
      <c r="H18" s="59"/>
      <c r="L18" s="53"/>
    </row>
    <row r="19" spans="1:12" s="106" customFormat="1" x14ac:dyDescent="0.25">
      <c r="A19" s="142" t="s">
        <v>247</v>
      </c>
      <c r="B19" s="124"/>
      <c r="C19" s="83"/>
      <c r="D19" s="83"/>
      <c r="E19" s="83"/>
      <c r="F19" s="83"/>
      <c r="G19" s="83"/>
      <c r="H19" s="59"/>
      <c r="L19" s="53"/>
    </row>
    <row r="20" spans="1:12" s="106" customFormat="1" x14ac:dyDescent="0.25">
      <c r="A20" s="143" t="s">
        <v>384</v>
      </c>
      <c r="B20" s="124" t="s">
        <v>146</v>
      </c>
      <c r="C20" s="165"/>
      <c r="D20" s="165"/>
      <c r="E20" s="165"/>
      <c r="F20" s="165"/>
      <c r="G20" s="165"/>
      <c r="H20" s="59"/>
      <c r="L20" s="53"/>
    </row>
    <row r="21" spans="1:12" s="106" customFormat="1" x14ac:dyDescent="0.25">
      <c r="A21" s="143" t="s">
        <v>385</v>
      </c>
      <c r="B21" s="124" t="s">
        <v>149</v>
      </c>
      <c r="C21" s="127"/>
      <c r="D21" s="127"/>
      <c r="E21" s="127"/>
      <c r="F21" s="127"/>
      <c r="G21" s="83"/>
      <c r="H21" s="59"/>
      <c r="L21" s="53"/>
    </row>
    <row r="22" spans="1:12" s="106" customFormat="1" x14ac:dyDescent="0.25">
      <c r="A22" s="143" t="s">
        <v>248</v>
      </c>
      <c r="B22" s="124" t="s">
        <v>155</v>
      </c>
      <c r="C22" s="127"/>
      <c r="D22" s="127"/>
      <c r="E22" s="127"/>
      <c r="F22" s="127"/>
      <c r="G22" s="127"/>
      <c r="H22" s="59"/>
      <c r="L22" s="53"/>
    </row>
    <row r="23" spans="1:12" s="106" customFormat="1" x14ac:dyDescent="0.25">
      <c r="A23" s="126" t="s">
        <v>249</v>
      </c>
      <c r="B23" s="124" t="s">
        <v>157</v>
      </c>
      <c r="C23" s="165"/>
      <c r="D23" s="165"/>
      <c r="E23" s="165"/>
      <c r="F23" s="165"/>
      <c r="G23" s="83"/>
      <c r="L23" s="53"/>
    </row>
    <row r="24" spans="1:12" s="106" customFormat="1" hidden="1" x14ac:dyDescent="0.25">
      <c r="A24" s="53"/>
      <c r="B24" s="53"/>
      <c r="C24" s="53"/>
      <c r="D24" s="53"/>
      <c r="E24" s="53"/>
      <c r="F24" s="53"/>
      <c r="G24" s="53"/>
      <c r="L24" s="53"/>
    </row>
    <row r="25" spans="1:12" s="106" customFormat="1" hidden="1" x14ac:dyDescent="0.25">
      <c r="A25" s="53"/>
      <c r="B25" s="53"/>
      <c r="C25" s="53"/>
      <c r="D25" s="53"/>
      <c r="E25" s="53"/>
      <c r="F25" s="53"/>
      <c r="G25" s="53"/>
      <c r="L25" s="53"/>
    </row>
    <row r="26" spans="1:12" s="106" customFormat="1" hidden="1" x14ac:dyDescent="0.25">
      <c r="A26" s="53"/>
      <c r="B26" s="53"/>
      <c r="C26" s="53"/>
      <c r="D26" s="53"/>
      <c r="E26" s="53"/>
      <c r="F26" s="53"/>
      <c r="G26" s="53"/>
      <c r="L26" s="53"/>
    </row>
    <row r="27" spans="1:12" s="106" customFormat="1" hidden="1" x14ac:dyDescent="0.25">
      <c r="A27" s="53"/>
      <c r="B27" s="53"/>
      <c r="C27" s="53"/>
      <c r="D27" s="53"/>
      <c r="E27" s="53"/>
      <c r="F27" s="53"/>
      <c r="G27" s="53"/>
      <c r="L27" s="53"/>
    </row>
    <row r="28" spans="1:12" s="106" customFormat="1" hidden="1" x14ac:dyDescent="0.25">
      <c r="A28" s="53"/>
      <c r="B28" s="53"/>
      <c r="C28" s="53"/>
      <c r="D28" s="53"/>
      <c r="E28" s="53"/>
      <c r="F28" s="53"/>
      <c r="G28" s="53"/>
      <c r="L28" s="53"/>
    </row>
    <row r="29" spans="1:12" s="106" customFormat="1" hidden="1" x14ac:dyDescent="0.25">
      <c r="A29" s="53"/>
      <c r="B29" s="53"/>
      <c r="C29" s="53"/>
      <c r="D29" s="53"/>
      <c r="E29" s="53"/>
      <c r="F29" s="53"/>
      <c r="G29" s="53"/>
      <c r="L29" s="53"/>
    </row>
    <row r="30" spans="1:12" s="106" customFormat="1" hidden="1" x14ac:dyDescent="0.25">
      <c r="A30" s="53"/>
      <c r="B30" s="53"/>
      <c r="C30" s="53"/>
      <c r="D30" s="53"/>
      <c r="E30" s="53"/>
      <c r="F30" s="53"/>
      <c r="G30" s="53"/>
      <c r="L30" s="53"/>
    </row>
    <row r="31" spans="1:12" s="106" customFormat="1" hidden="1" x14ac:dyDescent="0.25">
      <c r="A31" s="53"/>
      <c r="B31" s="53"/>
      <c r="C31" s="53"/>
      <c r="D31" s="53"/>
      <c r="E31" s="53"/>
      <c r="F31" s="53"/>
      <c r="G31" s="53"/>
      <c r="L31" s="53"/>
    </row>
    <row r="32" spans="1:12" s="106" customFormat="1" hidden="1" x14ac:dyDescent="0.25">
      <c r="A32" s="53"/>
      <c r="B32" s="53"/>
      <c r="C32" s="53"/>
      <c r="D32" s="53"/>
      <c r="E32" s="53"/>
      <c r="F32" s="53"/>
      <c r="G32" s="53"/>
      <c r="L32" s="53"/>
    </row>
    <row r="33" spans="1:12" s="106" customFormat="1" hidden="1" x14ac:dyDescent="0.25">
      <c r="A33" s="53"/>
      <c r="B33" s="53"/>
      <c r="C33" s="53"/>
      <c r="D33" s="53"/>
      <c r="E33" s="53"/>
      <c r="F33" s="53"/>
      <c r="G33" s="53"/>
      <c r="L33" s="53"/>
    </row>
    <row r="34" spans="1:12" s="106" customFormat="1" hidden="1" x14ac:dyDescent="0.25">
      <c r="A34" s="53"/>
      <c r="B34" s="53"/>
      <c r="C34" s="53"/>
      <c r="D34" s="53"/>
      <c r="E34" s="53"/>
      <c r="F34" s="53"/>
      <c r="G34" s="53"/>
      <c r="L34" s="53"/>
    </row>
    <row r="35" spans="1:12" s="106" customFormat="1" hidden="1" x14ac:dyDescent="0.25">
      <c r="A35" s="53"/>
      <c r="B35" s="53"/>
      <c r="C35" s="53"/>
      <c r="D35" s="53"/>
      <c r="E35" s="53"/>
      <c r="F35" s="53"/>
      <c r="G35" s="53"/>
      <c r="L35" s="53"/>
    </row>
    <row r="36" spans="1:12" s="106" customFormat="1" hidden="1" x14ac:dyDescent="0.25">
      <c r="A36" s="53"/>
      <c r="B36" s="53"/>
      <c r="C36" s="53"/>
      <c r="D36" s="53"/>
      <c r="E36" s="53"/>
      <c r="F36" s="53"/>
      <c r="G36" s="53"/>
      <c r="L36" s="53"/>
    </row>
    <row r="37" spans="1:12" s="106" customFormat="1" hidden="1" x14ac:dyDescent="0.25">
      <c r="A37" s="53"/>
      <c r="B37" s="53"/>
      <c r="C37" s="53"/>
      <c r="D37" s="53"/>
      <c r="E37" s="53"/>
      <c r="F37" s="53"/>
      <c r="G37" s="53"/>
      <c r="L37" s="53"/>
    </row>
    <row r="38" spans="1:12" s="106" customFormat="1" hidden="1" x14ac:dyDescent="0.25">
      <c r="A38" s="53"/>
      <c r="B38" s="53"/>
      <c r="C38" s="53"/>
      <c r="D38" s="53"/>
      <c r="E38" s="53"/>
      <c r="F38" s="53"/>
      <c r="G38" s="53"/>
      <c r="L38" s="53"/>
    </row>
    <row r="39" spans="1:12" s="106" customFormat="1" hidden="1" x14ac:dyDescent="0.25">
      <c r="A39" s="53"/>
      <c r="B39" s="53"/>
      <c r="C39" s="53"/>
      <c r="D39" s="53"/>
      <c r="E39" s="53"/>
      <c r="F39" s="53"/>
      <c r="G39" s="53"/>
      <c r="L39" s="53"/>
    </row>
    <row r="40" spans="1:12" s="106" customFormat="1" hidden="1" x14ac:dyDescent="0.25">
      <c r="A40" s="53"/>
      <c r="B40" s="53"/>
      <c r="C40" s="53"/>
      <c r="D40" s="53"/>
      <c r="E40" s="53"/>
      <c r="F40" s="53"/>
      <c r="G40" s="53"/>
      <c r="L40" s="53"/>
    </row>
    <row r="41" spans="1:12" s="106" customFormat="1" hidden="1" x14ac:dyDescent="0.25">
      <c r="A41" s="53"/>
      <c r="B41" s="53"/>
      <c r="C41" s="53"/>
      <c r="D41" s="53"/>
      <c r="E41" s="53"/>
      <c r="F41" s="53"/>
      <c r="G41" s="53"/>
      <c r="L41" s="53"/>
    </row>
  </sheetData>
  <sheetProtection selectLockedCells="1"/>
  <protectedRanges>
    <protectedRange sqref="C15:F17 C18 F18:G18 C20:F23 G20 G22" name="Editrange"/>
    <protectedRange password="E8C7" sqref="A1:XFD2 A4:XFD1048576 A3 C3:XFD3" name="Wholesheet"/>
    <protectedRange password="E8C7" sqref="B3" name="WholeSheet_1"/>
  </protectedRanges>
  <mergeCells count="6">
    <mergeCell ref="B8:G8"/>
    <mergeCell ref="F2:G2"/>
    <mergeCell ref="F3:G3"/>
    <mergeCell ref="F4:G4"/>
    <mergeCell ref="B6:G6"/>
    <mergeCell ref="B7:G7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tabColor theme="2" tint="-0.249977111117893"/>
  </sheetPr>
  <dimension ref="A1:I21"/>
  <sheetViews>
    <sheetView showGridLines="0" zoomScaleNormal="100" workbookViewId="0"/>
  </sheetViews>
  <sheetFormatPr defaultColWidth="0" defaultRowHeight="15" zeroHeight="1" x14ac:dyDescent="0.25"/>
  <cols>
    <col min="1" max="1" width="67.5703125" bestFit="1" customWidth="1"/>
    <col min="2" max="2" width="26.140625" customWidth="1"/>
    <col min="3" max="4" width="20.85546875" customWidth="1"/>
    <col min="5" max="5" width="18.42578125" bestFit="1" customWidth="1"/>
    <col min="6" max="9" width="0" hidden="1" customWidth="1"/>
    <col min="10" max="16384" width="9" hidden="1"/>
  </cols>
  <sheetData>
    <row r="1" spans="1:9" ht="34.5" customHeight="1" x14ac:dyDescent="0.35">
      <c r="A1" s="50" t="str">
        <f>Summary!$A$1</f>
        <v>PRA Insurance Stress Testing 2022</v>
      </c>
      <c r="B1" s="51"/>
      <c r="C1" s="51"/>
      <c r="D1" s="51"/>
      <c r="E1" s="51"/>
      <c r="F1" s="51"/>
      <c r="G1" s="51"/>
      <c r="H1" s="52"/>
      <c r="I1" s="53"/>
    </row>
    <row r="2" spans="1:9" ht="23.25" x14ac:dyDescent="0.35">
      <c r="A2" s="50" t="s">
        <v>302</v>
      </c>
      <c r="C2" s="51"/>
      <c r="D2" s="51"/>
      <c r="E2" s="9" t="s">
        <v>7</v>
      </c>
      <c r="F2" s="51"/>
      <c r="G2" s="116"/>
      <c r="H2" s="55"/>
      <c r="I2" s="53"/>
    </row>
    <row r="3" spans="1:9" ht="21" x14ac:dyDescent="0.35">
      <c r="A3" s="157" t="s">
        <v>257</v>
      </c>
      <c r="B3" s="157" t="str">
        <f>Summary!$H$11&amp;" "&amp;Summary!$H$10</f>
        <v>S4 Stage 4: Protracted market shock and longevity shock</v>
      </c>
      <c r="C3" s="51"/>
      <c r="D3" s="51"/>
      <c r="E3" s="10" t="s">
        <v>8</v>
      </c>
      <c r="F3" s="51"/>
      <c r="G3" s="116"/>
      <c r="H3" s="55"/>
      <c r="I3" s="53"/>
    </row>
    <row r="4" spans="1:9" x14ac:dyDescent="0.25">
      <c r="A4" s="54"/>
      <c r="B4" s="51"/>
      <c r="C4" s="51"/>
      <c r="D4" s="51"/>
      <c r="E4" s="11" t="s">
        <v>9</v>
      </c>
      <c r="F4" s="51"/>
      <c r="G4" s="116"/>
      <c r="H4" s="56"/>
      <c r="I4" s="53"/>
    </row>
    <row r="5" spans="1:9" x14ac:dyDescent="0.25">
      <c r="A5" s="54"/>
      <c r="B5" s="51"/>
      <c r="C5" s="51"/>
      <c r="D5" s="51"/>
      <c r="E5" s="51"/>
      <c r="F5" s="51"/>
      <c r="G5" s="116"/>
      <c r="H5" s="56"/>
      <c r="I5" s="53"/>
    </row>
    <row r="6" spans="1:9" x14ac:dyDescent="0.25">
      <c r="A6" s="4" t="s">
        <v>10</v>
      </c>
      <c r="B6" s="222" t="str">
        <f>IF('Firm Info'!$B$6="","",'Firm Info'!$B$6)</f>
        <v/>
      </c>
      <c r="C6" s="223"/>
      <c r="D6" s="223"/>
      <c r="E6" s="224"/>
      <c r="F6" s="51"/>
      <c r="G6" s="116"/>
      <c r="H6" s="52"/>
      <c r="I6" s="53"/>
    </row>
    <row r="7" spans="1:9" x14ac:dyDescent="0.25">
      <c r="A7" s="4" t="str">
        <f>Summary!A7</f>
        <v>Group name (if applicable)</v>
      </c>
      <c r="B7" s="222" t="str">
        <f>IF('Firm Info'!B8="","",'Firm Info'!$B$8)</f>
        <v/>
      </c>
      <c r="C7" s="223"/>
      <c r="D7" s="223"/>
      <c r="E7" s="224"/>
      <c r="F7" s="51"/>
      <c r="G7" s="116"/>
      <c r="H7" s="57"/>
      <c r="I7" s="53"/>
    </row>
    <row r="8" spans="1:9" x14ac:dyDescent="0.25">
      <c r="A8" s="6" t="s">
        <v>14</v>
      </c>
      <c r="B8" s="225" t="str">
        <f>IF('Firm Info'!$B$11="","", TEXT('Firm Info'!$B$11,"dd/mm/yyyy"))</f>
        <v>31/12/2021</v>
      </c>
      <c r="C8" s="226"/>
      <c r="D8" s="226"/>
      <c r="E8" s="227"/>
      <c r="F8" s="51" t="str">
        <f>IF('Firm Info'!F10="","", TEXT('Firm Info'!F10+1,"dd/mm/yyyy"))</f>
        <v/>
      </c>
      <c r="G8" s="116"/>
      <c r="H8" s="58"/>
      <c r="I8" s="53"/>
    </row>
    <row r="9" spans="1:9" x14ac:dyDescent="0.25">
      <c r="A9" s="59"/>
      <c r="B9" s="58"/>
      <c r="C9" s="58"/>
      <c r="D9" s="58"/>
      <c r="E9" s="58"/>
      <c r="F9" s="58"/>
      <c r="G9" s="58"/>
      <c r="H9" s="58"/>
      <c r="I9" s="53"/>
    </row>
    <row r="10" spans="1:9" ht="21" x14ac:dyDescent="0.25">
      <c r="A10" s="60" t="s">
        <v>250</v>
      </c>
      <c r="B10" s="58"/>
      <c r="C10" s="58"/>
      <c r="D10" s="58"/>
      <c r="E10" s="58"/>
      <c r="F10" s="58"/>
      <c r="G10" s="58"/>
      <c r="H10" s="58"/>
      <c r="I10" s="53"/>
    </row>
    <row r="11" spans="1:9" ht="21" x14ac:dyDescent="0.25">
      <c r="A11" s="60" t="s">
        <v>251</v>
      </c>
      <c r="B11" s="58"/>
      <c r="C11" s="58"/>
      <c r="D11" s="58"/>
      <c r="E11" s="58"/>
      <c r="F11" s="58"/>
      <c r="G11" s="58"/>
      <c r="H11" s="58"/>
      <c r="I11" s="53"/>
    </row>
    <row r="12" spans="1:9" x14ac:dyDescent="0.25">
      <c r="A12" s="54"/>
      <c r="B12" s="51"/>
      <c r="C12" s="62"/>
      <c r="D12" s="51"/>
      <c r="E12" s="51"/>
      <c r="F12" s="51"/>
      <c r="G12" s="51"/>
      <c r="H12" s="52"/>
      <c r="I12" s="53"/>
    </row>
    <row r="13" spans="1:9" x14ac:dyDescent="0.25">
      <c r="A13" s="150"/>
      <c r="B13" s="150"/>
      <c r="C13" s="151" t="s">
        <v>57</v>
      </c>
      <c r="D13" s="151" t="s">
        <v>57</v>
      </c>
    </row>
    <row r="14" spans="1:9" x14ac:dyDescent="0.25">
      <c r="A14" s="107" t="s">
        <v>340</v>
      </c>
      <c r="B14" s="169"/>
      <c r="C14" s="87"/>
      <c r="D14" s="87"/>
    </row>
    <row r="15" spans="1:9" x14ac:dyDescent="0.25">
      <c r="A15" s="107" t="s">
        <v>252</v>
      </c>
      <c r="B15" s="169"/>
      <c r="C15" s="83"/>
      <c r="D15" s="83"/>
    </row>
    <row r="16" spans="1:9" x14ac:dyDescent="0.25">
      <c r="A16" s="101" t="s">
        <v>253</v>
      </c>
      <c r="B16" s="169" t="s">
        <v>66</v>
      </c>
      <c r="C16" s="87"/>
      <c r="D16" s="87"/>
    </row>
    <row r="17" spans="1:4" ht="30" x14ac:dyDescent="0.25">
      <c r="A17" s="101" t="s">
        <v>254</v>
      </c>
      <c r="B17" s="170" t="s">
        <v>68</v>
      </c>
      <c r="C17" s="87"/>
      <c r="D17" s="87"/>
    </row>
    <row r="18" spans="1:4" x14ac:dyDescent="0.25">
      <c r="A18" s="101" t="s">
        <v>255</v>
      </c>
      <c r="B18" s="169" t="s">
        <v>70</v>
      </c>
      <c r="C18" s="87"/>
      <c r="D18" s="87"/>
    </row>
    <row r="19" spans="1:4" x14ac:dyDescent="0.25">
      <c r="A19" s="101" t="s">
        <v>256</v>
      </c>
      <c r="B19" s="170" t="s">
        <v>72</v>
      </c>
      <c r="C19" s="87"/>
      <c r="D19" s="87"/>
    </row>
    <row r="20" spans="1:4" x14ac:dyDescent="0.25"/>
    <row r="21" spans="1:4" x14ac:dyDescent="0.25">
      <c r="A21" s="154" t="s">
        <v>390</v>
      </c>
      <c r="B21" s="170"/>
      <c r="C21" s="110">
        <f>SUM(C16,C17,C18)</f>
        <v>0</v>
      </c>
      <c r="D21" s="110">
        <f>SUM(D16,D17,D18)</f>
        <v>0</v>
      </c>
    </row>
  </sheetData>
  <protectedRanges>
    <protectedRange sqref="C14:D14 C16:D19" name="Editrange"/>
    <protectedRange password="E8C7" sqref="A1:XFD2 A4:XFD1048576 A3 C3:XFD3" name="Wholesheet"/>
    <protectedRange password="E8C7" sqref="B3" name="WholeSheet_1"/>
  </protectedRanges>
  <mergeCells count="3">
    <mergeCell ref="B6:E6"/>
    <mergeCell ref="B7:E7"/>
    <mergeCell ref="B8:E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B79"/>
  <sheetViews>
    <sheetView showGridLines="0" topLeftCell="A11" zoomScaleNormal="100" workbookViewId="0">
      <selection activeCell="D13" sqref="D13"/>
    </sheetView>
  </sheetViews>
  <sheetFormatPr defaultColWidth="0" defaultRowHeight="15" zeroHeight="1" x14ac:dyDescent="0.25"/>
  <cols>
    <col min="1" max="1" width="42.7109375" customWidth="1"/>
    <col min="2" max="2" width="13.5703125" customWidth="1"/>
    <col min="3" max="3" width="22.42578125" customWidth="1"/>
    <col min="4" max="4" width="12" customWidth="1"/>
    <col min="5" max="5" width="13.5703125" customWidth="1"/>
    <col min="6" max="6" width="12.28515625" customWidth="1"/>
    <col min="7" max="9" width="13.5703125" customWidth="1"/>
    <col min="10" max="15" width="12.85546875" hidden="1" customWidth="1"/>
    <col min="16" max="17" width="0" hidden="1" customWidth="1"/>
    <col min="18" max="28" width="12.85546875" hidden="1" customWidth="1"/>
    <col min="29" max="16384" width="9" hidden="1"/>
  </cols>
  <sheetData>
    <row r="1" spans="1:9" ht="34.5" customHeight="1" x14ac:dyDescent="0.35">
      <c r="A1" s="240" t="s">
        <v>5</v>
      </c>
      <c r="B1" s="241"/>
      <c r="C1" s="241"/>
      <c r="D1" s="51"/>
      <c r="E1" s="51"/>
      <c r="F1" s="51"/>
    </row>
    <row r="2" spans="1:9" ht="21" x14ac:dyDescent="0.25">
      <c r="A2" s="60" t="s">
        <v>344</v>
      </c>
      <c r="B2" s="60"/>
      <c r="C2" s="51"/>
      <c r="D2" s="51"/>
      <c r="E2" s="231" t="s">
        <v>7</v>
      </c>
      <c r="F2" s="231"/>
    </row>
    <row r="3" spans="1:9" ht="21" x14ac:dyDescent="0.35">
      <c r="A3" s="157" t="s">
        <v>257</v>
      </c>
      <c r="B3" s="157" t="str">
        <f>Summary!$H$11&amp;" "&amp;Summary!$H$10</f>
        <v>S4 Stage 4: Protracted market shock and longevity shock</v>
      </c>
      <c r="C3" s="197"/>
      <c r="D3" s="51"/>
      <c r="E3" s="232" t="s">
        <v>8</v>
      </c>
      <c r="F3" s="232"/>
    </row>
    <row r="4" spans="1:9" x14ac:dyDescent="0.25">
      <c r="A4" s="54"/>
      <c r="B4" s="197"/>
      <c r="C4" s="197"/>
      <c r="D4" s="51"/>
      <c r="E4" s="233" t="s">
        <v>9</v>
      </c>
      <c r="F4" s="233"/>
    </row>
    <row r="5" spans="1:9" x14ac:dyDescent="0.25">
      <c r="A5" s="54"/>
      <c r="B5" s="51"/>
      <c r="C5" s="51"/>
      <c r="D5" s="51"/>
      <c r="E5" s="51"/>
      <c r="F5" s="51"/>
    </row>
    <row r="6" spans="1:9" x14ac:dyDescent="0.25">
      <c r="A6" s="134" t="s">
        <v>10</v>
      </c>
      <c r="B6" s="222" t="str">
        <f>IF('Firm Info'!$B$6="","",'Firm Info'!$B$6)</f>
        <v/>
      </c>
      <c r="C6" s="223"/>
      <c r="D6" s="223"/>
      <c r="E6" s="242"/>
      <c r="F6" s="243"/>
    </row>
    <row r="7" spans="1:9" x14ac:dyDescent="0.25">
      <c r="A7" s="134" t="str">
        <f>Summary!A7</f>
        <v>Group name (if applicable)</v>
      </c>
      <c r="B7" s="222" t="str">
        <f>IF('Firm Info'!B8="","",'Firm Info'!$B$8)</f>
        <v/>
      </c>
      <c r="C7" s="223"/>
      <c r="D7" s="223"/>
      <c r="E7" s="242"/>
      <c r="F7" s="243"/>
    </row>
    <row r="8" spans="1:9" x14ac:dyDescent="0.25">
      <c r="A8" s="135" t="s">
        <v>14</v>
      </c>
      <c r="B8" s="225" t="str">
        <f>IF('Firm Info'!$B$11="","", TEXT('Firm Info'!$B$11,"dd/mm/yyyy"))</f>
        <v>31/12/2021</v>
      </c>
      <c r="C8" s="226"/>
      <c r="D8" s="226"/>
      <c r="E8" s="238"/>
      <c r="F8" s="239"/>
    </row>
    <row r="9" spans="1:9" x14ac:dyDescent="0.25"/>
    <row r="10" spans="1:9" x14ac:dyDescent="0.25">
      <c r="A10" s="198" t="s">
        <v>398</v>
      </c>
    </row>
    <row r="11" spans="1:9" x14ac:dyDescent="0.25">
      <c r="A11" s="198" t="s">
        <v>394</v>
      </c>
    </row>
    <row r="12" spans="1:9" ht="14.25" customHeight="1" x14ac:dyDescent="0.25">
      <c r="A12" s="33"/>
      <c r="D12" s="235" t="s">
        <v>354</v>
      </c>
      <c r="E12" s="236"/>
      <c r="F12" s="236"/>
      <c r="G12" s="236"/>
      <c r="H12" s="236"/>
      <c r="I12" s="237"/>
    </row>
    <row r="13" spans="1:9" ht="202.9" customHeight="1" x14ac:dyDescent="0.25">
      <c r="A13" s="192"/>
      <c r="B13" s="192" t="s">
        <v>347</v>
      </c>
      <c r="C13" s="192" t="s">
        <v>330</v>
      </c>
      <c r="D13" s="192" t="s">
        <v>356</v>
      </c>
      <c r="E13" s="192" t="s">
        <v>355</v>
      </c>
      <c r="F13" s="192" t="s">
        <v>356</v>
      </c>
      <c r="G13" s="192" t="s">
        <v>408</v>
      </c>
      <c r="H13" s="192" t="s">
        <v>400</v>
      </c>
      <c r="I13" s="192" t="s">
        <v>399</v>
      </c>
    </row>
    <row r="14" spans="1:9" ht="75" x14ac:dyDescent="0.25">
      <c r="A14" s="192"/>
      <c r="B14" s="192"/>
      <c r="C14" s="192"/>
      <c r="D14" s="192" t="s">
        <v>357</v>
      </c>
      <c r="E14" s="192" t="s">
        <v>358</v>
      </c>
      <c r="F14" s="192" t="s">
        <v>358</v>
      </c>
      <c r="G14" s="192"/>
      <c r="H14" s="192"/>
      <c r="I14" s="192"/>
    </row>
    <row r="15" spans="1:9" x14ac:dyDescent="0.25">
      <c r="A15" s="192" t="s">
        <v>346</v>
      </c>
      <c r="B15" s="192" t="s">
        <v>365</v>
      </c>
      <c r="C15" s="192" t="s">
        <v>365</v>
      </c>
      <c r="D15" s="192" t="s">
        <v>360</v>
      </c>
      <c r="E15" s="192" t="s">
        <v>360</v>
      </c>
      <c r="F15" s="192" t="s">
        <v>360</v>
      </c>
      <c r="G15" s="192" t="s">
        <v>360</v>
      </c>
      <c r="H15" s="192"/>
      <c r="I15" s="192"/>
    </row>
    <row r="16" spans="1:9" x14ac:dyDescent="0.25">
      <c r="A16" s="192" t="s">
        <v>345</v>
      </c>
      <c r="B16" s="192" t="s">
        <v>335</v>
      </c>
      <c r="C16" s="132" t="s">
        <v>336</v>
      </c>
      <c r="D16" s="192" t="s">
        <v>57</v>
      </c>
      <c r="E16" s="192" t="s">
        <v>57</v>
      </c>
      <c r="F16" s="192" t="s">
        <v>57</v>
      </c>
      <c r="G16" s="192" t="s">
        <v>57</v>
      </c>
      <c r="H16" s="192"/>
      <c r="I16" s="192"/>
    </row>
    <row r="17" spans="1:9" ht="30" x14ac:dyDescent="0.25">
      <c r="A17" s="192" t="s">
        <v>353</v>
      </c>
      <c r="B17" s="192"/>
      <c r="C17" s="132"/>
      <c r="D17" s="192" t="s">
        <v>359</v>
      </c>
      <c r="E17" s="192" t="s">
        <v>359</v>
      </c>
      <c r="F17" s="192" t="s">
        <v>359</v>
      </c>
      <c r="G17" s="192" t="s">
        <v>359</v>
      </c>
      <c r="H17" s="192"/>
      <c r="I17" s="192"/>
    </row>
    <row r="18" spans="1:9" x14ac:dyDescent="0.25">
      <c r="A18" s="193"/>
      <c r="B18" s="193"/>
      <c r="C18" s="193"/>
      <c r="D18" s="193"/>
      <c r="E18" s="193"/>
      <c r="F18" s="193"/>
      <c r="G18" s="193"/>
      <c r="H18" s="193"/>
      <c r="I18" s="193"/>
    </row>
    <row r="19" spans="1:9" x14ac:dyDescent="0.25">
      <c r="A19" s="193"/>
      <c r="B19" s="193"/>
      <c r="C19" s="193"/>
      <c r="D19" s="193"/>
      <c r="E19" s="193"/>
      <c r="F19" s="193"/>
      <c r="G19" s="193"/>
      <c r="H19" s="193"/>
      <c r="I19" s="193"/>
    </row>
    <row r="20" spans="1:9" x14ac:dyDescent="0.25">
      <c r="A20" s="193"/>
      <c r="B20" s="193"/>
      <c r="C20" s="193"/>
      <c r="D20" s="193"/>
      <c r="E20" s="193"/>
      <c r="F20" s="193"/>
      <c r="G20" s="193"/>
      <c r="H20" s="193"/>
      <c r="I20" s="193"/>
    </row>
    <row r="21" spans="1:9" x14ac:dyDescent="0.25">
      <c r="A21" s="193"/>
      <c r="B21" s="193"/>
      <c r="C21" s="193"/>
      <c r="D21" s="193"/>
      <c r="E21" s="193"/>
      <c r="F21" s="193"/>
      <c r="G21" s="193"/>
      <c r="H21" s="193"/>
      <c r="I21" s="193"/>
    </row>
    <row r="22" spans="1:9" x14ac:dyDescent="0.25">
      <c r="A22" s="193"/>
      <c r="B22" s="193"/>
      <c r="C22" s="193"/>
      <c r="D22" s="193"/>
      <c r="E22" s="193"/>
      <c r="F22" s="193"/>
      <c r="G22" s="193"/>
      <c r="H22" s="193"/>
      <c r="I22" s="193"/>
    </row>
    <row r="23" spans="1:9" x14ac:dyDescent="0.25">
      <c r="A23" s="193"/>
      <c r="B23" s="193"/>
      <c r="C23" s="193"/>
      <c r="D23" s="193"/>
      <c r="E23" s="193"/>
      <c r="F23" s="193"/>
      <c r="G23" s="193"/>
      <c r="H23" s="193"/>
      <c r="I23" s="193"/>
    </row>
    <row r="24" spans="1:9" x14ac:dyDescent="0.25">
      <c r="A24" s="193"/>
      <c r="B24" s="193"/>
      <c r="C24" s="193"/>
      <c r="D24" s="193"/>
      <c r="E24" s="193"/>
      <c r="F24" s="193"/>
      <c r="G24" s="193"/>
      <c r="H24" s="193"/>
      <c r="I24" s="193"/>
    </row>
    <row r="25" spans="1:9" x14ac:dyDescent="0.25">
      <c r="A25" s="193"/>
      <c r="B25" s="193"/>
      <c r="C25" s="193"/>
      <c r="D25" s="193"/>
      <c r="E25" s="193"/>
      <c r="F25" s="193"/>
      <c r="G25" s="193"/>
      <c r="H25" s="193"/>
      <c r="I25" s="193"/>
    </row>
    <row r="26" spans="1:9" x14ac:dyDescent="0.25">
      <c r="A26" s="193"/>
      <c r="B26" s="193"/>
      <c r="C26" s="193"/>
      <c r="D26" s="193"/>
      <c r="E26" s="193"/>
      <c r="F26" s="193"/>
      <c r="G26" s="193"/>
      <c r="H26" s="193"/>
      <c r="I26" s="193"/>
    </row>
    <row r="27" spans="1:9" x14ac:dyDescent="0.25">
      <c r="A27" s="193"/>
      <c r="B27" s="193"/>
      <c r="C27" s="193"/>
      <c r="D27" s="193"/>
      <c r="E27" s="193"/>
      <c r="F27" s="193"/>
      <c r="G27" s="193"/>
      <c r="H27" s="193"/>
      <c r="I27" s="193"/>
    </row>
    <row r="28" spans="1:9" x14ac:dyDescent="0.25">
      <c r="A28" s="193"/>
      <c r="B28" s="193"/>
      <c r="C28" s="193"/>
      <c r="D28" s="193"/>
      <c r="E28" s="193"/>
      <c r="F28" s="193"/>
      <c r="G28" s="193"/>
      <c r="H28" s="193"/>
      <c r="I28" s="193"/>
    </row>
    <row r="29" spans="1:9" x14ac:dyDescent="0.25">
      <c r="A29" s="193"/>
      <c r="B29" s="193"/>
      <c r="C29" s="193"/>
      <c r="D29" s="193"/>
      <c r="E29" s="193"/>
      <c r="F29" s="193"/>
      <c r="G29" s="193"/>
      <c r="H29" s="193"/>
      <c r="I29" s="193"/>
    </row>
    <row r="30" spans="1:9" x14ac:dyDescent="0.25">
      <c r="A30" s="193"/>
      <c r="B30" s="193"/>
      <c r="C30" s="193"/>
      <c r="D30" s="193"/>
      <c r="E30" s="193"/>
      <c r="F30" s="193"/>
      <c r="G30" s="193"/>
      <c r="H30" s="193"/>
      <c r="I30" s="193"/>
    </row>
    <row r="31" spans="1:9" x14ac:dyDescent="0.25">
      <c r="A31" s="193"/>
      <c r="B31" s="193"/>
      <c r="C31" s="193"/>
      <c r="D31" s="193"/>
      <c r="E31" s="193"/>
      <c r="F31" s="193"/>
      <c r="G31" s="193"/>
      <c r="H31" s="193"/>
      <c r="I31" s="193"/>
    </row>
    <row r="32" spans="1:9" x14ac:dyDescent="0.25">
      <c r="A32" s="193"/>
      <c r="B32" s="193"/>
      <c r="C32" s="193"/>
      <c r="D32" s="193"/>
      <c r="E32" s="193"/>
      <c r="F32" s="193"/>
      <c r="G32" s="193"/>
      <c r="H32" s="193"/>
      <c r="I32" s="193"/>
    </row>
    <row r="33" spans="1:9" x14ac:dyDescent="0.25">
      <c r="A33" s="193"/>
      <c r="B33" s="193"/>
      <c r="C33" s="193"/>
      <c r="D33" s="193"/>
      <c r="E33" s="193"/>
      <c r="F33" s="193"/>
      <c r="G33" s="193"/>
      <c r="H33" s="193"/>
      <c r="I33" s="193"/>
    </row>
    <row r="34" spans="1:9" x14ac:dyDescent="0.25">
      <c r="A34" s="193"/>
      <c r="B34" s="193"/>
      <c r="C34" s="193"/>
      <c r="D34" s="193"/>
      <c r="E34" s="193"/>
      <c r="F34" s="193"/>
      <c r="G34" s="193"/>
      <c r="H34" s="193"/>
      <c r="I34" s="193"/>
    </row>
    <row r="35" spans="1:9" x14ac:dyDescent="0.25">
      <c r="A35" s="193"/>
      <c r="B35" s="193"/>
      <c r="C35" s="193"/>
      <c r="D35" s="193"/>
      <c r="E35" s="193"/>
      <c r="F35" s="193"/>
      <c r="G35" s="193"/>
      <c r="H35" s="193"/>
      <c r="I35" s="193"/>
    </row>
    <row r="36" spans="1:9" x14ac:dyDescent="0.25">
      <c r="A36" s="193"/>
      <c r="B36" s="193"/>
      <c r="C36" s="193"/>
      <c r="D36" s="193"/>
      <c r="E36" s="193"/>
      <c r="F36" s="193"/>
      <c r="G36" s="193"/>
      <c r="H36" s="193"/>
      <c r="I36" s="193"/>
    </row>
    <row r="37" spans="1:9" x14ac:dyDescent="0.25">
      <c r="A37" s="193"/>
      <c r="B37" s="193"/>
      <c r="C37" s="193"/>
      <c r="D37" s="193"/>
      <c r="E37" s="193"/>
      <c r="F37" s="193"/>
      <c r="G37" s="193"/>
      <c r="H37" s="193"/>
      <c r="I37" s="193"/>
    </row>
    <row r="38" spans="1:9" x14ac:dyDescent="0.25">
      <c r="A38" s="193"/>
      <c r="B38" s="193"/>
      <c r="C38" s="193"/>
      <c r="D38" s="193"/>
      <c r="E38" s="193"/>
      <c r="F38" s="193"/>
      <c r="G38" s="193"/>
      <c r="H38" s="193"/>
      <c r="I38" s="193"/>
    </row>
    <row r="39" spans="1:9" x14ac:dyDescent="0.25">
      <c r="A39" s="193"/>
      <c r="B39" s="193"/>
      <c r="C39" s="193"/>
      <c r="D39" s="193"/>
      <c r="E39" s="193"/>
      <c r="F39" s="193"/>
      <c r="G39" s="193"/>
      <c r="H39" s="193"/>
      <c r="I39" s="193"/>
    </row>
    <row r="40" spans="1:9" x14ac:dyDescent="0.25">
      <c r="A40" s="193"/>
      <c r="B40" s="193"/>
      <c r="C40" s="193"/>
      <c r="D40" s="193"/>
      <c r="E40" s="193"/>
      <c r="F40" s="193"/>
      <c r="G40" s="193"/>
      <c r="H40" s="193"/>
      <c r="I40" s="193"/>
    </row>
    <row r="41" spans="1:9" x14ac:dyDescent="0.25">
      <c r="A41" s="193"/>
      <c r="B41" s="193"/>
      <c r="C41" s="193"/>
      <c r="D41" s="193"/>
      <c r="E41" s="193"/>
      <c r="F41" s="193"/>
      <c r="G41" s="193"/>
      <c r="H41" s="193"/>
      <c r="I41" s="193"/>
    </row>
    <row r="42" spans="1:9" x14ac:dyDescent="0.25">
      <c r="A42" s="193"/>
      <c r="B42" s="193"/>
      <c r="C42" s="193"/>
      <c r="D42" s="193"/>
      <c r="E42" s="193"/>
      <c r="F42" s="193"/>
      <c r="G42" s="193"/>
      <c r="H42" s="193"/>
      <c r="I42" s="193"/>
    </row>
    <row r="43" spans="1:9" x14ac:dyDescent="0.25">
      <c r="A43" s="193"/>
      <c r="B43" s="193"/>
      <c r="C43" s="193"/>
      <c r="D43" s="193"/>
      <c r="E43" s="193"/>
      <c r="F43" s="193"/>
      <c r="G43" s="193"/>
      <c r="H43" s="193"/>
      <c r="I43" s="193"/>
    </row>
    <row r="44" spans="1:9" x14ac:dyDescent="0.25">
      <c r="A44" s="193"/>
      <c r="B44" s="193"/>
      <c r="C44" s="193"/>
      <c r="D44" s="193"/>
      <c r="E44" s="193"/>
      <c r="F44" s="193"/>
      <c r="G44" s="193"/>
      <c r="H44" s="193"/>
      <c r="I44" s="193"/>
    </row>
    <row r="45" spans="1:9" x14ac:dyDescent="0.25">
      <c r="A45" s="193"/>
      <c r="B45" s="193"/>
      <c r="C45" s="193"/>
      <c r="D45" s="193"/>
      <c r="E45" s="193"/>
      <c r="F45" s="193"/>
      <c r="G45" s="193"/>
      <c r="H45" s="193"/>
      <c r="I45" s="193"/>
    </row>
    <row r="46" spans="1:9" x14ac:dyDescent="0.25">
      <c r="A46" s="193"/>
      <c r="B46" s="193"/>
      <c r="C46" s="193"/>
      <c r="D46" s="193"/>
      <c r="E46" s="193"/>
      <c r="F46" s="193"/>
      <c r="G46" s="193"/>
      <c r="H46" s="193"/>
      <c r="I46" s="193"/>
    </row>
    <row r="47" spans="1:9" x14ac:dyDescent="0.25">
      <c r="A47" s="193"/>
      <c r="B47" s="193"/>
      <c r="C47" s="193"/>
      <c r="D47" s="193"/>
      <c r="E47" s="193"/>
      <c r="F47" s="193"/>
      <c r="G47" s="193"/>
      <c r="H47" s="193"/>
      <c r="I47" s="193"/>
    </row>
    <row r="48" spans="1:9" x14ac:dyDescent="0.25">
      <c r="A48" s="193"/>
      <c r="B48" s="193"/>
      <c r="C48" s="193"/>
      <c r="D48" s="193"/>
      <c r="E48" s="193"/>
      <c r="F48" s="193"/>
      <c r="G48" s="193"/>
      <c r="H48" s="193"/>
      <c r="I48" s="193"/>
    </row>
    <row r="49" spans="1:9" x14ac:dyDescent="0.25">
      <c r="A49" s="193"/>
      <c r="B49" s="193"/>
      <c r="C49" s="193"/>
      <c r="D49" s="193"/>
      <c r="E49" s="193"/>
      <c r="F49" s="193"/>
      <c r="G49" s="193"/>
      <c r="H49" s="193"/>
      <c r="I49" s="193"/>
    </row>
    <row r="50" spans="1:9" x14ac:dyDescent="0.25">
      <c r="A50" s="193"/>
      <c r="B50" s="193"/>
      <c r="C50" s="193"/>
      <c r="D50" s="193"/>
      <c r="E50" s="193"/>
      <c r="F50" s="193"/>
      <c r="G50" s="193"/>
      <c r="H50" s="193"/>
      <c r="I50" s="193"/>
    </row>
    <row r="51" spans="1:9" x14ac:dyDescent="0.25">
      <c r="A51" s="193"/>
      <c r="B51" s="193"/>
      <c r="C51" s="193"/>
      <c r="D51" s="193"/>
      <c r="E51" s="193"/>
      <c r="F51" s="193"/>
      <c r="G51" s="193"/>
      <c r="H51" s="193"/>
      <c r="I51" s="193"/>
    </row>
    <row r="52" spans="1:9" x14ac:dyDescent="0.25">
      <c r="A52" s="193"/>
      <c r="B52" s="193"/>
      <c r="C52" s="193"/>
      <c r="D52" s="193"/>
      <c r="E52" s="193"/>
      <c r="F52" s="193"/>
      <c r="G52" s="193"/>
      <c r="H52" s="193"/>
      <c r="I52" s="193"/>
    </row>
    <row r="53" spans="1:9" x14ac:dyDescent="0.25">
      <c r="A53" s="193"/>
      <c r="B53" s="193"/>
      <c r="C53" s="193"/>
      <c r="D53" s="193"/>
      <c r="E53" s="193"/>
      <c r="F53" s="193"/>
      <c r="G53" s="193"/>
      <c r="H53" s="193"/>
      <c r="I53" s="193"/>
    </row>
    <row r="54" spans="1:9" x14ac:dyDescent="0.25">
      <c r="A54" s="193"/>
      <c r="B54" s="193"/>
      <c r="C54" s="193"/>
      <c r="D54" s="193"/>
      <c r="E54" s="193"/>
      <c r="F54" s="193"/>
      <c r="G54" s="193"/>
      <c r="H54" s="193"/>
      <c r="I54" s="193"/>
    </row>
    <row r="55" spans="1:9" x14ac:dyDescent="0.25">
      <c r="A55" s="193"/>
      <c r="B55" s="193"/>
      <c r="C55" s="193"/>
      <c r="D55" s="193"/>
      <c r="E55" s="193"/>
      <c r="F55" s="193"/>
      <c r="G55" s="193"/>
      <c r="H55" s="193"/>
      <c r="I55" s="193"/>
    </row>
    <row r="56" spans="1:9" x14ac:dyDescent="0.25">
      <c r="A56" s="193"/>
      <c r="B56" s="193"/>
      <c r="C56" s="193"/>
      <c r="D56" s="193"/>
      <c r="E56" s="193"/>
      <c r="F56" s="193"/>
      <c r="G56" s="193"/>
      <c r="H56" s="193"/>
      <c r="I56" s="193"/>
    </row>
    <row r="57" spans="1:9" x14ac:dyDescent="0.25">
      <c r="A57" s="193"/>
      <c r="B57" s="193"/>
      <c r="C57" s="193"/>
      <c r="D57" s="193"/>
      <c r="E57" s="193"/>
      <c r="F57" s="193"/>
      <c r="G57" s="193"/>
      <c r="H57" s="193"/>
      <c r="I57" s="193"/>
    </row>
    <row r="58" spans="1:9" x14ac:dyDescent="0.25">
      <c r="A58" s="193"/>
      <c r="B58" s="193"/>
      <c r="C58" s="193"/>
      <c r="D58" s="193"/>
      <c r="E58" s="193"/>
      <c r="F58" s="193"/>
      <c r="G58" s="193"/>
      <c r="H58" s="193"/>
      <c r="I58" s="193"/>
    </row>
    <row r="59" spans="1:9" x14ac:dyDescent="0.25">
      <c r="A59" s="193"/>
      <c r="B59" s="193"/>
      <c r="C59" s="193"/>
      <c r="D59" s="193"/>
      <c r="E59" s="193"/>
      <c r="F59" s="193"/>
      <c r="G59" s="193"/>
      <c r="H59" s="193"/>
      <c r="I59" s="193"/>
    </row>
    <row r="60" spans="1:9" x14ac:dyDescent="0.25">
      <c r="A60" s="193"/>
      <c r="B60" s="193"/>
      <c r="C60" s="193"/>
      <c r="D60" s="193"/>
      <c r="E60" s="193"/>
      <c r="F60" s="193"/>
      <c r="G60" s="193"/>
      <c r="H60" s="193"/>
      <c r="I60" s="193"/>
    </row>
    <row r="61" spans="1:9" x14ac:dyDescent="0.25">
      <c r="A61" s="193"/>
      <c r="B61" s="193"/>
      <c r="C61" s="193"/>
      <c r="D61" s="193"/>
      <c r="E61" s="193"/>
      <c r="F61" s="193"/>
      <c r="G61" s="193"/>
      <c r="H61" s="193"/>
      <c r="I61" s="193"/>
    </row>
    <row r="62" spans="1:9" x14ac:dyDescent="0.25">
      <c r="A62" s="193"/>
      <c r="B62" s="193"/>
      <c r="C62" s="193"/>
      <c r="D62" s="193"/>
      <c r="E62" s="193"/>
      <c r="F62" s="193"/>
      <c r="G62" s="193"/>
      <c r="H62" s="193"/>
      <c r="I62" s="193"/>
    </row>
    <row r="63" spans="1:9" x14ac:dyDescent="0.25">
      <c r="A63" s="193"/>
      <c r="B63" s="193"/>
      <c r="C63" s="193"/>
      <c r="D63" s="193"/>
      <c r="E63" s="193"/>
      <c r="F63" s="193"/>
      <c r="G63" s="193"/>
      <c r="H63" s="193"/>
      <c r="I63" s="193"/>
    </row>
    <row r="64" spans="1:9" x14ac:dyDescent="0.25">
      <c r="A64" s="193"/>
      <c r="B64" s="193"/>
      <c r="C64" s="193"/>
      <c r="D64" s="193"/>
      <c r="E64" s="193"/>
      <c r="F64" s="193"/>
      <c r="G64" s="193"/>
      <c r="H64" s="193"/>
      <c r="I64" s="193"/>
    </row>
    <row r="65" spans="1:9" x14ac:dyDescent="0.25">
      <c r="A65" s="193"/>
      <c r="B65" s="193"/>
      <c r="C65" s="193"/>
      <c r="D65" s="193"/>
      <c r="E65" s="193"/>
      <c r="F65" s="193"/>
      <c r="G65" s="193"/>
      <c r="H65" s="193"/>
      <c r="I65" s="193"/>
    </row>
    <row r="66" spans="1:9" x14ac:dyDescent="0.25">
      <c r="A66" s="193"/>
      <c r="B66" s="193"/>
      <c r="C66" s="193"/>
      <c r="D66" s="193"/>
      <c r="E66" s="193"/>
      <c r="F66" s="193"/>
      <c r="G66" s="193"/>
      <c r="H66" s="193"/>
      <c r="I66" s="193"/>
    </row>
    <row r="67" spans="1:9" x14ac:dyDescent="0.25">
      <c r="A67" s="193"/>
      <c r="B67" s="193"/>
      <c r="C67" s="193"/>
      <c r="D67" s="193"/>
      <c r="E67" s="193"/>
      <c r="F67" s="193"/>
      <c r="G67" s="193"/>
      <c r="H67" s="193"/>
      <c r="I67" s="193"/>
    </row>
    <row r="68" spans="1:9" x14ac:dyDescent="0.25">
      <c r="A68" s="193"/>
      <c r="B68" s="193"/>
      <c r="C68" s="193"/>
      <c r="D68" s="193"/>
      <c r="E68" s="193"/>
      <c r="F68" s="193"/>
      <c r="G68" s="193"/>
      <c r="H68" s="193"/>
      <c r="I68" s="193"/>
    </row>
    <row r="69" spans="1:9" x14ac:dyDescent="0.25">
      <c r="A69" s="193"/>
      <c r="B69" s="193"/>
      <c r="C69" s="193"/>
      <c r="D69" s="193"/>
      <c r="E69" s="193"/>
      <c r="F69" s="193"/>
      <c r="G69" s="193"/>
      <c r="H69" s="193"/>
      <c r="I69" s="193"/>
    </row>
    <row r="70" spans="1:9" x14ac:dyDescent="0.25">
      <c r="A70" s="193"/>
      <c r="B70" s="193"/>
      <c r="C70" s="193"/>
      <c r="D70" s="193"/>
      <c r="E70" s="193"/>
      <c r="F70" s="193"/>
      <c r="G70" s="193"/>
      <c r="H70" s="193"/>
      <c r="I70" s="193"/>
    </row>
    <row r="71" spans="1:9" x14ac:dyDescent="0.25">
      <c r="A71" s="193"/>
      <c r="B71" s="193"/>
      <c r="C71" s="193"/>
      <c r="D71" s="193"/>
      <c r="E71" s="193"/>
      <c r="F71" s="193"/>
      <c r="G71" s="193"/>
      <c r="H71" s="193"/>
      <c r="I71" s="193"/>
    </row>
    <row r="72" spans="1:9" x14ac:dyDescent="0.25">
      <c r="A72" s="193"/>
      <c r="B72" s="193"/>
      <c r="C72" s="193"/>
      <c r="D72" s="193"/>
      <c r="E72" s="193"/>
      <c r="F72" s="193"/>
      <c r="G72" s="193"/>
      <c r="H72" s="193"/>
      <c r="I72" s="193"/>
    </row>
    <row r="73" spans="1:9" x14ac:dyDescent="0.25">
      <c r="A73" s="193"/>
      <c r="B73" s="193"/>
      <c r="C73" s="193"/>
      <c r="D73" s="193"/>
      <c r="E73" s="193"/>
      <c r="F73" s="193"/>
      <c r="G73" s="193"/>
      <c r="H73" s="193"/>
      <c r="I73" s="193"/>
    </row>
    <row r="74" spans="1:9" x14ac:dyDescent="0.25">
      <c r="A74" s="193"/>
      <c r="B74" s="193"/>
      <c r="C74" s="193"/>
      <c r="D74" s="193"/>
      <c r="E74" s="193"/>
      <c r="F74" s="193"/>
      <c r="G74" s="193"/>
      <c r="H74" s="193"/>
      <c r="I74" s="193"/>
    </row>
    <row r="75" spans="1:9" x14ac:dyDescent="0.25">
      <c r="A75" s="193"/>
      <c r="B75" s="193"/>
      <c r="C75" s="193"/>
      <c r="D75" s="193"/>
      <c r="E75" s="193"/>
      <c r="F75" s="193"/>
      <c r="G75" s="193"/>
      <c r="H75" s="193"/>
      <c r="I75" s="193"/>
    </row>
    <row r="76" spans="1:9" x14ac:dyDescent="0.25">
      <c r="A76" s="193"/>
      <c r="B76" s="193"/>
      <c r="C76" s="193"/>
      <c r="D76" s="193"/>
      <c r="E76" s="193"/>
      <c r="F76" s="193"/>
      <c r="G76" s="193"/>
      <c r="H76" s="193"/>
      <c r="I76" s="193"/>
    </row>
    <row r="77" spans="1:9" x14ac:dyDescent="0.25">
      <c r="A77" s="193"/>
      <c r="B77" s="193"/>
      <c r="C77" s="193"/>
      <c r="D77" s="193"/>
      <c r="E77" s="193"/>
      <c r="F77" s="193"/>
      <c r="G77" s="193"/>
      <c r="H77" s="193"/>
      <c r="I77" s="193"/>
    </row>
    <row r="78" spans="1:9" x14ac:dyDescent="0.25"/>
    <row r="79" spans="1:9" x14ac:dyDescent="0.25"/>
  </sheetData>
  <protectedRanges>
    <protectedRange sqref="A18:I77" name="editrange"/>
    <protectedRange password="E8C7" sqref="A1:C2 C3 J1:XFD1048576 A4:I1048576 D1:I3" name="Wholesheet"/>
    <protectedRange password="E8C7" sqref="A3" name="Wholesheet_1"/>
    <protectedRange password="E8C7" sqref="B3" name="WholeSheet_1_1"/>
  </protectedRanges>
  <mergeCells count="8">
    <mergeCell ref="D12:I12"/>
    <mergeCell ref="B8:F8"/>
    <mergeCell ref="A1:C1"/>
    <mergeCell ref="E2:F2"/>
    <mergeCell ref="E3:F3"/>
    <mergeCell ref="E4:F4"/>
    <mergeCell ref="B6:F6"/>
    <mergeCell ref="B7:F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Variables!$D$1:$D$5</xm:f>
          </x14:formula1>
          <xm:sqref>H18:I77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K22" sqref="K22"/>
    </sheetView>
  </sheetViews>
  <sheetFormatPr defaultRowHeight="15" x14ac:dyDescent="0.25"/>
  <sheetData>
    <row r="1" spans="1:4" ht="34.5" customHeight="1" x14ac:dyDescent="0.25">
      <c r="A1" t="s">
        <v>0</v>
      </c>
      <c r="C1" t="s">
        <v>1</v>
      </c>
      <c r="D1" t="s">
        <v>3</v>
      </c>
    </row>
    <row r="2" spans="1:4" x14ac:dyDescent="0.25">
      <c r="A2" t="s">
        <v>2</v>
      </c>
      <c r="C2" t="s">
        <v>3</v>
      </c>
      <c r="D2" t="s">
        <v>401</v>
      </c>
    </row>
    <row r="3" spans="1:4" x14ac:dyDescent="0.25">
      <c r="A3" t="s">
        <v>4</v>
      </c>
      <c r="D3" t="s">
        <v>402</v>
      </c>
    </row>
    <row r="4" spans="1:4" x14ac:dyDescent="0.25">
      <c r="D4" t="s">
        <v>403</v>
      </c>
    </row>
    <row r="5" spans="1:4" x14ac:dyDescent="0.25">
      <c r="D5" t="s">
        <v>404</v>
      </c>
    </row>
  </sheetData>
  <protectedRanges>
    <protectedRange password="E8C7" sqref="A1:XFD1048576" name="Wholesheet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  <pageSetUpPr fitToPage="1"/>
  </sheetPr>
  <dimension ref="A1:H86"/>
  <sheetViews>
    <sheetView showGridLines="0" zoomScaleNormal="100" workbookViewId="0">
      <selection activeCell="D13" sqref="D13:E13"/>
    </sheetView>
  </sheetViews>
  <sheetFormatPr defaultColWidth="0" defaultRowHeight="15" zeroHeight="1" x14ac:dyDescent="0.25"/>
  <cols>
    <col min="1" max="1" width="11.5703125" style="31" customWidth="1"/>
    <col min="2" max="2" width="42.7109375" style="35" customWidth="1"/>
    <col min="3" max="5" width="22" style="31" customWidth="1"/>
    <col min="6" max="7" width="22" style="30" customWidth="1"/>
    <col min="8" max="8" width="29" style="30" customWidth="1"/>
    <col min="9" max="16384" width="9" style="30" hidden="1"/>
  </cols>
  <sheetData>
    <row r="1" spans="1:8" ht="34.5" customHeight="1" x14ac:dyDescent="0.35">
      <c r="A1" s="29" t="s">
        <v>5</v>
      </c>
      <c r="B1" s="30"/>
      <c r="C1" s="30"/>
      <c r="D1" s="30"/>
    </row>
    <row r="2" spans="1:8" ht="21" customHeight="1" x14ac:dyDescent="0.35">
      <c r="A2" s="32" t="s">
        <v>40</v>
      </c>
      <c r="B2" s="30"/>
      <c r="C2" s="30"/>
      <c r="D2" s="30"/>
      <c r="E2" s="9" t="s">
        <v>7</v>
      </c>
    </row>
    <row r="3" spans="1:8" ht="21" customHeight="1" x14ac:dyDescent="0.25">
      <c r="A3" s="33" t="s">
        <v>41</v>
      </c>
      <c r="B3" s="34"/>
      <c r="C3" s="30"/>
      <c r="D3" s="30"/>
      <c r="E3" s="11" t="s">
        <v>9</v>
      </c>
    </row>
    <row r="4" spans="1:8" ht="21" customHeight="1" x14ac:dyDescent="0.25">
      <c r="C4" s="34"/>
      <c r="D4" s="34"/>
    </row>
    <row r="5" spans="1:8" x14ac:dyDescent="0.25">
      <c r="A5" s="30"/>
      <c r="B5" s="30"/>
      <c r="C5" s="30"/>
      <c r="D5" s="30"/>
      <c r="E5" s="30"/>
    </row>
    <row r="6" spans="1:8" x14ac:dyDescent="0.25">
      <c r="A6" s="220" t="s">
        <v>10</v>
      </c>
      <c r="B6" s="220"/>
      <c r="C6" s="221" t="str">
        <f>IF(OR('Firm Info'!$B$6="",ISERROR('Firm Info'!$B$6)),"",'Firm Info'!$B$6)</f>
        <v/>
      </c>
      <c r="D6" s="221"/>
      <c r="E6" s="221"/>
    </row>
    <row r="7" spans="1:8" x14ac:dyDescent="0.25">
      <c r="A7" s="220" t="str">
        <f>'Firm Info'!A8</f>
        <v>Group name (if applicable)</v>
      </c>
      <c r="B7" s="220"/>
      <c r="C7" s="221" t="str">
        <f>IF(OR('Firm Info'!B8="",ISERROR('Firm Info'!B8)),"",'Firm Info'!B8)</f>
        <v/>
      </c>
      <c r="D7" s="221"/>
      <c r="E7" s="221"/>
    </row>
    <row r="8" spans="1:8" x14ac:dyDescent="0.25">
      <c r="A8" s="36"/>
      <c r="B8" s="36"/>
      <c r="C8" s="36"/>
      <c r="D8" s="36"/>
      <c r="E8" s="36"/>
    </row>
    <row r="9" spans="1:8" x14ac:dyDescent="0.25">
      <c r="A9" s="39" t="s">
        <v>43</v>
      </c>
      <c r="B9" s="30"/>
      <c r="C9" s="30"/>
      <c r="D9" s="30"/>
      <c r="E9" s="30"/>
    </row>
    <row r="10" spans="1:8" ht="39.4" customHeight="1" x14ac:dyDescent="0.25">
      <c r="E10" s="203" t="s">
        <v>45</v>
      </c>
      <c r="F10" s="203" t="s">
        <v>46</v>
      </c>
      <c r="G10" s="203" t="s">
        <v>47</v>
      </c>
      <c r="H10" s="203" t="s">
        <v>264</v>
      </c>
    </row>
    <row r="11" spans="1:8" x14ac:dyDescent="0.25">
      <c r="B11" s="40" t="s">
        <v>44</v>
      </c>
      <c r="C11" s="41">
        <v>2021</v>
      </c>
      <c r="D11" s="187" t="s">
        <v>307</v>
      </c>
      <c r="E11" s="41" t="s">
        <v>260</v>
      </c>
      <c r="F11" s="41" t="s">
        <v>261</v>
      </c>
      <c r="G11" s="41" t="s">
        <v>262</v>
      </c>
      <c r="H11" s="41" t="s">
        <v>263</v>
      </c>
    </row>
    <row r="12" spans="1:8" x14ac:dyDescent="0.25">
      <c r="B12" s="186" t="s">
        <v>48</v>
      </c>
      <c r="C12" s="37"/>
      <c r="D12" s="185"/>
      <c r="E12" s="37"/>
      <c r="F12" s="37"/>
      <c r="G12" s="37"/>
      <c r="H12" s="37"/>
    </row>
    <row r="13" spans="1:8" x14ac:dyDescent="0.25">
      <c r="B13" s="161" t="s">
        <v>65</v>
      </c>
      <c r="C13" s="185">
        <f>'2021 Balance Sheet'!$C125</f>
        <v>0</v>
      </c>
      <c r="D13" s="185">
        <f>'2021 Modelled BS'!$C19</f>
        <v>0</v>
      </c>
      <c r="E13" s="185">
        <f>'BS - S1'!$C16</f>
        <v>0</v>
      </c>
      <c r="F13" s="185">
        <f>'BS - S2'!$C16</f>
        <v>0</v>
      </c>
      <c r="G13" s="185">
        <f>'BS - S3'!$C16</f>
        <v>0</v>
      </c>
      <c r="H13" s="185">
        <f>'BS - S4'!$C16</f>
        <v>0</v>
      </c>
    </row>
    <row r="14" spans="1:8" x14ac:dyDescent="0.25">
      <c r="B14" s="161" t="s">
        <v>67</v>
      </c>
      <c r="C14" s="185">
        <f>'2021 Balance Sheet'!$C126</f>
        <v>0</v>
      </c>
      <c r="D14" s="185">
        <f>'2021 Modelled BS'!$C20</f>
        <v>0</v>
      </c>
      <c r="E14" s="185">
        <f>'BS - S1'!$C17</f>
        <v>0</v>
      </c>
      <c r="F14" s="185">
        <f>'BS - S2'!$C17</f>
        <v>0</v>
      </c>
      <c r="G14" s="185">
        <f>'BS - S3'!$C17</f>
        <v>0</v>
      </c>
      <c r="H14" s="185">
        <f>'BS - S4'!$C17</f>
        <v>0</v>
      </c>
    </row>
    <row r="15" spans="1:8" x14ac:dyDescent="0.25">
      <c r="B15" s="161" t="s">
        <v>69</v>
      </c>
      <c r="C15" s="185">
        <f>'2021 Balance Sheet'!$C127</f>
        <v>0</v>
      </c>
      <c r="D15" s="185">
        <f>'2021 Modelled BS'!$C21</f>
        <v>0</v>
      </c>
      <c r="E15" s="185">
        <f>'BS - S1'!$C18</f>
        <v>0</v>
      </c>
      <c r="F15" s="185">
        <f>'BS - S2'!$C18</f>
        <v>0</v>
      </c>
      <c r="G15" s="185">
        <f>'BS - S3'!$C18</f>
        <v>0</v>
      </c>
      <c r="H15" s="185">
        <f>'BS - S4'!$C18</f>
        <v>0</v>
      </c>
    </row>
    <row r="16" spans="1:8" x14ac:dyDescent="0.25">
      <c r="B16" s="161" t="s">
        <v>71</v>
      </c>
      <c r="C16" s="185">
        <f>'2021 Balance Sheet'!$C128</f>
        <v>0</v>
      </c>
      <c r="D16" s="185">
        <f>'2021 Modelled BS'!$C22</f>
        <v>0</v>
      </c>
      <c r="E16" s="185">
        <f>'BS - S1'!$C19</f>
        <v>0</v>
      </c>
      <c r="F16" s="185">
        <f>'BS - S2'!$C19</f>
        <v>0</v>
      </c>
      <c r="G16" s="185">
        <f>'BS - S3'!$C19</f>
        <v>0</v>
      </c>
      <c r="H16" s="185">
        <f>'BS - S4'!$C19</f>
        <v>0</v>
      </c>
    </row>
    <row r="17" spans="2:8" x14ac:dyDescent="0.25">
      <c r="B17" s="161" t="s">
        <v>73</v>
      </c>
      <c r="C17" s="185">
        <f>'2021 Balance Sheet'!$C129</f>
        <v>0</v>
      </c>
      <c r="D17" s="185">
        <f>'2021 Modelled BS'!$C23</f>
        <v>0</v>
      </c>
      <c r="E17" s="185">
        <f>'BS - S1'!$C20</f>
        <v>0</v>
      </c>
      <c r="F17" s="185">
        <f>'BS - S2'!$C20</f>
        <v>0</v>
      </c>
      <c r="G17" s="185">
        <f>'BS - S3'!$C20</f>
        <v>0</v>
      </c>
      <c r="H17" s="185">
        <f>'BS - S4'!$C20</f>
        <v>0</v>
      </c>
    </row>
    <row r="18" spans="2:8" x14ac:dyDescent="0.25">
      <c r="B18" s="161" t="s">
        <v>103</v>
      </c>
      <c r="C18" s="185">
        <f>'2021 Balance Sheet'!$C142</f>
        <v>0</v>
      </c>
      <c r="D18" s="185">
        <f>'2021 Modelled BS'!$C36</f>
        <v>0</v>
      </c>
      <c r="E18" s="185">
        <f>'BS - S1'!$C33</f>
        <v>0</v>
      </c>
      <c r="F18" s="185">
        <f>'BS - S2'!$C33</f>
        <v>0</v>
      </c>
      <c r="G18" s="185">
        <f>'BS - S3'!$C33</f>
        <v>0</v>
      </c>
      <c r="H18" s="185">
        <f>'BS - S4'!$C33</f>
        <v>0</v>
      </c>
    </row>
    <row r="19" spans="2:8" x14ac:dyDescent="0.25">
      <c r="B19" s="161" t="s">
        <v>105</v>
      </c>
      <c r="C19" s="185">
        <f>'2021 Balance Sheet'!$C143</f>
        <v>0</v>
      </c>
      <c r="D19" s="185">
        <f>'2021 Modelled BS'!$C37</f>
        <v>0</v>
      </c>
      <c r="E19" s="185">
        <f>'BS - S1'!$C34</f>
        <v>0</v>
      </c>
      <c r="F19" s="185">
        <f>'BS - S2'!$C34</f>
        <v>0</v>
      </c>
      <c r="G19" s="185">
        <f>'BS - S3'!$C34</f>
        <v>0</v>
      </c>
      <c r="H19" s="185">
        <f>'BS - S4'!$C34</f>
        <v>0</v>
      </c>
    </row>
    <row r="20" spans="2:8" x14ac:dyDescent="0.25">
      <c r="B20" s="161" t="s">
        <v>329</v>
      </c>
      <c r="C20" s="185">
        <f>'2021 Balance Sheet'!$C147</f>
        <v>0</v>
      </c>
      <c r="D20" s="185">
        <f>'2021 Modelled BS'!$C41</f>
        <v>0</v>
      </c>
      <c r="E20" s="185">
        <f>'BS - S1'!$C38</f>
        <v>0</v>
      </c>
      <c r="F20" s="185">
        <f>'BS - S2'!$C38</f>
        <v>0</v>
      </c>
      <c r="G20" s="185">
        <f>'BS - S3'!$C38</f>
        <v>0</v>
      </c>
      <c r="H20" s="185">
        <f>'BS - S4'!$C38</f>
        <v>0</v>
      </c>
    </row>
    <row r="21" spans="2:8" x14ac:dyDescent="0.25">
      <c r="B21" s="161" t="s">
        <v>141</v>
      </c>
      <c r="C21" s="185">
        <f>'2021 Balance Sheet'!C151</f>
        <v>0</v>
      </c>
      <c r="D21" s="185">
        <f>'2021 Modelled BS'!$C45</f>
        <v>0</v>
      </c>
      <c r="E21" s="185">
        <f>'BS - S1'!$C42</f>
        <v>0</v>
      </c>
      <c r="F21" s="185">
        <f>'BS - S2'!$C42</f>
        <v>0</v>
      </c>
      <c r="G21" s="185">
        <f>'BS - S3'!$C42</f>
        <v>0</v>
      </c>
      <c r="H21" s="185">
        <f>'BS - S4'!$C42</f>
        <v>0</v>
      </c>
    </row>
    <row r="22" spans="2:8" x14ac:dyDescent="0.25">
      <c r="B22" s="161" t="s">
        <v>267</v>
      </c>
      <c r="C22" s="185">
        <f>'2021 Balance Sheet'!C152</f>
        <v>0</v>
      </c>
      <c r="D22" s="185">
        <f>'2021 Modelled BS'!$C46</f>
        <v>0</v>
      </c>
      <c r="E22" s="185">
        <f>'BS - S1'!$C43</f>
        <v>0</v>
      </c>
      <c r="F22" s="185">
        <f>'BS - S2'!$C43</f>
        <v>0</v>
      </c>
      <c r="G22" s="185">
        <f>'BS - S3'!$C43</f>
        <v>0</v>
      </c>
      <c r="H22" s="185">
        <f>'BS - S4'!$C43</f>
        <v>0</v>
      </c>
    </row>
    <row r="23" spans="2:8" x14ac:dyDescent="0.25">
      <c r="B23" s="189" t="s">
        <v>328</v>
      </c>
      <c r="C23" s="185">
        <f>SUM(C13:C22)</f>
        <v>0</v>
      </c>
      <c r="D23" s="185">
        <f t="shared" ref="D23:H23" si="0">SUM(D13:D22)</f>
        <v>0</v>
      </c>
      <c r="E23" s="185">
        <f t="shared" si="0"/>
        <v>0</v>
      </c>
      <c r="F23" s="185">
        <f t="shared" si="0"/>
        <v>0</v>
      </c>
      <c r="G23" s="185">
        <f t="shared" si="0"/>
        <v>0</v>
      </c>
      <c r="H23" s="185">
        <f t="shared" si="0"/>
        <v>0</v>
      </c>
    </row>
    <row r="24" spans="2:8" x14ac:dyDescent="0.25">
      <c r="B24" s="190" t="s">
        <v>147</v>
      </c>
      <c r="C24" s="185"/>
      <c r="D24" s="185"/>
      <c r="E24" s="185"/>
      <c r="F24" s="185"/>
      <c r="G24" s="185"/>
      <c r="H24" s="185"/>
    </row>
    <row r="25" spans="2:8" x14ac:dyDescent="0.25">
      <c r="B25" s="115" t="s">
        <v>152</v>
      </c>
      <c r="C25" s="37">
        <f>SUM('2021 Balance Sheet'!$C156,'2021 Balance Sheet'!$C160,'2021 Balance Sheet'!$C164)</f>
        <v>0</v>
      </c>
      <c r="D25" s="185">
        <f>SUM('2021 Modelled BS'!$C50,'2021 Modelled BS'!$C54,'2021 Modelled BS'!$C58)</f>
        <v>0</v>
      </c>
      <c r="E25" s="185">
        <f>SUM('BS - S1'!$C47,'BS - S1'!$C51,'BS - S1'!$C55)</f>
        <v>0</v>
      </c>
      <c r="F25" s="185">
        <f>SUM('BS - S2'!$C47,'BS - S2'!$C51,'BS - S2'!$C55)</f>
        <v>0</v>
      </c>
      <c r="G25" s="185">
        <f>SUM('BS - S3'!$C47,'BS - S3'!$C51,'BS - S3'!$C55)</f>
        <v>0</v>
      </c>
      <c r="H25" s="185">
        <f>SUM('BS - S4'!$C47,'BS - S4'!$C51,'BS - S4'!$C55)</f>
        <v>0</v>
      </c>
    </row>
    <row r="26" spans="2:8" x14ac:dyDescent="0.25">
      <c r="B26" s="161" t="s">
        <v>154</v>
      </c>
      <c r="C26" s="37">
        <f>SUM('2021 Balance Sheet'!$C157,'2021 Balance Sheet'!$C161,'2021 Balance Sheet'!$C165)</f>
        <v>0</v>
      </c>
      <c r="D26" s="185">
        <f>SUM('2021 Modelled BS'!$C51,'2021 Modelled BS'!$C55,'2021 Modelled BS'!$C59)</f>
        <v>0</v>
      </c>
      <c r="E26" s="185">
        <f>SUM('BS - S1'!$C48,'BS - S1'!$C52,'BS - S1'!$C56)</f>
        <v>0</v>
      </c>
      <c r="F26" s="185">
        <f>SUM('BS - S2'!$C48,'BS - S2'!$C52,'BS - S2'!$C56)</f>
        <v>0</v>
      </c>
      <c r="G26" s="185">
        <f>SUM('BS - S3'!$C48,'BS - S3'!$C52,'BS - S3'!$C56)</f>
        <v>0</v>
      </c>
      <c r="H26" s="185">
        <f>SUM('BS - S4'!$C48,'BS - S4'!$C52,'BS - S4'!$C56)</f>
        <v>0</v>
      </c>
    </row>
    <row r="27" spans="2:8" x14ac:dyDescent="0.25">
      <c r="B27" s="161" t="s">
        <v>156</v>
      </c>
      <c r="C27" s="37">
        <f>SUM('2021 Balance Sheet'!$C158,'2021 Balance Sheet'!$C162,'2021 Balance Sheet'!$C166)</f>
        <v>0</v>
      </c>
      <c r="D27" s="185">
        <f>SUM('2021 Modelled BS'!$C52,'2021 Modelled BS'!$C56,'2021 Modelled BS'!$C60)</f>
        <v>0</v>
      </c>
      <c r="E27" s="185">
        <f>SUM('BS - S1'!$C49,'BS - S1'!$C53,'BS - S1'!$C57)</f>
        <v>0</v>
      </c>
      <c r="F27" s="185">
        <f>SUM('BS - S2'!$C49,'BS - S2'!$C53,'BS - S2'!$C57)</f>
        <v>0</v>
      </c>
      <c r="G27" s="185">
        <f>SUM('BS - S3'!$C49,'BS - S3'!$C53,'BS - S3'!$C57)</f>
        <v>0</v>
      </c>
      <c r="H27" s="185">
        <f>SUM('BS - S4'!$C49,'BS - S4'!$C53,'BS - S4'!$C57)</f>
        <v>0</v>
      </c>
    </row>
    <row r="28" spans="2:8" x14ac:dyDescent="0.25">
      <c r="B28" s="161" t="s">
        <v>284</v>
      </c>
      <c r="C28" s="185">
        <f>'2021 Balance Sheet'!$C167</f>
        <v>0</v>
      </c>
      <c r="D28" s="185">
        <f>'2021 Modelled BS'!$C61</f>
        <v>0</v>
      </c>
      <c r="E28" s="185">
        <f>'BS - S1'!$C58</f>
        <v>0</v>
      </c>
      <c r="F28" s="185">
        <f>'BS - S2'!$C58</f>
        <v>0</v>
      </c>
      <c r="G28" s="185">
        <f>'BS - S3'!$C58</f>
        <v>0</v>
      </c>
      <c r="H28" s="185">
        <f>'BS - S4'!$C58</f>
        <v>0</v>
      </c>
    </row>
    <row r="29" spans="2:8" x14ac:dyDescent="0.25">
      <c r="B29" s="161" t="s">
        <v>186</v>
      </c>
      <c r="C29" s="185">
        <f>'2021 Balance Sheet'!$C168</f>
        <v>0</v>
      </c>
      <c r="D29" s="185">
        <f>'2021 Modelled BS'!$C62</f>
        <v>0</v>
      </c>
      <c r="E29" s="185">
        <f>'BS - S1'!$C59</f>
        <v>0</v>
      </c>
      <c r="F29" s="185">
        <f>'BS - S2'!$C59</f>
        <v>0</v>
      </c>
      <c r="G29" s="185">
        <f>'BS - S3'!$C59</f>
        <v>0</v>
      </c>
      <c r="H29" s="185">
        <f>'BS - S4'!$C59</f>
        <v>0</v>
      </c>
    </row>
    <row r="30" spans="2:8" x14ac:dyDescent="0.25">
      <c r="B30" s="161" t="s">
        <v>190</v>
      </c>
      <c r="C30" s="185">
        <f>'2021 Balance Sheet'!$C169</f>
        <v>0</v>
      </c>
      <c r="D30" s="185">
        <f>'2021 Modelled BS'!$C63</f>
        <v>0</v>
      </c>
      <c r="E30" s="185">
        <f>'BS - S1'!$C60</f>
        <v>0</v>
      </c>
      <c r="F30" s="185">
        <f>'BS - S2'!$C60</f>
        <v>0</v>
      </c>
      <c r="G30" s="185">
        <f>'BS - S3'!$C60</f>
        <v>0</v>
      </c>
      <c r="H30" s="185">
        <f>'BS - S4'!$C60</f>
        <v>0</v>
      </c>
    </row>
    <row r="31" spans="2:8" x14ac:dyDescent="0.25">
      <c r="B31" s="161" t="s">
        <v>97</v>
      </c>
      <c r="C31" s="185">
        <f>'2021 Balance Sheet'!$C170</f>
        <v>0</v>
      </c>
      <c r="D31" s="185">
        <f>'2021 Modelled BS'!$C64</f>
        <v>0</v>
      </c>
      <c r="E31" s="185">
        <f>'BS - S1'!$C61</f>
        <v>0</v>
      </c>
      <c r="F31" s="185">
        <f>'BS - S2'!$C61</f>
        <v>0</v>
      </c>
      <c r="G31" s="185">
        <f>'BS - S3'!$C61</f>
        <v>0</v>
      </c>
      <c r="H31" s="185">
        <f>'BS - S4'!$C61</f>
        <v>0</v>
      </c>
    </row>
    <row r="32" spans="2:8" x14ac:dyDescent="0.25">
      <c r="B32" s="161" t="s">
        <v>203</v>
      </c>
      <c r="C32" s="185">
        <f>'2021 Balance Sheet'!$C171</f>
        <v>0</v>
      </c>
      <c r="D32" s="185">
        <f>'2021 Modelled BS'!$C65</f>
        <v>0</v>
      </c>
      <c r="E32" s="185">
        <f>'BS - S1'!$C62</f>
        <v>0</v>
      </c>
      <c r="F32" s="185">
        <f>'BS - S2'!$C62</f>
        <v>0</v>
      </c>
      <c r="G32" s="185">
        <f>'BS - S3'!$C62</f>
        <v>0</v>
      </c>
      <c r="H32" s="185">
        <f>'BS - S4'!$C62</f>
        <v>0</v>
      </c>
    </row>
    <row r="33" spans="2:8" x14ac:dyDescent="0.25">
      <c r="B33" s="115" t="s">
        <v>49</v>
      </c>
      <c r="C33" s="185">
        <f>'2021 Balance Sheet'!$C172</f>
        <v>0</v>
      </c>
      <c r="D33" s="185">
        <f>'2021 Modelled BS'!$C66</f>
        <v>0</v>
      </c>
      <c r="E33" s="185">
        <f>'BS - S1'!$C63</f>
        <v>0</v>
      </c>
      <c r="F33" s="185">
        <f>'BS - S2'!$C63</f>
        <v>0</v>
      </c>
      <c r="G33" s="185">
        <f>'BS - S3'!$C63</f>
        <v>0</v>
      </c>
      <c r="H33" s="185">
        <f>'BS - S4'!$C63</f>
        <v>0</v>
      </c>
    </row>
    <row r="34" spans="2:8" x14ac:dyDescent="0.25">
      <c r="B34" s="43" t="s">
        <v>50</v>
      </c>
      <c r="C34" s="37">
        <f>SUM(C25:C33)</f>
        <v>0</v>
      </c>
      <c r="D34" s="37">
        <f t="shared" ref="D34:H34" si="1">SUM(D25:D33)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</row>
    <row r="35" spans="2:8" x14ac:dyDescent="0.25">
      <c r="B35" s="43" t="s">
        <v>51</v>
      </c>
      <c r="C35" s="44">
        <f>C12-C34</f>
        <v>0</v>
      </c>
      <c r="D35" s="44">
        <f t="shared" ref="D35:H35" si="2">D12-D34</f>
        <v>0</v>
      </c>
      <c r="E35" s="44">
        <f t="shared" si="2"/>
        <v>0</v>
      </c>
      <c r="F35" s="44">
        <f t="shared" si="2"/>
        <v>0</v>
      </c>
      <c r="G35" s="44">
        <f t="shared" si="2"/>
        <v>0</v>
      </c>
      <c r="H35" s="44">
        <f t="shared" si="2"/>
        <v>0</v>
      </c>
    </row>
    <row r="36" spans="2:8" x14ac:dyDescent="0.25">
      <c r="B36" s="42" t="s">
        <v>248</v>
      </c>
      <c r="C36" s="37">
        <f>'2021 Own Funds'!C54</f>
        <v>0</v>
      </c>
      <c r="D36" s="37">
        <f>C36</f>
        <v>0</v>
      </c>
      <c r="E36" s="37">
        <f>'Own Funds - S1'!$C$22</f>
        <v>0</v>
      </c>
      <c r="F36" s="37">
        <f>'Own Funds - S2'!$C$22</f>
        <v>0</v>
      </c>
      <c r="G36" s="37">
        <f>'Own Funds - S3'!$C$22</f>
        <v>0</v>
      </c>
      <c r="H36" s="37">
        <f>'Own Funds - S4'!$C$22</f>
        <v>0</v>
      </c>
    </row>
    <row r="37" spans="2:8" x14ac:dyDescent="0.25">
      <c r="B37" s="42" t="s">
        <v>42</v>
      </c>
      <c r="C37" s="37">
        <f>'2021 SCR &amp; MCR'!C22</f>
        <v>0</v>
      </c>
      <c r="D37" s="37">
        <f>C37</f>
        <v>0</v>
      </c>
      <c r="E37" s="37">
        <f>'SCR &amp; MCR - S1'!$C$22</f>
        <v>0</v>
      </c>
      <c r="F37" s="37">
        <f>'SCR &amp; MCR - S2'!$C$22</f>
        <v>0</v>
      </c>
      <c r="G37" s="37">
        <f>'SCR &amp; MCR - S3'!$C$22</f>
        <v>0</v>
      </c>
      <c r="H37" s="37">
        <f>'SCR &amp; MCR - S4'!$C$22</f>
        <v>0</v>
      </c>
    </row>
    <row r="38" spans="2:8" x14ac:dyDescent="0.25">
      <c r="B38" s="43" t="s">
        <v>52</v>
      </c>
      <c r="C38" s="202" t="str">
        <f>IFERROR(C36/C37,"")</f>
        <v/>
      </c>
      <c r="D38" s="202" t="str">
        <f t="shared" ref="D38:H38" si="3">IFERROR(D36/D37,"")</f>
        <v/>
      </c>
      <c r="E38" s="202" t="str">
        <f t="shared" si="3"/>
        <v/>
      </c>
      <c r="F38" s="202" t="str">
        <f t="shared" si="3"/>
        <v/>
      </c>
      <c r="G38" s="202" t="str">
        <f t="shared" si="3"/>
        <v/>
      </c>
      <c r="H38" s="202" t="str">
        <f t="shared" si="3"/>
        <v/>
      </c>
    </row>
    <row r="39" spans="2:8" x14ac:dyDescent="0.25">
      <c r="B39" s="42" t="s">
        <v>249</v>
      </c>
      <c r="C39" s="37">
        <f>'2021 Own Funds'!C$53</f>
        <v>0</v>
      </c>
      <c r="D39" s="185">
        <f>C39</f>
        <v>0</v>
      </c>
      <c r="E39" s="37">
        <f>'Own Funds - S1'!$C$23</f>
        <v>0</v>
      </c>
      <c r="F39" s="37">
        <f>'Own Funds - S2'!$C$23</f>
        <v>0</v>
      </c>
      <c r="G39" s="37">
        <f>'Own Funds - S3'!$C$23</f>
        <v>0</v>
      </c>
      <c r="H39" s="37">
        <f>'Own Funds - S4'!$C$23</f>
        <v>0</v>
      </c>
    </row>
    <row r="40" spans="2:8" x14ac:dyDescent="0.25">
      <c r="B40" s="42" t="s">
        <v>391</v>
      </c>
      <c r="C40" s="37">
        <f>'2021 SCR &amp; MCR'!C35</f>
        <v>0</v>
      </c>
      <c r="D40" s="185">
        <f>C40</f>
        <v>0</v>
      </c>
      <c r="E40" s="37">
        <f>'SCR &amp; MCR - S1'!$C$35</f>
        <v>0</v>
      </c>
      <c r="F40" s="37">
        <f>'SCR &amp; MCR - S2'!$C$35</f>
        <v>0</v>
      </c>
      <c r="G40" s="37">
        <f>'SCR &amp; MCR - S3'!$C$35</f>
        <v>0</v>
      </c>
      <c r="H40" s="37">
        <f>'SCR &amp; MCR - S4'!$C$35</f>
        <v>0</v>
      </c>
    </row>
    <row r="41" spans="2:8" x14ac:dyDescent="0.25">
      <c r="B41" s="43" t="s">
        <v>391</v>
      </c>
      <c r="C41" s="202" t="str">
        <f>IFERROR(C39/C40,"")</f>
        <v/>
      </c>
      <c r="D41" s="202" t="str">
        <f t="shared" ref="D41" si="4">IFERROR(D39/D40,"")</f>
        <v/>
      </c>
      <c r="E41" s="202" t="str">
        <f t="shared" ref="E41" si="5">IFERROR(E39/E40,"")</f>
        <v/>
      </c>
      <c r="F41" s="202" t="str">
        <f t="shared" ref="F41" si="6">IFERROR(F39/F40,"")</f>
        <v/>
      </c>
      <c r="G41" s="202" t="str">
        <f t="shared" ref="G41" si="7">IFERROR(G39/G40,"")</f>
        <v/>
      </c>
      <c r="H41" s="202" t="str">
        <f t="shared" ref="H41" si="8">IFERROR(H39/H40,"")</f>
        <v/>
      </c>
    </row>
    <row r="42" spans="2:8" x14ac:dyDescent="0.25">
      <c r="F42" s="31"/>
    </row>
    <row r="43" spans="2:8" x14ac:dyDescent="0.25">
      <c r="B43" s="45" t="s">
        <v>392</v>
      </c>
      <c r="C43" s="46"/>
      <c r="D43" s="46"/>
      <c r="F43" s="31"/>
    </row>
    <row r="44" spans="2:8" x14ac:dyDescent="0.25">
      <c r="B44" s="40" t="s">
        <v>44</v>
      </c>
      <c r="C44" s="47">
        <f>C11</f>
        <v>2021</v>
      </c>
      <c r="D44" s="47" t="str">
        <f>D11</f>
        <v>2021 Modelled BS</v>
      </c>
      <c r="E44" s="41" t="str">
        <f>E11</f>
        <v>S1</v>
      </c>
      <c r="F44" s="41" t="str">
        <f t="shared" ref="F44:H44" si="9">F11</f>
        <v>S2</v>
      </c>
      <c r="G44" s="41" t="str">
        <f t="shared" si="9"/>
        <v>S3</v>
      </c>
      <c r="H44" s="41" t="str">
        <f t="shared" si="9"/>
        <v>S4</v>
      </c>
    </row>
    <row r="45" spans="2:8" x14ac:dyDescent="0.25">
      <c r="B45" s="186" t="s">
        <v>48</v>
      </c>
      <c r="C45" s="48"/>
      <c r="D45" s="188"/>
      <c r="E45" s="188"/>
      <c r="F45" s="188"/>
      <c r="G45" s="188"/>
      <c r="H45" s="188"/>
    </row>
    <row r="46" spans="2:8" x14ac:dyDescent="0.25">
      <c r="B46" s="161" t="s">
        <v>65</v>
      </c>
      <c r="C46" s="48"/>
      <c r="D46" s="38" t="str">
        <f t="shared" ref="D46" si="10">IFERROR(D13/C13-1,"")</f>
        <v/>
      </c>
      <c r="E46" s="38" t="str">
        <f>IFERROR(E13/D13-1,"")</f>
        <v/>
      </c>
      <c r="F46" s="38" t="str">
        <f t="shared" ref="F46:H46" si="11">IFERROR(F13/E13-1,"")</f>
        <v/>
      </c>
      <c r="G46" s="38" t="str">
        <f t="shared" si="11"/>
        <v/>
      </c>
      <c r="H46" s="38" t="str">
        <f t="shared" si="11"/>
        <v/>
      </c>
    </row>
    <row r="47" spans="2:8" x14ac:dyDescent="0.25">
      <c r="B47" s="161" t="s">
        <v>67</v>
      </c>
      <c r="C47" s="188"/>
      <c r="D47" s="38" t="str">
        <f t="shared" ref="D47:H47" si="12">IFERROR(D14/C14-1,"")</f>
        <v/>
      </c>
      <c r="E47" s="38" t="str">
        <f t="shared" si="12"/>
        <v/>
      </c>
      <c r="F47" s="38" t="str">
        <f t="shared" si="12"/>
        <v/>
      </c>
      <c r="G47" s="38" t="str">
        <f t="shared" si="12"/>
        <v/>
      </c>
      <c r="H47" s="38" t="str">
        <f t="shared" si="12"/>
        <v/>
      </c>
    </row>
    <row r="48" spans="2:8" x14ac:dyDescent="0.25">
      <c r="B48" s="161" t="s">
        <v>69</v>
      </c>
      <c r="C48" s="188"/>
      <c r="D48" s="38" t="str">
        <f t="shared" ref="D48:H48" si="13">IFERROR(D15/C15-1,"")</f>
        <v/>
      </c>
      <c r="E48" s="38" t="str">
        <f t="shared" si="13"/>
        <v/>
      </c>
      <c r="F48" s="38" t="str">
        <f t="shared" si="13"/>
        <v/>
      </c>
      <c r="G48" s="38" t="str">
        <f t="shared" si="13"/>
        <v/>
      </c>
      <c r="H48" s="38" t="str">
        <f t="shared" si="13"/>
        <v/>
      </c>
    </row>
    <row r="49" spans="2:8" x14ac:dyDescent="0.25">
      <c r="B49" s="161" t="s">
        <v>71</v>
      </c>
      <c r="C49" s="188"/>
      <c r="D49" s="38" t="str">
        <f t="shared" ref="D49:H49" si="14">IFERROR(D16/C16-1,"")</f>
        <v/>
      </c>
      <c r="E49" s="38" t="str">
        <f t="shared" si="14"/>
        <v/>
      </c>
      <c r="F49" s="38" t="str">
        <f t="shared" si="14"/>
        <v/>
      </c>
      <c r="G49" s="38" t="str">
        <f t="shared" si="14"/>
        <v/>
      </c>
      <c r="H49" s="38" t="str">
        <f t="shared" si="14"/>
        <v/>
      </c>
    </row>
    <row r="50" spans="2:8" x14ac:dyDescent="0.25">
      <c r="B50" s="161" t="s">
        <v>73</v>
      </c>
      <c r="C50" s="188"/>
      <c r="D50" s="38" t="str">
        <f t="shared" ref="D50:H50" si="15">IFERROR(D17/C17-1,"")</f>
        <v/>
      </c>
      <c r="E50" s="38" t="str">
        <f t="shared" si="15"/>
        <v/>
      </c>
      <c r="F50" s="38" t="str">
        <f t="shared" si="15"/>
        <v/>
      </c>
      <c r="G50" s="38" t="str">
        <f t="shared" si="15"/>
        <v/>
      </c>
      <c r="H50" s="38" t="str">
        <f t="shared" si="15"/>
        <v/>
      </c>
    </row>
    <row r="51" spans="2:8" x14ac:dyDescent="0.25">
      <c r="B51" s="161" t="s">
        <v>103</v>
      </c>
      <c r="C51" s="188"/>
      <c r="D51" s="38" t="str">
        <f t="shared" ref="D51:H51" si="16">IFERROR(D18/C18-1,"")</f>
        <v/>
      </c>
      <c r="E51" s="38" t="str">
        <f t="shared" si="16"/>
        <v/>
      </c>
      <c r="F51" s="38" t="str">
        <f t="shared" si="16"/>
        <v/>
      </c>
      <c r="G51" s="38" t="str">
        <f t="shared" si="16"/>
        <v/>
      </c>
      <c r="H51" s="38" t="str">
        <f t="shared" si="16"/>
        <v/>
      </c>
    </row>
    <row r="52" spans="2:8" x14ac:dyDescent="0.25">
      <c r="B52" s="161" t="s">
        <v>105</v>
      </c>
      <c r="C52" s="188"/>
      <c r="D52" s="38" t="str">
        <f t="shared" ref="D52:H52" si="17">IFERROR(D19/C19-1,"")</f>
        <v/>
      </c>
      <c r="E52" s="38" t="str">
        <f t="shared" si="17"/>
        <v/>
      </c>
      <c r="F52" s="38" t="str">
        <f t="shared" si="17"/>
        <v/>
      </c>
      <c r="G52" s="38" t="str">
        <f t="shared" si="17"/>
        <v/>
      </c>
      <c r="H52" s="38" t="str">
        <f t="shared" si="17"/>
        <v/>
      </c>
    </row>
    <row r="53" spans="2:8" x14ac:dyDescent="0.25">
      <c r="B53" s="161" t="s">
        <v>329</v>
      </c>
      <c r="C53" s="188"/>
      <c r="D53" s="38" t="str">
        <f t="shared" ref="D53:H53" si="18">IFERROR(D20/C20-1,"")</f>
        <v/>
      </c>
      <c r="E53" s="38" t="str">
        <f t="shared" si="18"/>
        <v/>
      </c>
      <c r="F53" s="38" t="str">
        <f t="shared" si="18"/>
        <v/>
      </c>
      <c r="G53" s="38" t="str">
        <f t="shared" si="18"/>
        <v/>
      </c>
      <c r="H53" s="38" t="str">
        <f t="shared" si="18"/>
        <v/>
      </c>
    </row>
    <row r="54" spans="2:8" x14ac:dyDescent="0.25">
      <c r="B54" s="161" t="s">
        <v>141</v>
      </c>
      <c r="C54" s="188"/>
      <c r="D54" s="38" t="str">
        <f t="shared" ref="D54:H54" si="19">IFERROR(D21/C21-1,"")</f>
        <v/>
      </c>
      <c r="E54" s="38" t="str">
        <f t="shared" si="19"/>
        <v/>
      </c>
      <c r="F54" s="38" t="str">
        <f t="shared" si="19"/>
        <v/>
      </c>
      <c r="G54" s="38" t="str">
        <f t="shared" si="19"/>
        <v/>
      </c>
      <c r="H54" s="38" t="str">
        <f t="shared" si="19"/>
        <v/>
      </c>
    </row>
    <row r="55" spans="2:8" x14ac:dyDescent="0.25">
      <c r="B55" s="161" t="s">
        <v>267</v>
      </c>
      <c r="C55" s="188"/>
      <c r="D55" s="38" t="str">
        <f t="shared" ref="D55:H55" si="20">IFERROR(D22/C22-1,"")</f>
        <v/>
      </c>
      <c r="E55" s="38" t="str">
        <f t="shared" si="20"/>
        <v/>
      </c>
      <c r="F55" s="38" t="str">
        <f t="shared" si="20"/>
        <v/>
      </c>
      <c r="G55" s="38" t="str">
        <f t="shared" si="20"/>
        <v/>
      </c>
      <c r="H55" s="38" t="str">
        <f t="shared" si="20"/>
        <v/>
      </c>
    </row>
    <row r="56" spans="2:8" x14ac:dyDescent="0.25">
      <c r="B56" s="189" t="s">
        <v>328</v>
      </c>
      <c r="C56" s="188"/>
      <c r="D56" s="38" t="str">
        <f t="shared" ref="D56:H56" si="21">IFERROR(D23/C23-1,"")</f>
        <v/>
      </c>
      <c r="E56" s="38" t="str">
        <f t="shared" si="21"/>
        <v/>
      </c>
      <c r="F56" s="38" t="str">
        <f t="shared" si="21"/>
        <v/>
      </c>
      <c r="G56" s="38" t="str">
        <f t="shared" si="21"/>
        <v/>
      </c>
      <c r="H56" s="38" t="str">
        <f t="shared" si="21"/>
        <v/>
      </c>
    </row>
    <row r="57" spans="2:8" x14ac:dyDescent="0.25">
      <c r="B57" s="190" t="s">
        <v>147</v>
      </c>
      <c r="C57" s="188"/>
      <c r="D57" s="188"/>
      <c r="E57" s="188"/>
      <c r="F57" s="188"/>
      <c r="G57" s="188"/>
      <c r="H57" s="188"/>
    </row>
    <row r="58" spans="2:8" x14ac:dyDescent="0.25">
      <c r="B58" s="115" t="s">
        <v>152</v>
      </c>
      <c r="C58" s="188"/>
      <c r="D58" s="38" t="str">
        <f t="shared" ref="D58:H58" si="22">IFERROR(D25/C25-1,"")</f>
        <v/>
      </c>
      <c r="E58" s="38" t="str">
        <f t="shared" si="22"/>
        <v/>
      </c>
      <c r="F58" s="38" t="str">
        <f t="shared" si="22"/>
        <v/>
      </c>
      <c r="G58" s="38" t="str">
        <f t="shared" si="22"/>
        <v/>
      </c>
      <c r="H58" s="38" t="str">
        <f t="shared" si="22"/>
        <v/>
      </c>
    </row>
    <row r="59" spans="2:8" x14ac:dyDescent="0.25">
      <c r="B59" s="161" t="s">
        <v>154</v>
      </c>
      <c r="C59" s="188"/>
      <c r="D59" s="38" t="str">
        <f t="shared" ref="D59:H59" si="23">IFERROR(D26/C26-1,"")</f>
        <v/>
      </c>
      <c r="E59" s="38" t="str">
        <f t="shared" si="23"/>
        <v/>
      </c>
      <c r="F59" s="38" t="str">
        <f t="shared" si="23"/>
        <v/>
      </c>
      <c r="G59" s="38" t="str">
        <f t="shared" si="23"/>
        <v/>
      </c>
      <c r="H59" s="38" t="str">
        <f t="shared" si="23"/>
        <v/>
      </c>
    </row>
    <row r="60" spans="2:8" x14ac:dyDescent="0.25">
      <c r="B60" s="161" t="s">
        <v>156</v>
      </c>
      <c r="C60" s="188"/>
      <c r="D60" s="38" t="str">
        <f t="shared" ref="D60:H60" si="24">IFERROR(D27/C27-1,"")</f>
        <v/>
      </c>
      <c r="E60" s="38" t="str">
        <f t="shared" si="24"/>
        <v/>
      </c>
      <c r="F60" s="38" t="str">
        <f t="shared" si="24"/>
        <v/>
      </c>
      <c r="G60" s="38" t="str">
        <f t="shared" si="24"/>
        <v/>
      </c>
      <c r="H60" s="38" t="str">
        <f t="shared" si="24"/>
        <v/>
      </c>
    </row>
    <row r="61" spans="2:8" x14ac:dyDescent="0.25">
      <c r="B61" s="161" t="s">
        <v>284</v>
      </c>
      <c r="C61" s="188"/>
      <c r="D61" s="38" t="str">
        <f t="shared" ref="D61:H61" si="25">IFERROR(D28/C28-1,"")</f>
        <v/>
      </c>
      <c r="E61" s="38" t="str">
        <f t="shared" si="25"/>
        <v/>
      </c>
      <c r="F61" s="38" t="str">
        <f t="shared" si="25"/>
        <v/>
      </c>
      <c r="G61" s="38" t="str">
        <f t="shared" si="25"/>
        <v/>
      </c>
      <c r="H61" s="38" t="str">
        <f t="shared" si="25"/>
        <v/>
      </c>
    </row>
    <row r="62" spans="2:8" x14ac:dyDescent="0.25">
      <c r="B62" s="161" t="s">
        <v>186</v>
      </c>
      <c r="C62" s="188"/>
      <c r="D62" s="38" t="str">
        <f t="shared" ref="D62:H62" si="26">IFERROR(D29/C29-1,"")</f>
        <v/>
      </c>
      <c r="E62" s="38" t="str">
        <f t="shared" si="26"/>
        <v/>
      </c>
      <c r="F62" s="38" t="str">
        <f t="shared" si="26"/>
        <v/>
      </c>
      <c r="G62" s="38" t="str">
        <f t="shared" si="26"/>
        <v/>
      </c>
      <c r="H62" s="38" t="str">
        <f t="shared" si="26"/>
        <v/>
      </c>
    </row>
    <row r="63" spans="2:8" x14ac:dyDescent="0.25">
      <c r="B63" s="161" t="s">
        <v>190</v>
      </c>
      <c r="C63" s="188"/>
      <c r="D63" s="38" t="str">
        <f t="shared" ref="D63:H63" si="27">IFERROR(D30/C30-1,"")</f>
        <v/>
      </c>
      <c r="E63" s="38" t="str">
        <f t="shared" si="27"/>
        <v/>
      </c>
      <c r="F63" s="38" t="str">
        <f t="shared" si="27"/>
        <v/>
      </c>
      <c r="G63" s="38" t="str">
        <f t="shared" si="27"/>
        <v/>
      </c>
      <c r="H63" s="38" t="str">
        <f t="shared" si="27"/>
        <v/>
      </c>
    </row>
    <row r="64" spans="2:8" x14ac:dyDescent="0.25">
      <c r="B64" s="161" t="s">
        <v>97</v>
      </c>
      <c r="C64" s="188"/>
      <c r="D64" s="38" t="str">
        <f t="shared" ref="D64:H64" si="28">IFERROR(D31/C31-1,"")</f>
        <v/>
      </c>
      <c r="E64" s="38" t="str">
        <f t="shared" si="28"/>
        <v/>
      </c>
      <c r="F64" s="38" t="str">
        <f t="shared" si="28"/>
        <v/>
      </c>
      <c r="G64" s="38" t="str">
        <f t="shared" si="28"/>
        <v/>
      </c>
      <c r="H64" s="38" t="str">
        <f t="shared" si="28"/>
        <v/>
      </c>
    </row>
    <row r="65" spans="2:8" x14ac:dyDescent="0.25">
      <c r="B65" s="161" t="s">
        <v>203</v>
      </c>
      <c r="C65" s="188"/>
      <c r="D65" s="38" t="str">
        <f t="shared" ref="D65:H65" si="29">IFERROR(D32/C32-1,"")</f>
        <v/>
      </c>
      <c r="E65" s="38" t="str">
        <f t="shared" si="29"/>
        <v/>
      </c>
      <c r="F65" s="38" t="str">
        <f t="shared" si="29"/>
        <v/>
      </c>
      <c r="G65" s="38" t="str">
        <f t="shared" si="29"/>
        <v/>
      </c>
      <c r="H65" s="38" t="str">
        <f t="shared" si="29"/>
        <v/>
      </c>
    </row>
    <row r="66" spans="2:8" x14ac:dyDescent="0.25">
      <c r="B66" s="115" t="s">
        <v>49</v>
      </c>
      <c r="C66" s="188"/>
      <c r="D66" s="38" t="str">
        <f t="shared" ref="D66:H66" si="30">IFERROR(D33/C33-1,"")</f>
        <v/>
      </c>
      <c r="E66" s="38" t="str">
        <f t="shared" si="30"/>
        <v/>
      </c>
      <c r="F66" s="38" t="str">
        <f t="shared" si="30"/>
        <v/>
      </c>
      <c r="G66" s="38" t="str">
        <f t="shared" si="30"/>
        <v/>
      </c>
      <c r="H66" s="38" t="str">
        <f t="shared" si="30"/>
        <v/>
      </c>
    </row>
    <row r="67" spans="2:8" x14ac:dyDescent="0.25">
      <c r="B67" s="43" t="s">
        <v>50</v>
      </c>
      <c r="C67" s="48"/>
      <c r="D67" s="38" t="str">
        <f t="shared" ref="D67:H67" si="31">IFERROR(D34/C34-1,"")</f>
        <v/>
      </c>
      <c r="E67" s="38" t="str">
        <f t="shared" si="31"/>
        <v/>
      </c>
      <c r="F67" s="38" t="str">
        <f t="shared" si="31"/>
        <v/>
      </c>
      <c r="G67" s="38" t="str">
        <f t="shared" si="31"/>
        <v/>
      </c>
      <c r="H67" s="38" t="str">
        <f t="shared" si="31"/>
        <v/>
      </c>
    </row>
    <row r="68" spans="2:8" x14ac:dyDescent="0.25">
      <c r="B68" s="43" t="s">
        <v>51</v>
      </c>
      <c r="C68" s="48"/>
      <c r="D68" s="38" t="str">
        <f t="shared" ref="D68:H74" si="32">IFERROR(D35/C35-1,"")</f>
        <v/>
      </c>
      <c r="E68" s="38" t="str">
        <f t="shared" si="32"/>
        <v/>
      </c>
      <c r="F68" s="38" t="str">
        <f t="shared" si="32"/>
        <v/>
      </c>
      <c r="G68" s="38" t="str">
        <f t="shared" si="32"/>
        <v/>
      </c>
      <c r="H68" s="38" t="str">
        <f t="shared" si="32"/>
        <v/>
      </c>
    </row>
    <row r="69" spans="2:8" x14ac:dyDescent="0.25">
      <c r="B69" s="42" t="s">
        <v>248</v>
      </c>
      <c r="C69" s="48"/>
      <c r="D69" s="38" t="str">
        <f t="shared" ref="D69" si="33">IFERROR(D36/C36-1,"")</f>
        <v/>
      </c>
      <c r="E69" s="38" t="str">
        <f t="shared" si="32"/>
        <v/>
      </c>
      <c r="F69" s="38" t="str">
        <f t="shared" si="32"/>
        <v/>
      </c>
      <c r="G69" s="38" t="str">
        <f t="shared" si="32"/>
        <v/>
      </c>
      <c r="H69" s="38" t="str">
        <f t="shared" si="32"/>
        <v/>
      </c>
    </row>
    <row r="70" spans="2:8" x14ac:dyDescent="0.25">
      <c r="B70" s="42" t="s">
        <v>42</v>
      </c>
      <c r="C70" s="188"/>
      <c r="D70" s="38" t="str">
        <f t="shared" ref="D70:D74" si="34">IFERROR(D37/C37-1,"")</f>
        <v/>
      </c>
      <c r="E70" s="38" t="str">
        <f t="shared" si="32"/>
        <v/>
      </c>
      <c r="F70" s="38" t="str">
        <f t="shared" si="32"/>
        <v/>
      </c>
      <c r="G70" s="38" t="str">
        <f t="shared" si="32"/>
        <v/>
      </c>
      <c r="H70" s="38" t="str">
        <f t="shared" si="32"/>
        <v/>
      </c>
    </row>
    <row r="71" spans="2:8" x14ac:dyDescent="0.25">
      <c r="B71" s="43" t="s">
        <v>52</v>
      </c>
      <c r="C71" s="188"/>
      <c r="D71" s="202" t="str">
        <f t="shared" si="34"/>
        <v/>
      </c>
      <c r="E71" s="202" t="str">
        <f t="shared" si="32"/>
        <v/>
      </c>
      <c r="F71" s="202" t="str">
        <f t="shared" si="32"/>
        <v/>
      </c>
      <c r="G71" s="202" t="str">
        <f t="shared" si="32"/>
        <v/>
      </c>
      <c r="H71" s="202" t="str">
        <f t="shared" si="32"/>
        <v/>
      </c>
    </row>
    <row r="72" spans="2:8" x14ac:dyDescent="0.25">
      <c r="B72" s="42" t="s">
        <v>249</v>
      </c>
      <c r="C72" s="48"/>
      <c r="D72" s="38" t="str">
        <f t="shared" si="34"/>
        <v/>
      </c>
      <c r="E72" s="38" t="str">
        <f t="shared" si="32"/>
        <v/>
      </c>
      <c r="F72" s="38" t="str">
        <f t="shared" si="32"/>
        <v/>
      </c>
      <c r="G72" s="38" t="str">
        <f t="shared" si="32"/>
        <v/>
      </c>
      <c r="H72" s="38" t="str">
        <f t="shared" si="32"/>
        <v/>
      </c>
    </row>
    <row r="73" spans="2:8" x14ac:dyDescent="0.25">
      <c r="B73" s="42" t="s">
        <v>391</v>
      </c>
      <c r="C73" s="49"/>
      <c r="D73" s="38" t="str">
        <f t="shared" si="34"/>
        <v/>
      </c>
      <c r="E73" s="38" t="str">
        <f t="shared" si="32"/>
        <v/>
      </c>
      <c r="F73" s="38" t="str">
        <f t="shared" si="32"/>
        <v/>
      </c>
      <c r="G73" s="38" t="str">
        <f t="shared" si="32"/>
        <v/>
      </c>
      <c r="H73" s="38" t="str">
        <f t="shared" si="32"/>
        <v/>
      </c>
    </row>
    <row r="74" spans="2:8" x14ac:dyDescent="0.25">
      <c r="B74" s="43" t="s">
        <v>391</v>
      </c>
      <c r="C74" s="48"/>
      <c r="D74" s="202" t="str">
        <f t="shared" si="34"/>
        <v/>
      </c>
      <c r="E74" s="202" t="str">
        <f t="shared" si="32"/>
        <v/>
      </c>
      <c r="F74" s="202" t="str">
        <f t="shared" si="32"/>
        <v/>
      </c>
      <c r="G74" s="202" t="str">
        <f t="shared" si="32"/>
        <v/>
      </c>
      <c r="H74" s="202" t="str">
        <f t="shared" si="32"/>
        <v/>
      </c>
    </row>
    <row r="75" spans="2:8" x14ac:dyDescent="0.25"/>
    <row r="76" spans="2:8" x14ac:dyDescent="0.25"/>
    <row r="77" spans="2:8" x14ac:dyDescent="0.25"/>
    <row r="78" spans="2:8" x14ac:dyDescent="0.25"/>
    <row r="79" spans="2:8" x14ac:dyDescent="0.25"/>
    <row r="80" spans="2:8" x14ac:dyDescent="0.25"/>
    <row r="81" x14ac:dyDescent="0.25"/>
    <row r="82" x14ac:dyDescent="0.25"/>
    <row r="83" x14ac:dyDescent="0.25"/>
    <row r="84" x14ac:dyDescent="0.25"/>
    <row r="85" x14ac:dyDescent="0.25"/>
    <row r="86" x14ac:dyDescent="0.25"/>
  </sheetData>
  <sheetProtection selectLockedCells="1"/>
  <protectedRanges>
    <protectedRange password="E8C7" sqref="A1:XFD1048576" name="WholeSheet"/>
  </protectedRanges>
  <mergeCells count="4">
    <mergeCell ref="A6:B6"/>
    <mergeCell ref="C6:E6"/>
    <mergeCell ref="A7:B7"/>
    <mergeCell ref="C7:E7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  <headerFooter>
    <oddFooter>&amp;R&amp;"-,Italic"Sheet "&amp;A"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 tint="0.59999389629810485"/>
    <pageSetUpPr fitToPage="1"/>
  </sheetPr>
  <dimension ref="A1:L176"/>
  <sheetViews>
    <sheetView showGridLines="0" zoomScaleNormal="100" workbookViewId="0">
      <selection activeCell="D13" sqref="D13:E13"/>
    </sheetView>
  </sheetViews>
  <sheetFormatPr defaultColWidth="0" defaultRowHeight="15" zeroHeight="1" x14ac:dyDescent="0.25"/>
  <cols>
    <col min="1" max="1" width="71.85546875" style="54" customWidth="1"/>
    <col min="2" max="2" width="64.28515625" style="51" bestFit="1" customWidth="1"/>
    <col min="3" max="3" width="29.28515625" style="51" bestFit="1" customWidth="1"/>
    <col min="4" max="4" width="22" style="51" customWidth="1"/>
    <col min="5" max="5" width="24.85546875" style="51" customWidth="1"/>
    <col min="6" max="6" width="2.5703125" style="52" customWidth="1"/>
    <col min="7" max="7" width="76.7109375" style="53" customWidth="1"/>
    <col min="8" max="12" width="14.7109375" style="53" hidden="1" customWidth="1"/>
    <col min="13" max="16384" width="9" style="53" hidden="1"/>
  </cols>
  <sheetData>
    <row r="1" spans="1:7" ht="34.5" customHeight="1" x14ac:dyDescent="0.35">
      <c r="A1" s="50" t="str">
        <f>Summary!$A$1</f>
        <v>PRA Insurance Stress Testing 2022</v>
      </c>
    </row>
    <row r="2" spans="1:7" ht="21" customHeight="1" x14ac:dyDescent="0.35">
      <c r="A2" s="50" t="s">
        <v>300</v>
      </c>
      <c r="E2" s="9" t="s">
        <v>7</v>
      </c>
      <c r="F2" s="55"/>
    </row>
    <row r="3" spans="1:7" ht="21" customHeight="1" x14ac:dyDescent="0.25">
      <c r="E3" s="10" t="s">
        <v>8</v>
      </c>
      <c r="F3" s="55"/>
    </row>
    <row r="4" spans="1:7" ht="21" customHeight="1" x14ac:dyDescent="0.25">
      <c r="E4" s="11" t="s">
        <v>9</v>
      </c>
      <c r="F4" s="56"/>
    </row>
    <row r="5" spans="1:7" x14ac:dyDescent="0.25">
      <c r="F5" s="56"/>
    </row>
    <row r="6" spans="1:7" x14ac:dyDescent="0.25">
      <c r="A6" s="4" t="s">
        <v>10</v>
      </c>
      <c r="B6" s="222" t="str">
        <f>IF('Firm Info'!$B$6="","",'Firm Info'!$B$6)</f>
        <v/>
      </c>
      <c r="C6" s="223"/>
      <c r="D6" s="223"/>
      <c r="E6" s="224"/>
    </row>
    <row r="7" spans="1:7" x14ac:dyDescent="0.25">
      <c r="A7" s="4" t="str">
        <f>Summary!A7</f>
        <v>Group name (if applicable)</v>
      </c>
      <c r="B7" s="222" t="str">
        <f>IF('Firm Info'!B8="","",'Firm Info'!$B$8)</f>
        <v/>
      </c>
      <c r="C7" s="223"/>
      <c r="D7" s="223"/>
      <c r="E7" s="224"/>
      <c r="F7" s="57"/>
    </row>
    <row r="8" spans="1:7" x14ac:dyDescent="0.25">
      <c r="A8" s="6" t="s">
        <v>14</v>
      </c>
      <c r="B8" s="225" t="str">
        <f>IF('Firm Info'!$B$11="","", TEXT('Firm Info'!$B$11,"dd/mm/yyyy"))</f>
        <v>31/12/2021</v>
      </c>
      <c r="C8" s="226"/>
      <c r="D8" s="226"/>
      <c r="E8" s="227"/>
      <c r="F8" s="58"/>
    </row>
    <row r="9" spans="1:7" x14ac:dyDescent="0.25">
      <c r="A9" s="59"/>
      <c r="B9" s="58"/>
      <c r="C9" s="58"/>
      <c r="D9" s="58"/>
      <c r="E9" s="58"/>
      <c r="F9" s="58"/>
    </row>
    <row r="10" spans="1:7" x14ac:dyDescent="0.25">
      <c r="A10" s="174" t="s">
        <v>285</v>
      </c>
      <c r="B10" s="58"/>
      <c r="C10" s="58"/>
      <c r="D10" s="58"/>
      <c r="E10" s="58"/>
      <c r="F10" s="58"/>
    </row>
    <row r="11" spans="1:7" x14ac:dyDescent="0.25">
      <c r="A11" s="59"/>
      <c r="B11" s="58"/>
      <c r="C11" s="58"/>
      <c r="D11" s="58"/>
      <c r="E11" s="58"/>
      <c r="F11" s="58"/>
    </row>
    <row r="12" spans="1:7" ht="21" x14ac:dyDescent="0.25">
      <c r="A12" s="60" t="s">
        <v>53</v>
      </c>
      <c r="B12" s="58"/>
      <c r="C12" s="58"/>
      <c r="D12" s="58"/>
      <c r="E12" s="58"/>
      <c r="F12" s="58"/>
    </row>
    <row r="13" spans="1:7" ht="21.75" thickBot="1" x14ac:dyDescent="0.3">
      <c r="A13" s="60" t="s">
        <v>54</v>
      </c>
      <c r="B13" s="58"/>
      <c r="C13" s="58"/>
      <c r="D13" s="58"/>
      <c r="E13" s="58"/>
      <c r="F13" s="58"/>
    </row>
    <row r="14" spans="1:7" x14ac:dyDescent="0.25">
      <c r="A14" s="61"/>
      <c r="B14" s="62"/>
      <c r="C14" s="63" t="s">
        <v>55</v>
      </c>
    </row>
    <row r="15" spans="1:7" x14ac:dyDescent="0.25">
      <c r="A15" s="61"/>
      <c r="B15" s="62"/>
      <c r="C15" s="64" t="s">
        <v>56</v>
      </c>
      <c r="D15" s="65"/>
      <c r="E15" s="65"/>
      <c r="F15" s="66"/>
    </row>
    <row r="16" spans="1:7" ht="123" customHeight="1" x14ac:dyDescent="0.25">
      <c r="A16" s="65"/>
      <c r="B16" s="65"/>
      <c r="C16" s="64" t="s">
        <v>57</v>
      </c>
      <c r="D16" s="228" t="s">
        <v>407</v>
      </c>
      <c r="E16" s="229"/>
      <c r="F16" s="67"/>
      <c r="G16" s="68" t="s">
        <v>265</v>
      </c>
    </row>
    <row r="17" spans="1:7" ht="14.25" customHeight="1" x14ac:dyDescent="0.25">
      <c r="A17" s="53"/>
      <c r="B17" s="65"/>
      <c r="C17" s="69" t="s">
        <v>58</v>
      </c>
      <c r="D17" s="70" t="s">
        <v>405</v>
      </c>
      <c r="E17" s="71" t="s">
        <v>406</v>
      </c>
      <c r="F17" s="72"/>
      <c r="G17" s="73"/>
    </row>
    <row r="18" spans="1:7" ht="14.25" customHeight="1" x14ac:dyDescent="0.25">
      <c r="A18" s="33" t="s">
        <v>41</v>
      </c>
      <c r="B18" s="65"/>
      <c r="C18" s="74"/>
      <c r="D18" s="75"/>
      <c r="E18" s="76"/>
      <c r="F18" s="72"/>
      <c r="G18" s="73"/>
    </row>
    <row r="19" spans="1:7" ht="14.25" customHeight="1" x14ac:dyDescent="0.25">
      <c r="A19" s="77" t="s">
        <v>48</v>
      </c>
      <c r="B19" s="78"/>
      <c r="C19" s="69"/>
      <c r="D19" s="73"/>
      <c r="E19" s="71"/>
      <c r="F19" s="79"/>
      <c r="G19" s="73"/>
    </row>
    <row r="20" spans="1:7" x14ac:dyDescent="0.25">
      <c r="A20" s="80" t="s">
        <v>61</v>
      </c>
      <c r="B20" s="78" t="s">
        <v>62</v>
      </c>
      <c r="C20" s="81"/>
      <c r="D20" s="82"/>
      <c r="E20" s="83"/>
      <c r="F20" s="84"/>
      <c r="G20" s="82"/>
    </row>
    <row r="21" spans="1:7" x14ac:dyDescent="0.25">
      <c r="A21" s="80" t="s">
        <v>63</v>
      </c>
      <c r="B21" s="78" t="s">
        <v>64</v>
      </c>
      <c r="C21" s="81"/>
      <c r="D21" s="82"/>
      <c r="E21" s="83"/>
      <c r="F21" s="84"/>
      <c r="G21" s="82"/>
    </row>
    <row r="22" spans="1:7" x14ac:dyDescent="0.25">
      <c r="A22" s="80" t="s">
        <v>65</v>
      </c>
      <c r="B22" s="78" t="s">
        <v>66</v>
      </c>
      <c r="C22" s="85"/>
      <c r="D22" s="86"/>
      <c r="E22" s="87"/>
      <c r="F22" s="84"/>
      <c r="G22" s="88"/>
    </row>
    <row r="23" spans="1:7" x14ac:dyDescent="0.25">
      <c r="A23" s="80" t="s">
        <v>67</v>
      </c>
      <c r="B23" s="78" t="s">
        <v>68</v>
      </c>
      <c r="C23" s="85"/>
      <c r="D23" s="86"/>
      <c r="E23" s="87"/>
      <c r="F23" s="84"/>
      <c r="G23" s="88"/>
    </row>
    <row r="24" spans="1:7" x14ac:dyDescent="0.25">
      <c r="A24" s="80" t="s">
        <v>69</v>
      </c>
      <c r="B24" s="78" t="s">
        <v>70</v>
      </c>
      <c r="C24" s="85"/>
      <c r="D24" s="86"/>
      <c r="E24" s="87"/>
      <c r="F24" s="84"/>
      <c r="G24" s="88"/>
    </row>
    <row r="25" spans="1:7" x14ac:dyDescent="0.25">
      <c r="A25" s="80" t="s">
        <v>71</v>
      </c>
      <c r="B25" s="78" t="s">
        <v>72</v>
      </c>
      <c r="C25" s="85"/>
      <c r="D25" s="86"/>
      <c r="E25" s="87"/>
      <c r="F25" s="84"/>
      <c r="G25" s="88"/>
    </row>
    <row r="26" spans="1:7" ht="30" x14ac:dyDescent="0.25">
      <c r="A26" s="89" t="s">
        <v>73</v>
      </c>
      <c r="B26" s="78" t="s">
        <v>74</v>
      </c>
      <c r="C26" s="85"/>
      <c r="D26" s="86"/>
      <c r="E26" s="87"/>
      <c r="F26" s="84"/>
      <c r="G26" s="88"/>
    </row>
    <row r="27" spans="1:7" x14ac:dyDescent="0.25">
      <c r="A27" s="90" t="s">
        <v>75</v>
      </c>
      <c r="B27" s="78" t="s">
        <v>76</v>
      </c>
      <c r="C27" s="85"/>
      <c r="D27" s="86"/>
      <c r="E27" s="87"/>
      <c r="F27" s="84"/>
      <c r="G27" s="88"/>
    </row>
    <row r="28" spans="1:7" x14ac:dyDescent="0.25">
      <c r="A28" s="90" t="s">
        <v>77</v>
      </c>
      <c r="B28" s="78" t="s">
        <v>78</v>
      </c>
      <c r="C28" s="85"/>
      <c r="D28" s="86"/>
      <c r="E28" s="87"/>
      <c r="F28" s="84"/>
      <c r="G28" s="88"/>
    </row>
    <row r="29" spans="1:7" x14ac:dyDescent="0.25">
      <c r="A29" s="90" t="s">
        <v>79</v>
      </c>
      <c r="B29" s="78" t="s">
        <v>80</v>
      </c>
      <c r="C29" s="85"/>
      <c r="D29" s="86"/>
      <c r="E29" s="87"/>
      <c r="F29" s="84"/>
      <c r="G29" s="88"/>
    </row>
    <row r="30" spans="1:7" x14ac:dyDescent="0.25">
      <c r="A30" s="91" t="s">
        <v>81</v>
      </c>
      <c r="B30" s="78" t="s">
        <v>82</v>
      </c>
      <c r="C30" s="85"/>
      <c r="D30" s="86"/>
      <c r="E30" s="87"/>
      <c r="F30" s="84"/>
      <c r="G30" s="88"/>
    </row>
    <row r="31" spans="1:7" x14ac:dyDescent="0.25">
      <c r="A31" s="91" t="s">
        <v>83</v>
      </c>
      <c r="B31" s="78" t="s">
        <v>84</v>
      </c>
      <c r="C31" s="85"/>
      <c r="D31" s="86"/>
      <c r="E31" s="87"/>
      <c r="F31" s="84"/>
      <c r="G31" s="88"/>
    </row>
    <row r="32" spans="1:7" x14ac:dyDescent="0.25">
      <c r="A32" s="90" t="s">
        <v>85</v>
      </c>
      <c r="B32" s="78" t="s">
        <v>86</v>
      </c>
      <c r="C32" s="85"/>
      <c r="D32" s="86"/>
      <c r="E32" s="87"/>
      <c r="F32" s="84"/>
      <c r="G32" s="88"/>
    </row>
    <row r="33" spans="1:7" x14ac:dyDescent="0.25">
      <c r="A33" s="91" t="s">
        <v>87</v>
      </c>
      <c r="B33" s="78" t="s">
        <v>88</v>
      </c>
      <c r="C33" s="85"/>
      <c r="D33" s="86"/>
      <c r="E33" s="87"/>
      <c r="F33" s="84"/>
      <c r="G33" s="88"/>
    </row>
    <row r="34" spans="1:7" x14ac:dyDescent="0.25">
      <c r="A34" s="91" t="s">
        <v>89</v>
      </c>
      <c r="B34" s="78" t="s">
        <v>90</v>
      </c>
      <c r="C34" s="85"/>
      <c r="D34" s="86"/>
      <c r="E34" s="87"/>
      <c r="F34" s="84"/>
      <c r="G34" s="88"/>
    </row>
    <row r="35" spans="1:7" x14ac:dyDescent="0.25">
      <c r="A35" s="91" t="s">
        <v>91</v>
      </c>
      <c r="B35" s="78" t="s">
        <v>92</v>
      </c>
      <c r="C35" s="85"/>
      <c r="D35" s="86"/>
      <c r="E35" s="87"/>
      <c r="F35" s="84"/>
      <c r="G35" s="88"/>
    </row>
    <row r="36" spans="1:7" x14ac:dyDescent="0.25">
      <c r="A36" s="91" t="s">
        <v>93</v>
      </c>
      <c r="B36" s="78" t="s">
        <v>94</v>
      </c>
      <c r="C36" s="85"/>
      <c r="D36" s="86"/>
      <c r="E36" s="87"/>
      <c r="F36" s="84"/>
      <c r="G36" s="88"/>
    </row>
    <row r="37" spans="1:7" x14ac:dyDescent="0.25">
      <c r="A37" s="90" t="s">
        <v>95</v>
      </c>
      <c r="B37" s="78" t="s">
        <v>96</v>
      </c>
      <c r="C37" s="85"/>
      <c r="D37" s="92"/>
      <c r="E37" s="93"/>
      <c r="F37" s="94"/>
      <c r="G37" s="92"/>
    </row>
    <row r="38" spans="1:7" x14ac:dyDescent="0.25">
      <c r="A38" s="90" t="s">
        <v>97</v>
      </c>
      <c r="B38" s="78" t="s">
        <v>98</v>
      </c>
      <c r="C38" s="85"/>
      <c r="D38" s="86"/>
      <c r="E38" s="87"/>
      <c r="F38" s="84"/>
      <c r="G38" s="88"/>
    </row>
    <row r="39" spans="1:7" x14ac:dyDescent="0.25">
      <c r="A39" s="90" t="s">
        <v>99</v>
      </c>
      <c r="B39" s="78" t="s">
        <v>100</v>
      </c>
      <c r="C39" s="85"/>
      <c r="D39" s="86"/>
      <c r="E39" s="87"/>
      <c r="F39" s="84"/>
      <c r="G39" s="88"/>
    </row>
    <row r="40" spans="1:7" ht="14.25" customHeight="1" x14ac:dyDescent="0.25">
      <c r="A40" s="90" t="s">
        <v>101</v>
      </c>
      <c r="B40" s="78" t="s">
        <v>102</v>
      </c>
      <c r="C40" s="85"/>
      <c r="D40" s="86"/>
      <c r="E40" s="87"/>
      <c r="F40" s="84"/>
      <c r="G40" s="88"/>
    </row>
    <row r="41" spans="1:7" x14ac:dyDescent="0.25">
      <c r="A41" s="80" t="s">
        <v>103</v>
      </c>
      <c r="B41" s="78" t="s">
        <v>104</v>
      </c>
      <c r="C41" s="85"/>
      <c r="D41" s="86"/>
      <c r="E41" s="87"/>
      <c r="F41" s="84"/>
      <c r="G41" s="88"/>
    </row>
    <row r="42" spans="1:7" x14ac:dyDescent="0.25">
      <c r="A42" s="80" t="s">
        <v>105</v>
      </c>
      <c r="B42" s="78" t="s">
        <v>106</v>
      </c>
      <c r="C42" s="85"/>
      <c r="D42" s="86"/>
      <c r="E42" s="87"/>
      <c r="F42" s="84"/>
      <c r="G42" s="88"/>
    </row>
    <row r="43" spans="1:7" x14ac:dyDescent="0.25">
      <c r="A43" s="90" t="s">
        <v>107</v>
      </c>
      <c r="B43" s="78" t="s">
        <v>108</v>
      </c>
      <c r="C43" s="85"/>
      <c r="D43" s="86"/>
      <c r="E43" s="87"/>
      <c r="F43" s="84"/>
      <c r="G43" s="88"/>
    </row>
    <row r="44" spans="1:7" x14ac:dyDescent="0.25">
      <c r="A44" s="90" t="s">
        <v>109</v>
      </c>
      <c r="B44" s="78" t="s">
        <v>110</v>
      </c>
      <c r="C44" s="85"/>
      <c r="D44" s="86"/>
      <c r="E44" s="87"/>
      <c r="F44" s="84"/>
      <c r="G44" s="88"/>
    </row>
    <row r="45" spans="1:7" x14ac:dyDescent="0.25">
      <c r="A45" s="90" t="s">
        <v>111</v>
      </c>
      <c r="B45" s="78" t="s">
        <v>112</v>
      </c>
      <c r="C45" s="85"/>
      <c r="D45" s="86"/>
      <c r="E45" s="87"/>
      <c r="F45" s="84"/>
      <c r="G45" s="88"/>
    </row>
    <row r="46" spans="1:7" x14ac:dyDescent="0.25">
      <c r="A46" s="95" t="s">
        <v>113</v>
      </c>
      <c r="B46" s="78" t="s">
        <v>114</v>
      </c>
      <c r="C46" s="85"/>
      <c r="D46" s="86"/>
      <c r="E46" s="87"/>
      <c r="F46" s="84"/>
      <c r="G46" s="88"/>
    </row>
    <row r="47" spans="1:7" x14ac:dyDescent="0.25">
      <c r="A47" s="96" t="s">
        <v>115</v>
      </c>
      <c r="B47" s="78" t="s">
        <v>116</v>
      </c>
      <c r="C47" s="85"/>
      <c r="D47" s="86"/>
      <c r="E47" s="87"/>
      <c r="F47" s="84"/>
      <c r="G47" s="88"/>
    </row>
    <row r="48" spans="1:7" x14ac:dyDescent="0.25">
      <c r="A48" s="91" t="s">
        <v>117</v>
      </c>
      <c r="B48" s="78" t="s">
        <v>118</v>
      </c>
      <c r="C48" s="85"/>
      <c r="D48" s="86"/>
      <c r="E48" s="87"/>
      <c r="F48" s="84"/>
      <c r="G48" s="88"/>
    </row>
    <row r="49" spans="1:7" x14ac:dyDescent="0.25">
      <c r="A49" s="91" t="s">
        <v>119</v>
      </c>
      <c r="B49" s="78" t="s">
        <v>120</v>
      </c>
      <c r="C49" s="85"/>
      <c r="D49" s="86"/>
      <c r="E49" s="87"/>
      <c r="F49" s="84"/>
      <c r="G49" s="88"/>
    </row>
    <row r="50" spans="1:7" ht="30" x14ac:dyDescent="0.25">
      <c r="A50" s="97" t="s">
        <v>121</v>
      </c>
      <c r="B50" s="78" t="s">
        <v>122</v>
      </c>
      <c r="C50" s="85"/>
      <c r="D50" s="86"/>
      <c r="E50" s="87"/>
      <c r="F50" s="84"/>
      <c r="G50" s="88"/>
    </row>
    <row r="51" spans="1:7" x14ac:dyDescent="0.25">
      <c r="A51" s="91" t="s">
        <v>123</v>
      </c>
      <c r="B51" s="78" t="s">
        <v>124</v>
      </c>
      <c r="C51" s="85"/>
      <c r="D51" s="86"/>
      <c r="E51" s="87"/>
      <c r="F51" s="84"/>
      <c r="G51" s="88"/>
    </row>
    <row r="52" spans="1:7" x14ac:dyDescent="0.25">
      <c r="A52" s="91" t="s">
        <v>125</v>
      </c>
      <c r="B52" s="78" t="s">
        <v>126</v>
      </c>
      <c r="C52" s="85"/>
      <c r="D52" s="86"/>
      <c r="E52" s="87"/>
      <c r="F52" s="84"/>
      <c r="G52" s="88"/>
    </row>
    <row r="53" spans="1:7" x14ac:dyDescent="0.25">
      <c r="A53" s="90" t="s">
        <v>127</v>
      </c>
      <c r="B53" s="78" t="s">
        <v>128</v>
      </c>
      <c r="C53" s="85"/>
      <c r="D53" s="86"/>
      <c r="E53" s="87"/>
      <c r="F53" s="84"/>
      <c r="G53" s="88"/>
    </row>
    <row r="54" spans="1:7" x14ac:dyDescent="0.25">
      <c r="A54" s="80" t="s">
        <v>129</v>
      </c>
      <c r="B54" s="78" t="s">
        <v>130</v>
      </c>
      <c r="C54" s="85"/>
      <c r="D54" s="86"/>
      <c r="E54" s="87"/>
      <c r="F54" s="84"/>
      <c r="G54" s="88"/>
    </row>
    <row r="55" spans="1:7" x14ac:dyDescent="0.25">
      <c r="A55" s="80" t="s">
        <v>131</v>
      </c>
      <c r="B55" s="78" t="s">
        <v>132</v>
      </c>
      <c r="C55" s="85"/>
      <c r="D55" s="86"/>
      <c r="E55" s="87"/>
      <c r="F55" s="84"/>
      <c r="G55" s="88"/>
    </row>
    <row r="56" spans="1:7" x14ac:dyDescent="0.25">
      <c r="A56" s="80" t="s">
        <v>133</v>
      </c>
      <c r="B56" s="78" t="s">
        <v>134</v>
      </c>
      <c r="C56" s="85"/>
      <c r="D56" s="86"/>
      <c r="E56" s="87"/>
      <c r="F56" s="84"/>
      <c r="G56" s="88"/>
    </row>
    <row r="57" spans="1:7" x14ac:dyDescent="0.25">
      <c r="A57" s="80" t="s">
        <v>135</v>
      </c>
      <c r="B57" s="78" t="s">
        <v>136</v>
      </c>
      <c r="C57" s="85"/>
      <c r="D57" s="86"/>
      <c r="E57" s="87"/>
      <c r="F57" s="84"/>
      <c r="G57" s="88"/>
    </row>
    <row r="58" spans="1:7" x14ac:dyDescent="0.25">
      <c r="A58" s="80" t="s">
        <v>137</v>
      </c>
      <c r="B58" s="78" t="s">
        <v>138</v>
      </c>
      <c r="C58" s="85"/>
      <c r="D58" s="98"/>
      <c r="E58" s="99"/>
      <c r="F58" s="84"/>
      <c r="G58" s="100"/>
    </row>
    <row r="59" spans="1:7" ht="30" x14ac:dyDescent="0.25">
      <c r="A59" s="101" t="s">
        <v>139</v>
      </c>
      <c r="B59" s="78" t="s">
        <v>140</v>
      </c>
      <c r="C59" s="85"/>
      <c r="D59" s="98"/>
      <c r="E59" s="99"/>
      <c r="F59" s="84"/>
      <c r="G59" s="100"/>
    </row>
    <row r="60" spans="1:7" x14ac:dyDescent="0.25">
      <c r="A60" s="80" t="s">
        <v>141</v>
      </c>
      <c r="B60" s="78" t="s">
        <v>142</v>
      </c>
      <c r="C60" s="85"/>
      <c r="D60" s="86"/>
      <c r="E60" s="87"/>
      <c r="F60" s="84"/>
      <c r="G60" s="88"/>
    </row>
    <row r="61" spans="1:7" x14ac:dyDescent="0.25">
      <c r="A61" s="80" t="s">
        <v>143</v>
      </c>
      <c r="B61" s="78" t="s">
        <v>144</v>
      </c>
      <c r="C61" s="85"/>
      <c r="D61" s="86"/>
      <c r="E61" s="87"/>
      <c r="F61" s="84"/>
      <c r="G61" s="88"/>
    </row>
    <row r="62" spans="1:7" x14ac:dyDescent="0.25">
      <c r="A62" s="102" t="s">
        <v>145</v>
      </c>
      <c r="B62" s="103" t="s">
        <v>146</v>
      </c>
      <c r="C62" s="85"/>
      <c r="D62" s="86"/>
      <c r="E62" s="87"/>
      <c r="F62" s="84"/>
      <c r="G62" s="88"/>
    </row>
    <row r="63" spans="1:7" x14ac:dyDescent="0.25">
      <c r="A63" s="77" t="s">
        <v>147</v>
      </c>
      <c r="B63" s="78"/>
      <c r="C63" s="69"/>
      <c r="D63" s="73"/>
      <c r="E63" s="71"/>
      <c r="F63" s="79"/>
      <c r="G63" s="73"/>
    </row>
    <row r="64" spans="1:7" x14ac:dyDescent="0.25">
      <c r="A64" s="80" t="s">
        <v>148</v>
      </c>
      <c r="B64" s="78" t="s">
        <v>149</v>
      </c>
      <c r="C64" s="85"/>
      <c r="D64" s="86"/>
      <c r="E64" s="87"/>
      <c r="F64" s="104"/>
      <c r="G64" s="88"/>
    </row>
    <row r="65" spans="1:7" x14ac:dyDescent="0.25">
      <c r="A65" s="90" t="s">
        <v>150</v>
      </c>
      <c r="B65" s="78" t="s">
        <v>151</v>
      </c>
      <c r="C65" s="85"/>
      <c r="D65" s="86"/>
      <c r="E65" s="87"/>
      <c r="F65" s="84"/>
      <c r="G65" s="88"/>
    </row>
    <row r="66" spans="1:7" x14ac:dyDescent="0.25">
      <c r="A66" s="91" t="s">
        <v>152</v>
      </c>
      <c r="B66" s="78" t="s">
        <v>153</v>
      </c>
      <c r="C66" s="85"/>
      <c r="D66" s="86"/>
      <c r="E66" s="87"/>
      <c r="F66" s="84"/>
      <c r="G66" s="88"/>
    </row>
    <row r="67" spans="1:7" x14ac:dyDescent="0.25">
      <c r="A67" s="91" t="s">
        <v>154</v>
      </c>
      <c r="B67" s="78" t="s">
        <v>155</v>
      </c>
      <c r="C67" s="85"/>
      <c r="D67" s="86"/>
      <c r="E67" s="87"/>
      <c r="F67" s="84"/>
      <c r="G67" s="88"/>
    </row>
    <row r="68" spans="1:7" x14ac:dyDescent="0.25">
      <c r="A68" s="91" t="s">
        <v>156</v>
      </c>
      <c r="B68" s="78" t="s">
        <v>157</v>
      </c>
      <c r="C68" s="85"/>
      <c r="D68" s="86"/>
      <c r="E68" s="87"/>
      <c r="F68" s="84"/>
      <c r="G68" s="88"/>
    </row>
    <row r="69" spans="1:7" x14ac:dyDescent="0.25">
      <c r="A69" s="90" t="s">
        <v>158</v>
      </c>
      <c r="B69" s="78" t="s">
        <v>159</v>
      </c>
      <c r="C69" s="85"/>
      <c r="D69" s="86"/>
      <c r="E69" s="87"/>
      <c r="F69" s="84"/>
      <c r="G69" s="88"/>
    </row>
    <row r="70" spans="1:7" x14ac:dyDescent="0.25">
      <c r="A70" s="91" t="s">
        <v>152</v>
      </c>
      <c r="B70" s="78" t="s">
        <v>160</v>
      </c>
      <c r="C70" s="85"/>
      <c r="D70" s="86"/>
      <c r="E70" s="87"/>
      <c r="F70" s="84"/>
      <c r="G70" s="88"/>
    </row>
    <row r="71" spans="1:7" x14ac:dyDescent="0.25">
      <c r="A71" s="91" t="s">
        <v>154</v>
      </c>
      <c r="B71" s="78" t="s">
        <v>161</v>
      </c>
      <c r="C71" s="85"/>
      <c r="D71" s="86"/>
      <c r="E71" s="87"/>
      <c r="F71" s="84"/>
      <c r="G71" s="88"/>
    </row>
    <row r="72" spans="1:7" x14ac:dyDescent="0.25">
      <c r="A72" s="91" t="s">
        <v>156</v>
      </c>
      <c r="B72" s="78" t="s">
        <v>162</v>
      </c>
      <c r="C72" s="85"/>
      <c r="D72" s="86"/>
      <c r="E72" s="87"/>
      <c r="F72" s="84"/>
      <c r="G72" s="88"/>
    </row>
    <row r="73" spans="1:7" x14ac:dyDescent="0.25">
      <c r="A73" s="80" t="s">
        <v>163</v>
      </c>
      <c r="B73" s="78" t="s">
        <v>164</v>
      </c>
      <c r="C73" s="85"/>
      <c r="D73" s="86"/>
      <c r="E73" s="87"/>
      <c r="F73" s="84"/>
      <c r="G73" s="88"/>
    </row>
    <row r="74" spans="1:7" x14ac:dyDescent="0.25">
      <c r="A74" s="90" t="s">
        <v>165</v>
      </c>
      <c r="B74" s="78" t="s">
        <v>166</v>
      </c>
      <c r="C74" s="85"/>
      <c r="D74" s="86"/>
      <c r="E74" s="87"/>
      <c r="F74" s="84"/>
      <c r="G74" s="88"/>
    </row>
    <row r="75" spans="1:7" x14ac:dyDescent="0.25">
      <c r="A75" s="91" t="s">
        <v>152</v>
      </c>
      <c r="B75" s="78" t="s">
        <v>167</v>
      </c>
      <c r="C75" s="85"/>
      <c r="D75" s="86"/>
      <c r="E75" s="87"/>
      <c r="F75" s="84"/>
      <c r="G75" s="88"/>
    </row>
    <row r="76" spans="1:7" x14ac:dyDescent="0.25">
      <c r="A76" s="91" t="s">
        <v>154</v>
      </c>
      <c r="B76" s="78" t="s">
        <v>168</v>
      </c>
      <c r="C76" s="85"/>
      <c r="D76" s="86"/>
      <c r="E76" s="87"/>
      <c r="F76" s="84"/>
      <c r="G76" s="88"/>
    </row>
    <row r="77" spans="1:7" x14ac:dyDescent="0.25">
      <c r="A77" s="91" t="s">
        <v>156</v>
      </c>
      <c r="B77" s="78" t="s">
        <v>169</v>
      </c>
      <c r="C77" s="85"/>
      <c r="D77" s="86"/>
      <c r="E77" s="87"/>
      <c r="F77" s="84"/>
      <c r="G77" s="88"/>
    </row>
    <row r="78" spans="1:7" ht="30" x14ac:dyDescent="0.25">
      <c r="A78" s="97" t="s">
        <v>170</v>
      </c>
      <c r="B78" s="78" t="s">
        <v>171</v>
      </c>
      <c r="C78" s="85"/>
      <c r="D78" s="86"/>
      <c r="E78" s="87"/>
      <c r="F78" s="84"/>
      <c r="G78" s="88"/>
    </row>
    <row r="79" spans="1:7" x14ac:dyDescent="0.25">
      <c r="A79" s="91" t="s">
        <v>152</v>
      </c>
      <c r="B79" s="78" t="s">
        <v>172</v>
      </c>
      <c r="C79" s="85"/>
      <c r="D79" s="86"/>
      <c r="E79" s="87"/>
      <c r="F79" s="84"/>
      <c r="G79" s="88"/>
    </row>
    <row r="80" spans="1:7" x14ac:dyDescent="0.25">
      <c r="A80" s="91" t="s">
        <v>154</v>
      </c>
      <c r="B80" s="78" t="s">
        <v>173</v>
      </c>
      <c r="C80" s="85"/>
      <c r="D80" s="86"/>
      <c r="E80" s="87"/>
      <c r="F80" s="84"/>
      <c r="G80" s="88"/>
    </row>
    <row r="81" spans="1:7" x14ac:dyDescent="0.25">
      <c r="A81" s="91" t="s">
        <v>156</v>
      </c>
      <c r="B81" s="78" t="s">
        <v>174</v>
      </c>
      <c r="C81" s="85"/>
      <c r="D81" s="86"/>
      <c r="E81" s="87"/>
      <c r="F81" s="84"/>
      <c r="G81" s="88"/>
    </row>
    <row r="82" spans="1:7" x14ac:dyDescent="0.25">
      <c r="A82" s="80" t="s">
        <v>175</v>
      </c>
      <c r="B82" s="78" t="s">
        <v>176</v>
      </c>
      <c r="C82" s="85"/>
      <c r="D82" s="86"/>
      <c r="E82" s="87"/>
      <c r="F82" s="84"/>
      <c r="G82" s="88"/>
    </row>
    <row r="83" spans="1:7" x14ac:dyDescent="0.25">
      <c r="A83" s="90" t="s">
        <v>152</v>
      </c>
      <c r="B83" s="78" t="s">
        <v>177</v>
      </c>
      <c r="C83" s="85"/>
      <c r="D83" s="86"/>
      <c r="E83" s="87"/>
      <c r="F83" s="84"/>
      <c r="G83" s="88"/>
    </row>
    <row r="84" spans="1:7" x14ac:dyDescent="0.25">
      <c r="A84" s="90" t="s">
        <v>154</v>
      </c>
      <c r="B84" s="78" t="s">
        <v>178</v>
      </c>
      <c r="C84" s="85"/>
      <c r="D84" s="86"/>
      <c r="E84" s="87"/>
      <c r="F84" s="84"/>
      <c r="G84" s="88"/>
    </row>
    <row r="85" spans="1:7" x14ac:dyDescent="0.25">
      <c r="A85" s="90" t="s">
        <v>156</v>
      </c>
      <c r="B85" s="78" t="s">
        <v>179</v>
      </c>
      <c r="C85" s="85"/>
      <c r="D85" s="86"/>
      <c r="E85" s="87"/>
      <c r="F85" s="84"/>
      <c r="G85" s="88"/>
    </row>
    <row r="86" spans="1:7" s="106" customFormat="1" x14ac:dyDescent="0.25">
      <c r="A86" s="80" t="s">
        <v>180</v>
      </c>
      <c r="B86" s="78" t="s">
        <v>181</v>
      </c>
      <c r="C86" s="81"/>
      <c r="D86" s="82"/>
      <c r="E86" s="83"/>
      <c r="F86" s="84"/>
      <c r="G86" s="105"/>
    </row>
    <row r="87" spans="1:7" s="106" customFormat="1" x14ac:dyDescent="0.25">
      <c r="A87" s="80" t="s">
        <v>182</v>
      </c>
      <c r="B87" s="78" t="s">
        <v>183</v>
      </c>
      <c r="C87" s="85"/>
      <c r="D87" s="86"/>
      <c r="E87" s="87"/>
      <c r="F87" s="84"/>
      <c r="G87" s="88"/>
    </row>
    <row r="88" spans="1:7" s="106" customFormat="1" x14ac:dyDescent="0.25">
      <c r="A88" s="80" t="s">
        <v>184</v>
      </c>
      <c r="B88" s="78" t="s">
        <v>185</v>
      </c>
      <c r="C88" s="85"/>
      <c r="D88" s="86"/>
      <c r="E88" s="87"/>
      <c r="F88" s="84"/>
      <c r="G88" s="88"/>
    </row>
    <row r="89" spans="1:7" s="106" customFormat="1" x14ac:dyDescent="0.25">
      <c r="A89" s="80" t="s">
        <v>186</v>
      </c>
      <c r="B89" s="78" t="s">
        <v>187</v>
      </c>
      <c r="C89" s="85"/>
      <c r="D89" s="86"/>
      <c r="E89" s="87"/>
      <c r="F89" s="84"/>
      <c r="G89" s="88"/>
    </row>
    <row r="90" spans="1:7" s="106" customFormat="1" x14ac:dyDescent="0.25">
      <c r="A90" s="80" t="s">
        <v>188</v>
      </c>
      <c r="B90" s="78" t="s">
        <v>189</v>
      </c>
      <c r="C90" s="85"/>
      <c r="D90" s="86"/>
      <c r="E90" s="87"/>
      <c r="F90" s="84"/>
      <c r="G90" s="88"/>
    </row>
    <row r="91" spans="1:7" s="106" customFormat="1" x14ac:dyDescent="0.25">
      <c r="A91" s="80" t="s">
        <v>190</v>
      </c>
      <c r="B91" s="78" t="s">
        <v>191</v>
      </c>
      <c r="C91" s="85"/>
      <c r="D91" s="86"/>
      <c r="E91" s="87"/>
      <c r="F91" s="84"/>
      <c r="G91" s="88"/>
    </row>
    <row r="92" spans="1:7" s="106" customFormat="1" x14ac:dyDescent="0.25">
      <c r="A92" s="80" t="s">
        <v>97</v>
      </c>
      <c r="B92" s="78" t="s">
        <v>192</v>
      </c>
      <c r="C92" s="85"/>
      <c r="D92" s="86"/>
      <c r="E92" s="87"/>
      <c r="F92" s="84"/>
      <c r="G92" s="88"/>
    </row>
    <row r="93" spans="1:7" s="106" customFormat="1" x14ac:dyDescent="0.25">
      <c r="A93" s="80" t="s">
        <v>193</v>
      </c>
      <c r="B93" s="78" t="s">
        <v>194</v>
      </c>
      <c r="C93" s="85"/>
      <c r="D93" s="86"/>
      <c r="E93" s="87"/>
      <c r="F93" s="84"/>
      <c r="G93" s="88"/>
    </row>
    <row r="94" spans="1:7" s="106" customFormat="1" x14ac:dyDescent="0.25">
      <c r="A94" s="80" t="s">
        <v>195</v>
      </c>
      <c r="B94" s="78" t="s">
        <v>196</v>
      </c>
      <c r="C94" s="85"/>
      <c r="D94" s="86"/>
      <c r="E94" s="87"/>
      <c r="F94" s="84"/>
      <c r="G94" s="88"/>
    </row>
    <row r="95" spans="1:7" s="106" customFormat="1" x14ac:dyDescent="0.25">
      <c r="A95" s="80" t="s">
        <v>197</v>
      </c>
      <c r="B95" s="78" t="s">
        <v>198</v>
      </c>
      <c r="C95" s="85"/>
      <c r="D95" s="86"/>
      <c r="E95" s="87"/>
      <c r="F95" s="84"/>
      <c r="G95" s="88"/>
    </row>
    <row r="96" spans="1:7" s="106" customFormat="1" x14ac:dyDescent="0.25">
      <c r="A96" s="80" t="s">
        <v>199</v>
      </c>
      <c r="B96" s="78" t="s">
        <v>200</v>
      </c>
      <c r="C96" s="85"/>
      <c r="D96" s="86"/>
      <c r="E96" s="87"/>
      <c r="F96" s="84"/>
      <c r="G96" s="88"/>
    </row>
    <row r="97" spans="1:7" s="106" customFormat="1" x14ac:dyDescent="0.25">
      <c r="A97" s="80" t="s">
        <v>201</v>
      </c>
      <c r="B97" s="78" t="s">
        <v>202</v>
      </c>
      <c r="C97" s="85"/>
      <c r="D97" s="86"/>
      <c r="E97" s="87"/>
      <c r="F97" s="84"/>
      <c r="G97" s="88"/>
    </row>
    <row r="98" spans="1:7" s="106" customFormat="1" x14ac:dyDescent="0.25">
      <c r="A98" s="80" t="s">
        <v>203</v>
      </c>
      <c r="B98" s="78" t="s">
        <v>204</v>
      </c>
      <c r="C98" s="85"/>
      <c r="D98" s="86"/>
      <c r="E98" s="87"/>
      <c r="F98" s="84"/>
      <c r="G98" s="88"/>
    </row>
    <row r="99" spans="1:7" s="106" customFormat="1" x14ac:dyDescent="0.25">
      <c r="A99" s="90" t="s">
        <v>205</v>
      </c>
      <c r="B99" s="78" t="s">
        <v>206</v>
      </c>
      <c r="C99" s="85"/>
      <c r="D99" s="86"/>
      <c r="E99" s="87"/>
      <c r="F99" s="84"/>
      <c r="G99" s="88"/>
    </row>
    <row r="100" spans="1:7" s="106" customFormat="1" x14ac:dyDescent="0.25">
      <c r="A100" s="90" t="s">
        <v>207</v>
      </c>
      <c r="B100" s="78" t="s">
        <v>208</v>
      </c>
      <c r="C100" s="85"/>
      <c r="D100" s="98"/>
      <c r="E100" s="99"/>
      <c r="F100" s="84"/>
      <c r="G100" s="100"/>
    </row>
    <row r="101" spans="1:7" s="106" customFormat="1" x14ac:dyDescent="0.25">
      <c r="A101" s="80" t="s">
        <v>209</v>
      </c>
      <c r="B101" s="78" t="s">
        <v>210</v>
      </c>
      <c r="C101" s="85"/>
      <c r="D101" s="98"/>
      <c r="E101" s="99"/>
      <c r="F101" s="84"/>
      <c r="G101" s="100"/>
    </row>
    <row r="102" spans="1:7" s="106" customFormat="1" x14ac:dyDescent="0.25">
      <c r="A102" s="102" t="s">
        <v>50</v>
      </c>
      <c r="B102" s="103" t="s">
        <v>211</v>
      </c>
      <c r="C102" s="85"/>
      <c r="D102" s="86"/>
      <c r="E102" s="87"/>
      <c r="F102" s="84"/>
      <c r="G102" s="88"/>
    </row>
    <row r="103" spans="1:7" s="106" customFormat="1" ht="15.75" thickBot="1" x14ac:dyDescent="0.3">
      <c r="A103" s="107" t="s">
        <v>212</v>
      </c>
      <c r="B103" s="103" t="s">
        <v>213</v>
      </c>
      <c r="C103" s="108"/>
      <c r="D103" s="86"/>
      <c r="E103" s="87"/>
      <c r="F103" s="84"/>
      <c r="G103" s="88"/>
    </row>
    <row r="104" spans="1:7" s="106" customFormat="1" x14ac:dyDescent="0.25">
      <c r="A104" s="54"/>
      <c r="B104" s="51"/>
      <c r="C104" s="51"/>
      <c r="D104" s="51"/>
      <c r="E104" s="51"/>
      <c r="F104" s="57"/>
      <c r="G104" s="53"/>
    </row>
    <row r="105" spans="1:7" s="106" customFormat="1" ht="21" x14ac:dyDescent="0.25">
      <c r="A105" s="60" t="s">
        <v>270</v>
      </c>
      <c r="B105" s="51"/>
      <c r="C105" s="51"/>
      <c r="D105" s="51"/>
      <c r="E105" s="51"/>
      <c r="F105" s="57"/>
      <c r="G105" s="53"/>
    </row>
    <row r="106" spans="1:7" s="106" customFormat="1" x14ac:dyDescent="0.25">
      <c r="A106" s="174" t="s">
        <v>342</v>
      </c>
      <c r="B106" s="51"/>
      <c r="C106" s="51"/>
      <c r="D106" s="51"/>
      <c r="E106" s="51"/>
      <c r="F106" s="57"/>
      <c r="G106" s="53"/>
    </row>
    <row r="107" spans="1:7" s="106" customFormat="1" x14ac:dyDescent="0.25">
      <c r="A107" s="53"/>
      <c r="B107" s="65"/>
      <c r="C107" s="69" t="s">
        <v>58</v>
      </c>
      <c r="D107" s="71" t="s">
        <v>59</v>
      </c>
      <c r="E107" s="71" t="s">
        <v>60</v>
      </c>
      <c r="F107" s="72"/>
      <c r="G107" s="73"/>
    </row>
    <row r="108" spans="1:7" s="106" customFormat="1" x14ac:dyDescent="0.25">
      <c r="A108" s="33" t="s">
        <v>41</v>
      </c>
      <c r="B108" s="65"/>
      <c r="C108" s="74"/>
      <c r="D108" s="75"/>
      <c r="E108" s="76"/>
      <c r="F108" s="72"/>
      <c r="G108" s="73"/>
    </row>
    <row r="109" spans="1:7" s="106" customFormat="1" x14ac:dyDescent="0.25">
      <c r="A109" s="77" t="s">
        <v>269</v>
      </c>
      <c r="B109" s="78"/>
      <c r="C109" s="69"/>
      <c r="D109" s="73"/>
      <c r="E109" s="71"/>
      <c r="F109" s="79"/>
      <c r="G109" s="73"/>
    </row>
    <row r="110" spans="1:7" s="106" customFormat="1" x14ac:dyDescent="0.25">
      <c r="A110" s="90" t="s">
        <v>271</v>
      </c>
      <c r="B110" s="78"/>
      <c r="C110" s="81"/>
      <c r="D110" s="82"/>
      <c r="E110" s="83"/>
      <c r="F110" s="84"/>
      <c r="G110" s="82"/>
    </row>
    <row r="111" spans="1:7" s="106" customFormat="1" x14ac:dyDescent="0.25">
      <c r="A111" s="91" t="s">
        <v>275</v>
      </c>
      <c r="B111" s="78" t="s">
        <v>272</v>
      </c>
      <c r="C111" s="85"/>
      <c r="D111" s="86"/>
      <c r="E111" s="87"/>
      <c r="F111" s="84"/>
      <c r="G111" s="88"/>
    </row>
    <row r="112" spans="1:7" s="106" customFormat="1" x14ac:dyDescent="0.25">
      <c r="A112" s="91" t="s">
        <v>276</v>
      </c>
      <c r="B112" s="78" t="s">
        <v>273</v>
      </c>
      <c r="C112" s="85"/>
      <c r="D112" s="86"/>
      <c r="E112" s="87"/>
      <c r="F112" s="84"/>
      <c r="G112" s="88"/>
    </row>
    <row r="113" spans="1:7" s="106" customFormat="1" x14ac:dyDescent="0.25">
      <c r="A113" s="91" t="s">
        <v>277</v>
      </c>
      <c r="B113" s="78" t="s">
        <v>274</v>
      </c>
      <c r="C113" s="85"/>
      <c r="D113" s="86"/>
      <c r="E113" s="87"/>
      <c r="F113" s="84"/>
      <c r="G113" s="88"/>
    </row>
    <row r="114" spans="1:7" s="106" customFormat="1" x14ac:dyDescent="0.25">
      <c r="A114" s="80" t="s">
        <v>175</v>
      </c>
      <c r="B114" s="78"/>
      <c r="C114" s="85"/>
      <c r="D114" s="86"/>
      <c r="E114" s="87"/>
      <c r="F114" s="84"/>
      <c r="G114" s="88"/>
    </row>
    <row r="115" spans="1:7" s="106" customFormat="1" x14ac:dyDescent="0.25">
      <c r="A115" s="91" t="s">
        <v>275</v>
      </c>
      <c r="B115" s="78" t="s">
        <v>280</v>
      </c>
      <c r="C115" s="85"/>
      <c r="D115" s="86"/>
      <c r="E115" s="87"/>
      <c r="F115" s="84"/>
      <c r="G115" s="88"/>
    </row>
    <row r="116" spans="1:7" s="106" customFormat="1" x14ac:dyDescent="0.25">
      <c r="A116" s="91" t="s">
        <v>276</v>
      </c>
      <c r="B116" s="78" t="s">
        <v>281</v>
      </c>
      <c r="C116" s="85"/>
      <c r="D116" s="86"/>
      <c r="E116" s="87"/>
      <c r="F116" s="84"/>
      <c r="G116" s="88"/>
    </row>
    <row r="117" spans="1:7" s="106" customFormat="1" x14ac:dyDescent="0.25">
      <c r="A117" s="91" t="s">
        <v>277</v>
      </c>
      <c r="B117" s="78" t="s">
        <v>282</v>
      </c>
      <c r="C117" s="85"/>
      <c r="D117" s="86"/>
      <c r="E117" s="87"/>
      <c r="F117" s="84"/>
      <c r="G117" s="88"/>
    </row>
    <row r="118" spans="1:7" s="106" customFormat="1" x14ac:dyDescent="0.25">
      <c r="A118" s="90"/>
      <c r="B118" s="78"/>
      <c r="C118" s="81"/>
      <c r="D118" s="82"/>
      <c r="E118" s="83"/>
      <c r="F118" s="84"/>
      <c r="G118" s="105"/>
    </row>
    <row r="119" spans="1:7" s="106" customFormat="1" x14ac:dyDescent="0.25">
      <c r="A119" s="80" t="s">
        <v>278</v>
      </c>
      <c r="B119" s="78" t="s">
        <v>279</v>
      </c>
      <c r="C119" s="85"/>
      <c r="D119" s="110">
        <f>SUM(D111:D117)</f>
        <v>0</v>
      </c>
      <c r="E119" s="110">
        <f>SUM(E111:E117)</f>
        <v>0</v>
      </c>
      <c r="F119" s="84"/>
      <c r="G119" s="88"/>
    </row>
    <row r="120" spans="1:7" s="106" customFormat="1" x14ac:dyDescent="0.25">
      <c r="A120" s="54"/>
      <c r="B120" s="51"/>
      <c r="C120" s="51"/>
      <c r="D120" s="51"/>
      <c r="E120" s="51"/>
      <c r="F120" s="57"/>
      <c r="G120" s="53"/>
    </row>
    <row r="121" spans="1:7" s="106" customFormat="1" ht="21" x14ac:dyDescent="0.25">
      <c r="A121" s="60" t="s">
        <v>268</v>
      </c>
      <c r="B121" s="51"/>
      <c r="C121" s="51"/>
      <c r="D121" s="51"/>
      <c r="E121" s="51"/>
      <c r="F121" s="57"/>
      <c r="G121" s="109"/>
    </row>
    <row r="122" spans="1:7" s="106" customFormat="1" ht="45.75" customHeight="1" x14ac:dyDescent="0.25">
      <c r="A122" s="33" t="s">
        <v>41</v>
      </c>
      <c r="B122" s="51"/>
      <c r="C122" s="64" t="s">
        <v>57</v>
      </c>
      <c r="D122" s="228" t="str">
        <f>D16</f>
        <v>Split between:
a) funds other than ring-fenced or mutual main funds (including any matching adjustment portfolio(s) that are part of those funds) referred to as main fund;
b) the remaining ring-fenced funds (including any matching adjustment portfolio(s) that are part of those funds).
The total of i) and ii) should equal the Solvency II total.</v>
      </c>
      <c r="E122" s="229"/>
      <c r="F122" s="67"/>
      <c r="G122" s="68"/>
    </row>
    <row r="123" spans="1:7" s="106" customFormat="1" x14ac:dyDescent="0.25">
      <c r="A123" s="77"/>
      <c r="B123" s="71"/>
      <c r="C123" s="69" t="s">
        <v>58</v>
      </c>
      <c r="D123" s="70" t="s">
        <v>59</v>
      </c>
      <c r="E123" s="71" t="s">
        <v>60</v>
      </c>
      <c r="F123" s="72"/>
      <c r="G123" s="73"/>
    </row>
    <row r="124" spans="1:7" s="106" customFormat="1" x14ac:dyDescent="0.25">
      <c r="A124" s="77" t="s">
        <v>48</v>
      </c>
      <c r="B124" s="159"/>
      <c r="C124" s="69"/>
      <c r="D124" s="73"/>
      <c r="E124" s="71"/>
      <c r="F124" s="79"/>
      <c r="G124" s="73"/>
    </row>
    <row r="125" spans="1:7" s="106" customFormat="1" x14ac:dyDescent="0.25">
      <c r="A125" s="80" t="s">
        <v>65</v>
      </c>
      <c r="B125" s="71" t="s">
        <v>66</v>
      </c>
      <c r="C125" s="110">
        <f>VLOOKUP($B125,$B$20:$E$103,2)</f>
        <v>0</v>
      </c>
      <c r="D125" s="110">
        <f>VLOOKUP($B125,$B$20:$E$103,3)</f>
        <v>0</v>
      </c>
      <c r="E125" s="110">
        <f>VLOOKUP($B125,$B$20:$E$103,4)</f>
        <v>0</v>
      </c>
      <c r="F125" s="111"/>
      <c r="G125" s="105"/>
    </row>
    <row r="126" spans="1:7" s="106" customFormat="1" x14ac:dyDescent="0.25">
      <c r="A126" s="80" t="s">
        <v>67</v>
      </c>
      <c r="B126" s="71" t="s">
        <v>68</v>
      </c>
      <c r="C126" s="110">
        <f t="shared" ref="C126:C155" si="0">VLOOKUP($B126,$B$20:$E$103,2)</f>
        <v>0</v>
      </c>
      <c r="D126" s="110">
        <f t="shared" ref="D126:D155" si="1">VLOOKUP($B126,$B$20:$E$103,3)</f>
        <v>0</v>
      </c>
      <c r="E126" s="110">
        <f t="shared" ref="E126:E155" si="2">VLOOKUP($B126,$B$20:$E$103,4)</f>
        <v>0</v>
      </c>
      <c r="F126" s="111"/>
      <c r="G126" s="105"/>
    </row>
    <row r="127" spans="1:7" s="106" customFormat="1" x14ac:dyDescent="0.25">
      <c r="A127" s="80" t="s">
        <v>69</v>
      </c>
      <c r="B127" s="78" t="s">
        <v>70</v>
      </c>
      <c r="C127" s="110">
        <f t="shared" si="0"/>
        <v>0</v>
      </c>
      <c r="D127" s="110">
        <f t="shared" si="1"/>
        <v>0</v>
      </c>
      <c r="E127" s="110">
        <f t="shared" si="2"/>
        <v>0</v>
      </c>
      <c r="F127" s="111"/>
      <c r="G127" s="105"/>
    </row>
    <row r="128" spans="1:7" s="106" customFormat="1" x14ac:dyDescent="0.25">
      <c r="A128" s="80" t="s">
        <v>71</v>
      </c>
      <c r="B128" s="71" t="s">
        <v>72</v>
      </c>
      <c r="C128" s="110">
        <f t="shared" si="0"/>
        <v>0</v>
      </c>
      <c r="D128" s="110">
        <f t="shared" si="1"/>
        <v>0</v>
      </c>
      <c r="E128" s="110">
        <f t="shared" si="2"/>
        <v>0</v>
      </c>
      <c r="F128" s="111"/>
      <c r="G128" s="105"/>
    </row>
    <row r="129" spans="1:7" s="106" customFormat="1" ht="30" x14ac:dyDescent="0.25">
      <c r="A129" s="89" t="s">
        <v>73</v>
      </c>
      <c r="B129" s="71" t="s">
        <v>74</v>
      </c>
      <c r="C129" s="110">
        <f t="shared" si="0"/>
        <v>0</v>
      </c>
      <c r="D129" s="110">
        <f t="shared" si="1"/>
        <v>0</v>
      </c>
      <c r="E129" s="110">
        <f t="shared" si="2"/>
        <v>0</v>
      </c>
      <c r="F129" s="111"/>
      <c r="G129" s="105"/>
    </row>
    <row r="130" spans="1:7" s="106" customFormat="1" x14ac:dyDescent="0.25">
      <c r="A130" s="90" t="s">
        <v>75</v>
      </c>
      <c r="B130" s="71" t="s">
        <v>76</v>
      </c>
      <c r="C130" s="110">
        <f t="shared" si="0"/>
        <v>0</v>
      </c>
      <c r="D130" s="110">
        <f t="shared" si="1"/>
        <v>0</v>
      </c>
      <c r="E130" s="110">
        <f t="shared" si="2"/>
        <v>0</v>
      </c>
      <c r="F130" s="111"/>
      <c r="G130" s="105"/>
    </row>
    <row r="131" spans="1:7" s="106" customFormat="1" x14ac:dyDescent="0.25">
      <c r="A131" s="90" t="s">
        <v>77</v>
      </c>
      <c r="B131" s="71" t="s">
        <v>78</v>
      </c>
      <c r="C131" s="110">
        <f t="shared" si="0"/>
        <v>0</v>
      </c>
      <c r="D131" s="110">
        <f t="shared" si="1"/>
        <v>0</v>
      </c>
      <c r="E131" s="110">
        <f t="shared" si="2"/>
        <v>0</v>
      </c>
      <c r="F131" s="111"/>
      <c r="G131" s="105"/>
    </row>
    <row r="132" spans="1:7" s="106" customFormat="1" x14ac:dyDescent="0.25">
      <c r="A132" s="90" t="s">
        <v>79</v>
      </c>
      <c r="B132" s="71" t="s">
        <v>80</v>
      </c>
      <c r="C132" s="110">
        <f t="shared" si="0"/>
        <v>0</v>
      </c>
      <c r="D132" s="110">
        <f t="shared" si="1"/>
        <v>0</v>
      </c>
      <c r="E132" s="110">
        <f t="shared" si="2"/>
        <v>0</v>
      </c>
      <c r="F132" s="111"/>
      <c r="G132" s="105"/>
    </row>
    <row r="133" spans="1:7" s="106" customFormat="1" x14ac:dyDescent="0.25">
      <c r="A133" s="90" t="s">
        <v>85</v>
      </c>
      <c r="B133" s="71" t="s">
        <v>86</v>
      </c>
      <c r="C133" s="110">
        <f t="shared" si="0"/>
        <v>0</v>
      </c>
      <c r="D133" s="110">
        <f t="shared" si="1"/>
        <v>0</v>
      </c>
      <c r="E133" s="110">
        <f t="shared" si="2"/>
        <v>0</v>
      </c>
      <c r="F133" s="111"/>
      <c r="G133" s="105"/>
    </row>
    <row r="134" spans="1:7" s="106" customFormat="1" x14ac:dyDescent="0.25">
      <c r="A134" s="91" t="s">
        <v>87</v>
      </c>
      <c r="B134" s="71" t="s">
        <v>88</v>
      </c>
      <c r="C134" s="110">
        <f t="shared" si="0"/>
        <v>0</v>
      </c>
      <c r="D134" s="110">
        <f t="shared" si="1"/>
        <v>0</v>
      </c>
      <c r="E134" s="110">
        <f t="shared" si="2"/>
        <v>0</v>
      </c>
      <c r="F134" s="111"/>
      <c r="G134" s="105"/>
    </row>
    <row r="135" spans="1:7" s="106" customFormat="1" x14ac:dyDescent="0.25">
      <c r="A135" s="91" t="s">
        <v>89</v>
      </c>
      <c r="B135" s="71" t="s">
        <v>90</v>
      </c>
      <c r="C135" s="110">
        <f t="shared" si="0"/>
        <v>0</v>
      </c>
      <c r="D135" s="110">
        <f t="shared" si="1"/>
        <v>0</v>
      </c>
      <c r="E135" s="110">
        <f t="shared" si="2"/>
        <v>0</v>
      </c>
      <c r="F135" s="111"/>
      <c r="G135" s="105"/>
    </row>
    <row r="136" spans="1:7" s="106" customFormat="1" x14ac:dyDescent="0.25">
      <c r="A136" s="91" t="s">
        <v>91</v>
      </c>
      <c r="B136" s="71" t="s">
        <v>92</v>
      </c>
      <c r="C136" s="110">
        <f t="shared" si="0"/>
        <v>0</v>
      </c>
      <c r="D136" s="110">
        <f t="shared" si="1"/>
        <v>0</v>
      </c>
      <c r="E136" s="110">
        <f t="shared" si="2"/>
        <v>0</v>
      </c>
      <c r="F136" s="111"/>
      <c r="G136" s="105"/>
    </row>
    <row r="137" spans="1:7" s="106" customFormat="1" x14ac:dyDescent="0.25">
      <c r="A137" s="91" t="s">
        <v>93</v>
      </c>
      <c r="B137" s="71" t="s">
        <v>94</v>
      </c>
      <c r="C137" s="110">
        <f t="shared" si="0"/>
        <v>0</v>
      </c>
      <c r="D137" s="110">
        <f t="shared" si="1"/>
        <v>0</v>
      </c>
      <c r="E137" s="110">
        <f t="shared" si="2"/>
        <v>0</v>
      </c>
      <c r="F137" s="111"/>
      <c r="G137" s="105"/>
    </row>
    <row r="138" spans="1:7" s="106" customFormat="1" x14ac:dyDescent="0.25">
      <c r="A138" s="90" t="s">
        <v>95</v>
      </c>
      <c r="B138" s="71" t="s">
        <v>96</v>
      </c>
      <c r="C138" s="110">
        <f t="shared" si="0"/>
        <v>0</v>
      </c>
      <c r="D138" s="110">
        <f t="shared" si="1"/>
        <v>0</v>
      </c>
      <c r="E138" s="110">
        <f t="shared" si="2"/>
        <v>0</v>
      </c>
      <c r="F138" s="111"/>
      <c r="G138" s="105"/>
    </row>
    <row r="139" spans="1:7" s="106" customFormat="1" x14ac:dyDescent="0.25">
      <c r="A139" s="90" t="s">
        <v>97</v>
      </c>
      <c r="B139" s="71" t="s">
        <v>98</v>
      </c>
      <c r="C139" s="110">
        <f t="shared" si="0"/>
        <v>0</v>
      </c>
      <c r="D139" s="110">
        <f t="shared" si="1"/>
        <v>0</v>
      </c>
      <c r="E139" s="110">
        <f t="shared" si="2"/>
        <v>0</v>
      </c>
      <c r="F139" s="111"/>
      <c r="G139" s="105"/>
    </row>
    <row r="140" spans="1:7" s="106" customFormat="1" x14ac:dyDescent="0.25">
      <c r="A140" s="90" t="s">
        <v>99</v>
      </c>
      <c r="B140" s="71" t="s">
        <v>100</v>
      </c>
      <c r="C140" s="110">
        <f t="shared" si="0"/>
        <v>0</v>
      </c>
      <c r="D140" s="110">
        <f t="shared" si="1"/>
        <v>0</v>
      </c>
      <c r="E140" s="110">
        <f t="shared" si="2"/>
        <v>0</v>
      </c>
      <c r="F140" s="111"/>
      <c r="G140" s="105"/>
    </row>
    <row r="141" spans="1:7" s="106" customFormat="1" x14ac:dyDescent="0.25">
      <c r="A141" s="90" t="s">
        <v>101</v>
      </c>
      <c r="B141" s="71" t="s">
        <v>102</v>
      </c>
      <c r="C141" s="110">
        <f t="shared" si="0"/>
        <v>0</v>
      </c>
      <c r="D141" s="110">
        <f t="shared" si="1"/>
        <v>0</v>
      </c>
      <c r="E141" s="110">
        <f t="shared" si="2"/>
        <v>0</v>
      </c>
      <c r="F141" s="111"/>
      <c r="G141" s="105"/>
    </row>
    <row r="142" spans="1:7" s="106" customFormat="1" x14ac:dyDescent="0.25">
      <c r="A142" s="80" t="s">
        <v>103</v>
      </c>
      <c r="B142" s="71" t="s">
        <v>104</v>
      </c>
      <c r="C142" s="110">
        <f t="shared" si="0"/>
        <v>0</v>
      </c>
      <c r="D142" s="110">
        <f t="shared" si="1"/>
        <v>0</v>
      </c>
      <c r="E142" s="110">
        <f t="shared" si="2"/>
        <v>0</v>
      </c>
      <c r="F142" s="111"/>
      <c r="G142" s="105"/>
    </row>
    <row r="143" spans="1:7" s="106" customFormat="1" x14ac:dyDescent="0.25">
      <c r="A143" s="80" t="s">
        <v>105</v>
      </c>
      <c r="B143" s="71" t="s">
        <v>106</v>
      </c>
      <c r="C143" s="110">
        <f t="shared" si="0"/>
        <v>0</v>
      </c>
      <c r="D143" s="110">
        <f t="shared" si="1"/>
        <v>0</v>
      </c>
      <c r="E143" s="110">
        <f t="shared" si="2"/>
        <v>0</v>
      </c>
      <c r="F143" s="111"/>
      <c r="G143" s="105"/>
    </row>
    <row r="144" spans="1:7" s="106" customFormat="1" x14ac:dyDescent="0.25">
      <c r="A144" s="90" t="s">
        <v>107</v>
      </c>
      <c r="B144" s="71" t="s">
        <v>108</v>
      </c>
      <c r="C144" s="110">
        <f t="shared" si="0"/>
        <v>0</v>
      </c>
      <c r="D144" s="110">
        <f t="shared" si="1"/>
        <v>0</v>
      </c>
      <c r="E144" s="110">
        <f t="shared" si="2"/>
        <v>0</v>
      </c>
      <c r="F144" s="111"/>
      <c r="G144" s="105"/>
    </row>
    <row r="145" spans="1:7" s="106" customFormat="1" x14ac:dyDescent="0.25">
      <c r="A145" s="90" t="s">
        <v>109</v>
      </c>
      <c r="B145" s="71" t="s">
        <v>110</v>
      </c>
      <c r="C145" s="110">
        <f t="shared" si="0"/>
        <v>0</v>
      </c>
      <c r="D145" s="110">
        <f t="shared" si="1"/>
        <v>0</v>
      </c>
      <c r="E145" s="110">
        <f t="shared" si="2"/>
        <v>0</v>
      </c>
      <c r="F145" s="111"/>
      <c r="G145" s="105"/>
    </row>
    <row r="146" spans="1:7" s="106" customFormat="1" x14ac:dyDescent="0.25">
      <c r="A146" s="90" t="s">
        <v>111</v>
      </c>
      <c r="B146" s="71" t="s">
        <v>112</v>
      </c>
      <c r="C146" s="110">
        <f t="shared" si="0"/>
        <v>0</v>
      </c>
      <c r="D146" s="110">
        <f t="shared" si="1"/>
        <v>0</v>
      </c>
      <c r="E146" s="110">
        <f t="shared" si="2"/>
        <v>0</v>
      </c>
      <c r="F146" s="111"/>
      <c r="G146" s="105"/>
    </row>
    <row r="147" spans="1:7" s="106" customFormat="1" x14ac:dyDescent="0.25">
      <c r="A147" s="95" t="s">
        <v>113</v>
      </c>
      <c r="B147" s="71" t="s">
        <v>114</v>
      </c>
      <c r="C147" s="110">
        <f t="shared" si="0"/>
        <v>0</v>
      </c>
      <c r="D147" s="110">
        <f t="shared" si="1"/>
        <v>0</v>
      </c>
      <c r="E147" s="110">
        <f t="shared" si="2"/>
        <v>0</v>
      </c>
      <c r="F147" s="111"/>
      <c r="G147" s="105"/>
    </row>
    <row r="148" spans="1:7" s="106" customFormat="1" x14ac:dyDescent="0.25">
      <c r="A148" s="96" t="s">
        <v>115</v>
      </c>
      <c r="B148" s="71" t="s">
        <v>116</v>
      </c>
      <c r="C148" s="110">
        <f t="shared" si="0"/>
        <v>0</v>
      </c>
      <c r="D148" s="110">
        <f t="shared" si="1"/>
        <v>0</v>
      </c>
      <c r="E148" s="110">
        <f t="shared" si="2"/>
        <v>0</v>
      </c>
      <c r="F148" s="111"/>
      <c r="G148" s="105"/>
    </row>
    <row r="149" spans="1:7" s="106" customFormat="1" ht="30" x14ac:dyDescent="0.25">
      <c r="A149" s="97" t="s">
        <v>121</v>
      </c>
      <c r="B149" s="71" t="s">
        <v>122</v>
      </c>
      <c r="C149" s="110">
        <f t="shared" si="0"/>
        <v>0</v>
      </c>
      <c r="D149" s="110">
        <f t="shared" si="1"/>
        <v>0</v>
      </c>
      <c r="E149" s="110">
        <f t="shared" si="2"/>
        <v>0</v>
      </c>
      <c r="F149" s="111"/>
      <c r="G149" s="105"/>
    </row>
    <row r="150" spans="1:7" s="106" customFormat="1" x14ac:dyDescent="0.25">
      <c r="A150" s="90" t="s">
        <v>127</v>
      </c>
      <c r="B150" s="71" t="s">
        <v>128</v>
      </c>
      <c r="C150" s="110">
        <f t="shared" si="0"/>
        <v>0</v>
      </c>
      <c r="D150" s="110">
        <f t="shared" si="1"/>
        <v>0</v>
      </c>
      <c r="E150" s="110">
        <f t="shared" si="2"/>
        <v>0</v>
      </c>
      <c r="F150" s="112"/>
      <c r="G150" s="105"/>
    </row>
    <row r="151" spans="1:7" s="106" customFormat="1" x14ac:dyDescent="0.25">
      <c r="A151" s="80" t="s">
        <v>141</v>
      </c>
      <c r="B151" s="78" t="s">
        <v>142</v>
      </c>
      <c r="C151" s="110">
        <f t="shared" si="0"/>
        <v>0</v>
      </c>
      <c r="D151" s="110">
        <f t="shared" si="1"/>
        <v>0</v>
      </c>
      <c r="E151" s="110">
        <f t="shared" si="2"/>
        <v>0</v>
      </c>
      <c r="F151" s="113"/>
      <c r="G151" s="105"/>
    </row>
    <row r="152" spans="1:7" s="106" customFormat="1" x14ac:dyDescent="0.25">
      <c r="A152" s="80" t="s">
        <v>267</v>
      </c>
      <c r="B152" s="71" t="s">
        <v>266</v>
      </c>
      <c r="C152" s="110">
        <f>SUM(C$54,C$55,C$56,C$57,C$58,C$59,C$61)</f>
        <v>0</v>
      </c>
      <c r="D152" s="110">
        <f>SUM(D$54,D$55,D$56,D$57,D$58,D$59,D$61)</f>
        <v>0</v>
      </c>
      <c r="E152" s="110">
        <f>SUM(E$54,E$55,E$56,E$57,E$58,E$59,E$61)</f>
        <v>0</v>
      </c>
      <c r="F152" s="113"/>
      <c r="G152" s="105"/>
    </row>
    <row r="153" spans="1:7" s="106" customFormat="1" x14ac:dyDescent="0.25">
      <c r="A153" s="102" t="s">
        <v>145</v>
      </c>
      <c r="B153" s="103" t="str">
        <f>"Sum of "&amp;B125&amp;", "&amp;B126&amp;", "&amp;B128&amp;", "&amp;B129&amp;", "&amp;B142&amp;", "&amp;B143&amp;", "&amp;B147&amp;", "&amp;B151&amp;", and "&amp;B152</f>
        <v>Sum of R0030, R0040, R0060, R0070, R0220, R0230, R0270, R0410, and Sum of R350, R360, R370, R380,R390, R400 and R420</v>
      </c>
      <c r="C153" s="110">
        <f>SUM(C125,C126,C128,C129,C142,C143,C147,C151,C152)</f>
        <v>0</v>
      </c>
      <c r="D153" s="110">
        <f>SUM(D125,D126,D128,D129,D142,D143,D147,D151,D152)</f>
        <v>0</v>
      </c>
      <c r="E153" s="110">
        <f>SUM(E125,E126,E128,E129,E142,E143,E147,E151,E152)</f>
        <v>0</v>
      </c>
      <c r="F153" s="113"/>
      <c r="G153" s="105"/>
    </row>
    <row r="154" spans="1:7" s="106" customFormat="1" x14ac:dyDescent="0.25">
      <c r="A154" s="175" t="s">
        <v>147</v>
      </c>
      <c r="B154" s="103"/>
      <c r="C154" s="69"/>
      <c r="D154" s="73"/>
      <c r="E154" s="71"/>
      <c r="F154" s="79"/>
      <c r="G154" s="73"/>
    </row>
    <row r="155" spans="1:7" s="106" customFormat="1" x14ac:dyDescent="0.25">
      <c r="A155" s="80" t="s">
        <v>148</v>
      </c>
      <c r="B155" s="78" t="s">
        <v>149</v>
      </c>
      <c r="C155" s="110">
        <f t="shared" si="0"/>
        <v>0</v>
      </c>
      <c r="D155" s="110">
        <f t="shared" si="1"/>
        <v>0</v>
      </c>
      <c r="E155" s="110">
        <f t="shared" si="2"/>
        <v>0</v>
      </c>
      <c r="F155" s="113"/>
      <c r="G155" s="105"/>
    </row>
    <row r="156" spans="1:7" s="106" customFormat="1" x14ac:dyDescent="0.25">
      <c r="A156" s="91" t="s">
        <v>152</v>
      </c>
      <c r="B156" s="78" t="str">
        <f>"Sum of "&amp;B66&amp;", "&amp;B70</f>
        <v>Sum of R0530, R0570</v>
      </c>
      <c r="C156" s="110">
        <f t="shared" ref="C156:C158" si="3">SUM(C66,C70)</f>
        <v>0</v>
      </c>
      <c r="D156" s="110">
        <f t="shared" ref="D156:E156" si="4">SUM(D66,D70)</f>
        <v>0</v>
      </c>
      <c r="E156" s="110">
        <f t="shared" si="4"/>
        <v>0</v>
      </c>
      <c r="F156" s="113"/>
      <c r="G156" s="105"/>
    </row>
    <row r="157" spans="1:7" s="106" customFormat="1" x14ac:dyDescent="0.25">
      <c r="A157" s="91" t="s">
        <v>154</v>
      </c>
      <c r="B157" s="78" t="str">
        <f>"Sum of "&amp;B67&amp;", "&amp;B71</f>
        <v>Sum of R0540, R0580</v>
      </c>
      <c r="C157" s="110">
        <f t="shared" si="3"/>
        <v>0</v>
      </c>
      <c r="D157" s="110">
        <f t="shared" ref="D157:E157" si="5">SUM(D67,D71)</f>
        <v>0</v>
      </c>
      <c r="E157" s="110">
        <f t="shared" si="5"/>
        <v>0</v>
      </c>
      <c r="F157" s="113"/>
      <c r="G157" s="105"/>
    </row>
    <row r="158" spans="1:7" s="106" customFormat="1" x14ac:dyDescent="0.25">
      <c r="A158" s="91" t="s">
        <v>156</v>
      </c>
      <c r="B158" s="78" t="str">
        <f>"Sum of "&amp;B68&amp;", "&amp;B72</f>
        <v>Sum of R0550, R0590</v>
      </c>
      <c r="C158" s="110">
        <f t="shared" si="3"/>
        <v>0</v>
      </c>
      <c r="D158" s="110">
        <f t="shared" ref="D158:E158" si="6">SUM(D68,D72)</f>
        <v>0</v>
      </c>
      <c r="E158" s="110">
        <f t="shared" si="6"/>
        <v>0</v>
      </c>
      <c r="F158" s="113"/>
      <c r="G158" s="105"/>
    </row>
    <row r="159" spans="1:7" s="106" customFormat="1" x14ac:dyDescent="0.25">
      <c r="A159" s="80" t="s">
        <v>163</v>
      </c>
      <c r="B159" s="78" t="s">
        <v>283</v>
      </c>
      <c r="C159" s="110">
        <f>SUM(C160:C162)</f>
        <v>0</v>
      </c>
      <c r="D159" s="110">
        <f>SUM(D160:D162)</f>
        <v>0</v>
      </c>
      <c r="E159" s="110">
        <f>SUM(E160:E162)</f>
        <v>0</v>
      </c>
      <c r="F159" s="113"/>
      <c r="G159" s="105"/>
    </row>
    <row r="160" spans="1:7" s="106" customFormat="1" x14ac:dyDescent="0.25">
      <c r="A160" s="91" t="s">
        <v>152</v>
      </c>
      <c r="B160" s="71" t="str">
        <f>"Sum of "&amp;B75&amp;", "&amp;B79&amp;" less "&amp;B111</f>
        <v>Sum of R0620, R0660 less TMTP included within R0620 and R0660</v>
      </c>
      <c r="C160" s="110">
        <f>SUM(C75,C79)-C111</f>
        <v>0</v>
      </c>
      <c r="D160" s="110">
        <f t="shared" ref="D160:E162" si="7">SUM(D75,D79)</f>
        <v>0</v>
      </c>
      <c r="E160" s="110">
        <f t="shared" si="7"/>
        <v>0</v>
      </c>
      <c r="F160" s="113"/>
      <c r="G160" s="105"/>
    </row>
    <row r="161" spans="1:7" s="106" customFormat="1" x14ac:dyDescent="0.25">
      <c r="A161" s="91" t="s">
        <v>154</v>
      </c>
      <c r="B161" s="71" t="str">
        <f>"Sum of "&amp;B76&amp;", "&amp;B80&amp;" less "&amp;B112</f>
        <v>Sum of R0630, R0670 less TMTP included within R0630 and R0670</v>
      </c>
      <c r="C161" s="110">
        <f>SUM(C76,C80)-C112</f>
        <v>0</v>
      </c>
      <c r="D161" s="110">
        <f t="shared" si="7"/>
        <v>0</v>
      </c>
      <c r="E161" s="110">
        <f t="shared" si="7"/>
        <v>0</v>
      </c>
      <c r="F161" s="113"/>
      <c r="G161" s="105"/>
    </row>
    <row r="162" spans="1:7" s="106" customFormat="1" x14ac:dyDescent="0.25">
      <c r="A162" s="91" t="s">
        <v>156</v>
      </c>
      <c r="B162" s="71" t="str">
        <f>"Sum of "&amp;B77&amp;", "&amp;B81&amp;" less "&amp;B113</f>
        <v>Sum of R0640, R0680 less TMTP included within R0640 and R0680</v>
      </c>
      <c r="C162" s="110">
        <f>SUM(C77,C81)-C113</f>
        <v>0</v>
      </c>
      <c r="D162" s="110">
        <f t="shared" si="7"/>
        <v>0</v>
      </c>
      <c r="E162" s="110">
        <f t="shared" si="7"/>
        <v>0</v>
      </c>
      <c r="F162" s="113"/>
      <c r="G162" s="105"/>
    </row>
    <row r="163" spans="1:7" s="106" customFormat="1" x14ac:dyDescent="0.25">
      <c r="A163" s="80" t="s">
        <v>175</v>
      </c>
      <c r="B163" s="78" t="s">
        <v>283</v>
      </c>
      <c r="C163" s="110">
        <f>SUM(C164:C166)</f>
        <v>0</v>
      </c>
      <c r="D163" s="110">
        <f>SUM(D164:D166)</f>
        <v>0</v>
      </c>
      <c r="E163" s="110">
        <f>SUM(E164:E166)</f>
        <v>0</v>
      </c>
      <c r="F163" s="113"/>
      <c r="G163" s="105"/>
    </row>
    <row r="164" spans="1:7" s="106" customFormat="1" x14ac:dyDescent="0.25">
      <c r="A164" s="90" t="s">
        <v>152</v>
      </c>
      <c r="B164" s="78" t="str">
        <f>B83&amp;" less "&amp;B115</f>
        <v>R0700 less TMTP included within R0700</v>
      </c>
      <c r="C164" s="110">
        <f t="shared" ref="C164:E166" si="8">C83-C115</f>
        <v>0</v>
      </c>
      <c r="D164" s="110">
        <f t="shared" si="8"/>
        <v>0</v>
      </c>
      <c r="E164" s="110">
        <f t="shared" si="8"/>
        <v>0</v>
      </c>
      <c r="F164" s="113"/>
      <c r="G164" s="105"/>
    </row>
    <row r="165" spans="1:7" s="106" customFormat="1" x14ac:dyDescent="0.25">
      <c r="A165" s="90" t="s">
        <v>154</v>
      </c>
      <c r="B165" s="78" t="str">
        <f>B84&amp;" less "&amp;B116</f>
        <v>R0710 less TMTP included within R0710</v>
      </c>
      <c r="C165" s="110">
        <f t="shared" si="8"/>
        <v>0</v>
      </c>
      <c r="D165" s="110">
        <f t="shared" si="8"/>
        <v>0</v>
      </c>
      <c r="E165" s="110">
        <f t="shared" si="8"/>
        <v>0</v>
      </c>
      <c r="F165" s="113"/>
      <c r="G165" s="105"/>
    </row>
    <row r="166" spans="1:7" s="106" customFormat="1" x14ac:dyDescent="0.25">
      <c r="A166" s="90" t="s">
        <v>156</v>
      </c>
      <c r="B166" s="78" t="str">
        <f>B85&amp;" less "&amp;B117</f>
        <v>R0720 less TMTP included within R0720</v>
      </c>
      <c r="C166" s="110">
        <f t="shared" si="8"/>
        <v>0</v>
      </c>
      <c r="D166" s="110">
        <f t="shared" si="8"/>
        <v>0</v>
      </c>
      <c r="E166" s="110">
        <f t="shared" si="8"/>
        <v>0</v>
      </c>
      <c r="F166" s="113"/>
      <c r="G166" s="105"/>
    </row>
    <row r="167" spans="1:7" s="106" customFormat="1" x14ac:dyDescent="0.25">
      <c r="A167" s="80" t="s">
        <v>284</v>
      </c>
      <c r="B167" s="78" t="str">
        <f>B119</f>
        <v>Form S22.01.01.01 R0010, C0030</v>
      </c>
      <c r="C167" s="110">
        <f>C119</f>
        <v>0</v>
      </c>
      <c r="D167" s="110">
        <f>D119</f>
        <v>0</v>
      </c>
      <c r="E167" s="110">
        <f>E119</f>
        <v>0</v>
      </c>
      <c r="F167" s="113"/>
      <c r="G167" s="105"/>
    </row>
    <row r="168" spans="1:7" s="106" customFormat="1" x14ac:dyDescent="0.25">
      <c r="A168" s="80" t="s">
        <v>186</v>
      </c>
      <c r="B168" s="78" t="s">
        <v>187</v>
      </c>
      <c r="C168" s="110">
        <f t="shared" ref="C168:C171" si="9">VLOOKUP($B168,$B$20:$E$103,2)</f>
        <v>0</v>
      </c>
      <c r="D168" s="110">
        <f t="shared" ref="D168:D171" si="10">VLOOKUP($B168,$B$20:$E$103,3)</f>
        <v>0</v>
      </c>
      <c r="E168" s="110">
        <f t="shared" ref="E168:E171" si="11">VLOOKUP($B168,$B$20:$E$103,4)</f>
        <v>0</v>
      </c>
      <c r="F168" s="113"/>
      <c r="G168" s="105"/>
    </row>
    <row r="169" spans="1:7" s="106" customFormat="1" x14ac:dyDescent="0.25">
      <c r="A169" s="80" t="s">
        <v>190</v>
      </c>
      <c r="B169" s="78" t="s">
        <v>191</v>
      </c>
      <c r="C169" s="110">
        <f t="shared" si="9"/>
        <v>0</v>
      </c>
      <c r="D169" s="110">
        <f t="shared" si="10"/>
        <v>0</v>
      </c>
      <c r="E169" s="110">
        <f t="shared" si="11"/>
        <v>0</v>
      </c>
      <c r="F169" s="113"/>
      <c r="G169" s="105"/>
    </row>
    <row r="170" spans="1:7" s="106" customFormat="1" x14ac:dyDescent="0.25">
      <c r="A170" s="80" t="s">
        <v>97</v>
      </c>
      <c r="B170" s="78" t="s">
        <v>192</v>
      </c>
      <c r="C170" s="110">
        <f t="shared" si="9"/>
        <v>0</v>
      </c>
      <c r="D170" s="110">
        <f t="shared" si="10"/>
        <v>0</v>
      </c>
      <c r="E170" s="110">
        <f t="shared" si="11"/>
        <v>0</v>
      </c>
      <c r="F170" s="113"/>
      <c r="G170" s="105"/>
    </row>
    <row r="171" spans="1:7" s="106" customFormat="1" x14ac:dyDescent="0.25">
      <c r="A171" s="80" t="s">
        <v>203</v>
      </c>
      <c r="B171" s="78" t="s">
        <v>204</v>
      </c>
      <c r="C171" s="110">
        <f t="shared" si="9"/>
        <v>0</v>
      </c>
      <c r="D171" s="110">
        <f t="shared" si="10"/>
        <v>0</v>
      </c>
      <c r="E171" s="110">
        <f t="shared" si="11"/>
        <v>0</v>
      </c>
      <c r="F171" s="113"/>
      <c r="G171" s="105"/>
    </row>
    <row r="172" spans="1:7" s="106" customFormat="1" x14ac:dyDescent="0.25">
      <c r="A172" s="80" t="s">
        <v>49</v>
      </c>
      <c r="B172" s="71" t="str">
        <f>"Sum of "&amp;B87&amp;", "&amp;B88&amp;", "&amp;B90&amp;", "&amp;B93&amp;", "&amp;B94&amp;", "&amp;B95&amp;", "&amp;B96&amp;", "&amp;B97&amp;", "&amp;B101</f>
        <v>Sum of R0740, R0750, R0770, R0800, R0810, R0820, R0830, R0840, R0880</v>
      </c>
      <c r="C172" s="110">
        <f>SUM(C87,C88,C90,C93,C94,C95,C96,C97,C101)</f>
        <v>0</v>
      </c>
      <c r="D172" s="110">
        <f>SUM(D87,D88,D90,D93,D94,D95,D96,D97,D101)</f>
        <v>0</v>
      </c>
      <c r="E172" s="110">
        <f>SUM(E87,E88,E90,E93,E94,E95,E96,E97,E101)</f>
        <v>0</v>
      </c>
      <c r="F172" s="113"/>
      <c r="G172" s="105"/>
    </row>
    <row r="173" spans="1:7" s="106" customFormat="1" x14ac:dyDescent="0.25">
      <c r="A173" s="102" t="s">
        <v>50</v>
      </c>
      <c r="B173" s="103" t="s">
        <v>211</v>
      </c>
      <c r="C173" s="110">
        <f>SUM(C155,C159,C163,C168,C169,C170,C171,C172)</f>
        <v>0</v>
      </c>
      <c r="D173" s="110">
        <f>SUM(D155,D159,D163,D168,D169,D170,D171,D172)</f>
        <v>0</v>
      </c>
      <c r="E173" s="110">
        <f>SUM(E155,E159,E163,E168,E169,E170,E171,E172)</f>
        <v>0</v>
      </c>
      <c r="F173" s="113"/>
      <c r="G173" s="105"/>
    </row>
    <row r="174" spans="1:7" s="106" customFormat="1" x14ac:dyDescent="0.25">
      <c r="A174" s="107" t="s">
        <v>212</v>
      </c>
      <c r="B174" s="103" t="s">
        <v>213</v>
      </c>
      <c r="C174" s="114">
        <f>C153-C173</f>
        <v>0</v>
      </c>
      <c r="D174" s="114">
        <f>D153-D173</f>
        <v>0</v>
      </c>
      <c r="E174" s="114">
        <f>E153-E173</f>
        <v>0</v>
      </c>
      <c r="F174" s="113"/>
      <c r="G174" s="105"/>
    </row>
    <row r="175" spans="1:7" s="106" customFormat="1" hidden="1" x14ac:dyDescent="0.25">
      <c r="A175" s="54"/>
      <c r="B175" s="51"/>
      <c r="C175" s="51"/>
      <c r="D175" s="51"/>
      <c r="E175" s="51"/>
      <c r="F175" s="57"/>
      <c r="G175" s="53"/>
    </row>
    <row r="176" spans="1:7" s="106" customFormat="1" hidden="1" x14ac:dyDescent="0.25">
      <c r="A176" s="54"/>
      <c r="B176" s="51"/>
      <c r="C176" s="51"/>
      <c r="D176" s="51"/>
      <c r="E176" s="51"/>
      <c r="F176" s="57"/>
      <c r="G176" s="3"/>
    </row>
  </sheetData>
  <sheetProtection selectLockedCells="1"/>
  <protectedRanges>
    <protectedRange sqref="C22:E62 G22:G62 C64:E85 G64:G85 C87:E103 G87:G103 C111:E117 C119 G111:G117 G119" name="EditRange"/>
    <protectedRange password="E8C7" sqref="A1:XFD1048576" name="WholeSheet"/>
  </protectedRanges>
  <mergeCells count="5">
    <mergeCell ref="B6:E6"/>
    <mergeCell ref="B7:E7"/>
    <mergeCell ref="B8:E8"/>
    <mergeCell ref="D16:E16"/>
    <mergeCell ref="D122:E122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8" tint="0.59999389629810485"/>
  </sheetPr>
  <dimension ref="A1:N68"/>
  <sheetViews>
    <sheetView showGridLines="0" zoomScaleNormal="100" workbookViewId="0">
      <selection activeCell="D13" sqref="D13:E13"/>
    </sheetView>
  </sheetViews>
  <sheetFormatPr defaultColWidth="0" defaultRowHeight="15" zeroHeight="1" x14ac:dyDescent="0.25"/>
  <cols>
    <col min="1" max="1" width="71.85546875" style="54" customWidth="1"/>
    <col min="2" max="2" width="64.28515625" style="51" bestFit="1" customWidth="1"/>
    <col min="3" max="3" width="29.28515625" style="51" bestFit="1" customWidth="1"/>
    <col min="4" max="4" width="22" style="51" customWidth="1"/>
    <col min="5" max="5" width="25.28515625" style="51" customWidth="1"/>
    <col min="6" max="6" width="3" style="51" customWidth="1"/>
    <col min="7" max="7" width="78.85546875" style="51" customWidth="1"/>
    <col min="8" max="8" width="2.5703125" style="52" hidden="1" customWidth="1"/>
    <col min="9" max="9" width="76.7109375" style="53" hidden="1" customWidth="1"/>
    <col min="10" max="14" width="14.7109375" style="53" hidden="1" customWidth="1"/>
    <col min="15" max="16384" width="9" style="53" hidden="1"/>
  </cols>
  <sheetData>
    <row r="1" spans="1:8" ht="34.5" customHeight="1" x14ac:dyDescent="0.35">
      <c r="A1" s="50" t="str">
        <f>Summary!$A$1</f>
        <v>PRA Insurance Stress Testing 2022</v>
      </c>
    </row>
    <row r="2" spans="1:8" ht="21" customHeight="1" x14ac:dyDescent="0.35">
      <c r="A2" s="50" t="s">
        <v>300</v>
      </c>
      <c r="E2" s="9" t="s">
        <v>7</v>
      </c>
      <c r="G2" s="116"/>
      <c r="H2" s="55"/>
    </row>
    <row r="3" spans="1:8" ht="21" customHeight="1" x14ac:dyDescent="0.25">
      <c r="E3" s="10" t="s">
        <v>8</v>
      </c>
      <c r="G3" s="116"/>
      <c r="H3" s="55"/>
    </row>
    <row r="4" spans="1:8" ht="21" customHeight="1" x14ac:dyDescent="0.25">
      <c r="E4" s="11" t="s">
        <v>9</v>
      </c>
      <c r="G4" s="116"/>
      <c r="H4" s="56"/>
    </row>
    <row r="5" spans="1:8" x14ac:dyDescent="0.25">
      <c r="G5" s="116"/>
      <c r="H5" s="56"/>
    </row>
    <row r="6" spans="1:8" x14ac:dyDescent="0.25">
      <c r="A6" s="4" t="s">
        <v>10</v>
      </c>
      <c r="B6" s="222" t="str">
        <f>IF('Firm Info'!$B$6="","",'Firm Info'!$B$6)</f>
        <v/>
      </c>
      <c r="C6" s="223"/>
      <c r="D6" s="223"/>
      <c r="E6" s="224"/>
      <c r="G6" s="116"/>
    </row>
    <row r="7" spans="1:8" x14ac:dyDescent="0.25">
      <c r="A7" s="4" t="str">
        <f>Summary!A7</f>
        <v>Group name (if applicable)</v>
      </c>
      <c r="B7" s="222" t="str">
        <f>IF('Firm Info'!B8="","",'Firm Info'!$B$8)</f>
        <v/>
      </c>
      <c r="C7" s="223"/>
      <c r="D7" s="223"/>
      <c r="E7" s="224"/>
      <c r="G7" s="116"/>
      <c r="H7" s="57"/>
    </row>
    <row r="8" spans="1:8" x14ac:dyDescent="0.25">
      <c r="A8" s="6" t="s">
        <v>14</v>
      </c>
      <c r="B8" s="225" t="str">
        <f>IF('Firm Info'!$B$11="","", TEXT('Firm Info'!$B$11,"dd/mm/yyyy"))</f>
        <v>31/12/2021</v>
      </c>
      <c r="C8" s="226"/>
      <c r="D8" s="226"/>
      <c r="E8" s="227"/>
      <c r="F8" s="51" t="str">
        <f>IF('Firm Info'!F10="","", TEXT('Firm Info'!F10+1,"dd/mm/yyyy"))</f>
        <v/>
      </c>
      <c r="G8" s="116"/>
      <c r="H8" s="58"/>
    </row>
    <row r="9" spans="1:8" x14ac:dyDescent="0.25">
      <c r="A9" s="59"/>
      <c r="B9" s="58"/>
      <c r="C9" s="58"/>
      <c r="D9" s="58"/>
      <c r="E9" s="58"/>
      <c r="F9" s="58"/>
      <c r="G9" s="58"/>
      <c r="H9" s="58"/>
    </row>
    <row r="10" spans="1:8" x14ac:dyDescent="0.25">
      <c r="A10" s="174" t="s">
        <v>292</v>
      </c>
      <c r="B10" s="58"/>
      <c r="C10" s="58"/>
      <c r="D10" s="58"/>
      <c r="E10" s="58"/>
      <c r="F10" s="58"/>
      <c r="G10" s="53"/>
      <c r="H10" s="53"/>
    </row>
    <row r="11" spans="1:8" x14ac:dyDescent="0.25">
      <c r="A11" s="59"/>
      <c r="B11" s="58"/>
      <c r="C11" s="58"/>
      <c r="D11" s="58"/>
      <c r="E11" s="58"/>
      <c r="F11" s="58"/>
      <c r="G11" s="58"/>
      <c r="H11" s="58"/>
    </row>
    <row r="12" spans="1:8" ht="21" x14ac:dyDescent="0.25">
      <c r="A12" s="60" t="s">
        <v>214</v>
      </c>
      <c r="B12" s="58"/>
      <c r="C12" s="58"/>
      <c r="D12" s="58"/>
      <c r="E12" s="58"/>
      <c r="F12" s="58"/>
      <c r="G12" s="58"/>
      <c r="H12" s="58"/>
    </row>
    <row r="13" spans="1:8" ht="21" x14ac:dyDescent="0.25">
      <c r="A13" s="60" t="s">
        <v>54</v>
      </c>
      <c r="B13" s="58"/>
      <c r="C13" s="58"/>
      <c r="D13" s="58"/>
      <c r="E13" s="58"/>
      <c r="F13" s="58"/>
      <c r="G13" s="58"/>
      <c r="H13" s="58"/>
    </row>
    <row r="14" spans="1:8" x14ac:dyDescent="0.25">
      <c r="A14" s="61"/>
      <c r="B14" s="62"/>
      <c r="C14" s="62"/>
    </row>
    <row r="15" spans="1:8" s="106" customFormat="1" ht="21" x14ac:dyDescent="0.25">
      <c r="A15" s="60" t="s">
        <v>268</v>
      </c>
      <c r="B15" s="51"/>
      <c r="C15" s="51"/>
      <c r="D15" s="51"/>
      <c r="E15" s="51"/>
      <c r="F15" s="57"/>
      <c r="G15" s="53"/>
    </row>
    <row r="16" spans="1:8" s="106" customFormat="1" ht="123" customHeight="1" x14ac:dyDescent="0.25">
      <c r="A16" s="33" t="s">
        <v>41</v>
      </c>
      <c r="B16" s="51"/>
      <c r="C16" s="64" t="s">
        <v>57</v>
      </c>
      <c r="D16" s="228" t="s">
        <v>407</v>
      </c>
      <c r="E16" s="229"/>
      <c r="F16" s="67"/>
      <c r="G16" s="68" t="s">
        <v>265</v>
      </c>
    </row>
    <row r="17" spans="1:7" s="106" customFormat="1" x14ac:dyDescent="0.25">
      <c r="A17" s="77"/>
      <c r="B17" s="71"/>
      <c r="C17" s="69" t="s">
        <v>58</v>
      </c>
      <c r="D17" s="70" t="s">
        <v>405</v>
      </c>
      <c r="E17" s="71" t="s">
        <v>406</v>
      </c>
      <c r="F17" s="72"/>
      <c r="G17" s="73"/>
    </row>
    <row r="18" spans="1:7" s="106" customFormat="1" x14ac:dyDescent="0.25">
      <c r="A18" s="77" t="s">
        <v>48</v>
      </c>
      <c r="B18" s="159"/>
      <c r="C18" s="69"/>
      <c r="D18" s="73"/>
      <c r="E18" s="71"/>
      <c r="F18" s="72"/>
      <c r="G18" s="73"/>
    </row>
    <row r="19" spans="1:7" s="106" customFormat="1" x14ac:dyDescent="0.25">
      <c r="A19" s="80" t="s">
        <v>65</v>
      </c>
      <c r="B19" s="71" t="s">
        <v>66</v>
      </c>
      <c r="C19" s="87"/>
      <c r="D19" s="87"/>
      <c r="E19" s="87"/>
      <c r="F19" s="111"/>
      <c r="G19" s="86"/>
    </row>
    <row r="20" spans="1:7" s="106" customFormat="1" x14ac:dyDescent="0.25">
      <c r="A20" s="80" t="s">
        <v>67</v>
      </c>
      <c r="B20" s="71" t="s">
        <v>68</v>
      </c>
      <c r="C20" s="87"/>
      <c r="D20" s="87"/>
      <c r="E20" s="87"/>
      <c r="F20" s="111"/>
      <c r="G20" s="86"/>
    </row>
    <row r="21" spans="1:7" s="106" customFormat="1" x14ac:dyDescent="0.25">
      <c r="A21" s="80" t="s">
        <v>69</v>
      </c>
      <c r="B21" s="78" t="s">
        <v>70</v>
      </c>
      <c r="C21" s="87"/>
      <c r="D21" s="87"/>
      <c r="E21" s="87"/>
      <c r="F21" s="52"/>
      <c r="G21" s="87"/>
    </row>
    <row r="22" spans="1:7" s="106" customFormat="1" x14ac:dyDescent="0.25">
      <c r="A22" s="80" t="s">
        <v>71</v>
      </c>
      <c r="B22" s="71" t="s">
        <v>72</v>
      </c>
      <c r="C22" s="87"/>
      <c r="D22" s="87"/>
      <c r="E22" s="87"/>
      <c r="F22" s="52"/>
      <c r="G22" s="87"/>
    </row>
    <row r="23" spans="1:7" s="106" customFormat="1" ht="30" x14ac:dyDescent="0.25">
      <c r="A23" s="89" t="s">
        <v>73</v>
      </c>
      <c r="B23" s="71" t="s">
        <v>74</v>
      </c>
      <c r="C23" s="87"/>
      <c r="D23" s="87"/>
      <c r="E23" s="87"/>
      <c r="F23" s="52"/>
      <c r="G23" s="87"/>
    </row>
    <row r="24" spans="1:7" s="106" customFormat="1" x14ac:dyDescent="0.25">
      <c r="A24" s="90" t="s">
        <v>75</v>
      </c>
      <c r="B24" s="71" t="s">
        <v>76</v>
      </c>
      <c r="C24" s="87"/>
      <c r="D24" s="87"/>
      <c r="E24" s="87"/>
      <c r="F24" s="52"/>
      <c r="G24" s="87"/>
    </row>
    <row r="25" spans="1:7" s="106" customFormat="1" x14ac:dyDescent="0.25">
      <c r="A25" s="90" t="s">
        <v>77</v>
      </c>
      <c r="B25" s="71" t="s">
        <v>78</v>
      </c>
      <c r="C25" s="87"/>
      <c r="D25" s="87"/>
      <c r="E25" s="87"/>
      <c r="F25" s="52"/>
      <c r="G25" s="87"/>
    </row>
    <row r="26" spans="1:7" s="106" customFormat="1" x14ac:dyDescent="0.25">
      <c r="A26" s="90" t="s">
        <v>79</v>
      </c>
      <c r="B26" s="71" t="s">
        <v>80</v>
      </c>
      <c r="C26" s="87"/>
      <c r="D26" s="87"/>
      <c r="E26" s="87"/>
      <c r="F26" s="52"/>
      <c r="G26" s="87"/>
    </row>
    <row r="27" spans="1:7" s="106" customFormat="1" x14ac:dyDescent="0.25">
      <c r="A27" s="90" t="s">
        <v>85</v>
      </c>
      <c r="B27" s="71" t="s">
        <v>86</v>
      </c>
      <c r="C27" s="87"/>
      <c r="D27" s="87"/>
      <c r="E27" s="87"/>
      <c r="F27" s="52"/>
      <c r="G27" s="87"/>
    </row>
    <row r="28" spans="1:7" s="106" customFormat="1" x14ac:dyDescent="0.25">
      <c r="A28" s="91" t="s">
        <v>87</v>
      </c>
      <c r="B28" s="71" t="s">
        <v>88</v>
      </c>
      <c r="C28" s="87"/>
      <c r="D28" s="87"/>
      <c r="E28" s="87"/>
      <c r="F28" s="52"/>
      <c r="G28" s="87"/>
    </row>
    <row r="29" spans="1:7" s="106" customFormat="1" x14ac:dyDescent="0.25">
      <c r="A29" s="91" t="s">
        <v>89</v>
      </c>
      <c r="B29" s="71" t="s">
        <v>90</v>
      </c>
      <c r="C29" s="87"/>
      <c r="D29" s="87"/>
      <c r="E29" s="87"/>
      <c r="F29" s="52"/>
      <c r="G29" s="87"/>
    </row>
    <row r="30" spans="1:7" s="106" customFormat="1" x14ac:dyDescent="0.25">
      <c r="A30" s="91" t="s">
        <v>91</v>
      </c>
      <c r="B30" s="71" t="s">
        <v>92</v>
      </c>
      <c r="C30" s="87"/>
      <c r="D30" s="87"/>
      <c r="E30" s="87"/>
      <c r="F30" s="52"/>
      <c r="G30" s="87"/>
    </row>
    <row r="31" spans="1:7" s="106" customFormat="1" x14ac:dyDescent="0.25">
      <c r="A31" s="91" t="s">
        <v>93</v>
      </c>
      <c r="B31" s="71" t="s">
        <v>94</v>
      </c>
      <c r="C31" s="87"/>
      <c r="D31" s="87"/>
      <c r="E31" s="87"/>
      <c r="F31" s="52"/>
      <c r="G31" s="87"/>
    </row>
    <row r="32" spans="1:7" s="106" customFormat="1" x14ac:dyDescent="0.25">
      <c r="A32" s="90" t="s">
        <v>95</v>
      </c>
      <c r="B32" s="71" t="s">
        <v>96</v>
      </c>
      <c r="C32" s="87"/>
      <c r="D32" s="87"/>
      <c r="E32" s="87"/>
      <c r="F32" s="52"/>
      <c r="G32" s="87"/>
    </row>
    <row r="33" spans="1:7" s="106" customFormat="1" x14ac:dyDescent="0.25">
      <c r="A33" s="90" t="s">
        <v>97</v>
      </c>
      <c r="B33" s="71" t="s">
        <v>98</v>
      </c>
      <c r="C33" s="87"/>
      <c r="D33" s="87"/>
      <c r="E33" s="87"/>
      <c r="F33" s="52"/>
      <c r="G33" s="87"/>
    </row>
    <row r="34" spans="1:7" s="106" customFormat="1" x14ac:dyDescent="0.25">
      <c r="A34" s="90" t="s">
        <v>99</v>
      </c>
      <c r="B34" s="71" t="s">
        <v>100</v>
      </c>
      <c r="C34" s="87"/>
      <c r="D34" s="87"/>
      <c r="E34" s="87"/>
      <c r="F34" s="52"/>
      <c r="G34" s="87"/>
    </row>
    <row r="35" spans="1:7" s="106" customFormat="1" x14ac:dyDescent="0.25">
      <c r="A35" s="90" t="s">
        <v>101</v>
      </c>
      <c r="B35" s="71" t="s">
        <v>102</v>
      </c>
      <c r="C35" s="87"/>
      <c r="D35" s="87"/>
      <c r="E35" s="87"/>
      <c r="F35" s="52"/>
      <c r="G35" s="87"/>
    </row>
    <row r="36" spans="1:7" s="106" customFormat="1" x14ac:dyDescent="0.25">
      <c r="A36" s="80" t="s">
        <v>103</v>
      </c>
      <c r="B36" s="71" t="s">
        <v>104</v>
      </c>
      <c r="C36" s="87"/>
      <c r="D36" s="87"/>
      <c r="E36" s="87"/>
      <c r="F36" s="52"/>
      <c r="G36" s="87"/>
    </row>
    <row r="37" spans="1:7" s="106" customFormat="1" x14ac:dyDescent="0.25">
      <c r="A37" s="80" t="s">
        <v>105</v>
      </c>
      <c r="B37" s="71" t="s">
        <v>106</v>
      </c>
      <c r="C37" s="87"/>
      <c r="D37" s="87"/>
      <c r="E37" s="87"/>
      <c r="F37" s="52"/>
      <c r="G37" s="87"/>
    </row>
    <row r="38" spans="1:7" s="106" customFormat="1" x14ac:dyDescent="0.25">
      <c r="A38" s="90" t="s">
        <v>107</v>
      </c>
      <c r="B38" s="71" t="s">
        <v>108</v>
      </c>
      <c r="C38" s="87"/>
      <c r="D38" s="87"/>
      <c r="E38" s="87"/>
      <c r="F38" s="52"/>
      <c r="G38" s="87"/>
    </row>
    <row r="39" spans="1:7" s="106" customFormat="1" x14ac:dyDescent="0.25">
      <c r="A39" s="90" t="s">
        <v>109</v>
      </c>
      <c r="B39" s="71" t="s">
        <v>110</v>
      </c>
      <c r="C39" s="87"/>
      <c r="D39" s="87"/>
      <c r="E39" s="87"/>
      <c r="F39" s="52"/>
      <c r="G39" s="87"/>
    </row>
    <row r="40" spans="1:7" s="106" customFormat="1" x14ac:dyDescent="0.25">
      <c r="A40" s="90" t="s">
        <v>111</v>
      </c>
      <c r="B40" s="71" t="s">
        <v>112</v>
      </c>
      <c r="C40" s="87"/>
      <c r="D40" s="87"/>
      <c r="E40" s="87"/>
      <c r="F40" s="52"/>
      <c r="G40" s="87"/>
    </row>
    <row r="41" spans="1:7" s="106" customFormat="1" x14ac:dyDescent="0.25">
      <c r="A41" s="95" t="s">
        <v>113</v>
      </c>
      <c r="B41" s="71" t="s">
        <v>114</v>
      </c>
      <c r="C41" s="87"/>
      <c r="D41" s="87"/>
      <c r="E41" s="87"/>
      <c r="F41" s="52"/>
      <c r="G41" s="87"/>
    </row>
    <row r="42" spans="1:7" s="106" customFormat="1" x14ac:dyDescent="0.25">
      <c r="A42" s="96" t="s">
        <v>115</v>
      </c>
      <c r="B42" s="71" t="s">
        <v>116</v>
      </c>
      <c r="C42" s="87"/>
      <c r="D42" s="87"/>
      <c r="E42" s="87"/>
      <c r="F42" s="52"/>
      <c r="G42" s="87"/>
    </row>
    <row r="43" spans="1:7" s="106" customFormat="1" ht="30" x14ac:dyDescent="0.25">
      <c r="A43" s="97" t="s">
        <v>121</v>
      </c>
      <c r="B43" s="71" t="s">
        <v>122</v>
      </c>
      <c r="C43" s="87"/>
      <c r="D43" s="87"/>
      <c r="E43" s="87"/>
      <c r="F43" s="52"/>
      <c r="G43" s="87"/>
    </row>
    <row r="44" spans="1:7" s="106" customFormat="1" x14ac:dyDescent="0.25">
      <c r="A44" s="90" t="s">
        <v>127</v>
      </c>
      <c r="B44" s="71" t="s">
        <v>128</v>
      </c>
      <c r="C44" s="87"/>
      <c r="D44" s="87"/>
      <c r="E44" s="87"/>
      <c r="F44" s="111"/>
      <c r="G44" s="86"/>
    </row>
    <row r="45" spans="1:7" s="106" customFormat="1" x14ac:dyDescent="0.25">
      <c r="A45" s="80" t="s">
        <v>141</v>
      </c>
      <c r="B45" s="78" t="s">
        <v>142</v>
      </c>
      <c r="C45" s="87"/>
      <c r="D45" s="87"/>
      <c r="E45" s="87"/>
      <c r="F45" s="84"/>
      <c r="G45" s="86"/>
    </row>
    <row r="46" spans="1:7" s="106" customFormat="1" x14ac:dyDescent="0.25">
      <c r="A46" s="80" t="s">
        <v>143</v>
      </c>
      <c r="B46" s="78" t="s">
        <v>144</v>
      </c>
      <c r="C46" s="87"/>
      <c r="D46" s="87"/>
      <c r="E46" s="87"/>
      <c r="F46" s="84"/>
      <c r="G46" s="86"/>
    </row>
    <row r="47" spans="1:7" s="106" customFormat="1" x14ac:dyDescent="0.25">
      <c r="A47" s="102" t="s">
        <v>145</v>
      </c>
      <c r="B47" s="103" t="str">
        <f>"Sum of "&amp;B19&amp;", "&amp;B20&amp;", "&amp;B22&amp;", "&amp;B23&amp;", "&amp;B36&amp;", "&amp;B37&amp;", "&amp;B41&amp;", "&amp;B45&amp;", and "&amp;B46</f>
        <v>Sum of R0030, R0040, R0060, R0070, R0220, R0230, R0270, R0410, and R0420</v>
      </c>
      <c r="C47" s="110">
        <f>SUM(C19,C20,C22,C23,C36,C37,C41,C45,C46)</f>
        <v>0</v>
      </c>
      <c r="D47" s="110">
        <f>SUM(D19,D20,D22,D23,D36,D37,D41,D45,D46)</f>
        <v>0</v>
      </c>
      <c r="E47" s="110">
        <f>SUM(E19,E20,E22,E23,E36,E37,E41,E45,E46)</f>
        <v>0</v>
      </c>
      <c r="F47" s="84"/>
      <c r="G47" s="86"/>
    </row>
    <row r="48" spans="1:7" s="106" customFormat="1" x14ac:dyDescent="0.25">
      <c r="A48" s="175" t="s">
        <v>147</v>
      </c>
      <c r="B48" s="103"/>
      <c r="C48" s="69"/>
      <c r="D48" s="73"/>
      <c r="E48" s="71"/>
      <c r="F48" s="84"/>
      <c r="G48" s="73"/>
    </row>
    <row r="49" spans="1:7" s="106" customFormat="1" x14ac:dyDescent="0.25">
      <c r="A49" s="80" t="s">
        <v>148</v>
      </c>
      <c r="B49" s="78" t="s">
        <v>149</v>
      </c>
      <c r="C49" s="87"/>
      <c r="D49" s="87"/>
      <c r="E49" s="87"/>
      <c r="F49" s="84"/>
      <c r="G49" s="86"/>
    </row>
    <row r="50" spans="1:7" s="106" customFormat="1" x14ac:dyDescent="0.25">
      <c r="A50" s="91" t="s">
        <v>152</v>
      </c>
      <c r="B50" s="78" t="s">
        <v>215</v>
      </c>
      <c r="C50" s="87"/>
      <c r="D50" s="87"/>
      <c r="E50" s="87"/>
      <c r="F50" s="84"/>
      <c r="G50" s="86"/>
    </row>
    <row r="51" spans="1:7" s="106" customFormat="1" x14ac:dyDescent="0.25">
      <c r="A51" s="91" t="s">
        <v>154</v>
      </c>
      <c r="B51" s="78" t="s">
        <v>216</v>
      </c>
      <c r="C51" s="87"/>
      <c r="D51" s="87"/>
      <c r="E51" s="87"/>
      <c r="F51" s="84"/>
      <c r="G51" s="86"/>
    </row>
    <row r="52" spans="1:7" s="106" customFormat="1" x14ac:dyDescent="0.25">
      <c r="A52" s="91" t="s">
        <v>156</v>
      </c>
      <c r="B52" s="78" t="s">
        <v>217</v>
      </c>
      <c r="C52" s="87"/>
      <c r="D52" s="87"/>
      <c r="E52" s="87"/>
      <c r="F52" s="84"/>
      <c r="G52" s="86"/>
    </row>
    <row r="53" spans="1:7" s="106" customFormat="1" x14ac:dyDescent="0.25">
      <c r="A53" s="80" t="s">
        <v>163</v>
      </c>
      <c r="B53" s="78" t="s">
        <v>283</v>
      </c>
      <c r="C53" s="87"/>
      <c r="D53" s="87"/>
      <c r="E53" s="87"/>
      <c r="F53" s="84"/>
      <c r="G53" s="86"/>
    </row>
    <row r="54" spans="1:7" s="106" customFormat="1" x14ac:dyDescent="0.25">
      <c r="A54" s="91" t="s">
        <v>152</v>
      </c>
      <c r="B54" s="71" t="s">
        <v>291</v>
      </c>
      <c r="C54" s="87"/>
      <c r="D54" s="87"/>
      <c r="E54" s="87"/>
      <c r="F54" s="84"/>
      <c r="G54" s="86"/>
    </row>
    <row r="55" spans="1:7" s="106" customFormat="1" x14ac:dyDescent="0.25">
      <c r="A55" s="91" t="s">
        <v>154</v>
      </c>
      <c r="B55" s="71" t="s">
        <v>286</v>
      </c>
      <c r="C55" s="87"/>
      <c r="D55" s="87"/>
      <c r="E55" s="87"/>
      <c r="F55" s="84"/>
      <c r="G55" s="86"/>
    </row>
    <row r="56" spans="1:7" s="106" customFormat="1" x14ac:dyDescent="0.25">
      <c r="A56" s="91" t="s">
        <v>156</v>
      </c>
      <c r="B56" s="71" t="s">
        <v>287</v>
      </c>
      <c r="C56" s="87"/>
      <c r="D56" s="87"/>
      <c r="E56" s="87"/>
      <c r="F56" s="84"/>
      <c r="G56" s="86"/>
    </row>
    <row r="57" spans="1:7" s="106" customFormat="1" x14ac:dyDescent="0.25">
      <c r="A57" s="80" t="s">
        <v>175</v>
      </c>
      <c r="B57" s="78" t="s">
        <v>283</v>
      </c>
      <c r="C57" s="87"/>
      <c r="D57" s="87"/>
      <c r="E57" s="87"/>
      <c r="F57" s="84"/>
      <c r="G57" s="86"/>
    </row>
    <row r="58" spans="1:7" s="106" customFormat="1" x14ac:dyDescent="0.25">
      <c r="A58" s="90" t="s">
        <v>152</v>
      </c>
      <c r="B58" s="78" t="s">
        <v>288</v>
      </c>
      <c r="C58" s="87"/>
      <c r="D58" s="87"/>
      <c r="E58" s="87"/>
      <c r="F58" s="84"/>
      <c r="G58" s="86"/>
    </row>
    <row r="59" spans="1:7" s="106" customFormat="1" x14ac:dyDescent="0.25">
      <c r="A59" s="90" t="s">
        <v>154</v>
      </c>
      <c r="B59" s="78" t="s">
        <v>289</v>
      </c>
      <c r="C59" s="87"/>
      <c r="D59" s="87"/>
      <c r="E59" s="87"/>
      <c r="F59" s="84"/>
      <c r="G59" s="86"/>
    </row>
    <row r="60" spans="1:7" s="106" customFormat="1" x14ac:dyDescent="0.25">
      <c r="A60" s="90" t="s">
        <v>156</v>
      </c>
      <c r="B60" s="78" t="s">
        <v>290</v>
      </c>
      <c r="C60" s="87"/>
      <c r="D60" s="87"/>
      <c r="E60" s="87"/>
      <c r="F60" s="84"/>
      <c r="G60" s="86"/>
    </row>
    <row r="61" spans="1:7" s="106" customFormat="1" x14ac:dyDescent="0.25">
      <c r="A61" s="80" t="s">
        <v>284</v>
      </c>
      <c r="B61" s="78" t="s">
        <v>279</v>
      </c>
      <c r="C61" s="87"/>
      <c r="D61" s="87"/>
      <c r="E61" s="87"/>
      <c r="F61" s="84"/>
      <c r="G61" s="86"/>
    </row>
    <row r="62" spans="1:7" s="106" customFormat="1" x14ac:dyDescent="0.25">
      <c r="A62" s="80" t="s">
        <v>186</v>
      </c>
      <c r="B62" s="78" t="s">
        <v>187</v>
      </c>
      <c r="C62" s="87"/>
      <c r="D62" s="87"/>
      <c r="E62" s="87"/>
      <c r="F62" s="84"/>
      <c r="G62" s="86"/>
    </row>
    <row r="63" spans="1:7" s="106" customFormat="1" x14ac:dyDescent="0.25">
      <c r="A63" s="80" t="s">
        <v>190</v>
      </c>
      <c r="B63" s="78" t="s">
        <v>191</v>
      </c>
      <c r="C63" s="87"/>
      <c r="D63" s="87"/>
      <c r="E63" s="87"/>
      <c r="F63" s="84"/>
      <c r="G63" s="86"/>
    </row>
    <row r="64" spans="1:7" s="106" customFormat="1" x14ac:dyDescent="0.25">
      <c r="A64" s="80" t="s">
        <v>97</v>
      </c>
      <c r="B64" s="78" t="s">
        <v>192</v>
      </c>
      <c r="C64" s="87"/>
      <c r="D64" s="87"/>
      <c r="E64" s="87"/>
      <c r="F64" s="84"/>
      <c r="G64" s="86"/>
    </row>
    <row r="65" spans="1:7" s="106" customFormat="1" x14ac:dyDescent="0.25">
      <c r="A65" s="80" t="s">
        <v>203</v>
      </c>
      <c r="B65" s="78" t="s">
        <v>204</v>
      </c>
      <c r="C65" s="87"/>
      <c r="D65" s="87"/>
      <c r="E65" s="87"/>
      <c r="F65" s="84"/>
      <c r="G65" s="86"/>
    </row>
    <row r="66" spans="1:7" s="106" customFormat="1" x14ac:dyDescent="0.25">
      <c r="A66" s="80" t="s">
        <v>49</v>
      </c>
      <c r="B66" s="71" t="s">
        <v>218</v>
      </c>
      <c r="C66" s="87"/>
      <c r="D66" s="87"/>
      <c r="E66" s="87"/>
      <c r="F66" s="84"/>
      <c r="G66" s="86"/>
    </row>
    <row r="67" spans="1:7" s="106" customFormat="1" x14ac:dyDescent="0.25">
      <c r="A67" s="102" t="s">
        <v>50</v>
      </c>
      <c r="B67" s="103" t="s">
        <v>211</v>
      </c>
      <c r="C67" s="110">
        <f>SUM(C49,C53,C57,C62,C63,C64,C65,C66)</f>
        <v>0</v>
      </c>
      <c r="D67" s="110">
        <f>SUM(D49,D53,D57,D62,D63,D64,D65,D66)</f>
        <v>0</v>
      </c>
      <c r="E67" s="110">
        <f>SUM(E49,E53,E57,E62,E63,E64,E65,E66)</f>
        <v>0</v>
      </c>
      <c r="F67" s="84"/>
      <c r="G67" s="86"/>
    </row>
    <row r="68" spans="1:7" s="106" customFormat="1" x14ac:dyDescent="0.25">
      <c r="A68" s="107" t="s">
        <v>212</v>
      </c>
      <c r="B68" s="103" t="s">
        <v>213</v>
      </c>
      <c r="C68" s="114">
        <f>C47-C67</f>
        <v>0</v>
      </c>
      <c r="D68" s="114">
        <f>D47-D67</f>
        <v>0</v>
      </c>
      <c r="E68" s="114">
        <f>E47-E67</f>
        <v>0</v>
      </c>
      <c r="F68" s="84"/>
      <c r="G68" s="86"/>
    </row>
  </sheetData>
  <protectedRanges>
    <protectedRange sqref="C19:E46 G19:G47 C49:E66 G49:G68" name="EditRange"/>
    <protectedRange password="E8C7" sqref="A1:XFD15 A18:XFD1048576 A16:C17 F16:XFD17" name="WholeSheet"/>
    <protectedRange password="E8C7" sqref="D17:E17" name="WholeSheet_1"/>
    <protectedRange password="E8C7" sqref="D16:E16" name="WholeSheet_2"/>
  </protectedRanges>
  <mergeCells count="4">
    <mergeCell ref="B6:E6"/>
    <mergeCell ref="B7:E7"/>
    <mergeCell ref="B8:E8"/>
    <mergeCell ref="D16:E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59999389629810485"/>
    <pageSetUpPr fitToPage="1"/>
  </sheetPr>
  <dimension ref="A1:H40"/>
  <sheetViews>
    <sheetView showGridLines="0" zoomScaleNormal="100" workbookViewId="0">
      <selection activeCell="D13" sqref="D13:E13"/>
    </sheetView>
  </sheetViews>
  <sheetFormatPr defaultColWidth="0" defaultRowHeight="15" zeroHeight="1" x14ac:dyDescent="0.25"/>
  <cols>
    <col min="1" max="1" width="83" style="51" bestFit="1" customWidth="1"/>
    <col min="2" max="2" width="11.5703125" style="53" bestFit="1" customWidth="1"/>
    <col min="3" max="3" width="17.28515625" style="53" customWidth="1"/>
    <col min="4" max="4" width="3.5703125" style="53" customWidth="1"/>
    <col min="5" max="5" width="23.7109375" style="53" bestFit="1" customWidth="1"/>
    <col min="6" max="6" width="17.28515625" style="53" hidden="1" customWidth="1"/>
    <col min="7" max="8" width="14.7109375" style="53" hidden="1" customWidth="1"/>
    <col min="9" max="16384" width="9" style="53" hidden="1"/>
  </cols>
  <sheetData>
    <row r="1" spans="1:6" ht="34.5" customHeight="1" x14ac:dyDescent="0.35">
      <c r="A1" s="50" t="str">
        <f>Summary!$A$1</f>
        <v>PRA Insurance Stress Testing 2022</v>
      </c>
      <c r="B1" s="51"/>
      <c r="C1" s="51"/>
      <c r="D1" s="51"/>
      <c r="E1" s="51"/>
      <c r="F1" s="51"/>
    </row>
    <row r="2" spans="1:6" ht="23.25" x14ac:dyDescent="0.35">
      <c r="A2" s="50" t="s">
        <v>301</v>
      </c>
      <c r="B2" s="51"/>
      <c r="C2" s="51"/>
      <c r="D2" s="51"/>
      <c r="E2" s="9" t="s">
        <v>7</v>
      </c>
      <c r="F2" s="51"/>
    </row>
    <row r="3" spans="1:6" x14ac:dyDescent="0.25">
      <c r="B3" s="51"/>
      <c r="C3" s="51"/>
      <c r="D3" s="51"/>
      <c r="E3" s="10" t="s">
        <v>8</v>
      </c>
      <c r="F3" s="51"/>
    </row>
    <row r="4" spans="1:6" ht="21" customHeight="1" x14ac:dyDescent="0.25">
      <c r="B4" s="51"/>
      <c r="C4" s="51"/>
      <c r="D4" s="51"/>
      <c r="E4" s="11" t="s">
        <v>9</v>
      </c>
      <c r="F4" s="51"/>
    </row>
    <row r="5" spans="1:6" x14ac:dyDescent="0.25">
      <c r="A5" s="54"/>
      <c r="B5" s="51"/>
      <c r="C5" s="51"/>
      <c r="D5" s="51"/>
      <c r="E5" s="51"/>
      <c r="F5" s="51"/>
    </row>
    <row r="6" spans="1:6" x14ac:dyDescent="0.25">
      <c r="A6" s="4" t="s">
        <v>10</v>
      </c>
      <c r="B6" s="222" t="str">
        <f>IF('Firm Info'!$B$6="","",'Firm Info'!$B$6)</f>
        <v/>
      </c>
      <c r="C6" s="223"/>
      <c r="D6" s="223"/>
      <c r="E6" s="224"/>
      <c r="F6" s="51"/>
    </row>
    <row r="7" spans="1:6" x14ac:dyDescent="0.25">
      <c r="A7" s="4" t="str">
        <f>Summary!A7</f>
        <v>Group name (if applicable)</v>
      </c>
      <c r="B7" s="222" t="str">
        <f>IF('Firm Info'!B8="","",'Firm Info'!$B$8)</f>
        <v/>
      </c>
      <c r="C7" s="223"/>
      <c r="D7" s="223"/>
      <c r="E7" s="224"/>
      <c r="F7" s="51"/>
    </row>
    <row r="8" spans="1:6" x14ac:dyDescent="0.25">
      <c r="A8" s="6" t="s">
        <v>14</v>
      </c>
      <c r="B8" s="225" t="str">
        <f>IF('Firm Info'!$B$11="","", TEXT('Firm Info'!$B$11,"dd/mm/yyyy"))</f>
        <v>31/12/2021</v>
      </c>
      <c r="C8" s="226"/>
      <c r="D8" s="226"/>
      <c r="E8" s="227"/>
      <c r="F8" s="51" t="str">
        <f>IF('Firm Info'!F10="","", TEXT('Firm Info'!F10+1,"dd/mm/yyyy"))</f>
        <v/>
      </c>
    </row>
    <row r="9" spans="1:6" x14ac:dyDescent="0.25">
      <c r="A9" s="59"/>
      <c r="B9" s="58"/>
      <c r="C9" s="58"/>
    </row>
    <row r="10" spans="1:6" ht="31.9" customHeight="1" x14ac:dyDescent="0.25">
      <c r="A10" s="230" t="s">
        <v>299</v>
      </c>
      <c r="B10" s="230"/>
      <c r="C10" s="230"/>
      <c r="D10" s="230"/>
      <c r="E10" s="230"/>
    </row>
    <row r="11" spans="1:6" x14ac:dyDescent="0.25">
      <c r="A11" s="59"/>
      <c r="B11" s="58"/>
      <c r="C11" s="58"/>
    </row>
    <row r="12" spans="1:6" ht="21" x14ac:dyDescent="0.25">
      <c r="A12" s="60" t="s">
        <v>219</v>
      </c>
      <c r="B12" s="58"/>
      <c r="C12" s="58"/>
    </row>
    <row r="13" spans="1:6" x14ac:dyDescent="0.25">
      <c r="A13" s="59"/>
      <c r="B13" s="58"/>
      <c r="C13" s="58"/>
    </row>
    <row r="14" spans="1:6" ht="21" x14ac:dyDescent="0.25">
      <c r="A14" s="60" t="s">
        <v>221</v>
      </c>
    </row>
    <row r="15" spans="1:6" ht="21" x14ac:dyDescent="0.25">
      <c r="A15" s="60" t="s">
        <v>298</v>
      </c>
    </row>
    <row r="16" spans="1:6" x14ac:dyDescent="0.25"/>
    <row r="17" spans="1:6" x14ac:dyDescent="0.25">
      <c r="A17" s="33" t="s">
        <v>41</v>
      </c>
      <c r="B17" s="117"/>
      <c r="C17" s="118" t="s">
        <v>223</v>
      </c>
      <c r="E17" s="160" t="s">
        <v>265</v>
      </c>
    </row>
    <row r="18" spans="1:6" x14ac:dyDescent="0.25">
      <c r="A18" s="120" t="s">
        <v>296</v>
      </c>
      <c r="B18" s="121"/>
      <c r="C18" s="122"/>
      <c r="E18" s="122"/>
    </row>
    <row r="19" spans="1:6" x14ac:dyDescent="0.25">
      <c r="A19" s="120" t="s">
        <v>297</v>
      </c>
      <c r="B19" s="121"/>
      <c r="C19" s="122"/>
      <c r="E19" s="122"/>
    </row>
    <row r="20" spans="1:6" x14ac:dyDescent="0.25">
      <c r="A20" s="176" t="s">
        <v>295</v>
      </c>
      <c r="B20" s="121" t="s">
        <v>100</v>
      </c>
      <c r="C20" s="122"/>
      <c r="E20" s="122"/>
    </row>
    <row r="21" spans="1:6" x14ac:dyDescent="0.25">
      <c r="A21" s="125" t="s">
        <v>224</v>
      </c>
      <c r="B21" s="121" t="s">
        <v>102</v>
      </c>
      <c r="C21" s="122"/>
      <c r="E21" s="122"/>
    </row>
    <row r="22" spans="1:6" x14ac:dyDescent="0.25">
      <c r="A22" s="128" t="s">
        <v>294</v>
      </c>
      <c r="B22" s="121" t="s">
        <v>104</v>
      </c>
      <c r="C22" s="122"/>
      <c r="E22" s="122"/>
    </row>
    <row r="23" spans="1:6" s="106" customFormat="1" x14ac:dyDescent="0.25">
      <c r="A23" s="51"/>
      <c r="B23" s="53"/>
      <c r="C23" s="53"/>
      <c r="D23" s="53"/>
      <c r="E23" s="53"/>
      <c r="F23" s="53"/>
    </row>
    <row r="24" spans="1:6" s="106" customFormat="1" x14ac:dyDescent="0.25">
      <c r="A24" s="51"/>
      <c r="B24" s="53"/>
      <c r="C24" s="53"/>
      <c r="D24" s="53"/>
      <c r="E24" s="53"/>
      <c r="F24" s="53"/>
    </row>
    <row r="25" spans="1:6" s="106" customFormat="1" x14ac:dyDescent="0.25">
      <c r="A25" s="117"/>
      <c r="B25" s="117"/>
      <c r="C25" s="117"/>
      <c r="D25" s="53"/>
      <c r="E25" s="53"/>
      <c r="F25" s="53"/>
    </row>
    <row r="26" spans="1:6" s="106" customFormat="1" ht="21" x14ac:dyDescent="0.25">
      <c r="A26" s="60" t="s">
        <v>225</v>
      </c>
      <c r="B26" s="117"/>
      <c r="C26" s="117"/>
      <c r="D26" s="53"/>
      <c r="E26" s="53"/>
      <c r="F26" s="53"/>
    </row>
    <row r="27" spans="1:6" s="106" customFormat="1" ht="21" x14ac:dyDescent="0.25">
      <c r="A27" s="60" t="s">
        <v>226</v>
      </c>
      <c r="B27" s="117"/>
      <c r="C27" s="117"/>
      <c r="D27" s="53"/>
      <c r="E27" s="53"/>
      <c r="F27" s="53"/>
    </row>
    <row r="28" spans="1:6" s="106" customFormat="1" x14ac:dyDescent="0.25">
      <c r="A28" s="33" t="s">
        <v>41</v>
      </c>
      <c r="B28" s="117"/>
      <c r="C28" s="130" t="s">
        <v>227</v>
      </c>
      <c r="D28" s="53"/>
      <c r="E28" s="160" t="s">
        <v>265</v>
      </c>
      <c r="F28" s="53"/>
    </row>
    <row r="29" spans="1:6" s="106" customFormat="1" x14ac:dyDescent="0.25">
      <c r="A29" s="131" t="s">
        <v>228</v>
      </c>
      <c r="B29" s="132" t="s">
        <v>120</v>
      </c>
      <c r="C29" s="122"/>
      <c r="D29" s="53"/>
      <c r="E29" s="122"/>
      <c r="F29" s="53"/>
    </row>
    <row r="30" spans="1:6" s="106" customFormat="1" x14ac:dyDescent="0.25">
      <c r="A30" s="131" t="s">
        <v>42</v>
      </c>
      <c r="B30" s="132" t="s">
        <v>122</v>
      </c>
      <c r="C30" s="122"/>
      <c r="D30" s="53"/>
      <c r="E30" s="122"/>
      <c r="F30" s="53"/>
    </row>
    <row r="31" spans="1:6" s="106" customFormat="1" x14ac:dyDescent="0.25">
      <c r="A31" s="131" t="s">
        <v>229</v>
      </c>
      <c r="B31" s="132" t="s">
        <v>124</v>
      </c>
      <c r="C31" s="122"/>
      <c r="D31" s="53"/>
      <c r="E31" s="122"/>
      <c r="F31" s="53"/>
    </row>
    <row r="32" spans="1:6" s="106" customFormat="1" x14ac:dyDescent="0.25">
      <c r="A32" s="131" t="s">
        <v>230</v>
      </c>
      <c r="B32" s="132" t="s">
        <v>126</v>
      </c>
      <c r="C32" s="122"/>
      <c r="D32" s="53"/>
      <c r="E32" s="122"/>
      <c r="F32" s="53"/>
    </row>
    <row r="33" spans="1:6" s="106" customFormat="1" x14ac:dyDescent="0.25">
      <c r="A33" s="131" t="s">
        <v>231</v>
      </c>
      <c r="B33" s="132" t="s">
        <v>128</v>
      </c>
      <c r="C33" s="122"/>
      <c r="D33" s="53"/>
      <c r="E33" s="122"/>
      <c r="F33" s="53"/>
    </row>
    <row r="34" spans="1:6" s="106" customFormat="1" x14ac:dyDescent="0.25">
      <c r="A34" s="131" t="s">
        <v>232</v>
      </c>
      <c r="B34" s="132" t="s">
        <v>130</v>
      </c>
      <c r="C34" s="122"/>
      <c r="D34" s="53"/>
      <c r="E34" s="122"/>
      <c r="F34" s="53"/>
    </row>
    <row r="35" spans="1:6" s="106" customFormat="1" x14ac:dyDescent="0.25">
      <c r="A35" s="133" t="s">
        <v>233</v>
      </c>
      <c r="B35" s="132" t="s">
        <v>140</v>
      </c>
      <c r="C35" s="122"/>
      <c r="D35" s="53"/>
      <c r="E35" s="122"/>
      <c r="F35" s="53"/>
    </row>
    <row r="36" spans="1:6" s="106" customFormat="1" hidden="1" x14ac:dyDescent="0.25">
      <c r="A36" s="51"/>
      <c r="B36" s="53"/>
      <c r="C36" s="53"/>
      <c r="D36" s="53"/>
      <c r="E36" s="53"/>
      <c r="F36" s="53"/>
    </row>
    <row r="37" spans="1:6" s="106" customFormat="1" hidden="1" x14ac:dyDescent="0.25">
      <c r="A37" s="51"/>
      <c r="B37" s="53"/>
      <c r="C37" s="53"/>
      <c r="D37" s="53"/>
      <c r="E37" s="53"/>
      <c r="F37" s="53"/>
    </row>
    <row r="38" spans="1:6" s="106" customFormat="1" hidden="1" x14ac:dyDescent="0.25">
      <c r="A38" s="51"/>
      <c r="B38" s="53"/>
      <c r="C38" s="53"/>
      <c r="D38" s="53"/>
      <c r="E38" s="53"/>
      <c r="F38" s="53"/>
    </row>
    <row r="39" spans="1:6" s="106" customFormat="1" hidden="1" x14ac:dyDescent="0.25">
      <c r="A39" s="51"/>
      <c r="B39" s="53"/>
      <c r="C39" s="53"/>
      <c r="D39" s="53"/>
      <c r="E39" s="53"/>
      <c r="F39" s="53"/>
    </row>
    <row r="40" spans="1:6" s="106" customFormat="1" hidden="1" x14ac:dyDescent="0.25">
      <c r="A40" s="51"/>
      <c r="B40" s="53"/>
      <c r="C40" s="53"/>
      <c r="D40" s="53"/>
      <c r="E40" s="53"/>
      <c r="F40" s="53"/>
    </row>
  </sheetData>
  <sheetProtection selectLockedCells="1"/>
  <protectedRanges>
    <protectedRange sqref="C18:C22 E18:E22 C29:C35 E29:E35" name="EditRange"/>
    <protectedRange password="E8C7" sqref="A1:XFD9 A11:XFD1048576 F10:XFD10" name="WholeSheet"/>
    <protectedRange password="E8C7" sqref="A10:E10" name="Wholesheet_1"/>
  </protectedRanges>
  <mergeCells count="4">
    <mergeCell ref="B6:E6"/>
    <mergeCell ref="B7:E7"/>
    <mergeCell ref="B8:E8"/>
    <mergeCell ref="A10:E10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8" tint="0.59999389629810485"/>
    <pageSetUpPr fitToPage="1"/>
  </sheetPr>
  <dimension ref="A1:K136"/>
  <sheetViews>
    <sheetView showGridLines="0" zoomScaleNormal="100" workbookViewId="0">
      <selection activeCell="D13" sqref="D13:E13"/>
    </sheetView>
  </sheetViews>
  <sheetFormatPr defaultColWidth="0" defaultRowHeight="15" zeroHeight="1" x14ac:dyDescent="0.25"/>
  <cols>
    <col min="1" max="1" width="63.28515625" style="57" customWidth="1"/>
    <col min="2" max="7" width="17" style="106" customWidth="1"/>
    <col min="8" max="11" width="14.7109375" style="53" hidden="1" customWidth="1"/>
    <col min="12" max="16384" width="9" style="53" hidden="1"/>
  </cols>
  <sheetData>
    <row r="1" spans="1:7" ht="34.5" customHeight="1" x14ac:dyDescent="0.35">
      <c r="A1" s="50" t="str">
        <f>Summary!$A$1</f>
        <v>PRA Insurance Stress Testing 2022</v>
      </c>
      <c r="B1" s="51"/>
      <c r="C1" s="51"/>
      <c r="D1" s="51"/>
      <c r="E1" s="51"/>
      <c r="F1" s="51"/>
      <c r="G1" s="51"/>
    </row>
    <row r="2" spans="1:7" ht="21" customHeight="1" x14ac:dyDescent="0.25">
      <c r="A2" s="60" t="s">
        <v>234</v>
      </c>
      <c r="B2" s="60"/>
      <c r="C2" s="51"/>
      <c r="D2" s="51"/>
      <c r="E2" s="51"/>
      <c r="F2" s="231" t="s">
        <v>7</v>
      </c>
      <c r="G2" s="231"/>
    </row>
    <row r="3" spans="1:7" ht="21" customHeight="1" x14ac:dyDescent="0.25">
      <c r="A3" s="60"/>
      <c r="B3" s="51"/>
      <c r="C3" s="51"/>
      <c r="D3" s="51"/>
      <c r="E3" s="51"/>
      <c r="F3" s="232" t="s">
        <v>8</v>
      </c>
      <c r="G3" s="232"/>
    </row>
    <row r="4" spans="1:7" ht="21" customHeight="1" x14ac:dyDescent="0.25">
      <c r="A4" s="54"/>
      <c r="B4" s="51"/>
      <c r="C4" s="51"/>
      <c r="D4" s="51"/>
      <c r="E4" s="51"/>
      <c r="F4" s="233" t="s">
        <v>9</v>
      </c>
      <c r="G4" s="233"/>
    </row>
    <row r="5" spans="1:7" x14ac:dyDescent="0.25">
      <c r="A5" s="54"/>
      <c r="B5" s="51"/>
      <c r="C5" s="51"/>
      <c r="D5" s="51"/>
      <c r="E5" s="51"/>
      <c r="F5" s="51"/>
      <c r="G5" s="51"/>
    </row>
    <row r="6" spans="1:7" x14ac:dyDescent="0.25">
      <c r="A6" s="134" t="s">
        <v>10</v>
      </c>
      <c r="B6" s="234" t="str">
        <f>IF('Firm Info'!$B$6="","",'Firm Info'!$B$6)</f>
        <v/>
      </c>
      <c r="C6" s="234"/>
      <c r="D6" s="234"/>
      <c r="E6" s="234"/>
      <c r="F6" s="234"/>
      <c r="G6" s="234"/>
    </row>
    <row r="7" spans="1:7" x14ac:dyDescent="0.25">
      <c r="A7" s="134" t="str">
        <f>Summary!A7</f>
        <v>Group name (if applicable)</v>
      </c>
      <c r="B7" s="234" t="str">
        <f>IF('Firm Info'!B8="","",'Firm Info'!$B$8)</f>
        <v/>
      </c>
      <c r="C7" s="234"/>
      <c r="D7" s="234"/>
      <c r="E7" s="234"/>
      <c r="F7" s="234"/>
      <c r="G7" s="234"/>
    </row>
    <row r="8" spans="1:7" x14ac:dyDescent="0.25">
      <c r="A8" s="135" t="s">
        <v>14</v>
      </c>
      <c r="B8" s="225" t="str">
        <f>IF('Firm Info'!$B$11="","", TEXT('Firm Info'!$B$11,"dd/mm/yyyy"))</f>
        <v>31/12/2021</v>
      </c>
      <c r="C8" s="226"/>
      <c r="D8" s="226"/>
      <c r="E8" s="226"/>
      <c r="F8" s="226"/>
      <c r="G8" s="227"/>
    </row>
    <row r="9" spans="1:7" x14ac:dyDescent="0.25">
      <c r="A9" s="59"/>
      <c r="B9" s="58"/>
      <c r="C9" s="58"/>
    </row>
    <row r="10" spans="1:7" x14ac:dyDescent="0.25">
      <c r="A10" s="174" t="s">
        <v>388</v>
      </c>
      <c r="B10" s="57"/>
    </row>
    <row r="11" spans="1:7" s="59" customFormat="1" x14ac:dyDescent="0.25"/>
    <row r="12" spans="1:7" ht="21" x14ac:dyDescent="0.25">
      <c r="A12" s="60" t="s">
        <v>234</v>
      </c>
      <c r="B12" s="53"/>
      <c r="C12" s="53"/>
      <c r="D12" s="53"/>
      <c r="E12" s="53"/>
      <c r="F12" s="53"/>
      <c r="G12" s="53"/>
    </row>
    <row r="13" spans="1:7" ht="21" x14ac:dyDescent="0.25">
      <c r="A13" s="60" t="s">
        <v>235</v>
      </c>
      <c r="B13" s="53"/>
      <c r="C13" s="53"/>
      <c r="D13" s="53"/>
      <c r="E13" s="53"/>
      <c r="F13" s="53"/>
      <c r="G13" s="53"/>
    </row>
    <row r="14" spans="1:7" x14ac:dyDescent="0.25">
      <c r="A14" s="59"/>
      <c r="B14" s="59"/>
      <c r="C14" s="62" t="s">
        <v>55</v>
      </c>
      <c r="D14" s="59"/>
      <c r="E14" s="59"/>
      <c r="F14" s="59"/>
      <c r="G14" s="59"/>
    </row>
    <row r="15" spans="1:7" x14ac:dyDescent="0.25">
      <c r="A15" s="119"/>
      <c r="B15" s="138"/>
      <c r="C15" s="139" t="s">
        <v>58</v>
      </c>
      <c r="D15" s="139" t="s">
        <v>236</v>
      </c>
      <c r="E15" s="139" t="s">
        <v>237</v>
      </c>
      <c r="F15" s="139" t="s">
        <v>238</v>
      </c>
      <c r="G15" s="139" t="s">
        <v>239</v>
      </c>
    </row>
    <row r="16" spans="1:7" x14ac:dyDescent="0.25">
      <c r="A16" s="33" t="s">
        <v>41</v>
      </c>
      <c r="B16" s="138"/>
      <c r="C16" s="140" t="s">
        <v>57</v>
      </c>
      <c r="D16" s="139" t="s">
        <v>240</v>
      </c>
      <c r="E16" s="139" t="s">
        <v>241</v>
      </c>
      <c r="F16" s="139" t="s">
        <v>242</v>
      </c>
      <c r="G16" s="139" t="s">
        <v>243</v>
      </c>
    </row>
    <row r="17" spans="1:7" ht="45" x14ac:dyDescent="0.25">
      <c r="A17" s="123" t="s">
        <v>371</v>
      </c>
      <c r="B17" s="124"/>
      <c r="C17" s="129"/>
      <c r="D17" s="129"/>
      <c r="E17" s="129"/>
      <c r="F17" s="129"/>
      <c r="G17" s="129"/>
    </row>
    <row r="18" spans="1:7" x14ac:dyDescent="0.25">
      <c r="A18" s="199" t="s">
        <v>372</v>
      </c>
      <c r="B18" s="124" t="s">
        <v>62</v>
      </c>
      <c r="C18" s="141"/>
      <c r="D18" s="127"/>
      <c r="E18" s="129"/>
      <c r="F18" s="127"/>
      <c r="G18" s="129"/>
    </row>
    <row r="19" spans="1:7" x14ac:dyDescent="0.25">
      <c r="A19" s="199" t="s">
        <v>373</v>
      </c>
      <c r="B19" s="124" t="s">
        <v>66</v>
      </c>
      <c r="C19" s="141"/>
      <c r="D19" s="127"/>
      <c r="E19" s="129"/>
      <c r="F19" s="127"/>
      <c r="G19" s="129"/>
    </row>
    <row r="20" spans="1:7" ht="30" x14ac:dyDescent="0.25">
      <c r="A20" s="199" t="s">
        <v>374</v>
      </c>
      <c r="B20" s="124" t="s">
        <v>68</v>
      </c>
      <c r="C20" s="141"/>
      <c r="D20" s="127"/>
      <c r="E20" s="129"/>
      <c r="F20" s="127"/>
      <c r="G20" s="129"/>
    </row>
    <row r="21" spans="1:7" x14ac:dyDescent="0.25">
      <c r="A21" s="199" t="s">
        <v>375</v>
      </c>
      <c r="B21" s="124" t="s">
        <v>70</v>
      </c>
      <c r="C21" s="141"/>
      <c r="D21" s="129"/>
      <c r="E21" s="127"/>
      <c r="F21" s="127"/>
      <c r="G21" s="127"/>
    </row>
    <row r="22" spans="1:7" x14ac:dyDescent="0.25">
      <c r="A22" s="199" t="s">
        <v>376</v>
      </c>
      <c r="B22" s="124" t="s">
        <v>74</v>
      </c>
      <c r="C22" s="141"/>
      <c r="D22" s="127"/>
      <c r="E22" s="129"/>
      <c r="F22" s="129"/>
      <c r="G22" s="129"/>
    </row>
    <row r="23" spans="1:7" x14ac:dyDescent="0.25">
      <c r="A23" s="199" t="s">
        <v>377</v>
      </c>
      <c r="B23" s="124" t="s">
        <v>78</v>
      </c>
      <c r="C23" s="141"/>
      <c r="D23" s="129"/>
      <c r="E23" s="127"/>
      <c r="F23" s="127"/>
      <c r="G23" s="127"/>
    </row>
    <row r="24" spans="1:7" x14ac:dyDescent="0.25">
      <c r="A24" s="199" t="s">
        <v>378</v>
      </c>
      <c r="B24" s="124" t="s">
        <v>82</v>
      </c>
      <c r="C24" s="141"/>
      <c r="D24" s="129"/>
      <c r="E24" s="127"/>
      <c r="F24" s="127"/>
      <c r="G24" s="127"/>
    </row>
    <row r="25" spans="1:7" x14ac:dyDescent="0.25">
      <c r="A25" s="199" t="s">
        <v>220</v>
      </c>
      <c r="B25" s="124" t="s">
        <v>86</v>
      </c>
      <c r="C25" s="141"/>
      <c r="D25" s="127"/>
      <c r="E25" s="129"/>
      <c r="F25" s="129"/>
      <c r="G25" s="129"/>
    </row>
    <row r="26" spans="1:7" x14ac:dyDescent="0.25">
      <c r="A26" s="199" t="s">
        <v>203</v>
      </c>
      <c r="B26" s="124" t="s">
        <v>88</v>
      </c>
      <c r="C26" s="141"/>
      <c r="D26" s="129"/>
      <c r="E26" s="127"/>
      <c r="F26" s="127"/>
      <c r="G26" s="127"/>
    </row>
    <row r="27" spans="1:7" x14ac:dyDescent="0.25">
      <c r="A27" s="199" t="s">
        <v>379</v>
      </c>
      <c r="B27" s="124" t="s">
        <v>92</v>
      </c>
      <c r="C27" s="141"/>
      <c r="D27" s="129"/>
      <c r="E27" s="129"/>
      <c r="F27" s="129"/>
      <c r="G27" s="127"/>
    </row>
    <row r="28" spans="1:7" ht="30" x14ac:dyDescent="0.25">
      <c r="A28" s="199" t="s">
        <v>380</v>
      </c>
      <c r="B28" s="124" t="s">
        <v>96</v>
      </c>
      <c r="C28" s="141"/>
      <c r="D28" s="127"/>
      <c r="E28" s="127"/>
      <c r="F28" s="127"/>
      <c r="G28" s="127"/>
    </row>
    <row r="29" spans="1:7" ht="45" x14ac:dyDescent="0.25">
      <c r="A29" s="123" t="s">
        <v>381</v>
      </c>
      <c r="B29" s="124"/>
      <c r="C29" s="129"/>
      <c r="D29" s="129"/>
      <c r="E29" s="129"/>
      <c r="F29" s="129"/>
      <c r="G29" s="129"/>
    </row>
    <row r="30" spans="1:7" ht="45" x14ac:dyDescent="0.25">
      <c r="A30" s="199" t="s">
        <v>381</v>
      </c>
      <c r="B30" s="124" t="s">
        <v>104</v>
      </c>
      <c r="C30" s="141"/>
      <c r="D30" s="129"/>
      <c r="E30" s="129"/>
      <c r="F30" s="129"/>
      <c r="G30" s="129"/>
    </row>
    <row r="31" spans="1:7" x14ac:dyDescent="0.25">
      <c r="A31" s="123" t="s">
        <v>382</v>
      </c>
      <c r="B31" s="124"/>
      <c r="C31" s="129"/>
      <c r="D31" s="129"/>
      <c r="E31" s="129"/>
      <c r="F31" s="129"/>
      <c r="G31" s="129"/>
    </row>
    <row r="32" spans="1:7" x14ac:dyDescent="0.25">
      <c r="A32" s="123" t="s">
        <v>244</v>
      </c>
      <c r="B32" s="124" t="s">
        <v>116</v>
      </c>
      <c r="C32" s="141"/>
      <c r="D32" s="127"/>
      <c r="E32" s="127"/>
      <c r="F32" s="127"/>
      <c r="G32" s="127"/>
    </row>
    <row r="33" spans="1:7" x14ac:dyDescent="0.25">
      <c r="A33" s="123" t="s">
        <v>245</v>
      </c>
      <c r="B33" s="124" t="s">
        <v>118</v>
      </c>
      <c r="C33" s="141"/>
      <c r="D33" s="127"/>
      <c r="E33" s="127"/>
      <c r="F33" s="127"/>
      <c r="G33" s="127"/>
    </row>
    <row r="34" spans="1:7" x14ac:dyDescent="0.25">
      <c r="A34" s="123" t="s">
        <v>383</v>
      </c>
      <c r="B34" s="124"/>
      <c r="C34" s="129"/>
      <c r="D34" s="129"/>
      <c r="E34" s="129"/>
      <c r="F34" s="129"/>
      <c r="G34" s="129"/>
    </row>
    <row r="35" spans="1:7" x14ac:dyDescent="0.25">
      <c r="A35" s="123" t="s">
        <v>246</v>
      </c>
      <c r="B35" s="124" t="s">
        <v>140</v>
      </c>
      <c r="C35" s="141"/>
      <c r="D35" s="129"/>
      <c r="E35" s="129"/>
      <c r="F35" s="127"/>
      <c r="G35" s="127"/>
    </row>
    <row r="36" spans="1:7" x14ac:dyDescent="0.25">
      <c r="A36" s="123" t="s">
        <v>247</v>
      </c>
      <c r="B36" s="124"/>
      <c r="C36" s="129"/>
      <c r="D36" s="129"/>
      <c r="E36" s="129"/>
      <c r="F36" s="129"/>
      <c r="G36" s="129"/>
    </row>
    <row r="37" spans="1:7" x14ac:dyDescent="0.25">
      <c r="A37" s="199" t="s">
        <v>384</v>
      </c>
      <c r="B37" s="124" t="s">
        <v>146</v>
      </c>
      <c r="C37" s="141"/>
      <c r="D37" s="127"/>
      <c r="E37" s="127"/>
      <c r="F37" s="127"/>
      <c r="G37" s="129"/>
    </row>
    <row r="38" spans="1:7" x14ac:dyDescent="0.25">
      <c r="A38" s="199" t="s">
        <v>385</v>
      </c>
      <c r="B38" s="124" t="s">
        <v>149</v>
      </c>
      <c r="C38" s="141"/>
      <c r="D38" s="127"/>
      <c r="E38" s="127"/>
      <c r="F38" s="127"/>
      <c r="G38" s="127"/>
    </row>
    <row r="39" spans="1:7" x14ac:dyDescent="0.25">
      <c r="A39" s="199" t="s">
        <v>248</v>
      </c>
      <c r="B39" s="124" t="s">
        <v>155</v>
      </c>
      <c r="C39" s="141"/>
      <c r="D39" s="127"/>
      <c r="E39" s="127"/>
      <c r="F39" s="127"/>
      <c r="G39" s="129"/>
    </row>
    <row r="40" spans="1:7" x14ac:dyDescent="0.25">
      <c r="A40" s="199" t="s">
        <v>249</v>
      </c>
      <c r="B40" s="124" t="s">
        <v>157</v>
      </c>
      <c r="C40" s="141"/>
      <c r="D40" s="127"/>
      <c r="E40" s="127"/>
      <c r="F40" s="127"/>
      <c r="G40" s="127"/>
    </row>
    <row r="41" spans="1:7" ht="21" x14ac:dyDescent="0.25">
      <c r="A41" s="136"/>
      <c r="B41" s="57"/>
    </row>
    <row r="42" spans="1:7" ht="21" x14ac:dyDescent="0.25">
      <c r="A42" s="60" t="s">
        <v>389</v>
      </c>
      <c r="B42" s="53"/>
      <c r="C42" s="53"/>
      <c r="D42" s="53"/>
      <c r="E42" s="53"/>
      <c r="F42" s="53"/>
      <c r="G42" s="53"/>
    </row>
    <row r="43" spans="1:7" ht="21" x14ac:dyDescent="0.25">
      <c r="A43" s="60" t="s">
        <v>235</v>
      </c>
      <c r="B43" s="53"/>
      <c r="C43" s="53"/>
      <c r="D43" s="53"/>
      <c r="E43" s="53"/>
      <c r="F43" s="53"/>
      <c r="G43" s="53"/>
    </row>
    <row r="44" spans="1:7" s="59" customFormat="1" x14ac:dyDescent="0.25">
      <c r="C44" s="62" t="s">
        <v>55</v>
      </c>
    </row>
    <row r="45" spans="1:7" s="59" customFormat="1" x14ac:dyDescent="0.25">
      <c r="A45" s="119"/>
      <c r="B45" s="138"/>
      <c r="C45" s="139" t="s">
        <v>58</v>
      </c>
      <c r="D45" s="139" t="s">
        <v>236</v>
      </c>
      <c r="E45" s="139" t="s">
        <v>237</v>
      </c>
      <c r="F45" s="139" t="s">
        <v>238</v>
      </c>
      <c r="G45" s="139" t="s">
        <v>239</v>
      </c>
    </row>
    <row r="46" spans="1:7" s="59" customFormat="1" x14ac:dyDescent="0.25">
      <c r="A46" s="33" t="s">
        <v>41</v>
      </c>
      <c r="B46" s="138"/>
      <c r="C46" s="140" t="s">
        <v>57</v>
      </c>
      <c r="D46" s="139" t="s">
        <v>240</v>
      </c>
      <c r="E46" s="139" t="s">
        <v>241</v>
      </c>
      <c r="F46" s="139" t="s">
        <v>242</v>
      </c>
      <c r="G46" s="139" t="s">
        <v>243</v>
      </c>
    </row>
    <row r="47" spans="1:7" s="59" customFormat="1" ht="63.75" x14ac:dyDescent="0.25">
      <c r="A47" s="201" t="s">
        <v>387</v>
      </c>
      <c r="B47" s="124" t="s">
        <v>386</v>
      </c>
      <c r="C47" s="200">
        <f>SUM(C18:C30)</f>
        <v>0</v>
      </c>
      <c r="D47" s="200">
        <f>SUM(D18:D30)</f>
        <v>0</v>
      </c>
      <c r="E47" s="200">
        <f>SUM(E18:E30)</f>
        <v>0</v>
      </c>
      <c r="F47" s="200">
        <f>SUM(F18:F30)</f>
        <v>0</v>
      </c>
      <c r="G47" s="200">
        <f>SUM(G18:G30)</f>
        <v>0</v>
      </c>
    </row>
    <row r="48" spans="1:7" s="59" customFormat="1" x14ac:dyDescent="0.25">
      <c r="A48" s="123" t="s">
        <v>244</v>
      </c>
      <c r="B48" s="124" t="s">
        <v>116</v>
      </c>
      <c r="C48" s="200">
        <f>C32</f>
        <v>0</v>
      </c>
      <c r="D48" s="200">
        <f>D32</f>
        <v>0</v>
      </c>
      <c r="E48" s="200">
        <f>E32</f>
        <v>0</v>
      </c>
      <c r="F48" s="200">
        <f>F32</f>
        <v>0</v>
      </c>
      <c r="G48" s="200">
        <f>G32</f>
        <v>0</v>
      </c>
    </row>
    <row r="49" spans="1:7" s="59" customFormat="1" x14ac:dyDescent="0.25">
      <c r="A49" s="123" t="s">
        <v>245</v>
      </c>
      <c r="B49" s="124" t="s">
        <v>118</v>
      </c>
      <c r="C49" s="200">
        <f>C33</f>
        <v>0</v>
      </c>
      <c r="D49" s="200">
        <f t="shared" ref="D49:G49" si="0">D33</f>
        <v>0</v>
      </c>
      <c r="E49" s="200">
        <f t="shared" si="0"/>
        <v>0</v>
      </c>
      <c r="F49" s="200">
        <f t="shared" si="0"/>
        <v>0</v>
      </c>
      <c r="G49" s="200">
        <f t="shared" si="0"/>
        <v>0</v>
      </c>
    </row>
    <row r="50" spans="1:7" s="59" customFormat="1" x14ac:dyDescent="0.25">
      <c r="A50" s="142" t="s">
        <v>246</v>
      </c>
      <c r="B50" s="124" t="s">
        <v>140</v>
      </c>
      <c r="C50" s="200">
        <f>C35</f>
        <v>0</v>
      </c>
      <c r="D50" s="129"/>
      <c r="E50" s="129"/>
      <c r="F50" s="200">
        <f>F35</f>
        <v>0</v>
      </c>
      <c r="G50" s="200">
        <f>G35</f>
        <v>0</v>
      </c>
    </row>
    <row r="51" spans="1:7" s="59" customFormat="1" x14ac:dyDescent="0.25">
      <c r="A51" s="142" t="s">
        <v>247</v>
      </c>
      <c r="B51" s="124"/>
      <c r="C51" s="129"/>
      <c r="D51" s="129"/>
      <c r="E51" s="129"/>
      <c r="F51" s="129"/>
      <c r="G51" s="129"/>
    </row>
    <row r="52" spans="1:7" s="59" customFormat="1" x14ac:dyDescent="0.25">
      <c r="A52" s="143" t="s">
        <v>384</v>
      </c>
      <c r="B52" s="124" t="s">
        <v>146</v>
      </c>
      <c r="C52" s="200">
        <f>C37</f>
        <v>0</v>
      </c>
      <c r="D52" s="200">
        <f t="shared" ref="D52:F52" si="1">D37</f>
        <v>0</v>
      </c>
      <c r="E52" s="200">
        <f t="shared" si="1"/>
        <v>0</v>
      </c>
      <c r="F52" s="200">
        <f t="shared" si="1"/>
        <v>0</v>
      </c>
      <c r="G52" s="200">
        <f>G37</f>
        <v>0</v>
      </c>
    </row>
    <row r="53" spans="1:7" s="59" customFormat="1" x14ac:dyDescent="0.25">
      <c r="A53" s="143" t="s">
        <v>385</v>
      </c>
      <c r="B53" s="124" t="s">
        <v>149</v>
      </c>
      <c r="C53" s="200">
        <f t="shared" ref="C53:F53" si="2">C38</f>
        <v>0</v>
      </c>
      <c r="D53" s="200">
        <f t="shared" si="2"/>
        <v>0</v>
      </c>
      <c r="E53" s="200">
        <f t="shared" si="2"/>
        <v>0</v>
      </c>
      <c r="F53" s="200">
        <f t="shared" si="2"/>
        <v>0</v>
      </c>
      <c r="G53" s="129"/>
    </row>
    <row r="54" spans="1:7" s="59" customFormat="1" x14ac:dyDescent="0.25">
      <c r="A54" s="143" t="s">
        <v>248</v>
      </c>
      <c r="B54" s="124" t="s">
        <v>155</v>
      </c>
      <c r="C54" s="200">
        <f t="shared" ref="C54:F54" si="3">C39</f>
        <v>0</v>
      </c>
      <c r="D54" s="200">
        <f t="shared" si="3"/>
        <v>0</v>
      </c>
      <c r="E54" s="200">
        <f t="shared" si="3"/>
        <v>0</v>
      </c>
      <c r="F54" s="200">
        <f t="shared" si="3"/>
        <v>0</v>
      </c>
      <c r="G54" s="200">
        <f>G39</f>
        <v>0</v>
      </c>
    </row>
    <row r="55" spans="1:7" s="59" customFormat="1" x14ac:dyDescent="0.25">
      <c r="A55" s="126" t="s">
        <v>249</v>
      </c>
      <c r="B55" s="124" t="s">
        <v>157</v>
      </c>
      <c r="C55" s="200">
        <f t="shared" ref="C55:F55" si="4">C40</f>
        <v>0</v>
      </c>
      <c r="D55" s="200">
        <f t="shared" si="4"/>
        <v>0</v>
      </c>
      <c r="E55" s="200">
        <f t="shared" si="4"/>
        <v>0</v>
      </c>
      <c r="F55" s="200">
        <f t="shared" si="4"/>
        <v>0</v>
      </c>
      <c r="G55" s="129"/>
    </row>
    <row r="56" spans="1:7" s="59" customFormat="1" hidden="1" x14ac:dyDescent="0.25">
      <c r="A56" s="137"/>
    </row>
    <row r="57" spans="1:7" s="59" customFormat="1" hidden="1" x14ac:dyDescent="0.25">
      <c r="A57" s="137"/>
    </row>
    <row r="58" spans="1:7" s="59" customFormat="1" hidden="1" x14ac:dyDescent="0.25">
      <c r="A58" s="137"/>
    </row>
    <row r="59" spans="1:7" s="59" customFormat="1" hidden="1" x14ac:dyDescent="0.25">
      <c r="A59" s="137"/>
    </row>
    <row r="60" spans="1:7" s="59" customFormat="1" hidden="1" x14ac:dyDescent="0.25">
      <c r="A60" s="137"/>
    </row>
    <row r="61" spans="1:7" s="59" customFormat="1" hidden="1" x14ac:dyDescent="0.25">
      <c r="A61" s="137"/>
    </row>
    <row r="62" spans="1:7" s="59" customFormat="1" hidden="1" x14ac:dyDescent="0.25">
      <c r="A62" s="137"/>
    </row>
    <row r="63" spans="1:7" hidden="1" x14ac:dyDescent="0.25"/>
    <row r="64" spans="1:7" hidden="1" x14ac:dyDescent="0.25"/>
    <row r="65" spans="1:7" hidden="1" x14ac:dyDescent="0.25"/>
    <row r="66" spans="1:7" hidden="1" x14ac:dyDescent="0.25"/>
    <row r="67" spans="1:7" hidden="1" x14ac:dyDescent="0.25"/>
    <row r="68" spans="1:7" hidden="1" x14ac:dyDescent="0.25"/>
    <row r="69" spans="1:7" hidden="1" x14ac:dyDescent="0.25"/>
    <row r="70" spans="1:7" hidden="1" x14ac:dyDescent="0.25"/>
    <row r="71" spans="1:7" hidden="1" x14ac:dyDescent="0.25"/>
    <row r="72" spans="1:7" hidden="1" x14ac:dyDescent="0.25"/>
    <row r="73" spans="1:7" hidden="1" x14ac:dyDescent="0.25"/>
    <row r="74" spans="1:7" hidden="1" x14ac:dyDescent="0.25"/>
    <row r="75" spans="1:7" hidden="1" x14ac:dyDescent="0.25"/>
    <row r="76" spans="1:7" hidden="1" x14ac:dyDescent="0.25"/>
    <row r="77" spans="1:7" hidden="1" x14ac:dyDescent="0.25"/>
    <row r="78" spans="1:7" hidden="1" x14ac:dyDescent="0.25">
      <c r="A78" s="144"/>
      <c r="B78" s="145"/>
      <c r="C78" s="146"/>
      <c r="D78" s="146"/>
      <c r="E78" s="146"/>
      <c r="F78" s="146"/>
      <c r="G78" s="146"/>
    </row>
    <row r="79" spans="1:7" hidden="1" x14ac:dyDescent="0.25">
      <c r="A79" s="53"/>
      <c r="B79" s="53"/>
      <c r="C79" s="53"/>
      <c r="D79" s="53"/>
      <c r="E79" s="53"/>
      <c r="F79" s="53"/>
      <c r="G79" s="53"/>
    </row>
    <row r="80" spans="1:7" hidden="1" x14ac:dyDescent="0.25">
      <c r="A80" s="53"/>
      <c r="B80" s="53"/>
      <c r="C80" s="53"/>
      <c r="D80" s="53"/>
      <c r="E80" s="53"/>
      <c r="F80" s="53"/>
      <c r="G80" s="53"/>
    </row>
    <row r="81" spans="1:7" hidden="1" x14ac:dyDescent="0.25">
      <c r="A81" s="53"/>
      <c r="B81" s="53"/>
      <c r="C81" s="53"/>
      <c r="D81" s="53"/>
      <c r="E81" s="53"/>
      <c r="F81" s="53"/>
      <c r="G81" s="53"/>
    </row>
    <row r="82" spans="1:7" hidden="1" x14ac:dyDescent="0.25">
      <c r="A82" s="53"/>
      <c r="B82" s="53"/>
      <c r="C82" s="53"/>
      <c r="D82" s="53"/>
      <c r="E82" s="53"/>
      <c r="F82" s="53"/>
      <c r="G82" s="53"/>
    </row>
    <row r="83" spans="1:7" hidden="1" x14ac:dyDescent="0.25">
      <c r="A83" s="53"/>
      <c r="B83" s="53"/>
      <c r="C83" s="53"/>
      <c r="D83" s="53"/>
      <c r="E83" s="53"/>
      <c r="F83" s="53"/>
      <c r="G83" s="53"/>
    </row>
    <row r="84" spans="1:7" hidden="1" x14ac:dyDescent="0.25">
      <c r="A84" s="53"/>
      <c r="B84" s="53"/>
      <c r="C84" s="53"/>
      <c r="D84" s="53"/>
      <c r="E84" s="53"/>
      <c r="F84" s="53"/>
      <c r="G84" s="53"/>
    </row>
    <row r="85" spans="1:7" hidden="1" x14ac:dyDescent="0.25">
      <c r="A85" s="53"/>
      <c r="B85" s="53"/>
      <c r="C85" s="53"/>
      <c r="D85" s="53"/>
      <c r="E85" s="53"/>
      <c r="F85" s="53"/>
      <c r="G85" s="53"/>
    </row>
    <row r="86" spans="1:7" hidden="1" x14ac:dyDescent="0.25">
      <c r="A86" s="53"/>
      <c r="B86" s="53"/>
      <c r="C86" s="53"/>
      <c r="D86" s="53"/>
      <c r="E86" s="53"/>
      <c r="F86" s="53"/>
      <c r="G86" s="53"/>
    </row>
    <row r="87" spans="1:7" hidden="1" x14ac:dyDescent="0.25">
      <c r="A87" s="53"/>
      <c r="B87" s="53"/>
      <c r="C87" s="53"/>
      <c r="D87" s="53"/>
      <c r="E87" s="53"/>
      <c r="F87" s="53"/>
      <c r="G87" s="53"/>
    </row>
    <row r="88" spans="1:7" hidden="1" x14ac:dyDescent="0.25">
      <c r="A88" s="53"/>
      <c r="B88" s="53"/>
      <c r="C88" s="53"/>
      <c r="D88" s="53"/>
      <c r="E88" s="53"/>
      <c r="F88" s="53"/>
      <c r="G88" s="53"/>
    </row>
    <row r="89" spans="1:7" hidden="1" x14ac:dyDescent="0.25">
      <c r="A89" s="53"/>
      <c r="B89" s="53"/>
      <c r="C89" s="53"/>
      <c r="D89" s="53"/>
      <c r="E89" s="53"/>
      <c r="F89" s="53"/>
      <c r="G89" s="53"/>
    </row>
    <row r="90" spans="1:7" hidden="1" x14ac:dyDescent="0.25">
      <c r="A90" s="53"/>
      <c r="B90" s="53"/>
      <c r="C90" s="53"/>
      <c r="D90" s="53"/>
      <c r="E90" s="53"/>
      <c r="F90" s="53"/>
      <c r="G90" s="53"/>
    </row>
    <row r="91" spans="1:7" hidden="1" x14ac:dyDescent="0.25">
      <c r="A91" s="53"/>
      <c r="B91" s="53"/>
      <c r="C91" s="53"/>
      <c r="D91" s="53"/>
      <c r="E91" s="53"/>
      <c r="F91" s="53"/>
      <c r="G91" s="53"/>
    </row>
    <row r="92" spans="1:7" hidden="1" x14ac:dyDescent="0.25">
      <c r="A92" s="53"/>
      <c r="B92" s="53"/>
      <c r="C92" s="53"/>
      <c r="D92" s="53"/>
      <c r="E92" s="53"/>
      <c r="F92" s="53"/>
      <c r="G92" s="53"/>
    </row>
    <row r="93" spans="1:7" hidden="1" x14ac:dyDescent="0.25">
      <c r="A93" s="53"/>
      <c r="B93" s="53"/>
      <c r="C93" s="53"/>
      <c r="D93" s="53"/>
      <c r="E93" s="53"/>
      <c r="F93" s="53"/>
      <c r="G93" s="53"/>
    </row>
    <row r="94" spans="1:7" hidden="1" x14ac:dyDescent="0.25">
      <c r="A94" s="53"/>
      <c r="B94" s="53"/>
      <c r="C94" s="53"/>
      <c r="D94" s="53"/>
      <c r="E94" s="53"/>
      <c r="F94" s="53"/>
      <c r="G94" s="53"/>
    </row>
    <row r="95" spans="1:7" hidden="1" x14ac:dyDescent="0.25">
      <c r="A95" s="53"/>
      <c r="B95" s="53"/>
      <c r="C95" s="53"/>
      <c r="D95" s="53"/>
      <c r="E95" s="53"/>
      <c r="F95" s="53"/>
      <c r="G95" s="53"/>
    </row>
    <row r="96" spans="1:7" hidden="1" x14ac:dyDescent="0.25">
      <c r="A96" s="53"/>
      <c r="B96" s="53"/>
      <c r="C96" s="53"/>
      <c r="D96" s="53"/>
      <c r="E96" s="53"/>
      <c r="F96" s="53"/>
      <c r="G96" s="53"/>
    </row>
    <row r="97" spans="1:7" hidden="1" x14ac:dyDescent="0.25">
      <c r="A97" s="53"/>
      <c r="B97" s="53"/>
      <c r="C97" s="53"/>
      <c r="D97" s="53"/>
      <c r="E97" s="53"/>
      <c r="F97" s="53"/>
      <c r="G97" s="53"/>
    </row>
    <row r="98" spans="1:7" hidden="1" x14ac:dyDescent="0.25">
      <c r="A98" s="53"/>
      <c r="B98" s="53"/>
      <c r="C98" s="53"/>
      <c r="D98" s="53"/>
      <c r="E98" s="53"/>
      <c r="F98" s="53"/>
      <c r="G98" s="53"/>
    </row>
    <row r="99" spans="1:7" hidden="1" x14ac:dyDescent="0.25">
      <c r="A99" s="53"/>
      <c r="B99" s="53"/>
      <c r="C99" s="53"/>
      <c r="D99" s="53"/>
      <c r="E99" s="53"/>
      <c r="F99" s="53"/>
      <c r="G99" s="53"/>
    </row>
    <row r="100" spans="1:7" hidden="1" x14ac:dyDescent="0.25">
      <c r="A100" s="53"/>
      <c r="B100" s="53"/>
      <c r="C100" s="53"/>
      <c r="D100" s="53"/>
      <c r="E100" s="53"/>
      <c r="F100" s="53"/>
      <c r="G100" s="53"/>
    </row>
    <row r="101" spans="1:7" hidden="1" x14ac:dyDescent="0.25">
      <c r="A101" s="53"/>
      <c r="B101" s="53"/>
      <c r="C101" s="53"/>
      <c r="D101" s="53"/>
      <c r="E101" s="53"/>
      <c r="F101" s="53"/>
      <c r="G101" s="53"/>
    </row>
    <row r="102" spans="1:7" hidden="1" x14ac:dyDescent="0.25">
      <c r="A102" s="53"/>
      <c r="B102" s="53"/>
      <c r="C102" s="53"/>
      <c r="D102" s="53"/>
      <c r="E102" s="53"/>
      <c r="F102" s="53"/>
      <c r="G102" s="53"/>
    </row>
    <row r="103" spans="1:7" hidden="1" x14ac:dyDescent="0.25">
      <c r="A103" s="53"/>
      <c r="B103" s="53"/>
      <c r="C103" s="53"/>
      <c r="D103" s="53"/>
      <c r="E103" s="53"/>
      <c r="F103" s="53"/>
      <c r="G103" s="53"/>
    </row>
    <row r="104" spans="1:7" hidden="1" x14ac:dyDescent="0.25">
      <c r="A104" s="53"/>
      <c r="B104" s="53"/>
      <c r="C104" s="53"/>
      <c r="D104" s="53"/>
      <c r="E104" s="53"/>
      <c r="F104" s="53"/>
      <c r="G104" s="53"/>
    </row>
    <row r="105" spans="1:7" hidden="1" x14ac:dyDescent="0.25">
      <c r="A105" s="53"/>
      <c r="B105" s="53"/>
      <c r="C105" s="53"/>
      <c r="D105" s="53"/>
      <c r="E105" s="53"/>
      <c r="F105" s="53"/>
      <c r="G105" s="53"/>
    </row>
    <row r="106" spans="1:7" hidden="1" x14ac:dyDescent="0.25">
      <c r="A106" s="53"/>
      <c r="B106" s="53"/>
      <c r="C106" s="53"/>
      <c r="D106" s="53"/>
      <c r="E106" s="53"/>
      <c r="F106" s="53"/>
      <c r="G106" s="53"/>
    </row>
    <row r="107" spans="1:7" hidden="1" x14ac:dyDescent="0.25">
      <c r="A107" s="53"/>
      <c r="B107" s="53"/>
      <c r="C107" s="53"/>
      <c r="D107" s="53"/>
      <c r="E107" s="53"/>
      <c r="F107" s="53"/>
      <c r="G107" s="53"/>
    </row>
    <row r="108" spans="1:7" s="106" customFormat="1" hidden="1" x14ac:dyDescent="0.25">
      <c r="A108" s="53"/>
      <c r="B108" s="53"/>
      <c r="C108" s="53"/>
      <c r="D108" s="53"/>
      <c r="E108" s="53"/>
      <c r="F108" s="53"/>
      <c r="G108" s="53"/>
    </row>
    <row r="109" spans="1:7" s="106" customFormat="1" hidden="1" x14ac:dyDescent="0.25">
      <c r="A109" s="53"/>
      <c r="B109" s="53"/>
      <c r="C109" s="53"/>
      <c r="D109" s="53"/>
      <c r="E109" s="53"/>
      <c r="F109" s="53"/>
      <c r="G109" s="53"/>
    </row>
    <row r="110" spans="1:7" s="106" customFormat="1" hidden="1" x14ac:dyDescent="0.25">
      <c r="A110" s="53"/>
      <c r="B110" s="53"/>
      <c r="C110" s="53"/>
      <c r="D110" s="53"/>
      <c r="E110" s="53"/>
      <c r="F110" s="53"/>
      <c r="G110" s="53"/>
    </row>
    <row r="111" spans="1:7" s="106" customFormat="1" hidden="1" x14ac:dyDescent="0.25">
      <c r="A111" s="53"/>
      <c r="B111" s="53"/>
      <c r="C111" s="53"/>
      <c r="D111" s="53"/>
      <c r="E111" s="53"/>
      <c r="F111" s="53"/>
      <c r="G111" s="53"/>
    </row>
    <row r="112" spans="1:7" s="106" customFormat="1" hidden="1" x14ac:dyDescent="0.25">
      <c r="A112" s="53"/>
      <c r="B112" s="53"/>
      <c r="C112" s="53"/>
      <c r="D112" s="53"/>
      <c r="E112" s="53"/>
      <c r="F112" s="53"/>
      <c r="G112" s="53"/>
    </row>
    <row r="113" spans="1:7" s="106" customFormat="1" hidden="1" x14ac:dyDescent="0.25">
      <c r="A113" s="53"/>
      <c r="B113" s="53"/>
      <c r="C113" s="53"/>
      <c r="D113" s="53"/>
      <c r="E113" s="53"/>
      <c r="F113" s="53"/>
      <c r="G113" s="53"/>
    </row>
    <row r="114" spans="1:7" s="106" customFormat="1" hidden="1" x14ac:dyDescent="0.25">
      <c r="A114" s="53"/>
      <c r="B114" s="53"/>
      <c r="C114" s="53"/>
      <c r="D114" s="53"/>
      <c r="E114" s="53"/>
      <c r="F114" s="53"/>
      <c r="G114" s="53"/>
    </row>
    <row r="115" spans="1:7" s="106" customFormat="1" hidden="1" x14ac:dyDescent="0.25">
      <c r="A115" s="53"/>
      <c r="B115" s="53"/>
      <c r="C115" s="53"/>
      <c r="D115" s="53"/>
      <c r="E115" s="53"/>
      <c r="F115" s="53"/>
      <c r="G115" s="53"/>
    </row>
    <row r="116" spans="1:7" s="106" customFormat="1" hidden="1" x14ac:dyDescent="0.25">
      <c r="A116" s="53"/>
      <c r="B116" s="53"/>
      <c r="C116" s="53"/>
      <c r="D116" s="53"/>
      <c r="E116" s="53"/>
      <c r="F116" s="53"/>
      <c r="G116" s="53"/>
    </row>
    <row r="117" spans="1:7" s="106" customFormat="1" hidden="1" x14ac:dyDescent="0.25">
      <c r="A117" s="53"/>
      <c r="B117" s="53"/>
      <c r="C117" s="53"/>
      <c r="D117" s="53"/>
      <c r="E117" s="53"/>
      <c r="F117" s="53"/>
      <c r="G117" s="53"/>
    </row>
    <row r="118" spans="1:7" s="106" customFormat="1" hidden="1" x14ac:dyDescent="0.25">
      <c r="A118" s="53"/>
      <c r="B118" s="53"/>
      <c r="C118" s="53"/>
      <c r="D118" s="53"/>
      <c r="E118" s="53"/>
      <c r="F118" s="53"/>
      <c r="G118" s="53"/>
    </row>
    <row r="119" spans="1:7" s="106" customFormat="1" hidden="1" x14ac:dyDescent="0.25">
      <c r="A119" s="53"/>
      <c r="B119" s="53"/>
      <c r="C119" s="53"/>
      <c r="D119" s="53"/>
      <c r="E119" s="53"/>
      <c r="F119" s="53"/>
      <c r="G119" s="53"/>
    </row>
    <row r="120" spans="1:7" s="106" customFormat="1" hidden="1" x14ac:dyDescent="0.25">
      <c r="A120" s="53"/>
      <c r="B120" s="53"/>
      <c r="C120" s="53"/>
      <c r="D120" s="53"/>
      <c r="E120" s="53"/>
      <c r="F120" s="53"/>
      <c r="G120" s="53"/>
    </row>
    <row r="121" spans="1:7" s="106" customFormat="1" hidden="1" x14ac:dyDescent="0.25">
      <c r="A121" s="53"/>
      <c r="B121" s="53"/>
      <c r="C121" s="53"/>
      <c r="D121" s="53"/>
      <c r="E121" s="53"/>
      <c r="F121" s="53"/>
      <c r="G121" s="53"/>
    </row>
    <row r="122" spans="1:7" s="106" customFormat="1" hidden="1" x14ac:dyDescent="0.25">
      <c r="A122" s="53"/>
      <c r="B122" s="53"/>
      <c r="C122" s="53"/>
      <c r="D122" s="53"/>
      <c r="E122" s="53"/>
      <c r="F122" s="53"/>
      <c r="G122" s="53"/>
    </row>
    <row r="123" spans="1:7" s="106" customFormat="1" hidden="1" x14ac:dyDescent="0.25">
      <c r="A123" s="53"/>
      <c r="B123" s="53"/>
      <c r="C123" s="53"/>
      <c r="D123" s="53"/>
      <c r="E123" s="53"/>
      <c r="F123" s="53"/>
      <c r="G123" s="53"/>
    </row>
    <row r="124" spans="1:7" s="106" customFormat="1" hidden="1" x14ac:dyDescent="0.25">
      <c r="A124" s="53"/>
      <c r="B124" s="53"/>
      <c r="C124" s="53"/>
      <c r="D124" s="53"/>
      <c r="E124" s="53"/>
      <c r="F124" s="53"/>
      <c r="G124" s="53"/>
    </row>
    <row r="125" spans="1:7" s="106" customFormat="1" hidden="1" x14ac:dyDescent="0.25">
      <c r="A125" s="53"/>
      <c r="B125" s="53"/>
      <c r="C125" s="53"/>
      <c r="D125" s="53"/>
      <c r="E125" s="53"/>
      <c r="F125" s="53"/>
      <c r="G125" s="53"/>
    </row>
    <row r="126" spans="1:7" s="106" customFormat="1" hidden="1" x14ac:dyDescent="0.25">
      <c r="A126" s="53"/>
      <c r="B126" s="53"/>
      <c r="C126" s="53"/>
      <c r="D126" s="53"/>
      <c r="E126" s="53"/>
      <c r="F126" s="53"/>
      <c r="G126" s="53"/>
    </row>
    <row r="127" spans="1:7" s="106" customFormat="1" hidden="1" x14ac:dyDescent="0.25">
      <c r="A127" s="53"/>
      <c r="B127" s="53"/>
      <c r="C127" s="53"/>
      <c r="D127" s="53"/>
      <c r="E127" s="53"/>
      <c r="F127" s="53"/>
      <c r="G127" s="53"/>
    </row>
    <row r="128" spans="1:7" s="106" customFormat="1" hidden="1" x14ac:dyDescent="0.25">
      <c r="A128" s="53"/>
      <c r="B128" s="53"/>
      <c r="C128" s="53"/>
      <c r="D128" s="53"/>
      <c r="E128" s="53"/>
      <c r="F128" s="53"/>
      <c r="G128" s="53"/>
    </row>
    <row r="129" spans="1:7" s="106" customFormat="1" hidden="1" x14ac:dyDescent="0.25">
      <c r="A129" s="53"/>
      <c r="B129" s="53"/>
      <c r="C129" s="53"/>
      <c r="D129" s="53"/>
      <c r="E129" s="53"/>
      <c r="F129" s="53"/>
      <c r="G129" s="53"/>
    </row>
    <row r="130" spans="1:7" s="106" customFormat="1" hidden="1" x14ac:dyDescent="0.25">
      <c r="A130" s="53"/>
      <c r="B130" s="53"/>
      <c r="C130" s="53"/>
      <c r="D130" s="53"/>
      <c r="E130" s="53"/>
      <c r="F130" s="53"/>
      <c r="G130" s="53"/>
    </row>
    <row r="131" spans="1:7" s="106" customFormat="1" hidden="1" x14ac:dyDescent="0.25">
      <c r="A131" s="53"/>
      <c r="B131" s="53"/>
      <c r="C131" s="53"/>
      <c r="D131" s="53"/>
      <c r="E131" s="53"/>
      <c r="F131" s="53"/>
      <c r="G131" s="53"/>
    </row>
    <row r="132" spans="1:7" s="106" customFormat="1" hidden="1" x14ac:dyDescent="0.25">
      <c r="A132" s="53"/>
      <c r="B132" s="53"/>
      <c r="C132" s="53"/>
      <c r="D132" s="53"/>
      <c r="E132" s="53"/>
      <c r="F132" s="53"/>
      <c r="G132" s="53"/>
    </row>
    <row r="133" spans="1:7" s="106" customFormat="1" hidden="1" x14ac:dyDescent="0.25">
      <c r="A133" s="53"/>
      <c r="B133" s="53"/>
      <c r="C133" s="53"/>
      <c r="D133" s="53"/>
      <c r="E133" s="53"/>
      <c r="F133" s="53"/>
      <c r="G133" s="53"/>
    </row>
    <row r="134" spans="1:7" s="106" customFormat="1" hidden="1" x14ac:dyDescent="0.25">
      <c r="A134" s="53"/>
      <c r="B134" s="53"/>
      <c r="C134" s="53"/>
      <c r="D134" s="53"/>
      <c r="E134" s="53"/>
      <c r="F134" s="53"/>
      <c r="G134" s="53"/>
    </row>
    <row r="135" spans="1:7" s="106" customFormat="1" hidden="1" x14ac:dyDescent="0.25">
      <c r="A135" s="53"/>
      <c r="B135" s="53"/>
      <c r="C135" s="53"/>
      <c r="D135" s="53"/>
      <c r="E135" s="53"/>
      <c r="F135" s="53"/>
      <c r="G135" s="53"/>
    </row>
    <row r="136" spans="1:7" s="106" customFormat="1" hidden="1" x14ac:dyDescent="0.25">
      <c r="A136" s="53"/>
      <c r="B136" s="53"/>
      <c r="C136" s="53"/>
      <c r="D136" s="53"/>
      <c r="E136" s="53"/>
      <c r="F136" s="53"/>
      <c r="G136" s="53"/>
    </row>
  </sheetData>
  <sheetProtection selectLockedCells="1"/>
  <protectedRanges>
    <protectedRange sqref="C18:C28 D18:D20 F18:F20 E21:G22 D22 E23:G24 D25 E26:G26 G27 D28:G28 C30 C32:G33 C35 F35:G35 C37:F40 G38 G40" name="EditRange"/>
    <protectedRange password="E8C7" sqref="A1:XFD1048576" name="Wholesheet"/>
  </protectedRanges>
  <mergeCells count="6">
    <mergeCell ref="B8:G8"/>
    <mergeCell ref="F2:G2"/>
    <mergeCell ref="F3:G3"/>
    <mergeCell ref="F4:G4"/>
    <mergeCell ref="B6:G6"/>
    <mergeCell ref="B7:G7"/>
  </mergeCells>
  <pageMargins left="0.70866141732283472" right="0.70866141732283472" top="0.74803149606299213" bottom="0.74803149606299213" header="0.31496062992125984" footer="0.31496062992125984"/>
  <pageSetup paperSize="8" scale="43" fitToWidth="2" orientation="landscape" r:id="rId1"/>
  <headerFooter>
    <oddFooter>&amp;R&amp;"-,Italic"Sheet "&amp;A"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8" tint="0.59999389629810485"/>
  </sheetPr>
  <dimension ref="A1:H21"/>
  <sheetViews>
    <sheetView showGridLines="0" zoomScaleNormal="100" workbookViewId="0">
      <selection activeCell="D13" sqref="D13:E13"/>
    </sheetView>
  </sheetViews>
  <sheetFormatPr defaultColWidth="0" defaultRowHeight="15" zeroHeight="1" x14ac:dyDescent="0.25"/>
  <cols>
    <col min="1" max="1" width="67.5703125" bestFit="1" customWidth="1"/>
    <col min="2" max="2" width="9" customWidth="1"/>
    <col min="3" max="3" width="13.7109375" customWidth="1"/>
    <col min="4" max="4" width="9" customWidth="1"/>
    <col min="5" max="5" width="17.7109375" customWidth="1"/>
    <col min="6" max="8" width="0" hidden="1" customWidth="1"/>
    <col min="9" max="16384" width="9" hidden="1"/>
  </cols>
  <sheetData>
    <row r="1" spans="1:8" ht="34.5" customHeight="1" x14ac:dyDescent="0.35">
      <c r="A1" s="50" t="str">
        <f>Summary!$A$1</f>
        <v>PRA Insurance Stress Testing 2022</v>
      </c>
      <c r="B1" s="51"/>
      <c r="C1" s="51"/>
      <c r="D1" s="51"/>
      <c r="E1" s="51"/>
      <c r="F1" s="51"/>
      <c r="G1" s="52"/>
      <c r="H1" s="53"/>
    </row>
    <row r="2" spans="1:8" ht="23.25" x14ac:dyDescent="0.35">
      <c r="A2" s="50" t="s">
        <v>302</v>
      </c>
      <c r="B2" s="51"/>
      <c r="C2" s="51"/>
      <c r="D2" s="51"/>
      <c r="E2" s="147" t="s">
        <v>7</v>
      </c>
      <c r="F2" s="51"/>
      <c r="G2" s="55"/>
      <c r="H2" s="53"/>
    </row>
    <row r="3" spans="1:8" x14ac:dyDescent="0.25">
      <c r="A3" s="54"/>
      <c r="B3" s="51"/>
      <c r="C3" s="51"/>
      <c r="D3" s="51"/>
      <c r="E3" s="148" t="s">
        <v>8</v>
      </c>
      <c r="F3" s="51"/>
      <c r="G3" s="55"/>
      <c r="H3" s="53"/>
    </row>
    <row r="4" spans="1:8" x14ac:dyDescent="0.25">
      <c r="A4" s="54"/>
      <c r="B4" s="51"/>
      <c r="C4" s="51"/>
      <c r="D4" s="51"/>
      <c r="E4" s="149" t="s">
        <v>9</v>
      </c>
      <c r="F4" s="51"/>
      <c r="G4" s="56"/>
      <c r="H4" s="53"/>
    </row>
    <row r="5" spans="1:8" x14ac:dyDescent="0.25">
      <c r="A5" s="54"/>
      <c r="B5" s="51"/>
      <c r="C5" s="51"/>
      <c r="D5" s="51"/>
      <c r="E5" s="51"/>
      <c r="F5" s="51"/>
      <c r="G5" s="56"/>
      <c r="H5" s="53"/>
    </row>
    <row r="6" spans="1:8" x14ac:dyDescent="0.25">
      <c r="A6" s="134" t="s">
        <v>10</v>
      </c>
      <c r="B6" s="222" t="str">
        <f>IF('Firm Info'!$B$6="","",'Firm Info'!$B$6)</f>
        <v/>
      </c>
      <c r="C6" s="223"/>
      <c r="D6" s="223"/>
      <c r="E6" s="224"/>
      <c r="F6" s="51"/>
      <c r="G6" s="52"/>
      <c r="H6" s="53"/>
    </row>
    <row r="7" spans="1:8" x14ac:dyDescent="0.25">
      <c r="A7" s="134" t="str">
        <f>Summary!A7</f>
        <v>Group name (if applicable)</v>
      </c>
      <c r="B7" s="222" t="str">
        <f>IF('Firm Info'!B8="","",'Firm Info'!$B$8)</f>
        <v/>
      </c>
      <c r="C7" s="223"/>
      <c r="D7" s="223"/>
      <c r="E7" s="224"/>
      <c r="F7" s="51"/>
      <c r="G7" s="57"/>
      <c r="H7" s="53"/>
    </row>
    <row r="8" spans="1:8" x14ac:dyDescent="0.25">
      <c r="A8" s="135" t="s">
        <v>14</v>
      </c>
      <c r="B8" s="225" t="str">
        <f>IF('Firm Info'!$B$11="","", TEXT('Firm Info'!$B$11,"dd/mm/yyyy"))</f>
        <v>31/12/2021</v>
      </c>
      <c r="C8" s="226"/>
      <c r="D8" s="226"/>
      <c r="E8" s="227"/>
      <c r="F8" s="51" t="str">
        <f>IF('Firm Info'!F10="","", TEXT('Firm Info'!F10+1,"dd/mm/yyyy"))</f>
        <v/>
      </c>
      <c r="G8" s="58"/>
      <c r="H8" s="53"/>
    </row>
    <row r="9" spans="1:8" x14ac:dyDescent="0.25">
      <c r="A9" s="59"/>
      <c r="B9" s="58"/>
      <c r="C9" s="58"/>
      <c r="D9" s="58"/>
      <c r="E9" s="58"/>
      <c r="F9" s="58"/>
      <c r="G9" s="58"/>
      <c r="H9" s="53"/>
    </row>
    <row r="10" spans="1:8" ht="21" x14ac:dyDescent="0.25">
      <c r="A10" s="60" t="s">
        <v>250</v>
      </c>
      <c r="B10" s="58"/>
      <c r="C10" s="58"/>
      <c r="D10" s="58"/>
      <c r="E10" s="58"/>
      <c r="F10" s="58"/>
      <c r="G10" s="58"/>
      <c r="H10" s="53"/>
    </row>
    <row r="11" spans="1:8" ht="21" x14ac:dyDescent="0.25">
      <c r="A11" s="60" t="s">
        <v>251</v>
      </c>
      <c r="B11" s="58"/>
      <c r="C11" s="58"/>
      <c r="D11" s="58"/>
      <c r="E11" s="58"/>
      <c r="F11" s="58"/>
      <c r="G11" s="58"/>
      <c r="H11" s="53"/>
    </row>
    <row r="12" spans="1:8" x14ac:dyDescent="0.25">
      <c r="A12" s="54"/>
      <c r="B12" s="51"/>
      <c r="C12" s="62" t="s">
        <v>55</v>
      </c>
      <c r="D12" s="62"/>
      <c r="E12" s="51"/>
      <c r="F12" s="51"/>
      <c r="G12" s="52"/>
      <c r="H12" s="53"/>
    </row>
    <row r="13" spans="1:8" x14ac:dyDescent="0.25">
      <c r="A13" s="150"/>
      <c r="B13" s="150"/>
      <c r="C13" s="151" t="s">
        <v>57</v>
      </c>
      <c r="D13" s="151"/>
    </row>
    <row r="14" spans="1:8" x14ac:dyDescent="0.25">
      <c r="A14" s="107" t="s">
        <v>340</v>
      </c>
      <c r="B14" s="169"/>
      <c r="C14" s="87"/>
      <c r="D14" s="87"/>
    </row>
    <row r="15" spans="1:8" x14ac:dyDescent="0.25">
      <c r="A15" s="152" t="s">
        <v>252</v>
      </c>
      <c r="B15" s="153"/>
      <c r="C15" s="129"/>
      <c r="D15" s="129"/>
    </row>
    <row r="16" spans="1:8" x14ac:dyDescent="0.25">
      <c r="A16" s="154" t="s">
        <v>253</v>
      </c>
      <c r="B16" s="153" t="s">
        <v>66</v>
      </c>
      <c r="C16" s="122"/>
      <c r="D16" s="122"/>
    </row>
    <row r="17" spans="1:4" ht="30" x14ac:dyDescent="0.25">
      <c r="A17" s="154" t="s">
        <v>254</v>
      </c>
      <c r="B17" s="155" t="s">
        <v>68</v>
      </c>
      <c r="C17" s="122"/>
      <c r="D17" s="122"/>
    </row>
    <row r="18" spans="1:4" x14ac:dyDescent="0.25">
      <c r="A18" s="154" t="s">
        <v>255</v>
      </c>
      <c r="B18" s="153" t="s">
        <v>70</v>
      </c>
      <c r="C18" s="122"/>
      <c r="D18" s="122"/>
    </row>
    <row r="19" spans="1:4" x14ac:dyDescent="0.25">
      <c r="A19" s="154" t="s">
        <v>256</v>
      </c>
      <c r="B19" s="155" t="s">
        <v>72</v>
      </c>
      <c r="C19" s="122"/>
      <c r="D19" s="122"/>
    </row>
    <row r="20" spans="1:4" x14ac:dyDescent="0.25"/>
    <row r="21" spans="1:4" x14ac:dyDescent="0.25">
      <c r="A21" s="154" t="s">
        <v>390</v>
      </c>
      <c r="B21" s="155"/>
      <c r="C21" s="156">
        <f>SUM(C16,C17,C18)</f>
        <v>0</v>
      </c>
      <c r="D21" s="156">
        <f>SUM(D16,D17,D18)</f>
        <v>0</v>
      </c>
    </row>
  </sheetData>
  <protectedRanges>
    <protectedRange sqref="C14:D14 C16:D19" name="EditRange"/>
    <protectedRange password="E8C7" sqref="A1:XFD1048576" name="WholeSheet"/>
  </protectedRanges>
  <mergeCells count="3">
    <mergeCell ref="B6:E6"/>
    <mergeCell ref="B7:E7"/>
    <mergeCell ref="B8:E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B79"/>
  <sheetViews>
    <sheetView showGridLines="0" zoomScaleNormal="100" workbookViewId="0">
      <selection activeCell="D13" sqref="D13:E13"/>
    </sheetView>
  </sheetViews>
  <sheetFormatPr defaultColWidth="0" defaultRowHeight="15" zeroHeight="1" x14ac:dyDescent="0.25"/>
  <cols>
    <col min="1" max="1" width="42.7109375" customWidth="1"/>
    <col min="2" max="4" width="13.5703125" customWidth="1"/>
    <col min="5" max="5" width="11.7109375" customWidth="1"/>
    <col min="6" max="6" width="12" customWidth="1"/>
    <col min="7" max="7" width="13.5703125" customWidth="1"/>
    <col min="8" max="8" width="12.28515625" customWidth="1"/>
    <col min="9" max="16" width="13.5703125" customWidth="1"/>
    <col min="17" max="17" width="23.28515625" customWidth="1"/>
    <col min="18" max="28" width="0" hidden="1" customWidth="1"/>
    <col min="29" max="16384" width="9" hidden="1"/>
  </cols>
  <sheetData>
    <row r="1" spans="1:17" ht="34.5" customHeight="1" x14ac:dyDescent="0.35">
      <c r="A1" s="240" t="s">
        <v>5</v>
      </c>
      <c r="B1" s="241"/>
      <c r="C1" s="241"/>
      <c r="D1" s="197"/>
      <c r="E1" s="51"/>
      <c r="F1" s="51"/>
      <c r="G1" s="51"/>
      <c r="H1" s="51"/>
    </row>
    <row r="2" spans="1:17" ht="21" x14ac:dyDescent="0.25">
      <c r="A2" s="60" t="s">
        <v>344</v>
      </c>
      <c r="B2" s="60"/>
      <c r="C2" s="51"/>
      <c r="D2" s="51"/>
      <c r="E2" s="51"/>
      <c r="F2" s="51"/>
      <c r="G2" s="231" t="s">
        <v>7</v>
      </c>
      <c r="H2" s="231"/>
    </row>
    <row r="3" spans="1:17" ht="21" x14ac:dyDescent="0.35">
      <c r="A3" s="157"/>
      <c r="B3" s="194"/>
      <c r="C3" s="196"/>
      <c r="D3" s="197"/>
      <c r="E3" s="196"/>
      <c r="F3" s="51"/>
      <c r="G3" s="232" t="s">
        <v>8</v>
      </c>
      <c r="H3" s="232"/>
    </row>
    <row r="4" spans="1:17" x14ac:dyDescent="0.25">
      <c r="A4" s="54"/>
      <c r="B4" s="196"/>
      <c r="C4" s="196"/>
      <c r="D4" s="197"/>
      <c r="E4" s="196"/>
      <c r="F4" s="51"/>
      <c r="G4" s="233" t="s">
        <v>9</v>
      </c>
      <c r="H4" s="233"/>
    </row>
    <row r="5" spans="1:17" x14ac:dyDescent="0.25">
      <c r="A5" s="54"/>
      <c r="B5" s="51"/>
      <c r="C5" s="51"/>
      <c r="D5" s="51"/>
      <c r="E5" s="51"/>
      <c r="F5" s="51"/>
      <c r="G5" s="51"/>
      <c r="H5" s="51"/>
    </row>
    <row r="6" spans="1:17" x14ac:dyDescent="0.25">
      <c r="A6" s="134" t="s">
        <v>10</v>
      </c>
      <c r="B6" s="222" t="str">
        <f>IF('Firm Info'!$B$6="","",'Firm Info'!$B$6)</f>
        <v/>
      </c>
      <c r="C6" s="223"/>
      <c r="D6" s="223"/>
      <c r="E6" s="223"/>
      <c r="F6" s="223"/>
      <c r="G6" s="242"/>
      <c r="H6" s="243"/>
    </row>
    <row r="7" spans="1:17" x14ac:dyDescent="0.25">
      <c r="A7" s="134" t="str">
        <f>Summary!A7</f>
        <v>Group name (if applicable)</v>
      </c>
      <c r="B7" s="222" t="str">
        <f>IF('Firm Info'!B8="","",'Firm Info'!$B$8)</f>
        <v/>
      </c>
      <c r="C7" s="223"/>
      <c r="D7" s="223"/>
      <c r="E7" s="223"/>
      <c r="F7" s="223"/>
      <c r="G7" s="242"/>
      <c r="H7" s="243"/>
    </row>
    <row r="8" spans="1:17" x14ac:dyDescent="0.25">
      <c r="A8" s="135" t="s">
        <v>14</v>
      </c>
      <c r="B8" s="225" t="str">
        <f>IF('Firm Info'!$B$11="","", TEXT('Firm Info'!$B$11,"dd/mm/yyyy"))</f>
        <v>31/12/2021</v>
      </c>
      <c r="C8" s="226"/>
      <c r="D8" s="226"/>
      <c r="E8" s="226"/>
      <c r="F8" s="226"/>
      <c r="G8" s="238"/>
      <c r="H8" s="239"/>
    </row>
    <row r="9" spans="1:17" x14ac:dyDescent="0.25"/>
    <row r="10" spans="1:17" x14ac:dyDescent="0.25">
      <c r="A10" s="198" t="s">
        <v>398</v>
      </c>
    </row>
    <row r="11" spans="1:17" x14ac:dyDescent="0.25">
      <c r="A11" s="198" t="s">
        <v>394</v>
      </c>
    </row>
    <row r="12" spans="1:17" ht="14.25" customHeight="1" x14ac:dyDescent="0.25">
      <c r="A12" s="33"/>
      <c r="J12" s="235" t="s">
        <v>354</v>
      </c>
      <c r="K12" s="236"/>
      <c r="L12" s="236"/>
      <c r="M12" s="236"/>
      <c r="N12" s="236"/>
      <c r="O12" s="236"/>
      <c r="P12" s="236"/>
      <c r="Q12" s="237"/>
    </row>
    <row r="13" spans="1:17" ht="135" x14ac:dyDescent="0.25">
      <c r="A13" s="192"/>
      <c r="B13" s="192" t="s">
        <v>347</v>
      </c>
      <c r="C13" s="192" t="s">
        <v>330</v>
      </c>
      <c r="D13" s="192" t="s">
        <v>397</v>
      </c>
      <c r="E13" s="192" t="s">
        <v>348</v>
      </c>
      <c r="F13" s="192" t="s">
        <v>349</v>
      </c>
      <c r="G13" s="192" t="s">
        <v>350</v>
      </c>
      <c r="H13" s="192" t="s">
        <v>351</v>
      </c>
      <c r="I13" s="192" t="s">
        <v>352</v>
      </c>
      <c r="J13" s="192" t="s">
        <v>356</v>
      </c>
      <c r="K13" s="192" t="s">
        <v>355</v>
      </c>
      <c r="L13" s="192" t="s">
        <v>356</v>
      </c>
      <c r="M13" s="192" t="s">
        <v>395</v>
      </c>
      <c r="N13" s="192" t="s">
        <v>331</v>
      </c>
      <c r="O13" s="192" t="s">
        <v>332</v>
      </c>
      <c r="P13" s="192" t="s">
        <v>333</v>
      </c>
      <c r="Q13" s="192" t="s">
        <v>334</v>
      </c>
    </row>
    <row r="14" spans="1:17" ht="45" x14ac:dyDescent="0.25">
      <c r="A14" s="192"/>
      <c r="B14" s="192"/>
      <c r="C14" s="192"/>
      <c r="D14" s="192" t="s">
        <v>396</v>
      </c>
      <c r="E14" s="192"/>
      <c r="F14" s="192"/>
      <c r="G14" s="192"/>
      <c r="H14" s="192"/>
      <c r="I14" s="192"/>
      <c r="J14" s="192" t="s">
        <v>357</v>
      </c>
      <c r="K14" s="192" t="s">
        <v>358</v>
      </c>
      <c r="L14" s="192" t="s">
        <v>358</v>
      </c>
      <c r="M14" s="192"/>
      <c r="N14" s="192"/>
      <c r="O14" s="192"/>
      <c r="P14" s="192"/>
      <c r="Q14" s="192"/>
    </row>
    <row r="15" spans="1:17" x14ac:dyDescent="0.25">
      <c r="A15" s="192" t="s">
        <v>346</v>
      </c>
      <c r="B15" s="192" t="s">
        <v>365</v>
      </c>
      <c r="C15" s="192" t="s">
        <v>365</v>
      </c>
      <c r="D15" s="192"/>
      <c r="E15" s="192" t="s">
        <v>365</v>
      </c>
      <c r="F15" s="192" t="s">
        <v>365</v>
      </c>
      <c r="G15" s="192" t="s">
        <v>365</v>
      </c>
      <c r="H15" s="192" t="s">
        <v>365</v>
      </c>
      <c r="I15" s="192" t="s">
        <v>365</v>
      </c>
      <c r="J15" s="192" t="s">
        <v>360</v>
      </c>
      <c r="K15" s="192" t="s">
        <v>360</v>
      </c>
      <c r="L15" s="192" t="s">
        <v>360</v>
      </c>
      <c r="M15" s="192" t="s">
        <v>360</v>
      </c>
      <c r="N15" s="192" t="s">
        <v>367</v>
      </c>
      <c r="O15" s="192" t="s">
        <v>367</v>
      </c>
      <c r="P15" s="192" t="s">
        <v>367</v>
      </c>
      <c r="Q15" s="192" t="s">
        <v>367</v>
      </c>
    </row>
    <row r="16" spans="1:17" x14ac:dyDescent="0.25">
      <c r="A16" s="192" t="s">
        <v>345</v>
      </c>
      <c r="B16" s="192" t="s">
        <v>335</v>
      </c>
      <c r="C16" s="132" t="s">
        <v>336</v>
      </c>
      <c r="D16" s="132"/>
      <c r="E16" s="132" t="s">
        <v>366</v>
      </c>
      <c r="F16" s="192" t="s">
        <v>361</v>
      </c>
      <c r="G16" s="192" t="s">
        <v>362</v>
      </c>
      <c r="H16" s="192" t="s">
        <v>363</v>
      </c>
      <c r="I16" s="192" t="s">
        <v>364</v>
      </c>
      <c r="J16" s="192" t="s">
        <v>57</v>
      </c>
      <c r="K16" s="192" t="s">
        <v>57</v>
      </c>
      <c r="L16" s="192" t="s">
        <v>57</v>
      </c>
      <c r="M16" s="192" t="s">
        <v>57</v>
      </c>
      <c r="N16" s="192" t="s">
        <v>337</v>
      </c>
      <c r="O16" s="192" t="s">
        <v>227</v>
      </c>
      <c r="P16" s="192" t="s">
        <v>338</v>
      </c>
      <c r="Q16" s="192" t="s">
        <v>339</v>
      </c>
    </row>
    <row r="17" spans="1:17" ht="30" x14ac:dyDescent="0.25">
      <c r="A17" s="192" t="s">
        <v>353</v>
      </c>
      <c r="B17" s="192"/>
      <c r="C17" s="132"/>
      <c r="D17" s="132"/>
      <c r="E17" s="132"/>
      <c r="F17" s="192"/>
      <c r="G17" s="192"/>
      <c r="H17" s="192"/>
      <c r="I17" s="192"/>
      <c r="J17" s="192" t="s">
        <v>359</v>
      </c>
      <c r="K17" s="192" t="s">
        <v>359</v>
      </c>
      <c r="L17" s="192" t="s">
        <v>359</v>
      </c>
      <c r="M17" s="192" t="s">
        <v>359</v>
      </c>
      <c r="N17" s="192"/>
      <c r="O17" s="192"/>
      <c r="P17" s="192"/>
      <c r="Q17" s="192"/>
    </row>
    <row r="18" spans="1:17" x14ac:dyDescent="0.25">
      <c r="A18" s="193"/>
      <c r="B18" s="193"/>
      <c r="C18" s="193"/>
      <c r="D18" s="204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93"/>
      <c r="B19" s="193"/>
      <c r="C19" s="193"/>
      <c r="D19" s="204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</row>
    <row r="20" spans="1:17" x14ac:dyDescent="0.25">
      <c r="A20" s="193"/>
      <c r="B20" s="193"/>
      <c r="C20" s="193"/>
      <c r="D20" s="204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</row>
    <row r="21" spans="1:17" x14ac:dyDescent="0.25">
      <c r="A21" s="193"/>
      <c r="B21" s="193"/>
      <c r="C21" s="193"/>
      <c r="D21" s="204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</row>
    <row r="22" spans="1:17" x14ac:dyDescent="0.25">
      <c r="A22" s="193"/>
      <c r="B22" s="193"/>
      <c r="C22" s="193"/>
      <c r="D22" s="204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93"/>
      <c r="B23" s="193"/>
      <c r="C23" s="193"/>
      <c r="D23" s="204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</row>
    <row r="24" spans="1:17" x14ac:dyDescent="0.25">
      <c r="A24" s="193"/>
      <c r="B24" s="193"/>
      <c r="C24" s="193"/>
      <c r="D24" s="204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</row>
    <row r="25" spans="1:17" x14ac:dyDescent="0.25">
      <c r="A25" s="193"/>
      <c r="B25" s="193"/>
      <c r="C25" s="193"/>
      <c r="D25" s="204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</row>
    <row r="26" spans="1:17" x14ac:dyDescent="0.25">
      <c r="A26" s="193"/>
      <c r="B26" s="193"/>
      <c r="C26" s="193"/>
      <c r="D26" s="204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</row>
    <row r="27" spans="1:17" x14ac:dyDescent="0.25">
      <c r="A27" s="193"/>
      <c r="B27" s="193"/>
      <c r="C27" s="193"/>
      <c r="D27" s="204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</row>
    <row r="28" spans="1:17" x14ac:dyDescent="0.25">
      <c r="A28" s="193"/>
      <c r="B28" s="193"/>
      <c r="C28" s="193"/>
      <c r="D28" s="204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</row>
    <row r="29" spans="1:17" x14ac:dyDescent="0.25">
      <c r="A29" s="193"/>
      <c r="B29" s="193"/>
      <c r="C29" s="193"/>
      <c r="D29" s="204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</row>
    <row r="30" spans="1:17" x14ac:dyDescent="0.25">
      <c r="A30" s="193"/>
      <c r="B30" s="193"/>
      <c r="C30" s="193"/>
      <c r="D30" s="204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</row>
    <row r="31" spans="1:17" x14ac:dyDescent="0.25">
      <c r="A31" s="193"/>
      <c r="B31" s="193"/>
      <c r="C31" s="193"/>
      <c r="D31" s="204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93"/>
      <c r="Q31" s="193"/>
    </row>
    <row r="32" spans="1:17" x14ac:dyDescent="0.25">
      <c r="A32" s="193"/>
      <c r="B32" s="193"/>
      <c r="C32" s="193"/>
      <c r="D32" s="204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</row>
    <row r="33" spans="1:17" x14ac:dyDescent="0.25">
      <c r="A33" s="193"/>
      <c r="B33" s="193"/>
      <c r="C33" s="193"/>
      <c r="D33" s="204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93"/>
      <c r="Q33" s="193"/>
    </row>
    <row r="34" spans="1:17" x14ac:dyDescent="0.25">
      <c r="A34" s="193"/>
      <c r="B34" s="193"/>
      <c r="C34" s="193"/>
      <c r="D34" s="204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3"/>
      <c r="Q34" s="193"/>
    </row>
    <row r="35" spans="1:17" x14ac:dyDescent="0.25">
      <c r="A35" s="193"/>
      <c r="B35" s="193"/>
      <c r="C35" s="193"/>
      <c r="D35" s="204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3"/>
    </row>
    <row r="36" spans="1:17" x14ac:dyDescent="0.25">
      <c r="A36" s="193"/>
      <c r="B36" s="193"/>
      <c r="C36" s="193"/>
      <c r="D36" s="204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3"/>
    </row>
    <row r="37" spans="1:17" x14ac:dyDescent="0.25">
      <c r="A37" s="193"/>
      <c r="B37" s="193"/>
      <c r="C37" s="193"/>
      <c r="D37" s="204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</row>
    <row r="38" spans="1:17" x14ac:dyDescent="0.25">
      <c r="A38" s="193"/>
      <c r="B38" s="193"/>
      <c r="C38" s="193"/>
      <c r="D38" s="204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</row>
    <row r="39" spans="1:17" x14ac:dyDescent="0.25">
      <c r="A39" s="193"/>
      <c r="B39" s="193"/>
      <c r="C39" s="193"/>
      <c r="D39" s="204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193"/>
    </row>
    <row r="40" spans="1:17" x14ac:dyDescent="0.25">
      <c r="A40" s="193"/>
      <c r="B40" s="193"/>
      <c r="C40" s="193"/>
      <c r="D40" s="204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</row>
    <row r="41" spans="1:17" x14ac:dyDescent="0.25">
      <c r="A41" s="193"/>
      <c r="B41" s="193"/>
      <c r="C41" s="193"/>
      <c r="D41" s="204"/>
      <c r="E41" s="193"/>
      <c r="F41" s="193"/>
      <c r="G41" s="193"/>
      <c r="H41" s="193"/>
      <c r="I41" s="193"/>
      <c r="J41" s="193"/>
      <c r="K41" s="193"/>
      <c r="L41" s="193"/>
      <c r="M41" s="193"/>
      <c r="N41" s="193"/>
      <c r="O41" s="193"/>
      <c r="P41" s="193"/>
      <c r="Q41" s="193"/>
    </row>
    <row r="42" spans="1:17" x14ac:dyDescent="0.25">
      <c r="A42" s="193"/>
      <c r="B42" s="193"/>
      <c r="C42" s="193"/>
      <c r="D42" s="204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</row>
    <row r="43" spans="1:17" x14ac:dyDescent="0.25">
      <c r="A43" s="193"/>
      <c r="B43" s="193"/>
      <c r="C43" s="193"/>
      <c r="D43" s="204"/>
      <c r="E43" s="193"/>
      <c r="F43" s="193"/>
      <c r="G43" s="193"/>
      <c r="H43" s="193"/>
      <c r="I43" s="193"/>
      <c r="J43" s="193"/>
      <c r="K43" s="193"/>
      <c r="L43" s="193"/>
      <c r="M43" s="193"/>
      <c r="N43" s="193"/>
      <c r="O43" s="193"/>
      <c r="P43" s="193"/>
      <c r="Q43" s="193"/>
    </row>
    <row r="44" spans="1:17" x14ac:dyDescent="0.25">
      <c r="A44" s="193"/>
      <c r="B44" s="193"/>
      <c r="C44" s="193"/>
      <c r="D44" s="204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</row>
    <row r="45" spans="1:17" x14ac:dyDescent="0.25">
      <c r="A45" s="193"/>
      <c r="B45" s="193"/>
      <c r="C45" s="193"/>
      <c r="D45" s="204"/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3"/>
      <c r="Q45" s="193"/>
    </row>
    <row r="46" spans="1:17" x14ac:dyDescent="0.25">
      <c r="A46" s="193"/>
      <c r="B46" s="193"/>
      <c r="C46" s="193"/>
      <c r="D46" s="204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3"/>
      <c r="Q46" s="193"/>
    </row>
    <row r="47" spans="1:17" x14ac:dyDescent="0.25">
      <c r="A47" s="193"/>
      <c r="B47" s="193"/>
      <c r="C47" s="193"/>
      <c r="D47" s="204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93"/>
      <c r="Q47" s="193"/>
    </row>
    <row r="48" spans="1:17" x14ac:dyDescent="0.25">
      <c r="A48" s="193"/>
      <c r="B48" s="193"/>
      <c r="C48" s="193"/>
      <c r="D48" s="204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3"/>
      <c r="Q48" s="193"/>
    </row>
    <row r="49" spans="1:17" x14ac:dyDescent="0.25">
      <c r="A49" s="193"/>
      <c r="B49" s="193"/>
      <c r="C49" s="193"/>
      <c r="D49" s="204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/>
      <c r="Q49" s="193"/>
    </row>
    <row r="50" spans="1:17" x14ac:dyDescent="0.25">
      <c r="A50" s="193"/>
      <c r="B50" s="193"/>
      <c r="C50" s="193"/>
      <c r="D50" s="204"/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3"/>
      <c r="Q50" s="193"/>
    </row>
    <row r="51" spans="1:17" x14ac:dyDescent="0.25">
      <c r="A51" s="193"/>
      <c r="B51" s="193"/>
      <c r="C51" s="193"/>
      <c r="D51" s="204"/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3"/>
      <c r="Q51" s="193"/>
    </row>
    <row r="52" spans="1:17" x14ac:dyDescent="0.25">
      <c r="A52" s="193"/>
      <c r="B52" s="193"/>
      <c r="C52" s="193"/>
      <c r="D52" s="204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</row>
    <row r="53" spans="1:17" x14ac:dyDescent="0.25">
      <c r="A53" s="193"/>
      <c r="B53" s="193"/>
      <c r="C53" s="193"/>
      <c r="D53" s="204"/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O53" s="193"/>
      <c r="P53" s="193"/>
      <c r="Q53" s="193"/>
    </row>
    <row r="54" spans="1:17" x14ac:dyDescent="0.25">
      <c r="A54" s="193"/>
      <c r="B54" s="193"/>
      <c r="C54" s="193"/>
      <c r="D54" s="204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</row>
    <row r="55" spans="1:17" x14ac:dyDescent="0.25">
      <c r="A55" s="193"/>
      <c r="B55" s="193"/>
      <c r="C55" s="193"/>
      <c r="D55" s="204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</row>
    <row r="56" spans="1:17" x14ac:dyDescent="0.25">
      <c r="A56" s="193"/>
      <c r="B56" s="193"/>
      <c r="C56" s="193"/>
      <c r="D56" s="204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</row>
    <row r="57" spans="1:17" x14ac:dyDescent="0.25">
      <c r="A57" s="193"/>
      <c r="B57" s="193"/>
      <c r="C57" s="193"/>
      <c r="D57" s="204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</row>
    <row r="58" spans="1:17" x14ac:dyDescent="0.25">
      <c r="A58" s="193"/>
      <c r="B58" s="193"/>
      <c r="C58" s="193"/>
      <c r="D58" s="204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</row>
    <row r="59" spans="1:17" x14ac:dyDescent="0.25">
      <c r="A59" s="193"/>
      <c r="B59" s="193"/>
      <c r="C59" s="193"/>
      <c r="D59" s="204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</row>
    <row r="60" spans="1:17" x14ac:dyDescent="0.25">
      <c r="A60" s="193"/>
      <c r="B60" s="193"/>
      <c r="C60" s="193"/>
      <c r="D60" s="204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</row>
    <row r="61" spans="1:17" x14ac:dyDescent="0.25">
      <c r="A61" s="193"/>
      <c r="B61" s="193"/>
      <c r="C61" s="193"/>
      <c r="D61" s="204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</row>
    <row r="62" spans="1:17" x14ac:dyDescent="0.25">
      <c r="A62" s="193"/>
      <c r="B62" s="193"/>
      <c r="C62" s="193"/>
      <c r="D62" s="204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</row>
    <row r="63" spans="1:17" x14ac:dyDescent="0.25">
      <c r="A63" s="193"/>
      <c r="B63" s="193"/>
      <c r="C63" s="193"/>
      <c r="D63" s="204"/>
      <c r="E63" s="193"/>
      <c r="F63" s="193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</row>
    <row r="64" spans="1:17" x14ac:dyDescent="0.25">
      <c r="A64" s="193"/>
      <c r="B64" s="193"/>
      <c r="C64" s="193"/>
      <c r="D64" s="204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</row>
    <row r="65" spans="1:17" x14ac:dyDescent="0.25">
      <c r="A65" s="193"/>
      <c r="B65" s="193"/>
      <c r="C65" s="193"/>
      <c r="D65" s="204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</row>
    <row r="66" spans="1:17" x14ac:dyDescent="0.25">
      <c r="A66" s="193"/>
      <c r="B66" s="193"/>
      <c r="C66" s="193"/>
      <c r="D66" s="204"/>
      <c r="E66" s="193"/>
      <c r="F66" s="193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</row>
    <row r="67" spans="1:17" x14ac:dyDescent="0.25">
      <c r="A67" s="193"/>
      <c r="B67" s="193"/>
      <c r="C67" s="193"/>
      <c r="D67" s="204"/>
      <c r="E67" s="193"/>
      <c r="F67" s="193"/>
      <c r="G67" s="193"/>
      <c r="H67" s="193"/>
      <c r="I67" s="193"/>
      <c r="J67" s="193"/>
      <c r="K67" s="193"/>
      <c r="L67" s="193"/>
      <c r="M67" s="193"/>
      <c r="N67" s="193"/>
      <c r="O67" s="193"/>
      <c r="P67" s="193"/>
      <c r="Q67" s="193"/>
    </row>
    <row r="68" spans="1:17" x14ac:dyDescent="0.25">
      <c r="A68" s="193"/>
      <c r="B68" s="193"/>
      <c r="C68" s="193"/>
      <c r="D68" s="204"/>
      <c r="E68" s="193"/>
      <c r="F68" s="193"/>
      <c r="G68" s="193"/>
      <c r="H68" s="193"/>
      <c r="I68" s="193"/>
      <c r="J68" s="193"/>
      <c r="K68" s="193"/>
      <c r="L68" s="193"/>
      <c r="M68" s="193"/>
      <c r="N68" s="193"/>
      <c r="O68" s="193"/>
      <c r="P68" s="193"/>
      <c r="Q68" s="193"/>
    </row>
    <row r="69" spans="1:17" x14ac:dyDescent="0.25">
      <c r="A69" s="193"/>
      <c r="B69" s="193"/>
      <c r="C69" s="193"/>
      <c r="D69" s="204"/>
      <c r="E69" s="193"/>
      <c r="F69" s="193"/>
      <c r="G69" s="193"/>
      <c r="H69" s="193"/>
      <c r="I69" s="193"/>
      <c r="J69" s="193"/>
      <c r="K69" s="193"/>
      <c r="L69" s="193"/>
      <c r="M69" s="193"/>
      <c r="N69" s="193"/>
      <c r="O69" s="193"/>
      <c r="P69" s="193"/>
      <c r="Q69" s="193"/>
    </row>
    <row r="70" spans="1:17" x14ac:dyDescent="0.25">
      <c r="A70" s="193"/>
      <c r="B70" s="193"/>
      <c r="C70" s="193"/>
      <c r="D70" s="204"/>
      <c r="E70" s="193"/>
      <c r="F70" s="193"/>
      <c r="G70" s="193"/>
      <c r="H70" s="193"/>
      <c r="I70" s="193"/>
      <c r="J70" s="193"/>
      <c r="K70" s="193"/>
      <c r="L70" s="193"/>
      <c r="M70" s="193"/>
      <c r="N70" s="193"/>
      <c r="O70" s="193"/>
      <c r="P70" s="193"/>
      <c r="Q70" s="193"/>
    </row>
    <row r="71" spans="1:17" x14ac:dyDescent="0.25">
      <c r="A71" s="193"/>
      <c r="B71" s="193"/>
      <c r="C71" s="193"/>
      <c r="D71" s="204"/>
      <c r="E71" s="193"/>
      <c r="F71" s="193"/>
      <c r="G71" s="193"/>
      <c r="H71" s="193"/>
      <c r="I71" s="193"/>
      <c r="J71" s="193"/>
      <c r="K71" s="193"/>
      <c r="L71" s="193"/>
      <c r="M71" s="193"/>
      <c r="N71" s="193"/>
      <c r="O71" s="193"/>
      <c r="P71" s="193"/>
      <c r="Q71" s="193"/>
    </row>
    <row r="72" spans="1:17" x14ac:dyDescent="0.25">
      <c r="A72" s="193"/>
      <c r="B72" s="193"/>
      <c r="C72" s="193"/>
      <c r="D72" s="204"/>
      <c r="E72" s="193"/>
      <c r="F72" s="193"/>
      <c r="G72" s="193"/>
      <c r="H72" s="193"/>
      <c r="I72" s="193"/>
      <c r="J72" s="193"/>
      <c r="K72" s="193"/>
      <c r="L72" s="193"/>
      <c r="M72" s="193"/>
      <c r="N72" s="193"/>
      <c r="O72" s="193"/>
      <c r="P72" s="193"/>
      <c r="Q72" s="193"/>
    </row>
    <row r="73" spans="1:17" x14ac:dyDescent="0.25">
      <c r="A73" s="193"/>
      <c r="B73" s="193"/>
      <c r="C73" s="193"/>
      <c r="D73" s="204"/>
      <c r="E73" s="193"/>
      <c r="F73" s="193"/>
      <c r="G73" s="193"/>
      <c r="H73" s="193"/>
      <c r="I73" s="193"/>
      <c r="J73" s="193"/>
      <c r="K73" s="193"/>
      <c r="L73" s="193"/>
      <c r="M73" s="193"/>
      <c r="N73" s="193"/>
      <c r="O73" s="193"/>
      <c r="P73" s="193"/>
      <c r="Q73" s="193"/>
    </row>
    <row r="74" spans="1:17" x14ac:dyDescent="0.25">
      <c r="A74" s="193"/>
      <c r="B74" s="193"/>
      <c r="C74" s="193"/>
      <c r="D74" s="204"/>
      <c r="E74" s="193"/>
      <c r="F74" s="193"/>
      <c r="G74" s="193"/>
      <c r="H74" s="193"/>
      <c r="I74" s="193"/>
      <c r="J74" s="193"/>
      <c r="K74" s="193"/>
      <c r="L74" s="193"/>
      <c r="M74" s="193"/>
      <c r="N74" s="193"/>
      <c r="O74" s="193"/>
      <c r="P74" s="193"/>
      <c r="Q74" s="193"/>
    </row>
    <row r="75" spans="1:17" x14ac:dyDescent="0.25">
      <c r="A75" s="193"/>
      <c r="B75" s="193"/>
      <c r="C75" s="193"/>
      <c r="D75" s="204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</row>
    <row r="76" spans="1:17" x14ac:dyDescent="0.25">
      <c r="A76" s="193"/>
      <c r="B76" s="193"/>
      <c r="C76" s="193"/>
      <c r="D76" s="204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</row>
    <row r="77" spans="1:17" x14ac:dyDescent="0.25">
      <c r="A77" s="193"/>
      <c r="B77" s="193"/>
      <c r="C77" s="193"/>
      <c r="D77" s="204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</row>
    <row r="78" spans="1:17" x14ac:dyDescent="0.25"/>
    <row r="79" spans="1:17" x14ac:dyDescent="0.25"/>
  </sheetData>
  <protectedRanges>
    <protectedRange sqref="A18:Y77" name="EditRange"/>
    <protectedRange password="E8C7" sqref="J11:XEZ12 J14:XEZ1048576 J13:L13 N13:XEZ13 A11:I1048576 A1:I8 J1:XEZ8 A9:I9 J9:XEZ10 B10:I10" name="Wholesheet"/>
    <protectedRange password="E8C7" sqref="M13" name="Wholesheet_1"/>
    <protectedRange password="E8C7" sqref="A10" name="Wholesheet_2"/>
  </protectedRanges>
  <mergeCells count="8">
    <mergeCell ref="J12:Q12"/>
    <mergeCell ref="B8:H8"/>
    <mergeCell ref="A1:C1"/>
    <mergeCell ref="G2:H2"/>
    <mergeCell ref="G3:H3"/>
    <mergeCell ref="G4:H4"/>
    <mergeCell ref="B6:H6"/>
    <mergeCell ref="B7:H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Variables!$C$1:$C$2</xm:f>
          </x14:formula1>
          <xm:sqref>D18:D77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List of Contents</vt:lpstr>
      <vt:lpstr>Firm Info</vt:lpstr>
      <vt:lpstr>Summary</vt:lpstr>
      <vt:lpstr>2021 Balance Sheet</vt:lpstr>
      <vt:lpstr>2021 Modelled BS</vt:lpstr>
      <vt:lpstr>2021 SCR &amp; MCR</vt:lpstr>
      <vt:lpstr>2021 Own Funds</vt:lpstr>
      <vt:lpstr>2021 MA Info</vt:lpstr>
      <vt:lpstr>2021 Ann Reinsurance</vt:lpstr>
      <vt:lpstr>BS - S1</vt:lpstr>
      <vt:lpstr>SCR &amp; MCR - S1</vt:lpstr>
      <vt:lpstr>Own Funds - S1</vt:lpstr>
      <vt:lpstr>MA Info - S1</vt:lpstr>
      <vt:lpstr>BS - S2</vt:lpstr>
      <vt:lpstr>SCR &amp; MCR - S2</vt:lpstr>
      <vt:lpstr>Own Funds - S2</vt:lpstr>
      <vt:lpstr>MA Info - S2</vt:lpstr>
      <vt:lpstr>BS - S3</vt:lpstr>
      <vt:lpstr>SCR &amp; MCR - S3</vt:lpstr>
      <vt:lpstr>Own Funds - S3</vt:lpstr>
      <vt:lpstr>MA Info - S3</vt:lpstr>
      <vt:lpstr>BS - S4</vt:lpstr>
      <vt:lpstr>SCR &amp; MCR - S4</vt:lpstr>
      <vt:lpstr>Own Funds - S4</vt:lpstr>
      <vt:lpstr>MA Info - S4</vt:lpstr>
      <vt:lpstr>Reinsurance - S4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2022-01-19T08:55:43Z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1773518685</vt:i4>
  </property>
  <property fmtid="{D5CDD505-2E9C-101B-9397-08002B2CF9AE}" pid="3" name="_NewReviewCycle">
    <vt:lpwstr/>
  </property>
  <property fmtid="{D5CDD505-2E9C-101B-9397-08002B2CF9AE}" pid="5" name="_PreviousAdHocReviewCycleID">
    <vt:i4>1880532762</vt:i4>
  </property>
</Properties>
</file>